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grangu\Documents\AGODI\1 - FORMULIEREN\2 - SJ 2023-2024\SO\11700 - aanvr.erk., fin. &amp; subs\actuele versie\"/>
    </mc:Choice>
  </mc:AlternateContent>
  <xr:revisionPtr revIDLastSave="0" documentId="13_ncr:1_{92FA115F-8744-4CBC-B98F-D7ACD9525B54}" xr6:coauthVersionLast="47" xr6:coauthVersionMax="47" xr10:uidLastSave="{00000000-0000-0000-0000-000000000000}"/>
  <workbookProtection workbookAlgorithmName="SHA-512" workbookHashValue="qxLiKyXagguBhqm6LAIAxzAUtIZIjoOTR8Kll6hnJj+3R1qRLpte0hZw/yTnxGWhoArEv+IKXLQg0izTw5X7wQ==" workbookSaltValue="qDjdsTEQYTqL7kw17CYcLg==" workbookSpinCount="100000" lockStructure="1"/>
  <bookViews>
    <workbookView xWindow="-28920" yWindow="-120" windowWidth="29040" windowHeight="15840" tabRatio="930" xr2:uid="{00000000-000D-0000-FFFF-FFFF00000000}"/>
  </bookViews>
  <sheets>
    <sheet name="aanvraag erk., subs.,financ.SO" sheetId="14" r:id="rId1"/>
    <sheet name="gegevens schoolbesturen" sheetId="17" r:id="rId2"/>
    <sheet name="gegevens CLB's" sheetId="18" r:id="rId3"/>
    <sheet name="gegevens leersteuncentra" sheetId="19" r:id="rId4"/>
    <sheet name="Blad2" sheetId="16" state="hidden" r:id="rId5"/>
  </sheets>
  <definedNames>
    <definedName name="_xlnm.Print_Area" localSheetId="0">'aanvraag erk., subs.,financ.SO'!$A$1:$AS$206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" i="14" l="1"/>
  <c r="AR175" i="14"/>
  <c r="AL166" i="14"/>
  <c r="T41" i="14"/>
  <c r="O31" i="14"/>
  <c r="AR201" i="14"/>
  <c r="V194" i="14"/>
  <c r="P199" i="14" s="1"/>
  <c r="T170" i="14"/>
  <c r="AL162" i="14"/>
  <c r="AL160" i="14"/>
  <c r="AL158" i="14"/>
  <c r="AL156" i="14"/>
  <c r="Y154" i="14"/>
  <c r="AR152" i="14"/>
  <c r="AR150" i="14"/>
  <c r="AR148" i="14"/>
  <c r="AL83" i="14"/>
  <c r="Y81" i="14"/>
  <c r="AL79" i="14"/>
  <c r="AL77" i="14"/>
  <c r="Y70" i="14"/>
  <c r="AL68" i="14"/>
  <c r="Y66" i="14"/>
  <c r="AR64" i="14"/>
  <c r="AR62" i="14"/>
  <c r="AR59" i="14"/>
  <c r="AA54" i="14" l="1"/>
  <c r="AA146" i="14"/>
  <c r="V75" i="14"/>
  <c r="AC103" i="14" l="1"/>
  <c r="W99" i="14"/>
  <c r="P183" i="14"/>
  <c r="B13" i="16" l="1"/>
  <c r="E13" i="16" s="1"/>
  <c r="B12" i="16"/>
  <c r="B11" i="16"/>
  <c r="E11" i="16" s="1"/>
  <c r="B10" i="16"/>
  <c r="B9" i="16"/>
  <c r="E9" i="16" s="1"/>
  <c r="E12" i="16"/>
  <c r="E10" i="16"/>
  <c r="E8" i="16"/>
  <c r="A105" i="14" l="1"/>
  <c r="A125" i="14" l="1"/>
  <c r="AA123" i="14" s="1"/>
  <c r="V87" i="14" l="1"/>
  <c r="A166" i="14"/>
  <c r="AD164" i="14" s="1"/>
  <c r="P198" i="14" s="1"/>
  <c r="P172" i="14"/>
  <c r="A30" i="14" l="1"/>
  <c r="AF29" i="14" s="1"/>
  <c r="P196" i="14" s="1"/>
  <c r="AR93" i="14" l="1"/>
  <c r="AR91" i="14"/>
  <c r="A97" i="14"/>
  <c r="X95" i="14" s="1"/>
  <c r="T48" i="14" l="1"/>
  <c r="P48" i="14"/>
  <c r="P46" i="14"/>
  <c r="P43" i="14"/>
  <c r="P50" i="14"/>
  <c r="P52" i="14"/>
  <c r="A88" i="14" l="1"/>
  <c r="P197" i="14" s="1"/>
</calcChain>
</file>

<file path=xl/sharedStrings.xml><?xml version="1.0" encoding="utf-8"?>
<sst xmlns="http://schemas.openxmlformats.org/spreadsheetml/2006/main" count="7414" uniqueCount="5434">
  <si>
    <t>RIEMST</t>
  </si>
  <si>
    <t>LANAKEN</t>
  </si>
  <si>
    <t>ZEPPEREN</t>
  </si>
  <si>
    <t>NIEUWERKERKEN</t>
  </si>
  <si>
    <t>ALKEN</t>
  </si>
  <si>
    <t>SINT-LAMBRECHTS-HERK</t>
  </si>
  <si>
    <t>BORGLOON</t>
  </si>
  <si>
    <t>STEVOORT</t>
  </si>
  <si>
    <t>BERINGEN</t>
  </si>
  <si>
    <t>BEVERLO</t>
  </si>
  <si>
    <t>HEPPEN</t>
  </si>
  <si>
    <t>LAAKDAL</t>
  </si>
  <si>
    <t>WINGENE</t>
  </si>
  <si>
    <t>ZWEVEZELE</t>
  </si>
  <si>
    <t>RUISELEDE</t>
  </si>
  <si>
    <t>KORTEMARK</t>
  </si>
  <si>
    <t>HOUTHULST</t>
  </si>
  <si>
    <t>MERKEM</t>
  </si>
  <si>
    <t>ALVERINGEM</t>
  </si>
  <si>
    <t>SINT-MICHIELS</t>
  </si>
  <si>
    <t>VARSENARE</t>
  </si>
  <si>
    <t>VELDEGEM</t>
  </si>
  <si>
    <t>ICHTEGEM</t>
  </si>
  <si>
    <t>OEDELEM</t>
  </si>
  <si>
    <t>DAMME</t>
  </si>
  <si>
    <t>HEIST-AAN-ZEE</t>
  </si>
  <si>
    <t>BREDENE</t>
  </si>
  <si>
    <t>ZUIENKERKE</t>
  </si>
  <si>
    <t>MIDDELKERKE</t>
  </si>
  <si>
    <t>OOSTDUINKERKE</t>
  </si>
  <si>
    <t>AALBEKE</t>
  </si>
  <si>
    <t>MELLE</t>
  </si>
  <si>
    <t>SCHELDEWINDEKE</t>
  </si>
  <si>
    <t>SMETLEDE</t>
  </si>
  <si>
    <t>LAARNE</t>
  </si>
  <si>
    <t>OVERMERE</t>
  </si>
  <si>
    <t>WICHELEN</t>
  </si>
  <si>
    <t>GIJZEGEM</t>
  </si>
  <si>
    <t>BAASRODE</t>
  </si>
  <si>
    <t>ASPELARE</t>
  </si>
  <si>
    <t>MERE</t>
  </si>
  <si>
    <t>KLUISBERGEN</t>
  </si>
  <si>
    <t>ZWIJNAARDE</t>
  </si>
  <si>
    <t>ZEVERGEM</t>
  </si>
  <si>
    <t>EKE</t>
  </si>
  <si>
    <t>GAVERE</t>
  </si>
  <si>
    <t>ZULTE</t>
  </si>
  <si>
    <t>WORTEGEM-PETEGEM</t>
  </si>
  <si>
    <t>SINT-MARTENS-LATEM</t>
  </si>
  <si>
    <t>LEMBEKE</t>
  </si>
  <si>
    <t>SINT-LAUREINS</t>
  </si>
  <si>
    <t>ADEGEM</t>
  </si>
  <si>
    <t>OORDEGEM</t>
  </si>
  <si>
    <t>WEERDE</t>
  </si>
  <si>
    <t>WIJGMAAL</t>
  </si>
  <si>
    <t>PULDERBOS</t>
  </si>
  <si>
    <t>SINT-MARTENS-VOEREN</t>
  </si>
  <si>
    <t>02-538.06.28</t>
  </si>
  <si>
    <t>02-411.73.14</t>
  </si>
  <si>
    <t>02-705.25.65</t>
  </si>
  <si>
    <t>02-216.21.27</t>
  </si>
  <si>
    <t>naam</t>
  </si>
  <si>
    <t>instellingsnummer</t>
  </si>
  <si>
    <t>datum</t>
  </si>
  <si>
    <t>voor- en achternaam</t>
  </si>
  <si>
    <t>Waarvoor dient dit formulier?</t>
  </si>
  <si>
    <t>postnummer en gemeente</t>
  </si>
  <si>
    <t>Waar vindt u meer informatie over dit formulier?</t>
  </si>
  <si>
    <t>Vul de onderstaande verklaring in.</t>
  </si>
  <si>
    <t>straat en nummer</t>
  </si>
  <si>
    <t>LAKEN</t>
  </si>
  <si>
    <t>SCHAARBEEK</t>
  </si>
  <si>
    <t>ETTERBEEK</t>
  </si>
  <si>
    <t>KOEKELBERG</t>
  </si>
  <si>
    <t>SINT-AGATHA-BERCHEM</t>
  </si>
  <si>
    <t>NEDER-OVER-HEEMBEEK</t>
  </si>
  <si>
    <t>EVERE</t>
  </si>
  <si>
    <t>SINT-PIETERS-WOLUWE</t>
  </si>
  <si>
    <t>OUDERGEM</t>
  </si>
  <si>
    <t>WATERMAAL-BOSVOORDE</t>
  </si>
  <si>
    <t>UKKEL</t>
  </si>
  <si>
    <t>SINT-LAMBRECHTS-WOLUWE</t>
  </si>
  <si>
    <t>HALLE</t>
  </si>
  <si>
    <t>HERNE</t>
  </si>
  <si>
    <t>SINT-PIETERS-LEEUW</t>
  </si>
  <si>
    <t>LENNIK</t>
  </si>
  <si>
    <t>ASSE</t>
  </si>
  <si>
    <t>DILBEEK</t>
  </si>
  <si>
    <t>TERNAT</t>
  </si>
  <si>
    <t>LIEDEKERKE</t>
  </si>
  <si>
    <t>VILVOORDE</t>
  </si>
  <si>
    <t>MACHELEN</t>
  </si>
  <si>
    <t>GRIMBERGEN</t>
  </si>
  <si>
    <t>WOLVERTEM</t>
  </si>
  <si>
    <t>OPWIJK</t>
  </si>
  <si>
    <t>OVERIJSE</t>
  </si>
  <si>
    <t>ZAVENTEM</t>
  </si>
  <si>
    <t>TERVUREN</t>
  </si>
  <si>
    <t>HOEILAART</t>
  </si>
  <si>
    <t>MERKSEM</t>
  </si>
  <si>
    <t>EKEREN</t>
  </si>
  <si>
    <t>KAPELLEN</t>
  </si>
  <si>
    <t>STABROEK</t>
  </si>
  <si>
    <t>WIJNEGEM</t>
  </si>
  <si>
    <t>SCHOTEN</t>
  </si>
  <si>
    <t>BRASSCHAAT</t>
  </si>
  <si>
    <t>ZOERSEL</t>
  </si>
  <si>
    <t>WUUSTWEZEL</t>
  </si>
  <si>
    <t>KALMTHOUT</t>
  </si>
  <si>
    <t>ESSEN</t>
  </si>
  <si>
    <t>BORGERHOUT</t>
  </si>
  <si>
    <t>WOMMELGEM</t>
  </si>
  <si>
    <t>SCHILDE</t>
  </si>
  <si>
    <t>ZANDHOVEN</t>
  </si>
  <si>
    <t>NIJLEN</t>
  </si>
  <si>
    <t>HERENTHOUT</t>
  </si>
  <si>
    <t>GROBBENDONK</t>
  </si>
  <si>
    <t>TURNHOUT</t>
  </si>
  <si>
    <t>BEERSE</t>
  </si>
  <si>
    <t>ARENDONK</t>
  </si>
  <si>
    <t>MOL</t>
  </si>
  <si>
    <t>HERENTALS</t>
  </si>
  <si>
    <t>LILLE</t>
  </si>
  <si>
    <t>OLEN</t>
  </si>
  <si>
    <t>GEEL</t>
  </si>
  <si>
    <t>DESSEL</t>
  </si>
  <si>
    <t>BALEN</t>
  </si>
  <si>
    <t>LIER</t>
  </si>
  <si>
    <t>MORTSEL</t>
  </si>
  <si>
    <t>EDEGEM</t>
  </si>
  <si>
    <t>HOVE</t>
  </si>
  <si>
    <t>KONTICH</t>
  </si>
  <si>
    <t>DUFFEL</t>
  </si>
  <si>
    <t>BERLAAR</t>
  </si>
  <si>
    <t>WILRIJK</t>
  </si>
  <si>
    <t>AARTSELAAR</t>
  </si>
  <si>
    <t>BOOM</t>
  </si>
  <si>
    <t>BORNEM</t>
  </si>
  <si>
    <t>TEMSE</t>
  </si>
  <si>
    <t>SINT-NIKLAAS</t>
  </si>
  <si>
    <t>BEVEREN-WAAS</t>
  </si>
  <si>
    <t>KRUIBEKE</t>
  </si>
  <si>
    <t>SINT-GILLIS-WAAS</t>
  </si>
  <si>
    <t>MECHELEN</t>
  </si>
  <si>
    <t>BONHEIDEN</t>
  </si>
  <si>
    <t>KEERBERGEN</t>
  </si>
  <si>
    <t>PUTTE</t>
  </si>
  <si>
    <t>HOFSTADE</t>
  </si>
  <si>
    <t>WILSELE</t>
  </si>
  <si>
    <t>HERENT</t>
  </si>
  <si>
    <t>HEVERLEE</t>
  </si>
  <si>
    <t>KORTENBERG</t>
  </si>
  <si>
    <t>KAMPENHOUT</t>
  </si>
  <si>
    <t>HEIST-OP-DEN-BERG</t>
  </si>
  <si>
    <t>HERSELT</t>
  </si>
  <si>
    <t>WESTERLO</t>
  </si>
  <si>
    <t>KESSEL-LO</t>
  </si>
  <si>
    <t>SINT-JORIS-WINGE</t>
  </si>
  <si>
    <t>AARSCHOT</t>
  </si>
  <si>
    <t>DIEST</t>
  </si>
  <si>
    <t>TIENEN</t>
  </si>
  <si>
    <t>BOUTERSEM</t>
  </si>
  <si>
    <t>LANDEN</t>
  </si>
  <si>
    <t>HASSELT</t>
  </si>
  <si>
    <t>ZONHOVEN</t>
  </si>
  <si>
    <t>HOUTHALEN-HELCHTEREN</t>
  </si>
  <si>
    <t>ZOLDER</t>
  </si>
  <si>
    <t>KOERSEL</t>
  </si>
  <si>
    <t>HECHTEL</t>
  </si>
  <si>
    <t>PEER</t>
  </si>
  <si>
    <t>HAMONT-ACHEL</t>
  </si>
  <si>
    <t>BOCHOLT</t>
  </si>
  <si>
    <t>GENK</t>
  </si>
  <si>
    <t>MAASMECHELEN</t>
  </si>
  <si>
    <t>DILSEN-STOKKEM</t>
  </si>
  <si>
    <t>AS</t>
  </si>
  <si>
    <t>MAASEIK</t>
  </si>
  <si>
    <t>BREE</t>
  </si>
  <si>
    <t>TONGEREN</t>
  </si>
  <si>
    <t>BILZEN</t>
  </si>
  <si>
    <t>SINT-TRUIDEN</t>
  </si>
  <si>
    <t>WELLEN</t>
  </si>
  <si>
    <t>HEERS</t>
  </si>
  <si>
    <t>LOMMEL</t>
  </si>
  <si>
    <t>HERK-DE-STAD</t>
  </si>
  <si>
    <t>LUMMEN</t>
  </si>
  <si>
    <t>PAAL</t>
  </si>
  <si>
    <t>HAM</t>
  </si>
  <si>
    <t>TESSENDERLO</t>
  </si>
  <si>
    <t>MEERHOUT</t>
  </si>
  <si>
    <t>BRUGGE</t>
  </si>
  <si>
    <t>OOSTKAMP</t>
  </si>
  <si>
    <t>BEERNEM</t>
  </si>
  <si>
    <t>LICHTERVELDE</t>
  </si>
  <si>
    <t>TORHOUT</t>
  </si>
  <si>
    <t>STADEN</t>
  </si>
  <si>
    <t>DIKSMUIDE</t>
  </si>
  <si>
    <t>SINT-ANDRIES</t>
  </si>
  <si>
    <t>JABBEKE</t>
  </si>
  <si>
    <t>GISTEL</t>
  </si>
  <si>
    <t>KOEKELARE</t>
  </si>
  <si>
    <t>SINT-KRUIS</t>
  </si>
  <si>
    <t>ASSEBROEK</t>
  </si>
  <si>
    <t>BLANKENBERGE</t>
  </si>
  <si>
    <t>OOSTENDE</t>
  </si>
  <si>
    <t>DE HAAN</t>
  </si>
  <si>
    <t>NIEUWPOORT</t>
  </si>
  <si>
    <t>KOKSIJDE</t>
  </si>
  <si>
    <t>DE PANNE</t>
  </si>
  <si>
    <t>VEURNE</t>
  </si>
  <si>
    <t>KORTRIJK</t>
  </si>
  <si>
    <t>MARKE</t>
  </si>
  <si>
    <t>ZWEVEGEM</t>
  </si>
  <si>
    <t>DEERLIJK</t>
  </si>
  <si>
    <t>AVELGEM</t>
  </si>
  <si>
    <t>WEVELGEM</t>
  </si>
  <si>
    <t>WERVIK</t>
  </si>
  <si>
    <t>IZEGEM</t>
  </si>
  <si>
    <t>HEULE</t>
  </si>
  <si>
    <t>KUURNE</t>
  </si>
  <si>
    <t>HARELBEKE</t>
  </si>
  <si>
    <t>INGELMUNSTER</t>
  </si>
  <si>
    <t>WAREGEM</t>
  </si>
  <si>
    <t>ROESELARE</t>
  </si>
  <si>
    <t>TIELT</t>
  </si>
  <si>
    <t>IEPER</t>
  </si>
  <si>
    <t>WIJTSCHATE</t>
  </si>
  <si>
    <t>VLAMERTINGE</t>
  </si>
  <si>
    <t>POPERINGE</t>
  </si>
  <si>
    <t>GENT</t>
  </si>
  <si>
    <t>OOSTAKKER</t>
  </si>
  <si>
    <t>EVERGEM</t>
  </si>
  <si>
    <t>ZELZATE</t>
  </si>
  <si>
    <t>WACHTEBEKE</t>
  </si>
  <si>
    <t>STEKENE</t>
  </si>
  <si>
    <t>LOKEREN</t>
  </si>
  <si>
    <t>SINT-AMANDSBERG</t>
  </si>
  <si>
    <t>HAMME</t>
  </si>
  <si>
    <t>WAASMUNSTER</t>
  </si>
  <si>
    <t>WETTEREN</t>
  </si>
  <si>
    <t>DESTELBERGEN</t>
  </si>
  <si>
    <t>GENTBRUGGE</t>
  </si>
  <si>
    <t>MERELBEKE</t>
  </si>
  <si>
    <t>OOSTERZELE</t>
  </si>
  <si>
    <t>KALKEN</t>
  </si>
  <si>
    <t>BERLARE</t>
  </si>
  <si>
    <t>AALST</t>
  </si>
  <si>
    <t>LEDE</t>
  </si>
  <si>
    <t>DENDERMONDE</t>
  </si>
  <si>
    <t>BUGGENHOUT</t>
  </si>
  <si>
    <t>LEBBEKE</t>
  </si>
  <si>
    <t>NINOVE</t>
  </si>
  <si>
    <t>MEERBEKE</t>
  </si>
  <si>
    <t>HAALTERT</t>
  </si>
  <si>
    <t>DENDERLEEUW</t>
  </si>
  <si>
    <t>DENDERHOUTEM</t>
  </si>
  <si>
    <t>GERAARDSBERGEN</t>
  </si>
  <si>
    <t>SINT-LIEVENS-HOUTEM</t>
  </si>
  <si>
    <t>HERZELE</t>
  </si>
  <si>
    <t>ZANDBERGEN</t>
  </si>
  <si>
    <t>RONSE</t>
  </si>
  <si>
    <t>ZOTTEGEM</t>
  </si>
  <si>
    <t>ZWALM</t>
  </si>
  <si>
    <t>BRAKEL</t>
  </si>
  <si>
    <t>OUDENAARDE</t>
  </si>
  <si>
    <t>DE PINTE</t>
  </si>
  <si>
    <t>NAZARETH</t>
  </si>
  <si>
    <t>DEINZE</t>
  </si>
  <si>
    <t>DRONGEN</t>
  </si>
  <si>
    <t>AALTER</t>
  </si>
  <si>
    <t>EEKLO</t>
  </si>
  <si>
    <t>MARIAKERKE</t>
  </si>
  <si>
    <t>MALDEGEM</t>
  </si>
  <si>
    <t>SINT-JANS-MOLENBEEK</t>
  </si>
  <si>
    <t>SINT-JOOST-TEN-NODE</t>
  </si>
  <si>
    <t>ANDERLECHT</t>
  </si>
  <si>
    <t>JETTE</t>
  </si>
  <si>
    <t>VORST</t>
  </si>
  <si>
    <t>BEVER</t>
  </si>
  <si>
    <t>DROGENBOS</t>
  </si>
  <si>
    <t>LINKEBEEK</t>
  </si>
  <si>
    <t>SINT-GENESIUS-RODE</t>
  </si>
  <si>
    <t>ALSEMBERG</t>
  </si>
  <si>
    <t>PEPINGEN</t>
  </si>
  <si>
    <t>KESTER</t>
  </si>
  <si>
    <t>GOOIK</t>
  </si>
  <si>
    <t>VLEZENBEEK</t>
  </si>
  <si>
    <t>GROOT-BIJGAARDEN</t>
  </si>
  <si>
    <t>SINT-ULRIKS-KAPELLE</t>
  </si>
  <si>
    <t>SCHEPDAAL</t>
  </si>
  <si>
    <t>ROOSDAAL</t>
  </si>
  <si>
    <t>BORCHTLOMBEEK</t>
  </si>
  <si>
    <t>WEMMEL</t>
  </si>
  <si>
    <t>STROMBEEK-BEVER</t>
  </si>
  <si>
    <t>MEISE</t>
  </si>
  <si>
    <t>MERCHTEM</t>
  </si>
  <si>
    <t>DIEGEM</t>
  </si>
  <si>
    <t>KRAAINEM</t>
  </si>
  <si>
    <t>STERREBEEK</t>
  </si>
  <si>
    <t>WEZEMBEEK-OPPEM</t>
  </si>
  <si>
    <t>DEURNE</t>
  </si>
  <si>
    <t>WESTMALLE</t>
  </si>
  <si>
    <t>VLIMMEREN</t>
  </si>
  <si>
    <t>BRECHT</t>
  </si>
  <si>
    <t>BORSBEEK</t>
  </si>
  <si>
    <t>RANST</t>
  </si>
  <si>
    <t>VORSELAAR</t>
  </si>
  <si>
    <t>RIJKEVORSEL</t>
  </si>
  <si>
    <t>HOOGSTRATEN</t>
  </si>
  <si>
    <t>MERKSPLAS</t>
  </si>
  <si>
    <t>VOSSELAAR</t>
  </si>
  <si>
    <t>OUD-TURNHOUT</t>
  </si>
  <si>
    <t>WEELDE</t>
  </si>
  <si>
    <t>KASTERLEE</t>
  </si>
  <si>
    <t>RETIE</t>
  </si>
  <si>
    <t>BOECHOUT</t>
  </si>
  <si>
    <t>LINT</t>
  </si>
  <si>
    <t>RUMST</t>
  </si>
  <si>
    <t>KONINGSHOOIKT</t>
  </si>
  <si>
    <t>SINT-KATELIJNE-WAVER</t>
  </si>
  <si>
    <t>BERCHEM</t>
  </si>
  <si>
    <t>HEMIKSEM</t>
  </si>
  <si>
    <t>SCHELLE</t>
  </si>
  <si>
    <t>NIEL</t>
  </si>
  <si>
    <t>WILLEBROEK</t>
  </si>
  <si>
    <t>MELSELE</t>
  </si>
  <si>
    <t>HAACHT</t>
  </si>
  <si>
    <t>ONZE-LIEVE-VROUW-WAVER</t>
  </si>
  <si>
    <t>SCHRIEK</t>
  </si>
  <si>
    <t>LONDERZEEL</t>
  </si>
  <si>
    <t>MALDEREN</t>
  </si>
  <si>
    <t>KAPELLE-OP-DEN-BOS</t>
  </si>
  <si>
    <t>HOMBEEK</t>
  </si>
  <si>
    <t>ZEMST</t>
  </si>
  <si>
    <t>BOORTMEERBEEK</t>
  </si>
  <si>
    <t>LEUVEN</t>
  </si>
  <si>
    <t>OUD-HEVERLEE</t>
  </si>
  <si>
    <t>KORBEEK-LO</t>
  </si>
  <si>
    <t>BIERBEEK</t>
  </si>
  <si>
    <t>HULDENBERG</t>
  </si>
  <si>
    <t>BERTEM</t>
  </si>
  <si>
    <t>ERPS-KWERPS</t>
  </si>
  <si>
    <t>STEENOKKERZEEL</t>
  </si>
  <si>
    <t>ROTSELAAR</t>
  </si>
  <si>
    <t>BAAL</t>
  </si>
  <si>
    <t>BEGIJNENDIJK</t>
  </si>
  <si>
    <t>RAMSEL</t>
  </si>
  <si>
    <t>HULSHOUT</t>
  </si>
  <si>
    <t>HOLSBEEK</t>
  </si>
  <si>
    <t>LINDEN</t>
  </si>
  <si>
    <t>LUBBEEK</t>
  </si>
  <si>
    <t>HOUWAART</t>
  </si>
  <si>
    <t>GELRODE</t>
  </si>
  <si>
    <t>BETEKOM</t>
  </si>
  <si>
    <t>BEKKEVOORT</t>
  </si>
  <si>
    <t>SCHERPENHEUVEL</t>
  </si>
  <si>
    <t>BUNSBEEK</t>
  </si>
  <si>
    <t>HOEGAARDEN</t>
  </si>
  <si>
    <t>KORTENAKEN</t>
  </si>
  <si>
    <t>GLABBEEK</t>
  </si>
  <si>
    <t>HOELEDEN</t>
  </si>
  <si>
    <t>ZOUTLEEUW</t>
  </si>
  <si>
    <t>KERMT</t>
  </si>
  <si>
    <t>HEUSDEN-ZOLDER</t>
  </si>
  <si>
    <t>WIJCHMAAL</t>
  </si>
  <si>
    <t>ZUTENDAAL</t>
  </si>
  <si>
    <t>DIEPENBEEK</t>
  </si>
  <si>
    <t>HOOGLEDE</t>
  </si>
  <si>
    <t>NEEROETEREN</t>
  </si>
  <si>
    <t>OPOETEREN</t>
  </si>
  <si>
    <t>KINROOI</t>
  </si>
  <si>
    <t>HOESELT</t>
  </si>
  <si>
    <t>014-63.30.00</t>
  </si>
  <si>
    <t>014-45.36.75</t>
  </si>
  <si>
    <t>REKKEM</t>
  </si>
  <si>
    <t>VICHTE</t>
  </si>
  <si>
    <t>ANZEGEM</t>
  </si>
  <si>
    <t>MENEN</t>
  </si>
  <si>
    <t>GULLEGEM</t>
  </si>
  <si>
    <t>MOORSELE</t>
  </si>
  <si>
    <t>MOORSLEDE</t>
  </si>
  <si>
    <t>ZONNEBEKE</t>
  </si>
  <si>
    <t>KACHTEM</t>
  </si>
  <si>
    <t>OOSTROZEBEKE</t>
  </si>
  <si>
    <t>WIELSBEKE</t>
  </si>
  <si>
    <t>SINT-BAAFS-VIJVE</t>
  </si>
  <si>
    <t>ARDOOIE</t>
  </si>
  <si>
    <t>MEULEBEKE</t>
  </si>
  <si>
    <t>DENTERGEM</t>
  </si>
  <si>
    <t>LANGEMARK-POELKAPELLE</t>
  </si>
  <si>
    <t>POELKAPELLE</t>
  </si>
  <si>
    <t>BOEZINGE</t>
  </si>
  <si>
    <t>ELVERDINGE</t>
  </si>
  <si>
    <t>MESEN</t>
  </si>
  <si>
    <t>KEMMEL</t>
  </si>
  <si>
    <t>NIEUWKERKE</t>
  </si>
  <si>
    <t>LEISELE</t>
  </si>
  <si>
    <t>WONDELGEM</t>
  </si>
  <si>
    <t>ZAFFELARE</t>
  </si>
  <si>
    <t>MOERBEKE-WAAS</t>
  </si>
  <si>
    <t>LOCHRISTI</t>
  </si>
  <si>
    <t>ZELE</t>
  </si>
  <si>
    <t>SINAAI-WAAS</t>
  </si>
  <si>
    <t>014-37.75.55</t>
  </si>
  <si>
    <t>03-480.26.91</t>
  </si>
  <si>
    <t>VLIERMAAL</t>
  </si>
  <si>
    <t>KAPRIJKE</t>
  </si>
  <si>
    <t>BAZEL</t>
  </si>
  <si>
    <t>HALEN</t>
  </si>
  <si>
    <t>ASSENEDE</t>
  </si>
  <si>
    <t>HOLLEBEKE</t>
  </si>
  <si>
    <t>GALMAARDEN</t>
  </si>
  <si>
    <t>MOLENSTEDE</t>
  </si>
  <si>
    <t>schooljaar 2015-2016</t>
  </si>
  <si>
    <t>011-22.93.75</t>
  </si>
  <si>
    <t>089-36.78.13</t>
  </si>
  <si>
    <t>089-38.12.87</t>
  </si>
  <si>
    <t>089-35.30.57</t>
  </si>
  <si>
    <t>089-35.13.35</t>
  </si>
  <si>
    <t>089-30.43.50</t>
  </si>
  <si>
    <t>089-61.20.21</t>
  </si>
  <si>
    <t>089-76.41.76</t>
  </si>
  <si>
    <t>089-75.55.37</t>
  </si>
  <si>
    <t>089-56.59.54</t>
  </si>
  <si>
    <t>089-46.39.40</t>
  </si>
  <si>
    <t>02-242.66.28</t>
  </si>
  <si>
    <t>02-216.10.61</t>
  </si>
  <si>
    <t>02-215.02.03</t>
  </si>
  <si>
    <t>02-230.75.28</t>
  </si>
  <si>
    <t>012-74.26.89</t>
  </si>
  <si>
    <t>012-74.21.16</t>
  </si>
  <si>
    <t>011-31.41.54</t>
  </si>
  <si>
    <t>011-42.69.98</t>
  </si>
  <si>
    <t>011-42.27.86</t>
  </si>
  <si>
    <t>011-34.38.01</t>
  </si>
  <si>
    <t>013-66.27.36</t>
  </si>
  <si>
    <t>02-660.87.91</t>
  </si>
  <si>
    <t>02-332.33.30</t>
  </si>
  <si>
    <t>02-375.53.20</t>
  </si>
  <si>
    <t>02-345.82.94</t>
  </si>
  <si>
    <t>02-762.14.08</t>
  </si>
  <si>
    <t>02-396.18.45</t>
  </si>
  <si>
    <t>02-358.45.80</t>
  </si>
  <si>
    <t>054-56.61.45</t>
  </si>
  <si>
    <t>02-569.42.74</t>
  </si>
  <si>
    <t>02-569.07.24</t>
  </si>
  <si>
    <t>02-453.93.21</t>
  </si>
  <si>
    <t>02-569.20.58</t>
  </si>
  <si>
    <t>02-251.34.46</t>
  </si>
  <si>
    <t>02-751.72.95</t>
  </si>
  <si>
    <t>02-731.58.10</t>
  </si>
  <si>
    <t>02-767.11.85</t>
  </si>
  <si>
    <t>03-226.37.79</t>
  </si>
  <si>
    <t>03-233.93.20</t>
  </si>
  <si>
    <t>03-201.48.80</t>
  </si>
  <si>
    <t>03-232.11.33</t>
  </si>
  <si>
    <t>03-281.25.35</t>
  </si>
  <si>
    <t>03-281.30.00</t>
  </si>
  <si>
    <t>03-645.68.67</t>
  </si>
  <si>
    <t>03-664.79.20</t>
  </si>
  <si>
    <t>03-658.48.42</t>
  </si>
  <si>
    <t>03-312.29.38</t>
  </si>
  <si>
    <t>03-669.72.17</t>
  </si>
  <si>
    <t>03-666.73.93</t>
  </si>
  <si>
    <t>03-666.95.21</t>
  </si>
  <si>
    <t>03-666.81.15</t>
  </si>
  <si>
    <t>03-666.53.40</t>
  </si>
  <si>
    <t>03-353.78.28</t>
  </si>
  <si>
    <t>09-252.27.87</t>
  </si>
  <si>
    <t>09-252.11.09</t>
  </si>
  <si>
    <t>09-362.66.25</t>
  </si>
  <si>
    <t>09-369.75.78</t>
  </si>
  <si>
    <t>IMPE</t>
  </si>
  <si>
    <t>054-33.20.49</t>
  </si>
  <si>
    <t>054-32.27.54</t>
  </si>
  <si>
    <t>054-41.26.43</t>
  </si>
  <si>
    <t>053-62.36.98</t>
  </si>
  <si>
    <t>054-32.18.62</t>
  </si>
  <si>
    <t>055-49.81.43</t>
  </si>
  <si>
    <t>055-49.87.08</t>
  </si>
  <si>
    <t>055-42.17.89</t>
  </si>
  <si>
    <t>03-457.03.43</t>
  </si>
  <si>
    <t>03-482.15.91</t>
  </si>
  <si>
    <t>03-230.12.78</t>
  </si>
  <si>
    <t>03-886.93.68</t>
  </si>
  <si>
    <t>03-775.74.51</t>
  </si>
  <si>
    <t>03-773.40.15</t>
  </si>
  <si>
    <t>015-28.79.10</t>
  </si>
  <si>
    <t>015-55.64.74</t>
  </si>
  <si>
    <t>015-55.12.27</t>
  </si>
  <si>
    <t>015-75.71.33</t>
  </si>
  <si>
    <t>052-33.25.71</t>
  </si>
  <si>
    <t>015-61.03.31</t>
  </si>
  <si>
    <t>016-85.32.50</t>
  </si>
  <si>
    <t>016-23.85.81</t>
  </si>
  <si>
    <t>016-22.62.92</t>
  </si>
  <si>
    <t>016-25.96.63</t>
  </si>
  <si>
    <t>016-22.36.23</t>
  </si>
  <si>
    <t>016-46.03.60</t>
  </si>
  <si>
    <t>016-46.40.37</t>
  </si>
  <si>
    <t>02-759.65.33</t>
  </si>
  <si>
    <t>02-759.97.43</t>
  </si>
  <si>
    <t>016-53.40.23</t>
  </si>
  <si>
    <t>016-69.71.44</t>
  </si>
  <si>
    <t>016-69.93.33</t>
  </si>
  <si>
    <t>014-54.90.00</t>
  </si>
  <si>
    <t>014-54.73.93</t>
  </si>
  <si>
    <t>014-54.92.56</t>
  </si>
  <si>
    <t>014-54.42.87</t>
  </si>
  <si>
    <t>016-62.24.13</t>
  </si>
  <si>
    <t>016-63.42.78</t>
  </si>
  <si>
    <t>016-63.20.73</t>
  </si>
  <si>
    <t>016-56.12.58</t>
  </si>
  <si>
    <t>016-56.61.50</t>
  </si>
  <si>
    <t>016-56.25.72</t>
  </si>
  <si>
    <t>016-81.23.18</t>
  </si>
  <si>
    <t>016-73.50.91</t>
  </si>
  <si>
    <t>011-21.23.24</t>
  </si>
  <si>
    <t>011-27.13.17</t>
  </si>
  <si>
    <t>011-25.04.48</t>
  </si>
  <si>
    <t>011-81.47.45</t>
  </si>
  <si>
    <t>011-82.43.66</t>
  </si>
  <si>
    <t>011-60.48.33</t>
  </si>
  <si>
    <t>011-60.64.94</t>
  </si>
  <si>
    <t>011-57.38.04</t>
  </si>
  <si>
    <t>011-53.68.54</t>
  </si>
  <si>
    <t>011-25.44.35</t>
  </si>
  <si>
    <t>011-53.78.69</t>
  </si>
  <si>
    <t>011-45.11.24</t>
  </si>
  <si>
    <t>011-57.36.20</t>
  </si>
  <si>
    <t>011-64.17.34</t>
  </si>
  <si>
    <t>011-64.26.41</t>
  </si>
  <si>
    <t>011-44.71.32</t>
  </si>
  <si>
    <t>011-44.63.35</t>
  </si>
  <si>
    <t>09-344.63.72</t>
  </si>
  <si>
    <t>011-31.21.62</t>
  </si>
  <si>
    <t>09-234.39.08</t>
  </si>
  <si>
    <t>053-77.36.84</t>
  </si>
  <si>
    <t>04-381.10.59</t>
  </si>
  <si>
    <t>011-71.90.00</t>
  </si>
  <si>
    <t>011-68.99.87</t>
  </si>
  <si>
    <t>011-31.37.31</t>
  </si>
  <si>
    <t>03-293.06.08</t>
  </si>
  <si>
    <t>03-449.40.18</t>
  </si>
  <si>
    <t>055-31.54.33</t>
  </si>
  <si>
    <t>051-65.75.57</t>
  </si>
  <si>
    <t>051-61.27.39</t>
  </si>
  <si>
    <t>051-68.94.31</t>
  </si>
  <si>
    <t>050-21.13.21</t>
  </si>
  <si>
    <t>058-28.89.48</t>
  </si>
  <si>
    <t>050-38.65.43</t>
  </si>
  <si>
    <t>050-27.62.12</t>
  </si>
  <si>
    <t>050-81.27.14</t>
  </si>
  <si>
    <t>050-81.18.10</t>
  </si>
  <si>
    <t>051-58.97.94</t>
  </si>
  <si>
    <t>050-36.32.25</t>
  </si>
  <si>
    <t>059-32.24.84</t>
  </si>
  <si>
    <t>059-23.57.26</t>
  </si>
  <si>
    <t>058-23.22.11</t>
  </si>
  <si>
    <t>058-52.34.18</t>
  </si>
  <si>
    <t>056-75.53.76</t>
  </si>
  <si>
    <t>056-77.73.03</t>
  </si>
  <si>
    <t>056-65.18.90</t>
  </si>
  <si>
    <t>056-68.93.92</t>
  </si>
  <si>
    <t>056-41.42.77</t>
  </si>
  <si>
    <t>056-42.54.17</t>
  </si>
  <si>
    <t>051-77.90.95</t>
  </si>
  <si>
    <t>051-31.11.64</t>
  </si>
  <si>
    <t>056-71.40.99</t>
  </si>
  <si>
    <t>056-66.66.04</t>
  </si>
  <si>
    <t>056-66.64.75</t>
  </si>
  <si>
    <t>056-60.77.47</t>
  </si>
  <si>
    <t>057-42.33.51</t>
  </si>
  <si>
    <t>057-42.22.68</t>
  </si>
  <si>
    <t>057-44.68.03</t>
  </si>
  <si>
    <t>057-44.63.99</t>
  </si>
  <si>
    <t>057-20.97.60</t>
  </si>
  <si>
    <t>09-223.68.44</t>
  </si>
  <si>
    <t>09-225.05.20</t>
  </si>
  <si>
    <t>09-227.82.95</t>
  </si>
  <si>
    <t>09-222.65.47</t>
  </si>
  <si>
    <t>09-265.70.60</t>
  </si>
  <si>
    <t>09-253.87.18</t>
  </si>
  <si>
    <t>09-357.75.11</t>
  </si>
  <si>
    <t>09-345.72.84</t>
  </si>
  <si>
    <t>09-355.13.82</t>
  </si>
  <si>
    <t>09-355.76.17</t>
  </si>
  <si>
    <t>052-45.09.66</t>
  </si>
  <si>
    <t>052-21.15.28</t>
  </si>
  <si>
    <t>055-30.37.66</t>
  </si>
  <si>
    <t>016-43.78.79</t>
  </si>
  <si>
    <t>089-25.61.71</t>
  </si>
  <si>
    <t>03-324.71.71</t>
  </si>
  <si>
    <t>09-369.25.50</t>
  </si>
  <si>
    <t>09-367.55.51</t>
  </si>
  <si>
    <t>052-21.41.30</t>
  </si>
  <si>
    <t>052-33.44.12</t>
  </si>
  <si>
    <t>02-217.77.00</t>
  </si>
  <si>
    <t>011-72.92.26</t>
  </si>
  <si>
    <t>013-29.65.77</t>
  </si>
  <si>
    <t>09-222.65.40</t>
  </si>
  <si>
    <t>09-282.80.40</t>
  </si>
  <si>
    <t>09-385.47.13</t>
  </si>
  <si>
    <t>09-385.52.49</t>
  </si>
  <si>
    <t>09-384.38.75</t>
  </si>
  <si>
    <t>09-383.58.23</t>
  </si>
  <si>
    <t>055-31.79.90</t>
  </si>
  <si>
    <t>09-282.63.97</t>
  </si>
  <si>
    <t>09-282.78.70</t>
  </si>
  <si>
    <t>09-388.73.00</t>
  </si>
  <si>
    <t>09-357.75.21</t>
  </si>
  <si>
    <t>09-377.80.04</t>
  </si>
  <si>
    <t>03-491.80.10</t>
  </si>
  <si>
    <t>03-658.01.96</t>
  </si>
  <si>
    <t>016-20.82.74</t>
  </si>
  <si>
    <t>09-386.59.85</t>
  </si>
  <si>
    <t>09-369.44.46</t>
  </si>
  <si>
    <t>09-253.05.49</t>
  </si>
  <si>
    <t>015-41.55.33</t>
  </si>
  <si>
    <t>03-665.41.90</t>
  </si>
  <si>
    <t>014-58.92.44</t>
  </si>
  <si>
    <t>016-44.63.48</t>
  </si>
  <si>
    <t>050-37.00.75</t>
  </si>
  <si>
    <t>03-248.40.34</t>
  </si>
  <si>
    <t>02-269.33.52</t>
  </si>
  <si>
    <t>016-29.15.44</t>
  </si>
  <si>
    <t>016-20.29.54</t>
  </si>
  <si>
    <t>03-827.25.20</t>
  </si>
  <si>
    <t>056-53.25.91</t>
  </si>
  <si>
    <t>02-720.33.43</t>
  </si>
  <si>
    <t>011-34.60.21</t>
  </si>
  <si>
    <t>057-33.30.85</t>
  </si>
  <si>
    <t>089-76.47.21</t>
  </si>
  <si>
    <t>012-23.76.59</t>
  </si>
  <si>
    <t>09-372.78.26</t>
  </si>
  <si>
    <t>056-24.04.40</t>
  </si>
  <si>
    <t>03-544.84.45</t>
  </si>
  <si>
    <t>02-733.86.16</t>
  </si>
  <si>
    <t>03-658.00.40</t>
  </si>
  <si>
    <t>089-38.11.17</t>
  </si>
  <si>
    <t>09-386.52.57</t>
  </si>
  <si>
    <t>03-666.72.72</t>
  </si>
  <si>
    <t>089-56.54.95</t>
  </si>
  <si>
    <t>089-38.26.44</t>
  </si>
  <si>
    <t>03-281.54.13</t>
  </si>
  <si>
    <t>054-42.21.71</t>
  </si>
  <si>
    <t>056-21.51.54</t>
  </si>
  <si>
    <t>03-218.40.90</t>
  </si>
  <si>
    <t>089-51.14.57</t>
  </si>
  <si>
    <t>02-521.04.92</t>
  </si>
  <si>
    <t>057-20.76.72</t>
  </si>
  <si>
    <t>02-523.15.20</t>
  </si>
  <si>
    <t>059-70.55.63</t>
  </si>
  <si>
    <t>089-30.74.01</t>
  </si>
  <si>
    <t>050-39.69.79</t>
  </si>
  <si>
    <t>011-52.28.68</t>
  </si>
  <si>
    <t>053-80.18.26</t>
  </si>
  <si>
    <t>telefoonnummer</t>
  </si>
  <si>
    <t>MALLE</t>
  </si>
  <si>
    <t>02-452.70.45</t>
  </si>
  <si>
    <t>////////////////////////////////////////////////////////////////////////////////////////////////////////////////////////////////////////////////////////////////////</t>
  </si>
  <si>
    <t>Hoe en aan wie bezorgt u dit formulier?</t>
  </si>
  <si>
    <t>grensdatum 1</t>
  </si>
  <si>
    <t>grensdatum 2</t>
  </si>
  <si>
    <t>schooljaar 2016-2017</t>
  </si>
  <si>
    <t>schooljaar 2017-2018</t>
  </si>
  <si>
    <t>schooljaar 2018-2019</t>
  </si>
  <si>
    <t>schooljaar 2019-2020</t>
  </si>
  <si>
    <t>schooljaar 2020-2021</t>
  </si>
  <si>
    <t>schooljaar 2021-2022</t>
  </si>
  <si>
    <t>schooljaar 2022-2023</t>
  </si>
  <si>
    <t>1 mei 2016</t>
  </si>
  <si>
    <t>1 mei 2017</t>
  </si>
  <si>
    <t>1 mei 2018</t>
  </si>
  <si>
    <t>1 mei 2019</t>
  </si>
  <si>
    <t>1 mei 2020</t>
  </si>
  <si>
    <t>1 mei 2021</t>
  </si>
  <si>
    <t>1 mei 2022</t>
  </si>
  <si>
    <t>BRUSSEL</t>
  </si>
  <si>
    <t>ANTWERPEN</t>
  </si>
  <si>
    <t>Wie vult dit formulier in?</t>
  </si>
  <si>
    <t>Vul de gegevens van het nieuwe schoolbestuur in.</t>
  </si>
  <si>
    <t>KORTESSEM</t>
  </si>
  <si>
    <t>015-33.96.69</t>
  </si>
  <si>
    <t>056-96.98.87</t>
  </si>
  <si>
    <t>02-309.28.82</t>
  </si>
  <si>
    <t>03-230.24.44</t>
  </si>
  <si>
    <t>Nieuwmoerse Steenweg 113_B</t>
  </si>
  <si>
    <t>03-669.68.19</t>
  </si>
  <si>
    <t>014-45.07.37</t>
  </si>
  <si>
    <t>015-30.75.99</t>
  </si>
  <si>
    <t>016-24.11.10</t>
  </si>
  <si>
    <t>016-29.01.81</t>
  </si>
  <si>
    <t>LOVENJOEL</t>
  </si>
  <si>
    <t>016-85.21.70</t>
  </si>
  <si>
    <t>02-686.00.40</t>
  </si>
  <si>
    <t>015-24.07.24</t>
  </si>
  <si>
    <t>014-53.81.82</t>
  </si>
  <si>
    <t>013-33.38.86</t>
  </si>
  <si>
    <t>011-22.98.93</t>
  </si>
  <si>
    <t>011-22.25.93</t>
  </si>
  <si>
    <t>011-57.12.84</t>
  </si>
  <si>
    <t>011-52.57.17</t>
  </si>
  <si>
    <t>011-34.08.00</t>
  </si>
  <si>
    <t>011-64.35.00</t>
  </si>
  <si>
    <t>089-36.31.04</t>
  </si>
  <si>
    <t>011-35.01.50</t>
  </si>
  <si>
    <t>089-56.69.85</t>
  </si>
  <si>
    <t>012-23.57.01</t>
  </si>
  <si>
    <t>011-42.63.28</t>
  </si>
  <si>
    <t>KLERKEN</t>
  </si>
  <si>
    <t>058-53.20.83</t>
  </si>
  <si>
    <t>056-21.58.37</t>
  </si>
  <si>
    <t>GITS</t>
  </si>
  <si>
    <t>09-226.70.70</t>
  </si>
  <si>
    <t>052-39.99.90</t>
  </si>
  <si>
    <t>09-386.55.80</t>
  </si>
  <si>
    <t>LANDEGEM</t>
  </si>
  <si>
    <t>09-370.72.16</t>
  </si>
  <si>
    <t>03-218.43.43</t>
  </si>
  <si>
    <t>02-310.53.88</t>
  </si>
  <si>
    <t>Gegevens van het schoolbestuur</t>
  </si>
  <si>
    <t>handtekening</t>
  </si>
  <si>
    <t>02-426.46.41</t>
  </si>
  <si>
    <t/>
  </si>
  <si>
    <t>Adres</t>
  </si>
  <si>
    <t>09-330.62.96</t>
  </si>
  <si>
    <t>0499-39.13.59</t>
  </si>
  <si>
    <t>Agentschap voor Onderwijsdiensten (AGODI)</t>
  </si>
  <si>
    <t>De vertegenwoordiger van het schoolbestuur vult dit formulier in en ondertekent het.</t>
  </si>
  <si>
    <t>Waarom vult u dit formulier in Excel in?</t>
  </si>
  <si>
    <r>
      <t xml:space="preserve">U hoeft alleen de grijze vakjes in te vullen als dat nodig is. Sommige gegevens worden automatisch ingevuld en logische controles worden automatisch uitgevoerd. </t>
    </r>
    <r>
      <rPr>
        <i/>
        <sz val="10"/>
        <rFont val="Calibri"/>
        <family val="2"/>
      </rPr>
      <t>Uw handtekening moet u manueel aanbrengen.</t>
    </r>
  </si>
  <si>
    <r>
      <t xml:space="preserve"> nee. </t>
    </r>
    <r>
      <rPr>
        <i/>
        <sz val="10"/>
        <rFont val="Calibri"/>
        <family val="2"/>
        <scheme val="minor"/>
      </rPr>
      <t>Ga naar vraag 3.</t>
    </r>
  </si>
  <si>
    <t>voornaam</t>
  </si>
  <si>
    <t>achternaam</t>
  </si>
  <si>
    <t>e-mailadres</t>
  </si>
  <si>
    <t>Gegevens van de contactpersoon voor dit dossier</t>
  </si>
  <si>
    <t>Gegevens over de aanvraag</t>
  </si>
  <si>
    <t>naam school</t>
  </si>
  <si>
    <t>voornaam directeur</t>
  </si>
  <si>
    <t>achternaam directeur</t>
  </si>
  <si>
    <t>website</t>
  </si>
  <si>
    <t>Vul de gegevens in van de school en van de directeur.</t>
  </si>
  <si>
    <r>
      <t xml:space="preserve"> ja. </t>
    </r>
    <r>
      <rPr>
        <i/>
        <sz val="10"/>
        <rFont val="Calibri"/>
        <family val="2"/>
        <scheme val="minor"/>
      </rPr>
      <t>Ga naar vraag 2.</t>
    </r>
  </si>
  <si>
    <t>Vul de gegevens van de contactpersoon in.</t>
  </si>
  <si>
    <t>Ondertekening door de gemandateerde van het schoolbestuur</t>
  </si>
  <si>
    <t>https://data-onderwijs.vlaanderen.be/onderwijsaanbod/.</t>
  </si>
  <si>
    <t>Ik bevestig dat alle gegevens naar waarheid zijn ingevuld.</t>
  </si>
  <si>
    <t>089-61.14.10</t>
  </si>
  <si>
    <t>gilbert.beckers@telenet.be</t>
  </si>
  <si>
    <t>OUDSBERGEN</t>
  </si>
  <si>
    <t>089-85.59.45</t>
  </si>
  <si>
    <t>vrbasisschool.kumtich@telenet.be</t>
  </si>
  <si>
    <t>057-48.83.07</t>
  </si>
  <si>
    <t>056-66.73.12</t>
  </si>
  <si>
    <t>kristiaan.blondeel@skynet.be</t>
  </si>
  <si>
    <t>Vrij Onderwijs Sint-Jozef</t>
  </si>
  <si>
    <t>056-60.14.62</t>
  </si>
  <si>
    <t>VZW College van de Paters Jozefieten</t>
  </si>
  <si>
    <t>info@collegemelle.be</t>
  </si>
  <si>
    <t>Sint-Jozefsinstituut VZW</t>
  </si>
  <si>
    <t>054-41.24.12</t>
  </si>
  <si>
    <t>paul.janssenscj@gmail.com</t>
  </si>
  <si>
    <t>directie@detoverboom.be</t>
  </si>
  <si>
    <t>directie@vrijebasisschoolputte.be</t>
  </si>
  <si>
    <t>vzw Schoolcomite BLO Klimop</t>
  </si>
  <si>
    <t>info@klimoptongeren.be</t>
  </si>
  <si>
    <t>directie@steinerschoolaalst.be</t>
  </si>
  <si>
    <t>LIERDE</t>
  </si>
  <si>
    <t>directie@vbsdeftinge.be</t>
  </si>
  <si>
    <t>VZW Sint-Ursula Basisschool</t>
  </si>
  <si>
    <t>0494-71.55.09</t>
  </si>
  <si>
    <t>martine.luwel@uhasselt.be</t>
  </si>
  <si>
    <t>directie@vierwinden.be</t>
  </si>
  <si>
    <t>016-39.91.20</t>
  </si>
  <si>
    <t>016-39.91.21</t>
  </si>
  <si>
    <t>secretariaat@ic.annuntiaten.be</t>
  </si>
  <si>
    <t>PELT</t>
  </si>
  <si>
    <t>corneliusschool@scarlet.be</t>
  </si>
  <si>
    <t>info@klimop.info</t>
  </si>
  <si>
    <t>0497-47.09.76</t>
  </si>
  <si>
    <t>directie@deboomhutlozen.be</t>
  </si>
  <si>
    <t>089-46.67.02</t>
  </si>
  <si>
    <t>VZW KOBA Metropool</t>
  </si>
  <si>
    <t>03-304.91.00</t>
  </si>
  <si>
    <t>secretariaat@kobavzw.be</t>
  </si>
  <si>
    <t>directie@deark-koksijde.be</t>
  </si>
  <si>
    <t>vbsichtegem_centrum@skynet.be</t>
  </si>
  <si>
    <t>VZW KOBA Noorderkempen</t>
  </si>
  <si>
    <t>VZW KOBArT</t>
  </si>
  <si>
    <t>codiwim@sgdebrug.be</t>
  </si>
  <si>
    <t>03-543.97.10</t>
  </si>
  <si>
    <t>VZW Diocesaan Schoolcomité Sint-Niklaas</t>
  </si>
  <si>
    <t>03-780.71.50</t>
  </si>
  <si>
    <t>rene.veugelaers@myonline.be</t>
  </si>
  <si>
    <t>directie@springeling.be</t>
  </si>
  <si>
    <t>050-78.80.02</t>
  </si>
  <si>
    <t>j.vansteelandt@telenet.be</t>
  </si>
  <si>
    <t>056-71.16.91</t>
  </si>
  <si>
    <t>VZW Vrije Basisschool Merksplas</t>
  </si>
  <si>
    <t>info@vbsmerksplas.be</t>
  </si>
  <si>
    <t>VZW Sint-Ludgardisschool Merksem</t>
  </si>
  <si>
    <t>johanvanstaeyen@slm.be</t>
  </si>
  <si>
    <t>014-57.85.64</t>
  </si>
  <si>
    <t>kogeka@kogeka.be</t>
  </si>
  <si>
    <t>VZW De Nete</t>
  </si>
  <si>
    <t>deschatkist@pandora.be</t>
  </si>
  <si>
    <t>VZW Basisonderwijs Zeebries</t>
  </si>
  <si>
    <t>vzw "Dorpsschool Kester"</t>
  </si>
  <si>
    <t>directie@dorpsschoolkester.be</t>
  </si>
  <si>
    <t>VZW Vrije Basisschool Nazareth</t>
  </si>
  <si>
    <t>09-384.08.96</t>
  </si>
  <si>
    <t>info@vbsmachelen.be</t>
  </si>
  <si>
    <t>info@vbsheirweg.be</t>
  </si>
  <si>
    <t>k.damman@telenet.be</t>
  </si>
  <si>
    <t>VZW KOBA ZuidkAnt</t>
  </si>
  <si>
    <t>02-563.04.50</t>
  </si>
  <si>
    <t>onderwijs.vorming@vgc.be</t>
  </si>
  <si>
    <t>vrijebasis.grembergen@skynet.be</t>
  </si>
  <si>
    <t>V.Z.W. De Torteltuin</t>
  </si>
  <si>
    <t>info@detorteltuin.be</t>
  </si>
  <si>
    <t>VZW Katholiek Onderwijs Wetteren</t>
  </si>
  <si>
    <t>09-369.10.63</t>
  </si>
  <si>
    <t>gertrudiscollege@skynet.be</t>
  </si>
  <si>
    <t>03-458.30.10</t>
  </si>
  <si>
    <t>VZW Zaventems Vrij Onderwijs</t>
  </si>
  <si>
    <t>02-721.22.41</t>
  </si>
  <si>
    <t>willy.verdoodt@skynet.be</t>
  </si>
  <si>
    <t>directie@detwijg.be</t>
  </si>
  <si>
    <t>bao.vincentius@scarlet.be</t>
  </si>
  <si>
    <t>VZW Sint-Johannaschool</t>
  </si>
  <si>
    <t>VZW KOBA Zuiderkempen</t>
  </si>
  <si>
    <t>VZW Katholieke Basisschool Vlimmeren</t>
  </si>
  <si>
    <t>rvb@vzwdestep.be</t>
  </si>
  <si>
    <t>Centrum Nieuwe Vaart VZW</t>
  </si>
  <si>
    <t>school@oc-nieuwevaart.be</t>
  </si>
  <si>
    <t>vzw "'t Soetekint - Levensboom"</t>
  </si>
  <si>
    <t>info@levensboom.be</t>
  </si>
  <si>
    <t>info@marnixschool.be</t>
  </si>
  <si>
    <t>0484-38.20.22</t>
  </si>
  <si>
    <t>claeys.degendt@gmail.com</t>
  </si>
  <si>
    <t>012-20.10.11</t>
  </si>
  <si>
    <t>Sint-Lukas Kunstschool Brussel</t>
  </si>
  <si>
    <t>VZW Onderwijs Sint-Denijs</t>
  </si>
  <si>
    <t>vbsimpe.directie@telenet.be</t>
  </si>
  <si>
    <t>jan.minne@telenet.be</t>
  </si>
  <si>
    <t>vbs.stmichiel@vrijescholenkuurne.be</t>
  </si>
  <si>
    <t>03-491.92.46</t>
  </si>
  <si>
    <t>directie@chterbroek.be</t>
  </si>
  <si>
    <t>directie@denheuvel.be</t>
  </si>
  <si>
    <t>info@dewikkemaaseik.be</t>
  </si>
  <si>
    <t>VZW Katholiek Onderwijs Land van Aalst</t>
  </si>
  <si>
    <t>053-76.95.70</t>
  </si>
  <si>
    <t>kolva.smi@smi-aalst.be</t>
  </si>
  <si>
    <t>VZW Rinkrank</t>
  </si>
  <si>
    <t>directie@rinkrank.be</t>
  </si>
  <si>
    <t>Levenslust VZW</t>
  </si>
  <si>
    <t>else.dewachter@levenslustvzw.be</t>
  </si>
  <si>
    <t>03-482.17.80</t>
  </si>
  <si>
    <t>vzw Katholiek Onderwijs Dijle Demer</t>
  </si>
  <si>
    <t>016-35.91.20</t>
  </si>
  <si>
    <t>info@bsow.be</t>
  </si>
  <si>
    <t>0486-34.46.90</t>
  </si>
  <si>
    <t>VZW "Sint-Ermelindis"</t>
  </si>
  <si>
    <t>0473-23.36.91</t>
  </si>
  <si>
    <t>leen.versmissen@lv.vlaanderen.be</t>
  </si>
  <si>
    <t>KOZEN</t>
  </si>
  <si>
    <t>postbus@freinetschooldeklaproos.be</t>
  </si>
  <si>
    <t>03-880.27.35</t>
  </si>
  <si>
    <t>VZW Tachkemoni</t>
  </si>
  <si>
    <t>03-287.00.71</t>
  </si>
  <si>
    <t>nicole.spruyt@tachkemoni.be</t>
  </si>
  <si>
    <t>dirk.vanseggelen@bs-delinde.be</t>
  </si>
  <si>
    <t>VZW Schoolbestuur Steenhuffel</t>
  </si>
  <si>
    <t>VZW Bais Chinuch</t>
  </si>
  <si>
    <t>058-52.12.52</t>
  </si>
  <si>
    <t>02-759.47.22</t>
  </si>
  <si>
    <t>vandenhove.luc@telenet.be</t>
  </si>
  <si>
    <t>Katholieke Scholen Regio Gent-West</t>
  </si>
  <si>
    <t>VZW De Kruin</t>
  </si>
  <si>
    <t>studio@zeppelinfo.be</t>
  </si>
  <si>
    <t>GO! scholengroep Antwerpen</t>
  </si>
  <si>
    <t>03-360.82.90</t>
  </si>
  <si>
    <t>secretariaat@go-antwerpen.be</t>
  </si>
  <si>
    <t>Invento GO! scholengroep</t>
  </si>
  <si>
    <t>03-331.88.00</t>
  </si>
  <si>
    <t>contact@inventoscholen.be</t>
  </si>
  <si>
    <t>015-50.41.50</t>
  </si>
  <si>
    <t>sgr5@sgr5.be</t>
  </si>
  <si>
    <t>GO! scholengroep Rivierenland</t>
  </si>
  <si>
    <t>03-897.98.11</t>
  </si>
  <si>
    <t>info@rvl.be</t>
  </si>
  <si>
    <t>GO! scholengroep Fluxus</t>
  </si>
  <si>
    <t>014-47.10.60</t>
  </si>
  <si>
    <t>info@scholengroepfluxus.be</t>
  </si>
  <si>
    <t>GO! scholengroep Brussel</t>
  </si>
  <si>
    <t>02-702.30.61</t>
  </si>
  <si>
    <t>02-462.31.30</t>
  </si>
  <si>
    <t>GO! scholengroep SCOOP</t>
  </si>
  <si>
    <t>02-769.73.73</t>
  </si>
  <si>
    <t>info@scoop.be</t>
  </si>
  <si>
    <t>016-31.45.70</t>
  </si>
  <si>
    <t>GO! scholengroep ADITE</t>
  </si>
  <si>
    <t>013-35.04.90</t>
  </si>
  <si>
    <t>GO! scholengroep Zuid-Limburg</t>
  </si>
  <si>
    <t>012-24.20.00</t>
  </si>
  <si>
    <t>089-84.99.00</t>
  </si>
  <si>
    <t>011-26.09.10</t>
  </si>
  <si>
    <t>Scholengroep GO! Next</t>
  </si>
  <si>
    <t>011-85.87.40</t>
  </si>
  <si>
    <t>ad@go-next.be</t>
  </si>
  <si>
    <t>GO! scholengroep Waasland</t>
  </si>
  <si>
    <t>052-25.51.00</t>
  </si>
  <si>
    <t>GO! scholengroep Dender</t>
  </si>
  <si>
    <t>053-76.91.40</t>
  </si>
  <si>
    <t>info@sgrdender.be</t>
  </si>
  <si>
    <t>054-41.07.24</t>
  </si>
  <si>
    <t>info@scholengroep20.be</t>
  </si>
  <si>
    <t>GO! scholengroep Vlaamse Ardennen</t>
  </si>
  <si>
    <t>055-33.45.50</t>
  </si>
  <si>
    <t>GO! scholengroep Gent</t>
  </si>
  <si>
    <t>09-272.77.77</t>
  </si>
  <si>
    <t>ad@scholengroep.gent</t>
  </si>
  <si>
    <t>09-378.60.01</t>
  </si>
  <si>
    <t>09-280.73.10</t>
  </si>
  <si>
    <t>GO! Scholengroep Impact</t>
  </si>
  <si>
    <t>050-63.17.61</t>
  </si>
  <si>
    <t>info@scholengroepimpact.be</t>
  </si>
  <si>
    <t>GO! scholengroep Stroom</t>
  </si>
  <si>
    <t>059-51.05.24</t>
  </si>
  <si>
    <t>051-50.50.50</t>
  </si>
  <si>
    <t>GO! scholengroep Mandel en Leie</t>
  </si>
  <si>
    <t>051-26.75.50</t>
  </si>
  <si>
    <t>VZW Vrij Katholiek Onderwijs Maldegem</t>
  </si>
  <si>
    <t>nicole.de.smet@telenet.be</t>
  </si>
  <si>
    <t>056-71.46.26</t>
  </si>
  <si>
    <t>secretaris@kbkscholen.be</t>
  </si>
  <si>
    <t>058-23.70.13</t>
  </si>
  <si>
    <t>suzy.duinslaeger@kustenpolder.be</t>
  </si>
  <si>
    <t>directeur@minnepoortje.be</t>
  </si>
  <si>
    <t>directie.dekleinereus@gmail.com</t>
  </si>
  <si>
    <t>VZW Katholiek Onderwijs Stad Herentals</t>
  </si>
  <si>
    <t>014-24.70.81</t>
  </si>
  <si>
    <t>jos.vaneygen@scarlet.be</t>
  </si>
  <si>
    <t>016-24.05.10</t>
  </si>
  <si>
    <t>014-50.86.67</t>
  </si>
  <si>
    <t>VZW PoelbergOmmeland</t>
  </si>
  <si>
    <t>0472/68.28.93</t>
  </si>
  <si>
    <t>voorzitter@sbrt.be</t>
  </si>
  <si>
    <t>KITOS</t>
  </si>
  <si>
    <t>015-42.27.03</t>
  </si>
  <si>
    <t>VZW Sint-Goedele Brussel</t>
  </si>
  <si>
    <t>02-520.05.72</t>
  </si>
  <si>
    <t>VZW Sancta Maria Basisschool</t>
  </si>
  <si>
    <t>g.delaet@telenet.be</t>
  </si>
  <si>
    <t>INFO@SMDB-ARK.BE</t>
  </si>
  <si>
    <t>secretariaat@kbrp.be</t>
  </si>
  <si>
    <t>09-348.13.00</t>
  </si>
  <si>
    <t>codi@kabaolok.be</t>
  </si>
  <si>
    <t>gvb.lilare@skynet.be</t>
  </si>
  <si>
    <t>VZW Inrichtende Macht Lucerna</t>
  </si>
  <si>
    <t>02-520.95.50</t>
  </si>
  <si>
    <t>KRUISEM</t>
  </si>
  <si>
    <t>frank.pauwels1@telenet.be</t>
  </si>
  <si>
    <t>VZW Katholieke Basisscholen Schoten</t>
  </si>
  <si>
    <t>03-658.45.75</t>
  </si>
  <si>
    <t>chris.vannoten@sg-kbs.be</t>
  </si>
  <si>
    <t>annemarie@annicq.com</t>
  </si>
  <si>
    <t>03-685.45.46</t>
  </si>
  <si>
    <t>03-484.44.98</t>
  </si>
  <si>
    <t>VZW School Wiznitz</t>
  </si>
  <si>
    <t>wiznitz@scarlet.be</t>
  </si>
  <si>
    <t>ludolongin@hotmail.com</t>
  </si>
  <si>
    <t>03-641.86.70</t>
  </si>
  <si>
    <t>015-27.10.02</t>
  </si>
  <si>
    <t>VZW Vrije Basisschool Ramsel</t>
  </si>
  <si>
    <t>info@vbsramsel.be</t>
  </si>
  <si>
    <t>Lamdeni VZW</t>
  </si>
  <si>
    <t>bethlimud@gmail.com</t>
  </si>
  <si>
    <t>Freinetschool De Vier Tuinen VZW</t>
  </si>
  <si>
    <t>info@deviertuinen.be</t>
  </si>
  <si>
    <t>VZW Vrij Basisonderwijs Berlare</t>
  </si>
  <si>
    <t>052-42.23.72</t>
  </si>
  <si>
    <t>b.van.malderen@telenet.be</t>
  </si>
  <si>
    <t>schoolblauberg@degraankorrel.be</t>
  </si>
  <si>
    <t>bschherselt@scarlet.be</t>
  </si>
  <si>
    <t>VZW School met de Bijbel Bilzen</t>
  </si>
  <si>
    <t>VZW VBS Moorsledegem</t>
  </si>
  <si>
    <t>0495-30.03.71</t>
  </si>
  <si>
    <t>marniek.cnockaert@moorsledegem.be</t>
  </si>
  <si>
    <t>school@tuimeling.be</t>
  </si>
  <si>
    <t>basisschool.bergom@pandora.be</t>
  </si>
  <si>
    <t>03-633.98.50</t>
  </si>
  <si>
    <t>info@tgrafiekje.be</t>
  </si>
  <si>
    <t>058-29.90.37</t>
  </si>
  <si>
    <t>frans.terrie@gmail.com</t>
  </si>
  <si>
    <t>VZW Scholen Katrinahof</t>
  </si>
  <si>
    <t>03-248.53.54</t>
  </si>
  <si>
    <t>bubao@katrinahofscholen.be</t>
  </si>
  <si>
    <t>VZW Wondere Wereld</t>
  </si>
  <si>
    <t>0800-23.019</t>
  </si>
  <si>
    <t>info@so.antwerpen.be</t>
  </si>
  <si>
    <t>VZW 't Speelscholeke</t>
  </si>
  <si>
    <t>VZW Sint-Lodewijk</t>
  </si>
  <si>
    <t>050-47.25.45</t>
  </si>
  <si>
    <t>info@de-kade.be</t>
  </si>
  <si>
    <t>Gemeentebestuur van Schaarbeek</t>
  </si>
  <si>
    <t>02-240.32.02</t>
  </si>
  <si>
    <t>info@gemeenteschooldekriek.be</t>
  </si>
  <si>
    <t>directie@vliegerke.be</t>
  </si>
  <si>
    <t>VZW De Kleine Wereldburger</t>
  </si>
  <si>
    <t>03-297.91.28.</t>
  </si>
  <si>
    <t>rvb@dekleinewereldburger.be</t>
  </si>
  <si>
    <t>VZW 't Schommelbootje</t>
  </si>
  <si>
    <t>info@schommelbootje.be</t>
  </si>
  <si>
    <t>IQRA vzw</t>
  </si>
  <si>
    <t>Ankerwijs vzw</t>
  </si>
  <si>
    <t>03-320.81.60</t>
  </si>
  <si>
    <t>info@freinetwaregem.be</t>
  </si>
  <si>
    <t>info@pistachepistache.be</t>
  </si>
  <si>
    <t>VZW Koningsdale</t>
  </si>
  <si>
    <t>057-61.10.97.</t>
  </si>
  <si>
    <t>info@koningsdale.be</t>
  </si>
  <si>
    <t>IGNATIAANSE SCHOLEN ANTWERPEN</t>
  </si>
  <si>
    <t>veronique.thielemans@ruusbroec.be</t>
  </si>
  <si>
    <t>011-94.60.08</t>
  </si>
  <si>
    <t>info@lkb-net.be</t>
  </si>
  <si>
    <t>VZW De Winde</t>
  </si>
  <si>
    <t>rvb@buurtschooldewinde.be</t>
  </si>
  <si>
    <t>03-775.86.94</t>
  </si>
  <si>
    <t>vzw Sint-Lievenspoort</t>
  </si>
  <si>
    <t>Scola VZW</t>
  </si>
  <si>
    <t>0498-77.51.09</t>
  </si>
  <si>
    <t>vzw de Libel</t>
  </si>
  <si>
    <t>info@delibellenschool.be</t>
  </si>
  <si>
    <t>09-337.89.00</t>
  </si>
  <si>
    <t>info@hagewinde.be</t>
  </si>
  <si>
    <t>VZW De Toverwijzer</t>
  </si>
  <si>
    <t>0485-51.85.61</t>
  </si>
  <si>
    <t>info@toverwijzer.be</t>
  </si>
  <si>
    <t>VZW De Witte Stamroos</t>
  </si>
  <si>
    <t>0485-16.02.14</t>
  </si>
  <si>
    <t>info@dewittestamroos.be</t>
  </si>
  <si>
    <t>vzw Katholiek Basisonderwijs Herzele</t>
  </si>
  <si>
    <t>bestuur@kboherzele.be</t>
  </si>
  <si>
    <t>Scholengroep Dirk Martens VZW</t>
  </si>
  <si>
    <t>VZW Mondomio</t>
  </si>
  <si>
    <t>016-26.76.43</t>
  </si>
  <si>
    <t>Provinciebestuur Oost-Vlaanderen</t>
  </si>
  <si>
    <t>kristel.de.boevere@oost-vlaanderen.be</t>
  </si>
  <si>
    <t>Provinciebestuur van Limburg</t>
  </si>
  <si>
    <t>02-279.39.31</t>
  </si>
  <si>
    <t>02-220.28.01</t>
  </si>
  <si>
    <t>directie@sintjoostaanzee.be</t>
  </si>
  <si>
    <t>Gemeentebestuur van Anderlecht</t>
  </si>
  <si>
    <t>02-558.08.88</t>
  </si>
  <si>
    <t>hdegeest@anderlecht.brussels</t>
  </si>
  <si>
    <t>Gemeentebestuur van Koekelberg</t>
  </si>
  <si>
    <t>02-412.14.08</t>
  </si>
  <si>
    <t>Gemeentebestuur van Sint-Agatha-Berchem</t>
  </si>
  <si>
    <t>Gemeentebestuur van Sint-Jans-Molenbeek</t>
  </si>
  <si>
    <t>02-412.08.42</t>
  </si>
  <si>
    <t>openbaaronderwijs@molenbeek.irisnet.be</t>
  </si>
  <si>
    <t>Gemeentebestuur van Jette</t>
  </si>
  <si>
    <t>02-423.13.70</t>
  </si>
  <si>
    <t>Gemeentebestuur van Evere</t>
  </si>
  <si>
    <t>02-247.64.58</t>
  </si>
  <si>
    <t>02-773.06.85</t>
  </si>
  <si>
    <t>Gemeentebestuur van Vorst</t>
  </si>
  <si>
    <t>02-348.17.52</t>
  </si>
  <si>
    <t>02-774.36.89</t>
  </si>
  <si>
    <t>Gemeentebestuur van Herne</t>
  </si>
  <si>
    <t>02-397.11.50</t>
  </si>
  <si>
    <t>gemeentebestuur@herne.be</t>
  </si>
  <si>
    <t>Gemeentebestuur van Galmaarden</t>
  </si>
  <si>
    <t>onderwijs@galmaarden.be</t>
  </si>
  <si>
    <t>Gemeentebestuur van Bever</t>
  </si>
  <si>
    <t>054-58.89.25</t>
  </si>
  <si>
    <t>Gemeentebestuur van Sint-Pieters-Leeuw</t>
  </si>
  <si>
    <t>02-371.22.11</t>
  </si>
  <si>
    <t>Gemeentebestuur van Drogenbos</t>
  </si>
  <si>
    <t>02-333.85.10</t>
  </si>
  <si>
    <t>spo@drogenbos.be</t>
  </si>
  <si>
    <t>Gemeentebestuur van Linkebeek</t>
  </si>
  <si>
    <t>02-359.93.21</t>
  </si>
  <si>
    <t>Gemeentebestuur van Sint-Genesius-Rode</t>
  </si>
  <si>
    <t>02-609.86.00</t>
  </si>
  <si>
    <t>Gemeentebestuur van Beersel</t>
  </si>
  <si>
    <t>Gemeentebestuur van Lennik</t>
  </si>
  <si>
    <t>02-532.41.15</t>
  </si>
  <si>
    <t>Gemeentebestuur van Gooik</t>
  </si>
  <si>
    <t>02-532.41.56</t>
  </si>
  <si>
    <t>info@gooik.be</t>
  </si>
  <si>
    <t>Gemeentebestuur van Asse</t>
  </si>
  <si>
    <t>02-454.19.19</t>
  </si>
  <si>
    <t>Gemeentebestuur van Dilbeek</t>
  </si>
  <si>
    <t>02-451.68.00</t>
  </si>
  <si>
    <t>Gemeentebestuur van Ternat</t>
  </si>
  <si>
    <t>02-451.45.45</t>
  </si>
  <si>
    <t>info@ternat.be</t>
  </si>
  <si>
    <t>Gemeentebestuur van Roosdaal</t>
  </si>
  <si>
    <t>054-89.13.12</t>
  </si>
  <si>
    <t>onderwijs@roosdaal.be</t>
  </si>
  <si>
    <t>Gemeentebestuur van Liedekerke</t>
  </si>
  <si>
    <t>053-64.55.11</t>
  </si>
  <si>
    <t>Gemeentebestuur van Wemmel</t>
  </si>
  <si>
    <t>02-462.05.00</t>
  </si>
  <si>
    <t>Gemeentebestuur van Machelen</t>
  </si>
  <si>
    <t>Gemeentebestuur van Grimbergen</t>
  </si>
  <si>
    <t>02-260.12.32</t>
  </si>
  <si>
    <t>gemeentebestuur@grimbergen.be</t>
  </si>
  <si>
    <t>Gemeentebestuur van Meise</t>
  </si>
  <si>
    <t>onderwijs@meise.be</t>
  </si>
  <si>
    <t>Gemeentebestuur van Merchtem</t>
  </si>
  <si>
    <t>052-38.11.70</t>
  </si>
  <si>
    <t>info@merchtem.be</t>
  </si>
  <si>
    <t>052-36.51.11</t>
  </si>
  <si>
    <t>info@opwijk.be</t>
  </si>
  <si>
    <t>Gemeente Overijse</t>
  </si>
  <si>
    <t>02-687.60.40</t>
  </si>
  <si>
    <t>info@overijse.be</t>
  </si>
  <si>
    <t>Gemeentebestuur van Zaventem</t>
  </si>
  <si>
    <t>02-717.89.01</t>
  </si>
  <si>
    <t>Gemeentebestuur van Kraainem</t>
  </si>
  <si>
    <t>02-719.20.41</t>
  </si>
  <si>
    <t>info@kraainem.be</t>
  </si>
  <si>
    <t>Gemeentebestuur van Wezembeek-Oppem</t>
  </si>
  <si>
    <t>02-783.12.11</t>
  </si>
  <si>
    <t>Gemeentebestuur van Tervuren</t>
  </si>
  <si>
    <t>02-766.52.01</t>
  </si>
  <si>
    <t>Gemeentebestuur van Kapellen</t>
  </si>
  <si>
    <t>03-660.66.00</t>
  </si>
  <si>
    <t>Gemeentebestuur van Stabroek</t>
  </si>
  <si>
    <t>03-568.80.80</t>
  </si>
  <si>
    <t>Gemeentebestuur van Wijnegem</t>
  </si>
  <si>
    <t>03-288.21.10</t>
  </si>
  <si>
    <t>Gemeentebestuur van Brasschaat</t>
  </si>
  <si>
    <t>03-650.02.00</t>
  </si>
  <si>
    <t>onderwijs@brasschaat.be</t>
  </si>
  <si>
    <t>Gemeentebestuur van Malle</t>
  </si>
  <si>
    <t>03-310.05.11</t>
  </si>
  <si>
    <t>Gemeentebestuur van Zoersel</t>
  </si>
  <si>
    <t>03-298.00.00</t>
  </si>
  <si>
    <t>gemeente@zoersel.be</t>
  </si>
  <si>
    <t>Gemeentebestuur van Brecht</t>
  </si>
  <si>
    <t>03-660.25.50</t>
  </si>
  <si>
    <t>gemeente@brecht.be</t>
  </si>
  <si>
    <t>Gemeentebestuur van Wuustwezel</t>
  </si>
  <si>
    <t>03-690.46.00</t>
  </si>
  <si>
    <t>gemeente@wuustwezel.be</t>
  </si>
  <si>
    <t>Gemeentebestuur van Kalmthout</t>
  </si>
  <si>
    <t>03-620.22.00</t>
  </si>
  <si>
    <t>info@kalmthout.be</t>
  </si>
  <si>
    <t>Gemeentebestuur van Essen</t>
  </si>
  <si>
    <t>03-670.01.30</t>
  </si>
  <si>
    <t>Gemeentebestuur van Borsbeek</t>
  </si>
  <si>
    <t>03-320.94.00</t>
  </si>
  <si>
    <t>info@borsbeek.be</t>
  </si>
  <si>
    <t>Gemeentebestuur van Wommelgem</t>
  </si>
  <si>
    <t>info@wommelgem.be</t>
  </si>
  <si>
    <t>Gemeentebestuur van Ranst</t>
  </si>
  <si>
    <t>03-485.79.69</t>
  </si>
  <si>
    <t>gemeente@ranst.be</t>
  </si>
  <si>
    <t>Gemeentebestuur van Schilde</t>
  </si>
  <si>
    <t>03-380.16.00</t>
  </si>
  <si>
    <t>Gemeentebestuur van Zandhoven</t>
  </si>
  <si>
    <t>03-484.30.20</t>
  </si>
  <si>
    <t>Gemeentebestuur van Nijlen</t>
  </si>
  <si>
    <t>info@nijlen.be</t>
  </si>
  <si>
    <t>Gemeentebestuur van Herenthout</t>
  </si>
  <si>
    <t>014-50.21.21</t>
  </si>
  <si>
    <t>info@herenthout.be</t>
  </si>
  <si>
    <t>Gemeentebestuur van Grobbendonk</t>
  </si>
  <si>
    <t>014-51.10.20</t>
  </si>
  <si>
    <t>info@grobbendonk.be</t>
  </si>
  <si>
    <t>Gemeentebestuur van Vorselaar</t>
  </si>
  <si>
    <t>014-50.11.01</t>
  </si>
  <si>
    <t>Gemeentebestuur van Turnhout</t>
  </si>
  <si>
    <t>onderwijs@turnhout.be</t>
  </si>
  <si>
    <t>Gemeentebestuur van Rijkevorsel</t>
  </si>
  <si>
    <t>03-340.00.00</t>
  </si>
  <si>
    <t>info@rijkevorsel.be</t>
  </si>
  <si>
    <t>Gemeentebestuur van Hoogstraten</t>
  </si>
  <si>
    <t>03-340.19.11</t>
  </si>
  <si>
    <t>Gemeentebestuur van Merksplas</t>
  </si>
  <si>
    <t>014-63.94.00</t>
  </si>
  <si>
    <t>Gemeentebestuur van Beerse</t>
  </si>
  <si>
    <t>014-61.19.71</t>
  </si>
  <si>
    <t>Gemeentebestuur van Vosselaar</t>
  </si>
  <si>
    <t>014-60.08.20</t>
  </si>
  <si>
    <t>Gemeentebestuur van Oud-Turnhout</t>
  </si>
  <si>
    <t>014-46.22.11</t>
  </si>
  <si>
    <t>info@oud-turnhout.be</t>
  </si>
  <si>
    <t>Gemeentebestuur van Arendonk</t>
  </si>
  <si>
    <t>014-40.90.61</t>
  </si>
  <si>
    <t>secretariaat@arendonk.be</t>
  </si>
  <si>
    <t>Gemeentebestuur van Ravels</t>
  </si>
  <si>
    <t>014-65.67.04</t>
  </si>
  <si>
    <t>info@ravels.be</t>
  </si>
  <si>
    <t>Gemeentebestuur van Mol</t>
  </si>
  <si>
    <t>Gemeentebestuur van Lille</t>
  </si>
  <si>
    <t>014-88.20.10</t>
  </si>
  <si>
    <t>Gemeentebestuur van Olen</t>
  </si>
  <si>
    <t>014-27.95.01</t>
  </si>
  <si>
    <t>info@olen.be</t>
  </si>
  <si>
    <t>Stadsbestuur van Geel</t>
  </si>
  <si>
    <t>014-56.64.01</t>
  </si>
  <si>
    <t>Gemeentebestuur van Kasterlee</t>
  </si>
  <si>
    <t>014-85.00.01</t>
  </si>
  <si>
    <t>Gemeentebestuur van Retie</t>
  </si>
  <si>
    <t>Gemeentebestuur van Dessel</t>
  </si>
  <si>
    <t>014-38.99.30</t>
  </si>
  <si>
    <t>secretariaat@dessel.be</t>
  </si>
  <si>
    <t>Gemeentebestuur van Balen</t>
  </si>
  <si>
    <t>014-74.40.40</t>
  </si>
  <si>
    <t>gemeentebestuur@balen.be</t>
  </si>
  <si>
    <t>Stadsbestuur van Mortsel</t>
  </si>
  <si>
    <t>03-444.17.17</t>
  </si>
  <si>
    <t>stad@mortsel.be</t>
  </si>
  <si>
    <t>Gemeentebestuur van Edegem</t>
  </si>
  <si>
    <t>03-289.26.50</t>
  </si>
  <si>
    <t>gemeentebestuur@edegem.be</t>
  </si>
  <si>
    <t>Gemeentebestuur van Boechout</t>
  </si>
  <si>
    <t>03-460.06.05</t>
  </si>
  <si>
    <t>info@boechout.be</t>
  </si>
  <si>
    <t>Gemeentebestuur van Hove</t>
  </si>
  <si>
    <t>03-460.33.34</t>
  </si>
  <si>
    <t>informatie@hove.be</t>
  </si>
  <si>
    <t>Gemeentebestuur van Lint</t>
  </si>
  <si>
    <t>03-460.13.33</t>
  </si>
  <si>
    <t>info@lint.be</t>
  </si>
  <si>
    <t>Gemeentebestuur van Kontich</t>
  </si>
  <si>
    <t>Gemeentebestuur van Rumst</t>
  </si>
  <si>
    <t>03-880.00.11</t>
  </si>
  <si>
    <t>info@rumst.be</t>
  </si>
  <si>
    <t>Gemeentebestuur van Duffel</t>
  </si>
  <si>
    <t>015-31.12.02</t>
  </si>
  <si>
    <t>info@duffel.be</t>
  </si>
  <si>
    <t>015-30.50.00</t>
  </si>
  <si>
    <t>Gemeentebestuur van Berlaar</t>
  </si>
  <si>
    <t>03-410.19.00</t>
  </si>
  <si>
    <t>info@berlaar.be</t>
  </si>
  <si>
    <t>Gemeentebestuur van Hemiksem</t>
  </si>
  <si>
    <t>03-288.26.20</t>
  </si>
  <si>
    <t>Gemeentebestuur van Schelle</t>
  </si>
  <si>
    <t>03-871.98.30</t>
  </si>
  <si>
    <t>info@schelle.be</t>
  </si>
  <si>
    <t>Gemeentebestuur van Aartselaar</t>
  </si>
  <si>
    <t>03-870.16.11</t>
  </si>
  <si>
    <t>info@aartselaar.be</t>
  </si>
  <si>
    <t>Gemeentebestuur van Niel</t>
  </si>
  <si>
    <t>03-451.11.10</t>
  </si>
  <si>
    <t>informatiedienst@niel.be</t>
  </si>
  <si>
    <t>Gemeentebestuur van Sint-Niklaas</t>
  </si>
  <si>
    <t>03-778.38.45</t>
  </si>
  <si>
    <t>03-750.16.63</t>
  </si>
  <si>
    <t>onderwijs@beveren.be</t>
  </si>
  <si>
    <t>Gemeentebestuur van Kruibeke</t>
  </si>
  <si>
    <t>O.L.Vrouwplein 18_19</t>
  </si>
  <si>
    <t>03-740.02.10</t>
  </si>
  <si>
    <t>Gemeentebestuur van Sint-Gillis-Waas</t>
  </si>
  <si>
    <t>03-727.17.00</t>
  </si>
  <si>
    <t>Gemeentebestuur van Bonheiden</t>
  </si>
  <si>
    <t>015-50.28.00</t>
  </si>
  <si>
    <t>Gemeentebestuur van Haacht</t>
  </si>
  <si>
    <t>016-26.94.10</t>
  </si>
  <si>
    <t>Gemeentebestuur van Keerbergen</t>
  </si>
  <si>
    <t>secretariaat@keerbergen.be</t>
  </si>
  <si>
    <t>Gemeentebestuur van Londerzeel</t>
  </si>
  <si>
    <t>052-30.36.16</t>
  </si>
  <si>
    <t>info@londerzeel.be</t>
  </si>
  <si>
    <t>015-71.23.71</t>
  </si>
  <si>
    <t>Gemeentebestuur van Zemst</t>
  </si>
  <si>
    <t>015-62.71.71</t>
  </si>
  <si>
    <t>gemeente@zemst.be</t>
  </si>
  <si>
    <t>Gemeentebestuur van Boortmeerbeek</t>
  </si>
  <si>
    <t>015-51.11.45</t>
  </si>
  <si>
    <t>secretariaat-gbs@boortmeerbeek.be</t>
  </si>
  <si>
    <t>Gemeentebestuur van Leuven</t>
  </si>
  <si>
    <t>Gemeentebestuur van Herent</t>
  </si>
  <si>
    <t>astrid.pollers@herent.be</t>
  </si>
  <si>
    <t>Gemeentebestuur van Oud-Heverlee</t>
  </si>
  <si>
    <t>VAALBEEK</t>
  </si>
  <si>
    <t>016-38.88.00</t>
  </si>
  <si>
    <t>Gemeentebestuur van Bierbeek</t>
  </si>
  <si>
    <t>016-46.01.75</t>
  </si>
  <si>
    <t>Gemeentebestuur van Huldenberg</t>
  </si>
  <si>
    <t>02-688.30.40</t>
  </si>
  <si>
    <t>Gemeentebestuur van Bertem</t>
  </si>
  <si>
    <t>016-49.99.99</t>
  </si>
  <si>
    <t>gemeentebestuur@bertem.be</t>
  </si>
  <si>
    <t>Gemeentebestuur van Kortenberg</t>
  </si>
  <si>
    <t>02-755.22.22</t>
  </si>
  <si>
    <t>Gemeentebestuur van Steenokkerzeel</t>
  </si>
  <si>
    <t>02-254.19.13</t>
  </si>
  <si>
    <t>info@steenokkerzeel.be</t>
  </si>
  <si>
    <t>Gemeentebestuur van Kampenhout</t>
  </si>
  <si>
    <t>016-65.99.11</t>
  </si>
  <si>
    <t>secretariaat@kampenhout.be</t>
  </si>
  <si>
    <t>Gemeentebestuur van Heist-Op-Den-Berg</t>
  </si>
  <si>
    <t>info@heist-op-den-berg.be</t>
  </si>
  <si>
    <t>Gemeentebestuur van Rotselaar</t>
  </si>
  <si>
    <t>Gemeentebestuur van Begijnendijk</t>
  </si>
  <si>
    <t>016-53.01.80</t>
  </si>
  <si>
    <t>deklimroos@begijnendijk.be</t>
  </si>
  <si>
    <t>Gemeentebestuur van Hulshout</t>
  </si>
  <si>
    <t>015-22.40.11</t>
  </si>
  <si>
    <t>info@hulshout.be</t>
  </si>
  <si>
    <t>Gemeentebestuur van Westerlo</t>
  </si>
  <si>
    <t>014-54.75.75</t>
  </si>
  <si>
    <t>info@westerlo.be</t>
  </si>
  <si>
    <t>Gemeentebestuur van Holsbeek</t>
  </si>
  <si>
    <t>016-62.95.05</t>
  </si>
  <si>
    <t>Gemeentebestuur van Lubbeek</t>
  </si>
  <si>
    <t>016-47.97.00</t>
  </si>
  <si>
    <t>Gemeentebestuur van Aarschot</t>
  </si>
  <si>
    <t>016-55.04.11</t>
  </si>
  <si>
    <t>onderwijs@aarschot.be</t>
  </si>
  <si>
    <t>Gemeentebestuur van Bekkevoort</t>
  </si>
  <si>
    <t>013-46.05.60</t>
  </si>
  <si>
    <t>013-35.24.00</t>
  </si>
  <si>
    <t>Gemeentebestuur van Diest</t>
  </si>
  <si>
    <t>013-31.21.21</t>
  </si>
  <si>
    <t>Gemeentebestuur van Hoegaarden</t>
  </si>
  <si>
    <t>016-76.81.80</t>
  </si>
  <si>
    <t>Gemeentebestuur Linter</t>
  </si>
  <si>
    <t>LINTER</t>
  </si>
  <si>
    <t>011-78.91.30</t>
  </si>
  <si>
    <t>Gemeentebestuur van Boutersem</t>
  </si>
  <si>
    <t>016-72.10.73</t>
  </si>
  <si>
    <t>Gemeentebestuur van Glabbeek</t>
  </si>
  <si>
    <t>016-77.29.29</t>
  </si>
  <si>
    <t>Gemeentebestuur van Zoutleeuw</t>
  </si>
  <si>
    <t>011-94.90.70</t>
  </si>
  <si>
    <t>Gemeentebestuur van Kortenaken</t>
  </si>
  <si>
    <t>Gemeentebestuur van Halen</t>
  </si>
  <si>
    <t>013-61.81.20</t>
  </si>
  <si>
    <t>Gemeentebestuur van Hasselt</t>
  </si>
  <si>
    <t>011-49.20.57</t>
  </si>
  <si>
    <t>onderwijs@houthalen-helchteren.be</t>
  </si>
  <si>
    <t>Gemeentebestuur van Heusden-Zolder</t>
  </si>
  <si>
    <t>011-80.80.80</t>
  </si>
  <si>
    <t>Gemeentebestuur van Hechtel-Eksel</t>
  </si>
  <si>
    <t>011-73.40.37</t>
  </si>
  <si>
    <t>Gemeentebestuur van Diepenbeek</t>
  </si>
  <si>
    <t>089-62.94.31</t>
  </si>
  <si>
    <t>Gemeentebestuur van Maasmechelen</t>
  </si>
  <si>
    <t>089-79.08.00</t>
  </si>
  <si>
    <t>info@dilsen-stokkem.be</t>
  </si>
  <si>
    <t>Gemeentebestuur van As</t>
  </si>
  <si>
    <t>089-39.10.00</t>
  </si>
  <si>
    <t>Gemeentebestuur van Kinrooi</t>
  </si>
  <si>
    <t>089-70.03.00</t>
  </si>
  <si>
    <t>Gemeentebestuur van Tongeren</t>
  </si>
  <si>
    <t>012-80.00.00</t>
  </si>
  <si>
    <t>Gemeentebestuur van Kortessem</t>
  </si>
  <si>
    <t>011-37.91.40</t>
  </si>
  <si>
    <t>Gemeentebestuur van Hoeselt</t>
  </si>
  <si>
    <t>089-51.03.10</t>
  </si>
  <si>
    <t>Gemeentebestuur van Bilzen</t>
  </si>
  <si>
    <t>089-51.92.00</t>
  </si>
  <si>
    <t>Gemeentebestuur van Lanaken</t>
  </si>
  <si>
    <t>Gemeentebestuur van Riemst</t>
  </si>
  <si>
    <t>012-44.03.00</t>
  </si>
  <si>
    <t>Gemeentebestuur van Nieuwerkerken</t>
  </si>
  <si>
    <t>011-48.03.60</t>
  </si>
  <si>
    <t>info@nieuwerkerken.be</t>
  </si>
  <si>
    <t>Gemeentebestuur van Alken</t>
  </si>
  <si>
    <t>011-59.99.59</t>
  </si>
  <si>
    <t>gemeentebestuur@alken.be</t>
  </si>
  <si>
    <t>Gemeentebestuur van Heers</t>
  </si>
  <si>
    <t>011-48.01.01</t>
  </si>
  <si>
    <t>011-39.97.99</t>
  </si>
  <si>
    <t>Gemeentebestuur van Lummen</t>
  </si>
  <si>
    <t>013-39.05.90</t>
  </si>
  <si>
    <t>Gemeentebestuur van Beringen</t>
  </si>
  <si>
    <t>011-43.02.11</t>
  </si>
  <si>
    <t>Gemeentebestuur van Meerhout</t>
  </si>
  <si>
    <t>014-24.99.20</t>
  </si>
  <si>
    <t>info@meerhout.be</t>
  </si>
  <si>
    <t>Gemeentebestuur van Laakdal</t>
  </si>
  <si>
    <t>013-67.01.10</t>
  </si>
  <si>
    <t>info@laakdal.be</t>
  </si>
  <si>
    <t>02-268.04.26</t>
  </si>
  <si>
    <t>kobn.secretariaat@gmail.com</t>
  </si>
  <si>
    <t>directie@champagnatschool.be</t>
  </si>
  <si>
    <t>VZW Scheppers Anderlecht</t>
  </si>
  <si>
    <t>directie@olvevere.be</t>
  </si>
  <si>
    <t>directie@hhmi.be</t>
  </si>
  <si>
    <t>016-29.00.48</t>
  </si>
  <si>
    <t>secretariaat@dboc.be</t>
  </si>
  <si>
    <t>VZW Lutgardisscholen-Brussel</t>
  </si>
  <si>
    <t>fredconvent@hotmail.com</t>
  </si>
  <si>
    <t>02-381.19.32</t>
  </si>
  <si>
    <t>dirk.baekeland@telenet.be</t>
  </si>
  <si>
    <t>marcel.gevers@skynet.be</t>
  </si>
  <si>
    <t>directie@de-bloesem-herne.be</t>
  </si>
  <si>
    <t>VZW Onze-Lieve-Vrouwinstituut</t>
  </si>
  <si>
    <t>ecolenotredame.direction@telenet.be</t>
  </si>
  <si>
    <t>VZW Scheppers Alsemberg</t>
  </si>
  <si>
    <t>luc.dekelver@scheppers.be</t>
  </si>
  <si>
    <t>kkk-directie@skynet.be</t>
  </si>
  <si>
    <t>0497-27.18.94</t>
  </si>
  <si>
    <t>directie@sint-amandusschool.be</t>
  </si>
  <si>
    <t>053-66.87.64</t>
  </si>
  <si>
    <t>VZW Sint-Gabriëlcollege</t>
  </si>
  <si>
    <t>03-460.32.00</t>
  </si>
  <si>
    <t>02-257.10.49</t>
  </si>
  <si>
    <t>info@kov.be</t>
  </si>
  <si>
    <t>Katholiek Parochiaal Onderwijs Machelen</t>
  </si>
  <si>
    <t>directie@dewindroos.net</t>
  </si>
  <si>
    <t>052-37.26.47</t>
  </si>
  <si>
    <t>052-35.86.32</t>
  </si>
  <si>
    <t>willy.price@skynet.be</t>
  </si>
  <si>
    <t>delangedenise@hotmail.com</t>
  </si>
  <si>
    <t>VZW Heilig Hartcollege Tervuren</t>
  </si>
  <si>
    <t>vrijebasisschool.wo@gmail.com</t>
  </si>
  <si>
    <t>03-217.42.44</t>
  </si>
  <si>
    <t>L.dekelver@scheppersinstituut.be</t>
  </si>
  <si>
    <t>VZW Schoolcomite Sint-Henricus</t>
  </si>
  <si>
    <t>schoolbestuur@sint-henricus.be</t>
  </si>
  <si>
    <t>VZW Sint-Ludgardisschool Antwerpen</t>
  </si>
  <si>
    <t>03-233.36.87</t>
  </si>
  <si>
    <t>schoolbenoth@skynet.be</t>
  </si>
  <si>
    <t>Lange Van Ruusbroecstraat 12_34</t>
  </si>
  <si>
    <t>info@jhbj.be</t>
  </si>
  <si>
    <t>VZW Sint-Lievenscollege</t>
  </si>
  <si>
    <t>slc@slca.be</t>
  </si>
  <si>
    <t>VZW Yavne</t>
  </si>
  <si>
    <t>VZW Bais Rachel</t>
  </si>
  <si>
    <t>baisrachel@skynet.be</t>
  </si>
  <si>
    <t>03-385.92.18</t>
  </si>
  <si>
    <t>02-466.28.58</t>
  </si>
  <si>
    <t>gilberta.denorme@zustersvandonbosco.be</t>
  </si>
  <si>
    <t>VZW Openluchtscholen Sint-Ludgardis</t>
  </si>
  <si>
    <t>info@sintludgardis-schoten.be</t>
  </si>
  <si>
    <t>VZW Sint-Michielscollege</t>
  </si>
  <si>
    <t>03-640.30.30</t>
  </si>
  <si>
    <t>algdir@smcb.be</t>
  </si>
  <si>
    <t>VZW Stella Matutina</t>
  </si>
  <si>
    <t>03-669.62.63</t>
  </si>
  <si>
    <t>luc.vanpoppel@stella-matutina.be</t>
  </si>
  <si>
    <t>VZW Vrije Basisschool Zonnekind</t>
  </si>
  <si>
    <t>VZW Basisschool Sint-Jozef Heide</t>
  </si>
  <si>
    <t>directie@sjheide.be</t>
  </si>
  <si>
    <t>VZW KOBA Voorkempen</t>
  </si>
  <si>
    <t>02-478.82.24</t>
  </si>
  <si>
    <t>VZW Instituut van het Heilig Graf</t>
  </si>
  <si>
    <t>014-41.54.68</t>
  </si>
  <si>
    <t>VZW Sint-Jozefcollege Turnhout</t>
  </si>
  <si>
    <t>014-41.30.21</t>
  </si>
  <si>
    <t>info@sjt.be</t>
  </si>
  <si>
    <t>tine.dierckx@sg.schot.be</t>
  </si>
  <si>
    <t>VZW Katholiek Onderwijs Mol</t>
  </si>
  <si>
    <t>014-32.18.56</t>
  </si>
  <si>
    <t>contact@komvzw.be</t>
  </si>
  <si>
    <t>VZW Altena Instituut</t>
  </si>
  <si>
    <t>directieLS@altena.be</t>
  </si>
  <si>
    <t>VZW Sint-Katarinaschool</t>
  </si>
  <si>
    <t>directie@sint-katarinaschool.be</t>
  </si>
  <si>
    <t>info@steinerschoolyggdrasil.be</t>
  </si>
  <si>
    <t>03-887.93.38</t>
  </si>
  <si>
    <t>info@debret.be</t>
  </si>
  <si>
    <t>VZW Sint-Jan Berchmansinstituut</t>
  </si>
  <si>
    <t>PUURS-SINT-AMANDS</t>
  </si>
  <si>
    <t>03-890.63.30</t>
  </si>
  <si>
    <t>03-890.64.86</t>
  </si>
  <si>
    <t>03-780.92.19</t>
  </si>
  <si>
    <t>03-760.08.60</t>
  </si>
  <si>
    <t>karel.geboes@olvp.be</t>
  </si>
  <si>
    <t>VZW Instituut Sint-Carolus</t>
  </si>
  <si>
    <t>03-778.10.64</t>
  </si>
  <si>
    <t>info@sint-carolus.be</t>
  </si>
  <si>
    <t>0476-34.70.38</t>
  </si>
  <si>
    <t>codi@ksas.be</t>
  </si>
  <si>
    <t>olvg@telenet.be</t>
  </si>
  <si>
    <t>03-755.69.23</t>
  </si>
  <si>
    <t>dirco@sgkei.be</t>
  </si>
  <si>
    <t>VZW Scheppers Mechelen</t>
  </si>
  <si>
    <t>directie@schooldewegwijzer.be</t>
  </si>
  <si>
    <t>015-75.51.52</t>
  </si>
  <si>
    <t>annemie@jordensgommers.be</t>
  </si>
  <si>
    <t>VZW Virgo Sapiensinstituut</t>
  </si>
  <si>
    <t>052-30.14.19</t>
  </si>
  <si>
    <t>info@virgosapiens.be</t>
  </si>
  <si>
    <t>info@sint-amandus.be</t>
  </si>
  <si>
    <t>sint.maartenschool@pandora.be</t>
  </si>
  <si>
    <t>ipos@tuimelaar.be</t>
  </si>
  <si>
    <t>directie@bleydenberg.be</t>
  </si>
  <si>
    <t>info@ark123.be</t>
  </si>
  <si>
    <t>info@sint-pietersschool.be</t>
  </si>
  <si>
    <t>info@vbs-erps-kwerps.be</t>
  </si>
  <si>
    <t>directie@vbsdelinde.be</t>
  </si>
  <si>
    <t>koen.wellemans@gmail.com</t>
  </si>
  <si>
    <t>VZW Instituut Sancta Maria</t>
  </si>
  <si>
    <t>016-56.61.04</t>
  </si>
  <si>
    <t>directie@sanctamaria-aarschot.be</t>
  </si>
  <si>
    <t>directie@sjibke.be</t>
  </si>
  <si>
    <t>VZW Onderwijsinrichtingen Voorzienigheid</t>
  </si>
  <si>
    <t>VZW Schoolbestuur Sint-Paulus</t>
  </si>
  <si>
    <t>mieke.vossen@telenet.be</t>
  </si>
  <si>
    <t>016-77.24.74</t>
  </si>
  <si>
    <t>011-88.17.55</t>
  </si>
  <si>
    <t>bovenbouw@kolanden.be</t>
  </si>
  <si>
    <t>katrien.peetermans@telenet.be</t>
  </si>
  <si>
    <t>011-35.21.87</t>
  </si>
  <si>
    <t>secretariaat@kt-scholengroep.be</t>
  </si>
  <si>
    <t>011-81.58.14</t>
  </si>
  <si>
    <t>hugo.de.munck@telenet.be</t>
  </si>
  <si>
    <t>directie@vbslillosklavertje.be</t>
  </si>
  <si>
    <t>Katholiek Basisonderwijs Zolder</t>
  </si>
  <si>
    <t>info@molenholleke.be</t>
  </si>
  <si>
    <t>vb.bolderberg@skynet.be</t>
  </si>
  <si>
    <t>miet.vanbilsen@basisschoolboekt.be</t>
  </si>
  <si>
    <t>011-42.70.99</t>
  </si>
  <si>
    <t>leonard.heidi62@gmail.com</t>
  </si>
  <si>
    <t>info@basisschoolpeer.be</t>
  </si>
  <si>
    <t>Evence Coppéelaan 27_29</t>
  </si>
  <si>
    <t>bestuur@depadvinder.be</t>
  </si>
  <si>
    <t>sintmichiel@skynet.be</t>
  </si>
  <si>
    <t>info@sterrenrijk.be</t>
  </si>
  <si>
    <t>secretariaat@deschom.be</t>
  </si>
  <si>
    <t>011-32.31.43</t>
  </si>
  <si>
    <t>vrijebasisschool.eisden@telenet.be</t>
  </si>
  <si>
    <t>0476-47.21.55</t>
  </si>
  <si>
    <t>vzw.kbels@gmail.com</t>
  </si>
  <si>
    <t>VZW College Onze-Lieve-Vrouw-ten-Doorn</t>
  </si>
  <si>
    <t>09-377.13.26</t>
  </si>
  <si>
    <t>089-48.15.01</t>
  </si>
  <si>
    <t>jos.bloemen@telenet.be</t>
  </si>
  <si>
    <t>089-79.18.96</t>
  </si>
  <si>
    <t>012-45.10.02</t>
  </si>
  <si>
    <t>VZW Sint-Jozefschool De Plank</t>
  </si>
  <si>
    <t>011-68.73.23</t>
  </si>
  <si>
    <t>vanroye.flor@telenet.be</t>
  </si>
  <si>
    <t>info@nieverke.net</t>
  </si>
  <si>
    <t>0473-96.82.46</t>
  </si>
  <si>
    <t>chrishonings@telenet.be</t>
  </si>
  <si>
    <t>directie.kameleon@sgm-zevensprong.be</t>
  </si>
  <si>
    <t>vbs.debron.wellen@telenet.be</t>
  </si>
  <si>
    <t>secretariaat@vlspaal.be</t>
  </si>
  <si>
    <t>directie@de-7sprong.be</t>
  </si>
  <si>
    <t>vzw Sint-Leo Hemelsdaele</t>
  </si>
  <si>
    <t>050-44.59.33</t>
  </si>
  <si>
    <t>willyvanhoucke@telenet.be</t>
  </si>
  <si>
    <t>050-23.15.10</t>
  </si>
  <si>
    <t>dirco@staho.be</t>
  </si>
  <si>
    <t>051-50.02.73</t>
  </si>
  <si>
    <t>dekenij.diksmuide@skynet.be</t>
  </si>
  <si>
    <t>VZW Sint-Lodewijk-Brugge</t>
  </si>
  <si>
    <t>050-40.68.40</t>
  </si>
  <si>
    <t>katleen.albrecht@vzwsint-lodewijkbrugge.be</t>
  </si>
  <si>
    <t>directie@dewassenaard.be</t>
  </si>
  <si>
    <t>rebekka.buyse@klimtoren.be</t>
  </si>
  <si>
    <t>directeur@vbsdestapsteen.be</t>
  </si>
  <si>
    <t>info@vrijebasisschoolsijsele.be</t>
  </si>
  <si>
    <t>0477-55.54.51</t>
  </si>
  <si>
    <t>bestuur@sgsaeftinghe.be</t>
  </si>
  <si>
    <t>VZW De Zeemeeuw</t>
  </si>
  <si>
    <t>059-70.10.22</t>
  </si>
  <si>
    <t>0485-31.59.37</t>
  </si>
  <si>
    <t>rudy_weyne@hotmail.com</t>
  </si>
  <si>
    <t>VZW Koninklijk Werk IBIS</t>
  </si>
  <si>
    <t>info@ibiswerk.be</t>
  </si>
  <si>
    <t>VZW Katholiek Onderwijs Nieuwpoort</t>
  </si>
  <si>
    <t>info@stellamarisnieuwpoort.be</t>
  </si>
  <si>
    <t>VZW Immaculata-instituut De Panne</t>
  </si>
  <si>
    <t>VZW Katholiek Basisonderwijs Veurne</t>
  </si>
  <si>
    <t>0473-85.21.81</t>
  </si>
  <si>
    <t>VZW Katholiek Basisonderwijs Avelgem</t>
  </si>
  <si>
    <t>VZW Scholengemeenschap Sint-Vincentius</t>
  </si>
  <si>
    <t>0474-60.07.00</t>
  </si>
  <si>
    <t>benny.tarras@sgstvincentius.be</t>
  </si>
  <si>
    <t>directie.vincentiusschool@telenet.be</t>
  </si>
  <si>
    <t>056-66.34.30</t>
  </si>
  <si>
    <t>advocaat.vermeulen@skynet.be</t>
  </si>
  <si>
    <t>VZW Schoolcomité St-Jozef</t>
  </si>
  <si>
    <t>centraal.secretariaat@ko-dewegwijzer.be</t>
  </si>
  <si>
    <t>051-62.12.11</t>
  </si>
  <si>
    <t>francis.devolder@arkorum.be</t>
  </si>
  <si>
    <t>057-21.71.12</t>
  </si>
  <si>
    <t>directie@gvbboezinge.be</t>
  </si>
  <si>
    <t>basisschool@vbselverdinge-brielen.be</t>
  </si>
  <si>
    <t>VZW Katholiek Onderwijs Wijtschate</t>
  </si>
  <si>
    <t>info@vbswijtschate.be</t>
  </si>
  <si>
    <t>vbsmesen@scarlet.be</t>
  </si>
  <si>
    <t>057-44.42.02</t>
  </si>
  <si>
    <t>dewitte.peter@gmail.com</t>
  </si>
  <si>
    <t>09-221.45.45</t>
  </si>
  <si>
    <t>yves.demaertelaere@fracarita.org</t>
  </si>
  <si>
    <t>VZW Sint-Barbaracollege</t>
  </si>
  <si>
    <t>09-235.72.50</t>
  </si>
  <si>
    <t>info@sint-barbara.be</t>
  </si>
  <si>
    <t>VZW Sint-Pietersinstituut</t>
  </si>
  <si>
    <t>09-222.14.52</t>
  </si>
  <si>
    <t>wimpiryns@telenet.be</t>
  </si>
  <si>
    <t>09-225.11.47</t>
  </si>
  <si>
    <t>vlom@skynet.be</t>
  </si>
  <si>
    <t>09-235.82.00</t>
  </si>
  <si>
    <t>geert.allary@gent.be</t>
  </si>
  <si>
    <t>info@ivgschool.be</t>
  </si>
  <si>
    <t>0498-86.49.19</t>
  </si>
  <si>
    <t>aster.vereecken@edugo.be</t>
  </si>
  <si>
    <t>03-789.32.65</t>
  </si>
  <si>
    <t>0470-95.55.07</t>
  </si>
  <si>
    <t>luc.eeckhout@sintjv.be</t>
  </si>
  <si>
    <t>09-228.50.87</t>
  </si>
  <si>
    <t>VZW Vrij Onderwijs Zele</t>
  </si>
  <si>
    <t>052-45.26.06</t>
  </si>
  <si>
    <t>voorzitter.vrijonderwijszele@kaozele.be</t>
  </si>
  <si>
    <t>VZW Katholiek Onderwijs Hamme</t>
  </si>
  <si>
    <t>voorzitter@kohamme.be</t>
  </si>
  <si>
    <t>052-47.94.21</t>
  </si>
  <si>
    <t>chris-paul@telenet.be</t>
  </si>
  <si>
    <t>VZW Scheppers Wetteren</t>
  </si>
  <si>
    <t>09-369.20.72</t>
  </si>
  <si>
    <t>info@scheppers-wetteren.be</t>
  </si>
  <si>
    <t>info@mijnschool.be</t>
  </si>
  <si>
    <t>Instituut Zusters Onbevlekte Ontvangenis</t>
  </si>
  <si>
    <t>directie@kwikstaartje.be</t>
  </si>
  <si>
    <t>noel.wynant@telenet.be</t>
  </si>
  <si>
    <t>053-79.04.41</t>
  </si>
  <si>
    <t>VZW Óscar Romeroscholen</t>
  </si>
  <si>
    <t>052-25.88.79</t>
  </si>
  <si>
    <t>algemene.directie@romerocollege.be</t>
  </si>
  <si>
    <t>visitatie.baasrode@telenet.be</t>
  </si>
  <si>
    <t>053-83.15.32</t>
  </si>
  <si>
    <t>053-83.11.25</t>
  </si>
  <si>
    <t>0475-70.98.05</t>
  </si>
  <si>
    <t>jo.coppens.mb@gmail.com</t>
  </si>
  <si>
    <t>st-lutgardisschool@telenet.be</t>
  </si>
  <si>
    <t>mtjoen@gmail.com</t>
  </si>
  <si>
    <t>VZW Sint-Franciscusscholen</t>
  </si>
  <si>
    <t>09-360.07.20</t>
  </si>
  <si>
    <t>beatrijs.beerens@belgacom.net</t>
  </si>
  <si>
    <t>info@de-startbaan.be</t>
  </si>
  <si>
    <t>directie@vb-dekleineprins.be</t>
  </si>
  <si>
    <t>MAARKEDAL</t>
  </si>
  <si>
    <t>info.kbo@kbonet.be</t>
  </si>
  <si>
    <t>info@vbseke.be</t>
  </si>
  <si>
    <t>0479-83.84.66</t>
  </si>
  <si>
    <t>school@vbszderegenboog.be</t>
  </si>
  <si>
    <t>056-60.00.30</t>
  </si>
  <si>
    <t>0472-79.41.66</t>
  </si>
  <si>
    <t>benoni@meuleman.com</t>
  </si>
  <si>
    <t>rvb.taborscholen@telenet.be</t>
  </si>
  <si>
    <t>LIEVEGEM</t>
  </si>
  <si>
    <t>directie@deheirakker.be</t>
  </si>
  <si>
    <t>09-379.92.79</t>
  </si>
  <si>
    <t>directie@basisschoolsimonnet.be</t>
  </si>
  <si>
    <t>info@thinkelpad.be</t>
  </si>
  <si>
    <t>directie@sint-salvator.be</t>
  </si>
  <si>
    <t>VZW Katholiek Basisonderwijs Borgloon</t>
  </si>
  <si>
    <t>info@vbsborgloon.be</t>
  </si>
  <si>
    <t>09-230.14.10</t>
  </si>
  <si>
    <t>directie@gvbvlamertinge.be</t>
  </si>
  <si>
    <t>VZW Spijker</t>
  </si>
  <si>
    <t>03-314.50.11</t>
  </si>
  <si>
    <t>schoolbestuur@spijker.be</t>
  </si>
  <si>
    <t>09-369.08.97</t>
  </si>
  <si>
    <t>directie@dehorizonzonhoven.be</t>
  </si>
  <si>
    <t>VZW Lohrangrin</t>
  </si>
  <si>
    <t>050-70.59.70</t>
  </si>
  <si>
    <t>codi@scholengruuthuse.net</t>
  </si>
  <si>
    <t>info@destapsteenwiemesmeer.be</t>
  </si>
  <si>
    <t>VZW Crescendo Samen Groeien</t>
  </si>
  <si>
    <t>02-568.18.18</t>
  </si>
  <si>
    <t>info@matersalvatoris.be</t>
  </si>
  <si>
    <t>College van het Eucharistisch Hart</t>
  </si>
  <si>
    <t>0478-52.20.76</t>
  </si>
  <si>
    <t>gaston.van.tichelt@telenet.be</t>
  </si>
  <si>
    <t>VZW Instituut Sint-Ursula</t>
  </si>
  <si>
    <t>VZW Berkenboomscholen</t>
  </si>
  <si>
    <t>adm@sml.be</t>
  </si>
  <si>
    <t>014-54.50.75</t>
  </si>
  <si>
    <t>info@silawesterlo.be</t>
  </si>
  <si>
    <t>013-35.54.38</t>
  </si>
  <si>
    <t>viviane.cornelissen@kohh.be</t>
  </si>
  <si>
    <t>VZW Katholiek Onderwijs Hinterland</t>
  </si>
  <si>
    <t>059-27.08.80</t>
  </si>
  <si>
    <t>directeur@sigo.be</t>
  </si>
  <si>
    <t>VZW Vrij Onderwijs Blankenberge-Wenduine</t>
  </si>
  <si>
    <t>050-41.79.91</t>
  </si>
  <si>
    <t>info@sjsp.be</t>
  </si>
  <si>
    <t>Katholiek Onderwijs Gent-Zuid vzw</t>
  </si>
  <si>
    <t>09-225.47.44</t>
  </si>
  <si>
    <t>info@kaogentzuid.be</t>
  </si>
  <si>
    <t>Scholen Sint-Franciscus VZW</t>
  </si>
  <si>
    <t>053-64.66.40</t>
  </si>
  <si>
    <t>parcivalschool@parcivalschool.be</t>
  </si>
  <si>
    <t>03-238.16.00</t>
  </si>
  <si>
    <t>03-466.06.10</t>
  </si>
  <si>
    <t>directiebklo@vibo-debrem.be</t>
  </si>
  <si>
    <t>CAPPENBERG</t>
  </si>
  <si>
    <t>03-460.11.50</t>
  </si>
  <si>
    <t>Windekind</t>
  </si>
  <si>
    <t>damiaan.ovaere@teb.ksleuven.be</t>
  </si>
  <si>
    <t>VZW Tongelsbos</t>
  </si>
  <si>
    <t>De Bremberg vzw</t>
  </si>
  <si>
    <t>VZW KIDS</t>
  </si>
  <si>
    <t>VZW Buidtelberg</t>
  </si>
  <si>
    <t>info@buidtelberg.be</t>
  </si>
  <si>
    <t>Sint-Martinusschool VZW</t>
  </si>
  <si>
    <t>info@sima-genk.be</t>
  </si>
  <si>
    <t>Sint-Gerardusscholen</t>
  </si>
  <si>
    <t>bubao@sint-gerardus.be</t>
  </si>
  <si>
    <t>VBO Rozengaard VZW</t>
  </si>
  <si>
    <t>directie@destrandloper.be</t>
  </si>
  <si>
    <t>Bemok VZW</t>
  </si>
  <si>
    <t>Instituut Dominiek Savio</t>
  </si>
  <si>
    <t>051-23.06.11</t>
  </si>
  <si>
    <t>Morgenster</t>
  </si>
  <si>
    <t>09-281.10.84</t>
  </si>
  <si>
    <t>Don Bosco-instituut</t>
  </si>
  <si>
    <t>053-78.85.25</t>
  </si>
  <si>
    <t>donboscoaalst.blo@pandora.be</t>
  </si>
  <si>
    <t>info@bo-terleie.be</t>
  </si>
  <si>
    <t>bubao@dvcdetriangel.be</t>
  </si>
  <si>
    <t>VZW Buitengewoon Onderwijs Ten Dries</t>
  </si>
  <si>
    <t>09-371.98.66</t>
  </si>
  <si>
    <t>bubao@tendries.be</t>
  </si>
  <si>
    <t>erwin.v.nispen@berkenbeek.be</t>
  </si>
  <si>
    <t>school.delinde@scarlet.be</t>
  </si>
  <si>
    <t>VZW Pallieter</t>
  </si>
  <si>
    <t>info@bubaoterdreve.be</t>
  </si>
  <si>
    <t>directie@st-elisabethschool.be</t>
  </si>
  <si>
    <t>john.clissen@sintemariaschool.be</t>
  </si>
  <si>
    <t>'t Schooltje van Oppem</t>
  </si>
  <si>
    <t>directie@schooltjevanoppem.be</t>
  </si>
  <si>
    <t>basissch.asp@scarlet.be</t>
  </si>
  <si>
    <t>Vrije Basisschool Kermt</t>
  </si>
  <si>
    <t>koninckx.jan@telenet.be</t>
  </si>
  <si>
    <t>011-48.62.37</t>
  </si>
  <si>
    <t>secretariaat@vbs-kers-en-pit.be</t>
  </si>
  <si>
    <t>directie@heilig-hart.be</t>
  </si>
  <si>
    <t>info@kbha.be</t>
  </si>
  <si>
    <t>Schoolcomite Sint-Jozef</t>
  </si>
  <si>
    <t>Vrije School De Kinderberg</t>
  </si>
  <si>
    <t>015-33.96.77</t>
  </si>
  <si>
    <t>089-86.64.18</t>
  </si>
  <si>
    <t>jan.knoops@kbaoneeroeteren.be</t>
  </si>
  <si>
    <t>bs.deschakel@gmail.com</t>
  </si>
  <si>
    <t>0478-31.36.64</t>
  </si>
  <si>
    <t>089-65.72.03</t>
  </si>
  <si>
    <t>jan.schreurs@skynet.be</t>
  </si>
  <si>
    <t>basisschool@hetblavierke.be</t>
  </si>
  <si>
    <t>vrije.gemengde.basisschool.putte.vzw@pandora.be</t>
  </si>
  <si>
    <t>directie@st-steven.be</t>
  </si>
  <si>
    <t>De Zevensprong</t>
  </si>
  <si>
    <t>secretariaat@zevensprong.org</t>
  </si>
  <si>
    <t>info@vbsolsene.be</t>
  </si>
  <si>
    <t>directie.heikant@kaozele.be</t>
  </si>
  <si>
    <t>HOREBEKE</t>
  </si>
  <si>
    <t>VZW Katholiek Basisonderwijs Harelbeke</t>
  </si>
  <si>
    <t>056-29.57.27</t>
  </si>
  <si>
    <t>info@kbhonline.be</t>
  </si>
  <si>
    <t>056-35.00.72</t>
  </si>
  <si>
    <t>wildenburg.wingene@3span.be</t>
  </si>
  <si>
    <t>vbschoolappels-oudegem@telenet.be</t>
  </si>
  <si>
    <t>VZW Margareta-Maria Instituut</t>
  </si>
  <si>
    <t>ritastorme@telenet.be</t>
  </si>
  <si>
    <t>053-66.60.29</t>
  </si>
  <si>
    <t>03-825.23.78</t>
  </si>
  <si>
    <t>directie@rozenkransschool.be</t>
  </si>
  <si>
    <t>03-827.87.27</t>
  </si>
  <si>
    <t>andre.vanreusel@telenet.be</t>
  </si>
  <si>
    <t>VZW Schoolbestuur De Zaaier</t>
  </si>
  <si>
    <t>directie@sintgillisschool.be</t>
  </si>
  <si>
    <t>Vrienden Vrije School Munkzwalm</t>
  </si>
  <si>
    <t>directie@ourodenberg.be</t>
  </si>
  <si>
    <t>057-20.79.25</t>
  </si>
  <si>
    <t>info@vbsdikkebus.be</t>
  </si>
  <si>
    <t>VZW Scholen H.Familie Sint-Niklaas</t>
  </si>
  <si>
    <t>schoolbestuur@hfamilie.com</t>
  </si>
  <si>
    <t>Gemeentebestuur van Brugge</t>
  </si>
  <si>
    <t>Gemeentebestuur van Beernem</t>
  </si>
  <si>
    <t>Gemeentebestuur van Lichtervelde</t>
  </si>
  <si>
    <t>051-72.94.30</t>
  </si>
  <si>
    <t>Gemeentebestuur van Kortemark</t>
  </si>
  <si>
    <t>051-56.81.21</t>
  </si>
  <si>
    <t>051-70.82.00</t>
  </si>
  <si>
    <t>Gemeentebestuur van Houthulst</t>
  </si>
  <si>
    <t>051-46.07.31</t>
  </si>
  <si>
    <t>Gemeentebestuur van Diksmuide</t>
  </si>
  <si>
    <t>051-79.30.00</t>
  </si>
  <si>
    <t>Gemeentebestuur van Alveringem</t>
  </si>
  <si>
    <t>Gemeentebestuur van Gistel</t>
  </si>
  <si>
    <t>059-27.02.00</t>
  </si>
  <si>
    <t>Gemeentebestuur van Ichtegem</t>
  </si>
  <si>
    <t>059-34.11.20</t>
  </si>
  <si>
    <t>Gemeentebestuur van Knokke-Heist</t>
  </si>
  <si>
    <t>050-63.01.00</t>
  </si>
  <si>
    <t>Gemeentebestuur van Damme</t>
  </si>
  <si>
    <t>050-28.87.30</t>
  </si>
  <si>
    <t>Gemeentebestuur van Zuienkerke</t>
  </si>
  <si>
    <t>050-42.70.48</t>
  </si>
  <si>
    <t>directeur@gemeenteschoolzuienkerke.be</t>
  </si>
  <si>
    <t>Gemeentebestuur van De Haan</t>
  </si>
  <si>
    <t>059-24.21.24</t>
  </si>
  <si>
    <t>Gemeentebestuur van Middelkerke</t>
  </si>
  <si>
    <t>059-31.30.16</t>
  </si>
  <si>
    <t>Gemeentebestuur van Nieuwpoort</t>
  </si>
  <si>
    <t>058-22.44.22</t>
  </si>
  <si>
    <t>Gemeentebestuur van Koksijde</t>
  </si>
  <si>
    <t>058-53.30.30</t>
  </si>
  <si>
    <t>info@koksijde.be</t>
  </si>
  <si>
    <t>Gemeentebestuur van De Panne</t>
  </si>
  <si>
    <t>058-42.16.16</t>
  </si>
  <si>
    <t>gemeenteschool@depanne.be</t>
  </si>
  <si>
    <t>Gemeentebestuur van Veurne</t>
  </si>
  <si>
    <t>058-33.05.11</t>
  </si>
  <si>
    <t>Gemeentebestuur van Kortrijk</t>
  </si>
  <si>
    <t>056-27.70.00</t>
  </si>
  <si>
    <t>Gemeentebestuur van Zwevegem</t>
  </si>
  <si>
    <t>056-76.55.23</t>
  </si>
  <si>
    <t>Gemeentebestuur van Anzegem</t>
  </si>
  <si>
    <t>056-69.44.51</t>
  </si>
  <si>
    <t>Gemeentebestuur van Menen</t>
  </si>
  <si>
    <t>Gemeentebestuur van Wevelgem</t>
  </si>
  <si>
    <t>056-43.34.00</t>
  </si>
  <si>
    <t>Gemeentebestuur van Zonnebeke</t>
  </si>
  <si>
    <t>051-48.00.60</t>
  </si>
  <si>
    <t>Gemeentebestuur van Moorslede</t>
  </si>
  <si>
    <t>051-77.70.06</t>
  </si>
  <si>
    <t>info@moorslede.be</t>
  </si>
  <si>
    <t>Gemeentebestuur van Kuurne</t>
  </si>
  <si>
    <t>056-73.71.11</t>
  </si>
  <si>
    <t>Gemeentebestuur van Harelbeke</t>
  </si>
  <si>
    <t>056-73.33.11</t>
  </si>
  <si>
    <t>Gemeentebestuur van Deerlijk</t>
  </si>
  <si>
    <t>056-69.47.20</t>
  </si>
  <si>
    <t>Gemeentebestuur van Ingelmunster</t>
  </si>
  <si>
    <t>051-33.74.00</t>
  </si>
  <si>
    <t>056-62.12.27</t>
  </si>
  <si>
    <t>personeel@waregem.be</t>
  </si>
  <si>
    <t>Gemeentebestuur van Roeselare</t>
  </si>
  <si>
    <t>051-26.21.72</t>
  </si>
  <si>
    <t>bert.desmet@roeselare.be</t>
  </si>
  <si>
    <t>Gemeentebestuur van Hooglede</t>
  </si>
  <si>
    <t>051-20.30.30</t>
  </si>
  <si>
    <t>directie@geho.be</t>
  </si>
  <si>
    <t>Gemeentebestuur van Ardooie</t>
  </si>
  <si>
    <t>051-74.40.40</t>
  </si>
  <si>
    <t>Gemeentebestuur van Dentergem</t>
  </si>
  <si>
    <t>051-63.61.03</t>
  </si>
  <si>
    <t>057-49.09.10</t>
  </si>
  <si>
    <t>Gemeentebestuur van Heuvelland</t>
  </si>
  <si>
    <t>057-45.04.50</t>
  </si>
  <si>
    <t>09-268.20.43</t>
  </si>
  <si>
    <t>Gemeentebestuur van Evergem</t>
  </si>
  <si>
    <t>09-216.05.00</t>
  </si>
  <si>
    <t>Gemeentebestuur van Zelzate</t>
  </si>
  <si>
    <t>09-342.20.20</t>
  </si>
  <si>
    <t>Gemeentebestuur van Moerbeke-Waas</t>
  </si>
  <si>
    <t>09-346.80.05</t>
  </si>
  <si>
    <t>Gemeentebestuur van Stekene</t>
  </si>
  <si>
    <t>03-790.02.11</t>
  </si>
  <si>
    <t>Gemeentebestuur van Destelbergen</t>
  </si>
  <si>
    <t>09-228.57.29</t>
  </si>
  <si>
    <t>info@destelbergen.be</t>
  </si>
  <si>
    <t>Gemeentebestuur van Lochristi</t>
  </si>
  <si>
    <t>secretariaat@lochristi.be</t>
  </si>
  <si>
    <t>Gemeentebestuur van Zele</t>
  </si>
  <si>
    <t>052-45.98.10</t>
  </si>
  <si>
    <t>Gemeentebestuur van Hamme</t>
  </si>
  <si>
    <t>052-47.55.11</t>
  </si>
  <si>
    <t>Gemeentebestuur van Waasmunster</t>
  </si>
  <si>
    <t>052-46.00.11</t>
  </si>
  <si>
    <t>09-369.00.50</t>
  </si>
  <si>
    <t>Gemeentebestuur van Merelbeke</t>
  </si>
  <si>
    <t>09-210.32.11</t>
  </si>
  <si>
    <t>Gemeentebestuur van Melle</t>
  </si>
  <si>
    <t>Gemeentebestuur van Oosterzele</t>
  </si>
  <si>
    <t>09-362.50.09</t>
  </si>
  <si>
    <t>Gemeentebestuur van Laarne</t>
  </si>
  <si>
    <t>Gemeentebestuur van Berlare</t>
  </si>
  <si>
    <t>052-43.25.00</t>
  </si>
  <si>
    <t>bob.pieters@berlare.be</t>
  </si>
  <si>
    <t>Gemeentebestuur van Wichelen</t>
  </si>
  <si>
    <t>052-43.24.25</t>
  </si>
  <si>
    <t>Stadsbestuur van Aalst</t>
  </si>
  <si>
    <t>053-72.37.50</t>
  </si>
  <si>
    <t>onderwijs@aalst.be</t>
  </si>
  <si>
    <t>Gemeentebestuur van Buggenhout</t>
  </si>
  <si>
    <t>052-33.95.11</t>
  </si>
  <si>
    <t>Gemeentebestuur van Lebbeke</t>
  </si>
  <si>
    <t>052-46.82.00</t>
  </si>
  <si>
    <t>Stadsbestuur van Ninove</t>
  </si>
  <si>
    <t>onderwijs@ninove.be</t>
  </si>
  <si>
    <t>Gemeentebestuur van Erpe-Mere</t>
  </si>
  <si>
    <t>053-60.34.00</t>
  </si>
  <si>
    <t>Gemeentebestuur van Denderleeuw</t>
  </si>
  <si>
    <t>053-64.06.40</t>
  </si>
  <si>
    <t>onderwijs@denderleeuw.be</t>
  </si>
  <si>
    <t>Gemeentebestuur van Sint-Lievens-Houtem</t>
  </si>
  <si>
    <t>053-60.72.20</t>
  </si>
  <si>
    <t>directie@dezonnevlier.be</t>
  </si>
  <si>
    <t>Gemeentebestuur van Herzele</t>
  </si>
  <si>
    <t>053-60.70.70</t>
  </si>
  <si>
    <t>Gemeentebestuur van Lierde</t>
  </si>
  <si>
    <t>055-43.10.10</t>
  </si>
  <si>
    <t>secretariaat@lierde.be</t>
  </si>
  <si>
    <t>Gemeentebestuur van Brakel</t>
  </si>
  <si>
    <t>055-43.17.50</t>
  </si>
  <si>
    <t>Gemeentebestuur van Maarkedal</t>
  </si>
  <si>
    <t>055-33.46.40</t>
  </si>
  <si>
    <t>gemeentebestuur@maarkedal.be</t>
  </si>
  <si>
    <t>Gemeentebestuur van Kluisbergen</t>
  </si>
  <si>
    <t>055-23.16.10</t>
  </si>
  <si>
    <t>Gemeentebestuur van De Pinte</t>
  </si>
  <si>
    <t>09-280.80.80</t>
  </si>
  <si>
    <t>Gemeentebestuur van Nazareth</t>
  </si>
  <si>
    <t>09-382.82.82</t>
  </si>
  <si>
    <t>Gemeentebestuur van Gavere</t>
  </si>
  <si>
    <t>09-384.53.11</t>
  </si>
  <si>
    <t>Gemeentebestuur van Zingem</t>
  </si>
  <si>
    <t>09-384.80.49</t>
  </si>
  <si>
    <t>Gemeentebestuur van Kruishoutem</t>
  </si>
  <si>
    <t>09-383.50.03</t>
  </si>
  <si>
    <t>Gemeentebestuur van Zulte</t>
  </si>
  <si>
    <t>09-243.14.70</t>
  </si>
  <si>
    <t>secretaris@zulte.be</t>
  </si>
  <si>
    <t>Gemeentebestuur van Wortegem-Petegem</t>
  </si>
  <si>
    <t>056-68.81.14</t>
  </si>
  <si>
    <t>Gemeentebestuur van Sint-Martens-Latem</t>
  </si>
  <si>
    <t>09-282.17.00</t>
  </si>
  <si>
    <t>Gemeentebestuur van Lievegem</t>
  </si>
  <si>
    <t>09-370.70.20</t>
  </si>
  <si>
    <t>Gemeentebestuur van Assenede</t>
  </si>
  <si>
    <t>09-341.95.95</t>
  </si>
  <si>
    <t>personeel@assenede.be</t>
  </si>
  <si>
    <t>Gemeentebestuur van Sint-Laureins</t>
  </si>
  <si>
    <t>09-218.76.40</t>
  </si>
  <si>
    <t>Gemeentebestuur van Maldegem</t>
  </si>
  <si>
    <t>050-72.89.30</t>
  </si>
  <si>
    <t>Wordt de aanvraag ingediend door een schoolbestuur dat al bekend is?</t>
  </si>
  <si>
    <t>Vul het instellingsnummer van het bestaande schoolbestuur in.</t>
  </si>
  <si>
    <t>website 'Onderwijsaanbod in Vlaanderen'</t>
  </si>
  <si>
    <t>Als u deze vraag beantwoord hebt, gaat u naar vraag 4.</t>
  </si>
  <si>
    <t>Waarop heeft deze aanvraag betrekking?</t>
  </si>
  <si>
    <r>
      <t xml:space="preserve"> erkenning. </t>
    </r>
    <r>
      <rPr>
        <i/>
        <sz val="10"/>
        <rFont val="Calibri"/>
        <family val="2"/>
        <scheme val="minor"/>
      </rPr>
      <t>De school voldoet aan de erkenningsvoorwaarden die van toepassing zijn.</t>
    </r>
  </si>
  <si>
    <r>
      <t xml:space="preserve"> financiering. </t>
    </r>
    <r>
      <rPr>
        <i/>
        <sz val="10"/>
        <rFont val="Calibri"/>
        <family val="2"/>
        <scheme val="minor"/>
      </rPr>
      <t>De school voldoet aan de financieringsvoorwaarden die van toepassing zijn.</t>
    </r>
  </si>
  <si>
    <r>
      <t xml:space="preserve"> subsidiëring. </t>
    </r>
    <r>
      <rPr>
        <i/>
        <sz val="10"/>
        <rFont val="Calibri"/>
        <family val="2"/>
        <scheme val="minor"/>
      </rPr>
      <t>De school voldoet aan de subsidiëringsvoorwaarden die van toepassing zijn.</t>
    </r>
  </si>
  <si>
    <t>Tot welk net behoort de school?</t>
  </si>
  <si>
    <r>
      <t xml:space="preserve"> gemeenschapsonderwijs. </t>
    </r>
    <r>
      <rPr>
        <i/>
        <sz val="10"/>
        <rFont val="Calibri"/>
        <family val="2"/>
        <scheme val="minor"/>
      </rPr>
      <t>Ga naar vraag 8.</t>
    </r>
  </si>
  <si>
    <r>
      <t xml:space="preserve"> gesubsidieerd officieel onderwijs. </t>
    </r>
    <r>
      <rPr>
        <i/>
        <sz val="10"/>
        <rFont val="Calibri"/>
        <family val="2"/>
        <scheme val="minor"/>
      </rPr>
      <t>Ga naar vraag 8.</t>
    </r>
  </si>
  <si>
    <r>
      <t xml:space="preserve"> gesubsidieerd vrij onderwijs. </t>
    </r>
    <r>
      <rPr>
        <i/>
        <sz val="10"/>
        <rFont val="Calibri"/>
        <family val="2"/>
        <scheme val="minor"/>
      </rPr>
      <t>Ga naar vraag 7.</t>
    </r>
  </si>
  <si>
    <t>naam CLB</t>
  </si>
  <si>
    <r>
      <rPr>
        <sz val="10"/>
        <rFont val="Calibri"/>
        <family val="2"/>
        <scheme val="minor"/>
      </rPr>
      <t xml:space="preserve"> ja.</t>
    </r>
    <r>
      <rPr>
        <b/>
        <sz val="10"/>
        <rFont val="Calibri"/>
        <family val="2"/>
        <scheme val="minor"/>
      </rPr>
      <t xml:space="preserve"> Vul de gegevens van het CLB in waarmee de school een samenwerkingsafspraak heeft.</t>
    </r>
  </si>
  <si>
    <t>Stedelijk CLB Antwerpen</t>
  </si>
  <si>
    <t>Interstedelijk CLB Gent</t>
  </si>
  <si>
    <t>CLB N-Brussel</t>
  </si>
  <si>
    <t>Provinciaal CLB Antwerpen</t>
  </si>
  <si>
    <t>Provinciaal CLB Limburg</t>
  </si>
  <si>
    <t>GO! CLB Antwerpen</t>
  </si>
  <si>
    <t>GO! CLB Mechelen</t>
  </si>
  <si>
    <t>GO! CLB Brussel</t>
  </si>
  <si>
    <t>GO! CLB De Ring Halle</t>
  </si>
  <si>
    <t>GO! CLB Vilvoorde</t>
  </si>
  <si>
    <t>GO! CLB Leuven-Tienen-Landen</t>
  </si>
  <si>
    <t>GO! CLB NEXT</t>
  </si>
  <si>
    <t>GO! CLB Gent</t>
  </si>
  <si>
    <t>GO! CLB Deinze-Eeklo</t>
  </si>
  <si>
    <t>GO! CLB Mandel en Leie</t>
  </si>
  <si>
    <t>GO! CLB Oostende</t>
  </si>
  <si>
    <t>Vrij CLB Pieter Breughel</t>
  </si>
  <si>
    <t>Vrij CLB Ninove</t>
  </si>
  <si>
    <t>Vrij CLB Aalst</t>
  </si>
  <si>
    <t>Vrij CLB Weimeersen</t>
  </si>
  <si>
    <t>Vrij CLB Groeninge</t>
  </si>
  <si>
    <t>Vrij CLB Halle</t>
  </si>
  <si>
    <t>Vrij CLB Limburg afdeling Genk</t>
  </si>
  <si>
    <t>Vrij CLB Limburg afdeling Hasselt</t>
  </si>
  <si>
    <t>Vrij CLB Limburg afdeling Maasmechelen</t>
  </si>
  <si>
    <t>Vrij CLB Limburg afdeling Houthalen</t>
  </si>
  <si>
    <t>Vrij CLB Limburg afdeling Bree</t>
  </si>
  <si>
    <t>Vrij CLB Leieland</t>
  </si>
  <si>
    <t>Vrij CLB Kempen</t>
  </si>
  <si>
    <t>Vrij CLB Leuven</t>
  </si>
  <si>
    <t>Vrij CLB Regio Gent</t>
  </si>
  <si>
    <t>Vrij CLB Waas en Dender</t>
  </si>
  <si>
    <t>Vrij CLB Wetteren</t>
  </si>
  <si>
    <t>Vrij CLB Regio Deinze</t>
  </si>
  <si>
    <t>Heeft de school al een samenwerkingsafspraak met een CLB?</t>
  </si>
  <si>
    <t>Scholen en leerlingen</t>
  </si>
  <si>
    <t>KBO-nummer</t>
  </si>
  <si>
    <r>
      <t xml:space="preserve"> nee. </t>
    </r>
    <r>
      <rPr>
        <i/>
        <sz val="10"/>
        <rFont val="Calibri"/>
        <family val="2"/>
        <scheme val="minor"/>
      </rPr>
      <t xml:space="preserve">Een samenwerkingsafspraak met een CLB is verplicht om erkend te worden. Meld zo snel mogelijk aan </t>
    </r>
  </si>
  <si>
    <t xml:space="preserve"> het schoolbeheerteam, via het e-mailadres bovenaan op dit formulier, met welk CLB u samenwerkt.</t>
  </si>
  <si>
    <t xml:space="preserve">Met dit formulier dient het schoolbestuur uiterlijk op 1 april van het lopende schooljaar een aanvraag in tot voorlopige erkenning, financiering of subsidiëring van een secundaire school. </t>
  </si>
  <si>
    <t xml:space="preserve"> cultuurbeschouwing</t>
  </si>
  <si>
    <t xml:space="preserve"> eigen cultuur en religie</t>
  </si>
  <si>
    <t>AV073</t>
  </si>
  <si>
    <t>Als u het instellingsnummer invult, verschijnen de andere gegevens van deze vraag automatisch. Als u het instellingsnummer niet kent, kunt u het nummer opzoeken in het tabblad 'gegevens schoolbesturen' of op de</t>
  </si>
  <si>
    <t>Als u het instellingsnummer invult, verschijnen de andere gegevens van deze vraag automatisch. Als u het instellingsnummer niet kent, kunt u het nummer opzoeken in het tabblad 'gegevens CLB's'.</t>
  </si>
  <si>
    <t>Afdeling Secundair Onderwijs</t>
  </si>
  <si>
    <t>T</t>
  </si>
  <si>
    <t>02 553 87 03</t>
  </si>
  <si>
    <t>marc.vandemeirssche@ond.vlaanderen.be</t>
  </si>
  <si>
    <t xml:space="preserve"> rooms-katholieke godsdienst</t>
  </si>
  <si>
    <t xml:space="preserve"> protestantse godsdienst</t>
  </si>
  <si>
    <t xml:space="preserve"> islamitische godsdienst</t>
  </si>
  <si>
    <t xml:space="preserve"> orthodoxe godsdienst</t>
  </si>
  <si>
    <t xml:space="preserve"> anglicaanse godsdienst</t>
  </si>
  <si>
    <t xml:space="preserve"> niet-confessionele zedenleer</t>
  </si>
  <si>
    <t>Vrij Katholiek Onderwijs Lilare</t>
  </si>
  <si>
    <t>info@wico.be</t>
  </si>
  <si>
    <t>VZW Lemmensinstituut</t>
  </si>
  <si>
    <t>tom.dehaes@lemmens.be</t>
  </si>
  <si>
    <t>sabine.vanstraelen@campusdehelix.be</t>
  </si>
  <si>
    <t>anja.declercq@kuleuven.be</t>
  </si>
  <si>
    <t>info@icdien.be</t>
  </si>
  <si>
    <t>Atlas College vzw</t>
  </si>
  <si>
    <t>VZW Katholiek Secundair Onderwijs Mol</t>
  </si>
  <si>
    <t>014-31.33.43</t>
  </si>
  <si>
    <t>info@ksom.be</t>
  </si>
  <si>
    <t>VZW Leiepoort Deinze</t>
  </si>
  <si>
    <t>Turnhoutsebaan 430_A</t>
  </si>
  <si>
    <t>annuntia@annuntia.be</t>
  </si>
  <si>
    <t>VZW Miniemeninstituut</t>
  </si>
  <si>
    <t>sgsq@telenet.be</t>
  </si>
  <si>
    <t>VZW Petrus &amp; Paulus</t>
  </si>
  <si>
    <t>olvo@petrusenpaulus.be</t>
  </si>
  <si>
    <t>056-44.30.07</t>
  </si>
  <si>
    <t>codi@scholenaandeleie.be</t>
  </si>
  <si>
    <t>info@karel-de-goede.be</t>
  </si>
  <si>
    <t>VZW Sint-Maartensscholen Ieper</t>
  </si>
  <si>
    <t>info@smsi.be</t>
  </si>
  <si>
    <t>VZW V.S.O.P. Sint-Bertinus</t>
  </si>
  <si>
    <t>vzw@vsop.be</t>
  </si>
  <si>
    <t>nancy.dedeurwaerder@rhizo.be</t>
  </si>
  <si>
    <t>VZW Scholengroep Sint-Michiel</t>
  </si>
  <si>
    <t>centrale.dienst@sint-michiel.be</t>
  </si>
  <si>
    <t>VZW Sint-Theresiacollege</t>
  </si>
  <si>
    <t>info@stk.be</t>
  </si>
  <si>
    <t>Sint-Andriesabdij Zevenkerken VZW</t>
  </si>
  <si>
    <t>050-40.61.91</t>
  </si>
  <si>
    <t>abtsintandriesabdij@hotmail.com</t>
  </si>
  <si>
    <t>VZW Basisschool en Humaniora DvM</t>
  </si>
  <si>
    <t>info@dvmhumaniora.be</t>
  </si>
  <si>
    <t>VZW Vita et Pax-College Schoten</t>
  </si>
  <si>
    <t>Vzw Damast</t>
  </si>
  <si>
    <t>personeel.onderwijs@provincieantwerpen.be</t>
  </si>
  <si>
    <t>VZW LAB</t>
  </si>
  <si>
    <t>0473-81.61.42</t>
  </si>
  <si>
    <t>bruno.vanranst@labonderwijs.be</t>
  </si>
  <si>
    <t>03-201.59.70</t>
  </si>
  <si>
    <t>directie@st-lucaskso.be</t>
  </si>
  <si>
    <t>Syntra Midden-Vlaanderen</t>
  </si>
  <si>
    <t>Provinciebestuur West-Vlaanderen</t>
  </si>
  <si>
    <t>provincie@west-vlaanderen.be</t>
  </si>
  <si>
    <t>VZW Sint-Andreasinstituut</t>
  </si>
  <si>
    <t>directie@saoo.be</t>
  </si>
  <si>
    <t>VZW Katholiek Onderwijs Asse</t>
  </si>
  <si>
    <t>Vrij Katholiek Onderwijs Opwijk</t>
  </si>
  <si>
    <t>vko@vko.be</t>
  </si>
  <si>
    <t>Katholieke Scholen Druivenstreek</t>
  </si>
  <si>
    <t>02-687.82.46</t>
  </si>
  <si>
    <t>Maris Stella Instituut</t>
  </si>
  <si>
    <t>VZW Instituut Sint-Elisabeth</t>
  </si>
  <si>
    <t>info@hivset.be</t>
  </si>
  <si>
    <t>info@vitohoogstraten.be</t>
  </si>
  <si>
    <t>directie@sal.be</t>
  </si>
  <si>
    <t>Sint-Ritacollege</t>
  </si>
  <si>
    <t>info@ritacollege.be</t>
  </si>
  <si>
    <t>van.deuren@zusters-berlaar.be</t>
  </si>
  <si>
    <t>vts@vtssn.be</t>
  </si>
  <si>
    <t>Schoolcomité Sint-Joris</t>
  </si>
  <si>
    <t>Onderwijsinrichtingen van de Ursulinen</t>
  </si>
  <si>
    <t>info@sui.be</t>
  </si>
  <si>
    <t>VZW Sint-Jozefsinstituut Betekom</t>
  </si>
  <si>
    <t>Sint-Janscollege</t>
  </si>
  <si>
    <t>sint-janscollege@telenet.be</t>
  </si>
  <si>
    <t>Katholiek Secundair Onderwijs Zonhoven</t>
  </si>
  <si>
    <t>info@agnetendal-peer.be</t>
  </si>
  <si>
    <t>VZW Onze-Lieve-Vrouwlyceum</t>
  </si>
  <si>
    <t>olv@lyceumgenk.be</t>
  </si>
  <si>
    <t>VZW Katholiek Secundair Onderwijs Bree</t>
  </si>
  <si>
    <t>info@augustinus-bree.be</t>
  </si>
  <si>
    <t>089-41.82.35</t>
  </si>
  <si>
    <t>info@mosa-rt.be</t>
  </si>
  <si>
    <t>VZW Scholengemeenschap Lanaken</t>
  </si>
  <si>
    <t>Hotel- en Toerismeschool Spermalie</t>
  </si>
  <si>
    <t>info@spermalie.be</t>
  </si>
  <si>
    <t>VZW Instituut voor Voeding</t>
  </si>
  <si>
    <t>info@tergroenepoorte.be</t>
  </si>
  <si>
    <t>VZW Hotelschool Ter Duinen</t>
  </si>
  <si>
    <t>info@hotelschoolkoksijde.be</t>
  </si>
  <si>
    <t>Sportschool Meulebeke VZW</t>
  </si>
  <si>
    <t>051-42.71.90</t>
  </si>
  <si>
    <t>vzw.kso@molenland.be</t>
  </si>
  <si>
    <t>ivv@ivv-gent.be</t>
  </si>
  <si>
    <t>Sint-Bavohumaniora</t>
  </si>
  <si>
    <t>sint.bavohumaniora@sbhg.be</t>
  </si>
  <si>
    <t>VZW Sint-Donatusinstellingen Merchtem</t>
  </si>
  <si>
    <t>paul.walgraeve@skynet.be</t>
  </si>
  <si>
    <t>info@vlot.be</t>
  </si>
  <si>
    <t>Sint-Augustinusinstituut</t>
  </si>
  <si>
    <t>Vrij Katholiek Onderwijs te Herzele</t>
  </si>
  <si>
    <t>info@sint-paulus.be</t>
  </si>
  <si>
    <t>VZW Vrij Technisch Instituut</t>
  </si>
  <si>
    <t>vti.deinze@vtideinze.be</t>
  </si>
  <si>
    <t>VZW De Markgrave</t>
  </si>
  <si>
    <t>Lommert</t>
  </si>
  <si>
    <t>VZW Inspirocollege</t>
  </si>
  <si>
    <t>tom.verheyen@inspirocollege.be</t>
  </si>
  <si>
    <t>info@biotechnicum.be</t>
  </si>
  <si>
    <t>vzw De Pinker</t>
  </si>
  <si>
    <t>03-230.03.84</t>
  </si>
  <si>
    <t>info@denisegresiac.be</t>
  </si>
  <si>
    <t>info@sintmichiel-schoten.be</t>
  </si>
  <si>
    <t>VZW Vrij Technisch Instituut Leuven</t>
  </si>
  <si>
    <t>willy.jans@vti-leuven.be</t>
  </si>
  <si>
    <t>VZW Sint-Albertuscollege Haasrode</t>
  </si>
  <si>
    <t>VZW ZoWe verpleegkunde</t>
  </si>
  <si>
    <t>info@zowe.be</t>
  </si>
  <si>
    <t>VZW Spes Nostra</t>
  </si>
  <si>
    <t>VZW Prizma</t>
  </si>
  <si>
    <t>info@msv-vzw.be</t>
  </si>
  <si>
    <t>directie@sintlievenscollege.be</t>
  </si>
  <si>
    <t>info@viso.be</t>
  </si>
  <si>
    <t>sl@svsl.be</t>
  </si>
  <si>
    <t>09-381.95.00</t>
  </si>
  <si>
    <t>info@deinze.be</t>
  </si>
  <si>
    <t>rvb@szl13.be</t>
  </si>
  <si>
    <t>Welk(e) levensbeschouwelijk(e) vak(ken) gaat u aanbieden?</t>
  </si>
  <si>
    <t xml:space="preserve"> israëlitische godsdienst</t>
  </si>
  <si>
    <t>Welke structuuronderdelen wilt u oprichten?</t>
  </si>
  <si>
    <t xml:space="preserve">Uw schoolbeheerteam werkt digitaal. Bezorg ons het ingescande formulier uiterlijk op 1 april van het lopende schooljaar, bij voorkeur in pdf-formaat, via het e-mailadres dat bovenaan op dit formulier staat. Zorg ervoor dat u het ondertekende formulier in één bestand, in de juiste numerieke volgorde en in de juiste richting inscant. </t>
  </si>
  <si>
    <t>Aanvraag tot erkenning, financiering en subsidiëring van een school uit het secundair onderwijs</t>
  </si>
  <si>
    <t>GO! CLB Fluxus</t>
  </si>
  <si>
    <t>GO! CLB Prisma</t>
  </si>
  <si>
    <t>GO! CLB Dender</t>
  </si>
  <si>
    <t>GO! CLB Oudenaarde-Geraardsbergen</t>
  </si>
  <si>
    <t>GO! CLB Connect</t>
  </si>
  <si>
    <t>Vrij CLB 1 Antwerpen - Middengebied</t>
  </si>
  <si>
    <t>CLB Het Kompas</t>
  </si>
  <si>
    <t>Vrij CLB Limburg afdeling Beringen</t>
  </si>
  <si>
    <t>Vrij CLB Limburg afdeling Tongeren</t>
  </si>
  <si>
    <t>Vrij CLB De Wissel Antwerpen</t>
  </si>
  <si>
    <t>Vrij CLB 2 Antwerpen - Middengebied</t>
  </si>
  <si>
    <t>Vrij CLB Meetjesland</t>
  </si>
  <si>
    <t>Vrij CLB Houtland</t>
  </si>
  <si>
    <t>Vrij CLB Westhoek</t>
  </si>
  <si>
    <t>Vrij CLB De Havens</t>
  </si>
  <si>
    <t>Vrij CLB Trikant</t>
  </si>
  <si>
    <t>Vrij CLB Brabant Oost</t>
  </si>
  <si>
    <t>postnummer</t>
  </si>
  <si>
    <t>naam_gemeente</t>
  </si>
  <si>
    <t>telefoonnr</t>
  </si>
  <si>
    <t>e_mail</t>
  </si>
  <si>
    <t>theo.creemers1@telenet.be</t>
  </si>
  <si>
    <t>KNOKKE-HEIST</t>
  </si>
  <si>
    <t>050-60.37.89</t>
  </si>
  <si>
    <t>LIEZELE</t>
  </si>
  <si>
    <t>03-899.17.30</t>
  </si>
  <si>
    <t>p.van.praet@telenet.be</t>
  </si>
  <si>
    <t>016-22.22.10</t>
  </si>
  <si>
    <t>dirk.de.gendt@telenet.be</t>
  </si>
  <si>
    <t>057-48.82.62</t>
  </si>
  <si>
    <t>bestuur@masj.be</t>
  </si>
  <si>
    <t>Vlaamse Gemeenschap</t>
  </si>
  <si>
    <t>secretariaat@kshz.be</t>
  </si>
  <si>
    <t>014-58.91.30</t>
  </si>
  <si>
    <t>gie.geuns@vbsd.be</t>
  </si>
  <si>
    <t>EERNEGEM</t>
  </si>
  <si>
    <t>059-29.99.88</t>
  </si>
  <si>
    <t>051-63.56.50</t>
  </si>
  <si>
    <t>info@vbsmikado.be</t>
  </si>
  <si>
    <t>directie@vbszevergem.be</t>
  </si>
  <si>
    <t>VZW Comité Kalfortse Kleuterschool</t>
  </si>
  <si>
    <t>03-889.82.88</t>
  </si>
  <si>
    <t>kleuterschool.kalfort@skynet.be</t>
  </si>
  <si>
    <t>VZW De Kinderplaneet</t>
  </si>
  <si>
    <t>MARIEKERKE</t>
  </si>
  <si>
    <t>052-34.03.75</t>
  </si>
  <si>
    <t>school@mariekerke.be</t>
  </si>
  <si>
    <t>011-42.48.80</t>
  </si>
  <si>
    <t>basisscholen.genenbos.meldert@scarlet.be</t>
  </si>
  <si>
    <t>AAIGEM</t>
  </si>
  <si>
    <t>053-62.60.02</t>
  </si>
  <si>
    <t>CVO VIVA West-Vlaanderen</t>
  </si>
  <si>
    <t>directie@sintpaulusschool.be</t>
  </si>
  <si>
    <t>secretariaat.ic@hhh.be</t>
  </si>
  <si>
    <t>nancy.deboey@katoba.be</t>
  </si>
  <si>
    <t>051-58.14.11</t>
  </si>
  <si>
    <t>gvbs@kbkoekelare.skynet.be</t>
  </si>
  <si>
    <t>VZW Vrije Basisschool Hemiksem</t>
  </si>
  <si>
    <t>03-887.69.78</t>
  </si>
  <si>
    <t>secretariaat@gvbh.be</t>
  </si>
  <si>
    <t>1970pwinters@gmail.com</t>
  </si>
  <si>
    <t>VZW Sint-Anna, zdb</t>
  </si>
  <si>
    <t>VZW Internaat Agnetendal Peer</t>
  </si>
  <si>
    <t>info@lier.be</t>
  </si>
  <si>
    <t>089-65.41.43</t>
  </si>
  <si>
    <t>Sandra.Sikora@genk.be</t>
  </si>
  <si>
    <t>Stadsbestuur van Deinze</t>
  </si>
  <si>
    <t>052-21.12.07</t>
  </si>
  <si>
    <t>secretariaat@dimantwerpen.be</t>
  </si>
  <si>
    <t>PITTEM</t>
  </si>
  <si>
    <t>051-46.66.24</t>
  </si>
  <si>
    <t>directie@gvbpittem.be</t>
  </si>
  <si>
    <t>jjp.moerman@gmail.com</t>
  </si>
  <si>
    <t>info@dewijzer.be</t>
  </si>
  <si>
    <t>VZW Internaten Brugse Rand</t>
  </si>
  <si>
    <t>VZW Internaat Spijker</t>
  </si>
  <si>
    <t>VZW De Polders</t>
  </si>
  <si>
    <t>03-380.18.92</t>
  </si>
  <si>
    <t>Sociale School Heverlee</t>
  </si>
  <si>
    <t>VZW Studentenhuis Salvator</t>
  </si>
  <si>
    <t>STEENHUIZE-WIJNHUIZE</t>
  </si>
  <si>
    <t>054-50.03.60</t>
  </si>
  <si>
    <t>IM van het provinciaal net</t>
  </si>
  <si>
    <t>02-523.40.19</t>
  </si>
  <si>
    <t>groeneschool.luppens@scarlet.be</t>
  </si>
  <si>
    <t>WENDUINE</t>
  </si>
  <si>
    <t>050-41.16.94</t>
  </si>
  <si>
    <t>ides.depotter@scarlet.be</t>
  </si>
  <si>
    <t>sabinemichiels@skynet.be</t>
  </si>
  <si>
    <t>013-55.45.93</t>
  </si>
  <si>
    <t>directie@basisschoolberbroek.be</t>
  </si>
  <si>
    <t>PASSENDALE</t>
  </si>
  <si>
    <t>051-77.00.49</t>
  </si>
  <si>
    <t>vbspassendale@skynet.be</t>
  </si>
  <si>
    <t>ZEDELGEM</t>
  </si>
  <si>
    <t>050-20.93.40</t>
  </si>
  <si>
    <t>codi@sgzeebries.be</t>
  </si>
  <si>
    <t>WESTKAPELLE</t>
  </si>
  <si>
    <t>050-60.07.09</t>
  </si>
  <si>
    <t>directie@westkapelleduinbergen.be</t>
  </si>
  <si>
    <t>ROKSEM</t>
  </si>
  <si>
    <t>059-26.52.37</t>
  </si>
  <si>
    <t>despringplank@skynet.be</t>
  </si>
  <si>
    <t>051-54.54.33</t>
  </si>
  <si>
    <t>directie@kouterkind.be</t>
  </si>
  <si>
    <t>VZW Stfran</t>
  </si>
  <si>
    <t>051-63.62.36</t>
  </si>
  <si>
    <t>vbs.zeppelin@vbszeppelin.be</t>
  </si>
  <si>
    <t>Stadsbestuur van Vilvoorde</t>
  </si>
  <si>
    <t>016-77.73.50</t>
  </si>
  <si>
    <t>vzw Vrije Basisscholen Karel de Goede</t>
  </si>
  <si>
    <t>050-34.53.91</t>
  </si>
  <si>
    <t>info@paletbrugge.be</t>
  </si>
  <si>
    <t>VZW Ankerwijs</t>
  </si>
  <si>
    <t>03-286.78.90</t>
  </si>
  <si>
    <t>info@hethinkelpad.be</t>
  </si>
  <si>
    <t>christel.schepers@atlascollege.be</t>
  </si>
  <si>
    <t>03-383.11.43</t>
  </si>
  <si>
    <t>dennenhof@skynet.be</t>
  </si>
  <si>
    <t>03/664 65 02</t>
  </si>
  <si>
    <t>info.dko@st-lucas-kapellen.be</t>
  </si>
  <si>
    <t>RUDDERVOORDE</t>
  </si>
  <si>
    <t>050-27.88.50</t>
  </si>
  <si>
    <t>vbs.leegte.ruddervoorde@scarlet.be</t>
  </si>
  <si>
    <t>vzw Lessius Mechelen</t>
  </si>
  <si>
    <t>015-36.91.00</t>
  </si>
  <si>
    <t>03-828.16.40</t>
  </si>
  <si>
    <t>Katholieke Hogeschool Leuven</t>
  </si>
  <si>
    <t>016-39.86.60</t>
  </si>
  <si>
    <t>vzw Katholieke Hogeschool Sint-Lieven</t>
  </si>
  <si>
    <t>09-223.60.01</t>
  </si>
  <si>
    <t>Hogeschool Limburg</t>
  </si>
  <si>
    <t>011-22.14.77</t>
  </si>
  <si>
    <t>Katholieke Hogeschool Limburg</t>
  </si>
  <si>
    <t>011-22.79.21</t>
  </si>
  <si>
    <t>056-22.26.91</t>
  </si>
  <si>
    <t>050-44.10.80</t>
  </si>
  <si>
    <t>056-21.70.72</t>
  </si>
  <si>
    <t>02-250.15.11</t>
  </si>
  <si>
    <t>09-221.80.11</t>
  </si>
  <si>
    <t>Katholieke Hogeschool Kempen vzw</t>
  </si>
  <si>
    <t>014-58.55.75</t>
  </si>
  <si>
    <t>VZW Hogeschool Sint-Lukas Brussel</t>
  </si>
  <si>
    <t>02-217.02.89</t>
  </si>
  <si>
    <t>ELSENE</t>
  </si>
  <si>
    <t>09-348.58.34</t>
  </si>
  <si>
    <t>jef.rijckaert@skynet.be</t>
  </si>
  <si>
    <t>VZW Vrije Scholen Herenthout</t>
  </si>
  <si>
    <t>014-51.27.64</t>
  </si>
  <si>
    <t>directie@vls-deluchtballon.be</t>
  </si>
  <si>
    <t>03-233.96.16</t>
  </si>
  <si>
    <t>02-466.28.46</t>
  </si>
  <si>
    <t>VZW Internaat Hemelsdaele</t>
  </si>
  <si>
    <t>050-33.15.43</t>
  </si>
  <si>
    <t>VZW EDUCA</t>
  </si>
  <si>
    <t>050-38.20.94</t>
  </si>
  <si>
    <t>VZW Poperinge Ten Bunderen</t>
  </si>
  <si>
    <t>057-33.31.69</t>
  </si>
  <si>
    <t>VZW Zusters van het Geloof</t>
  </si>
  <si>
    <t>051-40.03.30</t>
  </si>
  <si>
    <t>VZW Internaat De La Salle</t>
  </si>
  <si>
    <t>09-225.63.64</t>
  </si>
  <si>
    <t>VZW Werk van Don Bosco</t>
  </si>
  <si>
    <t>011-73.38.84</t>
  </si>
  <si>
    <t>VZW Au Petit Lorrain</t>
  </si>
  <si>
    <t>VZW Steunfonds Eureka Onderwijs</t>
  </si>
  <si>
    <t>school@eurekaleuven.be</t>
  </si>
  <si>
    <t>Ministerie van Landsverdediging</t>
  </si>
  <si>
    <t>02-732.10.50</t>
  </si>
  <si>
    <t>Odisee</t>
  </si>
  <si>
    <t>02-210.12.11</t>
  </si>
  <si>
    <t>info@odisee.be</t>
  </si>
  <si>
    <t>Decanale Technische Leergangen VZW</t>
  </si>
  <si>
    <t>014-22.00.03</t>
  </si>
  <si>
    <t>vzw Kisp</t>
  </si>
  <si>
    <t>09-216.84.84</t>
  </si>
  <si>
    <t>016-20.35.25</t>
  </si>
  <si>
    <t>014-31.70.61</t>
  </si>
  <si>
    <t>09-218.89.30</t>
  </si>
  <si>
    <t>info@vspw.be</t>
  </si>
  <si>
    <t>02-240.68.40</t>
  </si>
  <si>
    <t>011-68.23.39</t>
  </si>
  <si>
    <t>robert.gennez@telenet.be</t>
  </si>
  <si>
    <t>VZW Vrije Basisschool Westdiep</t>
  </si>
  <si>
    <t>SINT-JORIS-WEERT</t>
  </si>
  <si>
    <t>016-47.73.18</t>
  </si>
  <si>
    <t>regine.vandenput@scarlet.be</t>
  </si>
  <si>
    <t>De wegwijzer vzw</t>
  </si>
  <si>
    <t>015-41.89.11</t>
  </si>
  <si>
    <t>Vrij CLB Limburg vzw</t>
  </si>
  <si>
    <t>089-51.98.60</t>
  </si>
  <si>
    <t>050-51.57.83</t>
  </si>
  <si>
    <t>rogiersm@tiscalinet.be</t>
  </si>
  <si>
    <t>VCLB Weimeersen VZW</t>
  </si>
  <si>
    <t>056-60.23.93</t>
  </si>
  <si>
    <t>050-44.02.20</t>
  </si>
  <si>
    <t>CLB Aan de Leie vzw</t>
  </si>
  <si>
    <t>056-24.97.00</t>
  </si>
  <si>
    <t>info@vclbgroeninge.be</t>
  </si>
  <si>
    <t>09-376.70.50</t>
  </si>
  <si>
    <t>dirk.vanhoye@cm.be</t>
  </si>
  <si>
    <t>Vrij CLB Regio Gent vzw</t>
  </si>
  <si>
    <t>09-277.84.00</t>
  </si>
  <si>
    <t>02-512.30.05</t>
  </si>
  <si>
    <t>brussel@vclb-pieterbreughel.be</t>
  </si>
  <si>
    <t>CLB Halle vzw</t>
  </si>
  <si>
    <t>02-356.55.23</t>
  </si>
  <si>
    <t>Vrij gezondheidscentrum</t>
  </si>
  <si>
    <t>016-81.31.05</t>
  </si>
  <si>
    <t>Kristelijk Medico-sociaal leven</t>
  </si>
  <si>
    <t>014-40.35.20</t>
  </si>
  <si>
    <t>CLB Veurne-Diksmuide-Westkust vzw</t>
  </si>
  <si>
    <t>058-31.16.14</t>
  </si>
  <si>
    <t>Vrij CLB Oostende-Gistel vzw</t>
  </si>
  <si>
    <t>016-28.24.00</t>
  </si>
  <si>
    <t>info@vclbleuven.be</t>
  </si>
  <si>
    <t>053-78.85.10</t>
  </si>
  <si>
    <t>VZW Vrij CLB Trikant</t>
  </si>
  <si>
    <t>0473-83.46.26</t>
  </si>
  <si>
    <t>056-23.72.50</t>
  </si>
  <si>
    <t>Gezondheidscentrum-CLB-Aarschot vzw</t>
  </si>
  <si>
    <t>016-56.72.39</t>
  </si>
  <si>
    <t>VZW Vrije Basisschool Ranst</t>
  </si>
  <si>
    <t>VZW Vrije Basisschool Loenhout</t>
  </si>
  <si>
    <t>LOENHOUT</t>
  </si>
  <si>
    <t>03-669.61.91</t>
  </si>
  <si>
    <t>baloen.vls@scarlet.be</t>
  </si>
  <si>
    <t>VZW De Raan</t>
  </si>
  <si>
    <t>VZW De Veste</t>
  </si>
  <si>
    <t>voorzitter@sintlukas.brussels</t>
  </si>
  <si>
    <t>051-56.71.97</t>
  </si>
  <si>
    <t>handzame@detweesprong.be</t>
  </si>
  <si>
    <t>secretariaat@korlier.be</t>
  </si>
  <si>
    <t>V.Z.W. "De Luchtballon"</t>
  </si>
  <si>
    <t>EREMBODEGEM</t>
  </si>
  <si>
    <t>051-56.63.54</t>
  </si>
  <si>
    <t>marleen.v3@scarlet.be</t>
  </si>
  <si>
    <t>03-218.76.51</t>
  </si>
  <si>
    <t>VZW christelijke scholen Briljant</t>
  </si>
  <si>
    <t>016-22.64.37</t>
  </si>
  <si>
    <t>bestuur@materdei-leuven.be</t>
  </si>
  <si>
    <t>bestuur@edugo.be</t>
  </si>
  <si>
    <t>VZW Edward Poppe-Instituut</t>
  </si>
  <si>
    <t>epi-directie@telenet.be</t>
  </si>
  <si>
    <t>info@kodid.be</t>
  </si>
  <si>
    <t>baldvdk@sgfv.be</t>
  </si>
  <si>
    <t>051-56.63.33</t>
  </si>
  <si>
    <t>051-30.41.85</t>
  </si>
  <si>
    <t>VZW Katholiek Schoolcomité</t>
  </si>
  <si>
    <t>VLADSLO</t>
  </si>
  <si>
    <t>051-50.03.69</t>
  </si>
  <si>
    <t>CVO Toekomstonderwijs vzw</t>
  </si>
  <si>
    <t>HOBOKEN</t>
  </si>
  <si>
    <t>03-825.78.78</t>
  </si>
  <si>
    <t>015-43.22.02</t>
  </si>
  <si>
    <t>Nieuwstraat 122_A</t>
  </si>
  <si>
    <t>GO! scholengroep Huis 11</t>
  </si>
  <si>
    <t>info@huis11.be</t>
  </si>
  <si>
    <t>onthaal@adite.be</t>
  </si>
  <si>
    <t>GO! Scholengroep Xpert</t>
  </si>
  <si>
    <t>ad@xpert.school</t>
  </si>
  <si>
    <t>03-790.18.83</t>
  </si>
  <si>
    <t>GO! scholengroep 20 Zuid-Oost-Vlaanderen</t>
  </si>
  <si>
    <t>info@sterkescholen.be</t>
  </si>
  <si>
    <t>codi.oostkust@gmail.com</t>
  </si>
  <si>
    <t>056-60.24.68</t>
  </si>
  <si>
    <t>schoolbestuur@sgsintpaulus.eu</t>
  </si>
  <si>
    <t>VCLB De Wissel vzw</t>
  </si>
  <si>
    <t>Vrij CLB Waas- en Scheldeland vzw</t>
  </si>
  <si>
    <t>03-316.20.05</t>
  </si>
  <si>
    <t>sint-niklaas@vclbwaasenscheldeland.be</t>
  </si>
  <si>
    <t>0490-11.77.47</t>
  </si>
  <si>
    <t>VZW T-IZ Binding</t>
  </si>
  <si>
    <t>051-42.66.42</t>
  </si>
  <si>
    <t>vzw Jeugd en Onderwijs</t>
  </si>
  <si>
    <t>050-31.38.62</t>
  </si>
  <si>
    <t>CLB Noordwest-Brabant vzw</t>
  </si>
  <si>
    <t>02-452.79.95</t>
  </si>
  <si>
    <t>asse@clbnwb.be</t>
  </si>
  <si>
    <t>014-50.74.00</t>
  </si>
  <si>
    <t>03-651.88.85</t>
  </si>
  <si>
    <t>CLB Kempen vzw</t>
  </si>
  <si>
    <t>Vrij CLB Diest-Tessenderlo</t>
  </si>
  <si>
    <t>013-31.27.29</t>
  </si>
  <si>
    <t>CLB Regio Deinze VZW</t>
  </si>
  <si>
    <t>ROLLEGEM</t>
  </si>
  <si>
    <t>056-24.57.84</t>
  </si>
  <si>
    <t>VZW Vrije Technische Scholen</t>
  </si>
  <si>
    <t>info@vtikortrijk.be</t>
  </si>
  <si>
    <t>Lauwsestraat 11_13</t>
  </si>
  <si>
    <t>056-41.03.75</t>
  </si>
  <si>
    <t>codi@scolavzw.be</t>
  </si>
  <si>
    <t>056-77.91.57</t>
  </si>
  <si>
    <t>info@sintlodewijk.org</t>
  </si>
  <si>
    <t>VZW Karel de Goede</t>
  </si>
  <si>
    <t>050-37.64.57</t>
  </si>
  <si>
    <t>bestuur@denakker.be</t>
  </si>
  <si>
    <t>VRIJ CLB NETWERK</t>
  </si>
  <si>
    <t>Anatole Francestraat 119_1</t>
  </si>
  <si>
    <t>02-240.07.50</t>
  </si>
  <si>
    <t>info@vrijclbnetwerk.be</t>
  </si>
  <si>
    <t>056-40.02.72</t>
  </si>
  <si>
    <t>marc.vandevelde@gmail.com</t>
  </si>
  <si>
    <t>053-77.66.30</t>
  </si>
  <si>
    <t>011-34.47.41</t>
  </si>
  <si>
    <t>050-31.81.22</t>
  </si>
  <si>
    <t>02-223.20.45</t>
  </si>
  <si>
    <t>052-25.82.78</t>
  </si>
  <si>
    <t>013-35.32.03</t>
  </si>
  <si>
    <t>051-50.08.66</t>
  </si>
  <si>
    <t>011-34.34.50</t>
  </si>
  <si>
    <t>089-30.51.04</t>
  </si>
  <si>
    <t>09-2242412</t>
  </si>
  <si>
    <t>011-52.26.01</t>
  </si>
  <si>
    <t>016-22.10.68</t>
  </si>
  <si>
    <t>open.school@cbeleuven.be</t>
  </si>
  <si>
    <t>089-56.48.86</t>
  </si>
  <si>
    <t>02-252.51.50</t>
  </si>
  <si>
    <t>015-20.29.29</t>
  </si>
  <si>
    <t>054-34.14.25</t>
  </si>
  <si>
    <t>Zeedijk 173_2</t>
  </si>
  <si>
    <t>059-70.12.73</t>
  </si>
  <si>
    <t>011-62.24.95</t>
  </si>
  <si>
    <t>055-31.52.02</t>
  </si>
  <si>
    <t>014-42.57.59</t>
  </si>
  <si>
    <t>051-31.36.46</t>
  </si>
  <si>
    <t>VZW Basisschool Sint-Clara</t>
  </si>
  <si>
    <t>014-67.85.75</t>
  </si>
  <si>
    <t>info@basca.be</t>
  </si>
  <si>
    <t>info@kosh.be</t>
  </si>
  <si>
    <t>vzw Lessius Antwerpen</t>
  </si>
  <si>
    <t>03-888.37.62</t>
  </si>
  <si>
    <t>sinthubertusschool@telenet.be</t>
  </si>
  <si>
    <t>KAGGEVINNE</t>
  </si>
  <si>
    <t>013-31.47.95</t>
  </si>
  <si>
    <t>info@ksdenotelaar.be</t>
  </si>
  <si>
    <t>greet.vermeire@onderwijsvorselaar.be</t>
  </si>
  <si>
    <t>014-30.32.06</t>
  </si>
  <si>
    <t>vrijeschool.meerhout@scarlet.be</t>
  </si>
  <si>
    <t>de.dames@glo.be</t>
  </si>
  <si>
    <t>Arteveldehogeschool vzw</t>
  </si>
  <si>
    <t>09-235.20.15</t>
  </si>
  <si>
    <t>VZW Internaat Don Bosco Wijnegem</t>
  </si>
  <si>
    <t>vzw Technicum Noord-Antwerpen</t>
  </si>
  <si>
    <t>vzw Mobyus</t>
  </si>
  <si>
    <t>016-26.09.00</t>
  </si>
  <si>
    <t>demuzette@yahoo.com</t>
  </si>
  <si>
    <t>BAARLE-HERTOG</t>
  </si>
  <si>
    <t>directie.vbouwegem@sgkruizinga.be</t>
  </si>
  <si>
    <t>03-644.55.86</t>
  </si>
  <si>
    <t>Gemeentebestuur Neerpelt</t>
  </si>
  <si>
    <t>VZW Schoolcomité Sint-Anna</t>
  </si>
  <si>
    <t>0476-57.53.76</t>
  </si>
  <si>
    <t>tina.simons@omniwood.be</t>
  </si>
  <si>
    <t>VZW Internaat Sint-Aloysius</t>
  </si>
  <si>
    <t>016-25.90.04</t>
  </si>
  <si>
    <t>02-506.41.50</t>
  </si>
  <si>
    <t>info@ovsg.be</t>
  </si>
  <si>
    <t>nico.mijnendonckx@onderwijsvorselaar.be</t>
  </si>
  <si>
    <t>schoolbestuur@campuskajee.be</t>
  </si>
  <si>
    <t>VZW Internaat Mariavreugde Borgloon</t>
  </si>
  <si>
    <t>kurt.van.steenlandt@komo.be</t>
  </si>
  <si>
    <t>011-31.65.25</t>
  </si>
  <si>
    <t>bestuur@tpiepelke.be</t>
  </si>
  <si>
    <t>Groep Intro Brugge-Oostende</t>
  </si>
  <si>
    <t>050-35.09.90</t>
  </si>
  <si>
    <t>gaudissabois.johan@pandora.be</t>
  </si>
  <si>
    <t>Groep Intro regio Oost-Vlaanderen</t>
  </si>
  <si>
    <t>03-772.60.61</t>
  </si>
  <si>
    <t>herman.verhelst@cvloost.org</t>
  </si>
  <si>
    <t>Groep Intro VZW</t>
  </si>
  <si>
    <t>02-558.18.80</t>
  </si>
  <si>
    <t>info@nivobrussel.be</t>
  </si>
  <si>
    <t>Groep Intro regio Limburg</t>
  </si>
  <si>
    <t>089-35.72.88</t>
  </si>
  <si>
    <t>h.leenders@groepintro.be</t>
  </si>
  <si>
    <t>Groep Intro regio Kortrijk-Roeselare</t>
  </si>
  <si>
    <t>056-20.20.05</t>
  </si>
  <si>
    <t>info@vormingshuistelentenco.be</t>
  </si>
  <si>
    <t>vzw aPart</t>
  </si>
  <si>
    <t>09-228.46.10</t>
  </si>
  <si>
    <t>vzwdewerf@pandora.be</t>
  </si>
  <si>
    <t>Foyez VZW</t>
  </si>
  <si>
    <t>02-411.62.44</t>
  </si>
  <si>
    <t>martin.vanhaverbeke@foyer.be</t>
  </si>
  <si>
    <t>Jongerenbegeleiding vzw</t>
  </si>
  <si>
    <t>056-35.90.18</t>
  </si>
  <si>
    <t>willy.vandamme@cdvaura.be</t>
  </si>
  <si>
    <t>Lejo VZW</t>
  </si>
  <si>
    <t>09-223.21.54</t>
  </si>
  <si>
    <t>lejo@skynet.be</t>
  </si>
  <si>
    <t>Arktos VZW</t>
  </si>
  <si>
    <t>016-29.57.74</t>
  </si>
  <si>
    <t>info@arktos.be</t>
  </si>
  <si>
    <t>VZW Schoolvereniging Sint-Paulusscholen</t>
  </si>
  <si>
    <t>052-46.20.95</t>
  </si>
  <si>
    <t>051-40.62.60</t>
  </si>
  <si>
    <t>centraalsecretariaat@skynet.be</t>
  </si>
  <si>
    <t>basissch.a5p@scarlet.be</t>
  </si>
  <si>
    <t>056-24.04.48</t>
  </si>
  <si>
    <t>info@mijnoogappel.be</t>
  </si>
  <si>
    <t>054-31.74.95</t>
  </si>
  <si>
    <t>robrecht.vandenbroeck@ikorn.be</t>
  </si>
  <si>
    <t>jan.van.wanenhoven@skynet.be</t>
  </si>
  <si>
    <t>02-427.08.02</t>
  </si>
  <si>
    <t>02-227.63.93</t>
  </si>
  <si>
    <t>info@syntravlaanderen.be</t>
  </si>
  <si>
    <t>Stadsbestuur Torhout</t>
  </si>
  <si>
    <t>050-22.11.22</t>
  </si>
  <si>
    <t>secretariaat@torhout.be</t>
  </si>
  <si>
    <t>ann.cuyvers@steinerschoolmunte.be</t>
  </si>
  <si>
    <t>VZW De Vlinderboom Zele</t>
  </si>
  <si>
    <t>vzw.devlinderboom.zele@belgacom.net</t>
  </si>
  <si>
    <t>VZW Don Bosco Internaten</t>
  </si>
  <si>
    <t>Frankrijklei 71_73</t>
  </si>
  <si>
    <t>info@speelscholeke.be</t>
  </si>
  <si>
    <t>VZW Internaat Brussel</t>
  </si>
  <si>
    <t>de Fiennesstraat 81_83</t>
  </si>
  <si>
    <t>VZW De Duizendpoot</t>
  </si>
  <si>
    <t>0497-06.55.46</t>
  </si>
  <si>
    <t>leopold.carmen@skynet.be</t>
  </si>
  <si>
    <t>FreinetschoolBrussel vzw</t>
  </si>
  <si>
    <t>0473-74.33.40</t>
  </si>
  <si>
    <t>Vlinderwijs VZW</t>
  </si>
  <si>
    <t>03-271.29.16</t>
  </si>
  <si>
    <t>info@vlinderwijs.be</t>
  </si>
  <si>
    <t>VZW Palaestra</t>
  </si>
  <si>
    <t>Universiteit Antwerpen</t>
  </si>
  <si>
    <t>03-265.41.11</t>
  </si>
  <si>
    <t>stip@ua.ac.be</t>
  </si>
  <si>
    <t>011-26.81.11</t>
  </si>
  <si>
    <t>02-629.20.10</t>
  </si>
  <si>
    <t>info@vub.ac.be</t>
  </si>
  <si>
    <t>AP Hogeschool Antwerpen</t>
  </si>
  <si>
    <t>03-213.90.00</t>
  </si>
  <si>
    <t>info@ap.be</t>
  </si>
  <si>
    <t>Hogeschool PXL</t>
  </si>
  <si>
    <t>011-23.88.88</t>
  </si>
  <si>
    <t>VZW Natan</t>
  </si>
  <si>
    <t>jan.cox@ankerwijs.be</t>
  </si>
  <si>
    <t>Hogere Zeevaartschool</t>
  </si>
  <si>
    <t>03-205.06.39</t>
  </si>
  <si>
    <t>info@hzs.be</t>
  </si>
  <si>
    <t>0470-41.75.12</t>
  </si>
  <si>
    <t>015-41.35.22</t>
  </si>
  <si>
    <t>info@s-a-f-e.be</t>
  </si>
  <si>
    <t>VZW De Zevensprong</t>
  </si>
  <si>
    <t>voorzitter.deschatkist@ipco.be</t>
  </si>
  <si>
    <t>vzw Sint-Ignatius</t>
  </si>
  <si>
    <t>0472-26.16.40</t>
  </si>
  <si>
    <t>schoolbestuur@sint-ignatius.be</t>
  </si>
  <si>
    <t>VZW Ignatius scholen in Beweging</t>
  </si>
  <si>
    <t>0472-48.03.12</t>
  </si>
  <si>
    <t>eddy.vandevelde@ignatiusscholeninbeweging.be</t>
  </si>
  <si>
    <t>Watervoort 6_- 8</t>
  </si>
  <si>
    <t>014-74.96.94</t>
  </si>
  <si>
    <t>basisschool@arkades.be</t>
  </si>
  <si>
    <t>VZW MIRAS</t>
  </si>
  <si>
    <t>nicole.viaene@scolanet.be</t>
  </si>
  <si>
    <t>03-288.27.40</t>
  </si>
  <si>
    <t>VZW Crescent Educatie Vlaanderen</t>
  </si>
  <si>
    <t>0479-50.69.41</t>
  </si>
  <si>
    <t>info@crescent-edu.be</t>
  </si>
  <si>
    <t>Syntra Brussel</t>
  </si>
  <si>
    <t>02-421.17.70</t>
  </si>
  <si>
    <t>Syntra Antwerpen en Vlaams-Brabant</t>
  </si>
  <si>
    <t>03-230.20.72</t>
  </si>
  <si>
    <t>Syntra Limburg</t>
  </si>
  <si>
    <t>011-30.32.20</t>
  </si>
  <si>
    <t>Syntra West</t>
  </si>
  <si>
    <t>078-35.36.53</t>
  </si>
  <si>
    <t>Profo VZW</t>
  </si>
  <si>
    <t>02-790.69.77</t>
  </si>
  <si>
    <t>profovzw@gmail.com</t>
  </si>
  <si>
    <t>011-19.19.19</t>
  </si>
  <si>
    <t>info@mondomio.be</t>
  </si>
  <si>
    <t>Provinciaal Onderwijs Vlaanderen</t>
  </si>
  <si>
    <t>02-688.14.80</t>
  </si>
  <si>
    <t>schoolbestuur@steinerschooltervuren.be</t>
  </si>
  <si>
    <t>Montessori Leuven vzw</t>
  </si>
  <si>
    <t>info@kiemmontessori.be</t>
  </si>
  <si>
    <t>VZW De Met</t>
  </si>
  <si>
    <t>info@demetleuven.be</t>
  </si>
  <si>
    <t>0478-88.09.21</t>
  </si>
  <si>
    <t>luc.heyerick@telenet.be</t>
  </si>
  <si>
    <t>VZW Lectio</t>
  </si>
  <si>
    <t>0478-44.89.75</t>
  </si>
  <si>
    <t>vzwlectio@gmail.com</t>
  </si>
  <si>
    <t>Gemeente Kruisem</t>
  </si>
  <si>
    <t>09-333.71.34.</t>
  </si>
  <si>
    <t>info@kruisem.be</t>
  </si>
  <si>
    <t>Gemeente Lievegem</t>
  </si>
  <si>
    <t>onthaal@lievegem.be</t>
  </si>
  <si>
    <t>Stad Deinze</t>
  </si>
  <si>
    <t>Gemeente Aalter</t>
  </si>
  <si>
    <t>09-325.22.00</t>
  </si>
  <si>
    <t>gemeente@aalter.be</t>
  </si>
  <si>
    <t>Gemeente Puurs-Sint-Amands</t>
  </si>
  <si>
    <t>03-203.27.00</t>
  </si>
  <si>
    <t>info@puursam.be</t>
  </si>
  <si>
    <t>Gemeente Oudsbergen</t>
  </si>
  <si>
    <t>089-810.100</t>
  </si>
  <si>
    <t>NIKO VZW</t>
  </si>
  <si>
    <t>info@kanl.be</t>
  </si>
  <si>
    <t>info@deringelwikke.be</t>
  </si>
  <si>
    <t>Abdijschool van Zevenkerken</t>
  </si>
  <si>
    <t>050-40.61.97</t>
  </si>
  <si>
    <t>schoolbestuur@abdijschool.be</t>
  </si>
  <si>
    <t>Katholiek Onderwijs Sint-Michiel vzw</t>
  </si>
  <si>
    <t>089-46.19.26</t>
  </si>
  <si>
    <t>info@kosm.be</t>
  </si>
  <si>
    <t>VZW Katholiek Basisonderwijs Guldenberg</t>
  </si>
  <si>
    <t>0473-67.05.36</t>
  </si>
  <si>
    <t>info@guldenberg.be</t>
  </si>
  <si>
    <t>info@vora.be</t>
  </si>
  <si>
    <t>vzw Freinetschool De kleine helden</t>
  </si>
  <si>
    <t>0479-30.51.56</t>
  </si>
  <si>
    <t>info@dekleinehelden.be</t>
  </si>
  <si>
    <t>Straal VZW</t>
  </si>
  <si>
    <t>0467-00.90.31</t>
  </si>
  <si>
    <t>info@kindcentrumstraat.be</t>
  </si>
  <si>
    <t>0479-58.03.56</t>
  </si>
  <si>
    <t>info@hetleerbos.be</t>
  </si>
  <si>
    <t>vzw Het Atelier - Tienen</t>
  </si>
  <si>
    <t>0472-29 24 79</t>
  </si>
  <si>
    <t>soniaparent@gmail.com</t>
  </si>
  <si>
    <t>09-269.06.43</t>
  </si>
  <si>
    <t>schoolbestuur@hartencollege.be</t>
  </si>
  <si>
    <t>Provincie Antwerpen</t>
  </si>
  <si>
    <t>03-240.50.11</t>
  </si>
  <si>
    <t>GO! onderwijs van de Vlaamse Gemeenschap</t>
  </si>
  <si>
    <t>info@g-o.be</t>
  </si>
  <si>
    <t>Sandra.denies@brucity.education</t>
  </si>
  <si>
    <t>Gemeentebestuur van Halle</t>
  </si>
  <si>
    <t>02-365.99.00</t>
  </si>
  <si>
    <t>054-89.04.05</t>
  </si>
  <si>
    <t>ann.sevenoo@bever-bievene.be</t>
  </si>
  <si>
    <t>directie@linkebeek.be</t>
  </si>
  <si>
    <t>Gemeentebestuur van Pepingen</t>
  </si>
  <si>
    <t>info@wemmel.be</t>
  </si>
  <si>
    <t>kim.flamen@zaventem.be</t>
  </si>
  <si>
    <t>info@tervuren.be</t>
  </si>
  <si>
    <t>0800-23019</t>
  </si>
  <si>
    <t>info.ll@stad.antwerpen.be</t>
  </si>
  <si>
    <t>Sandra.denis@stabroek.be</t>
  </si>
  <si>
    <t>info@hoogstraten.be</t>
  </si>
  <si>
    <t>014-33.15.93</t>
  </si>
  <si>
    <t>onderwijs@gemeentemol.be</t>
  </si>
  <si>
    <t>Gemeentebestuur van Herentals</t>
  </si>
  <si>
    <t>stedelijkonderwijs@geel.be</t>
  </si>
  <si>
    <t>Gemeentebestuur van Puurs</t>
  </si>
  <si>
    <t>03-890.76.76</t>
  </si>
  <si>
    <t>info@puurs.be</t>
  </si>
  <si>
    <t>Gemeentebestuur van Sint-Amands</t>
  </si>
  <si>
    <t>052-39.98.60</t>
  </si>
  <si>
    <t>Gemeentebestuur van Beveren</t>
  </si>
  <si>
    <t>Gemeentebestuur van Mechelen</t>
  </si>
  <si>
    <t>015-29.77.49</t>
  </si>
  <si>
    <t>015-50.90.11</t>
  </si>
  <si>
    <t>directie@gebaska.be</t>
  </si>
  <si>
    <t>016-61.63.11</t>
  </si>
  <si>
    <t>info@rotselaar.be</t>
  </si>
  <si>
    <t>Gemeentebestuur van Tienen</t>
  </si>
  <si>
    <t>Gemeentebestuur van Landen</t>
  </si>
  <si>
    <t>011-23.90.00</t>
  </si>
  <si>
    <t>onderwijs@hasselt.be</t>
  </si>
  <si>
    <t>Gemeentebestuur van Bocholt</t>
  </si>
  <si>
    <t>089-46 04 70</t>
  </si>
  <si>
    <t>Gemeentebestuur van Zutendaal</t>
  </si>
  <si>
    <t>info@kinrooi.be</t>
  </si>
  <si>
    <t>info@hoeselt.be</t>
  </si>
  <si>
    <t>Gemeentebestuur van Sint-Truiden</t>
  </si>
  <si>
    <t>011-70.14.14</t>
  </si>
  <si>
    <t>Gemeentebestuur van Borgloon</t>
  </si>
  <si>
    <t>012-67.36.73</t>
  </si>
  <si>
    <t>Gemeentebestuur van Gingelom</t>
  </si>
  <si>
    <t>GINGELOM</t>
  </si>
  <si>
    <t>011-88.10.31</t>
  </si>
  <si>
    <t>info@de-schommel.be</t>
  </si>
  <si>
    <t>VZW Sint-Jan Berchmanscollege</t>
  </si>
  <si>
    <t>02-512.03.70</t>
  </si>
  <si>
    <t>evandevelde@sint-jan-brussel.be</t>
  </si>
  <si>
    <t>016-39.21.20</t>
  </si>
  <si>
    <t>onderwijsdienst@victor-scheppers.org</t>
  </si>
  <si>
    <t>02-411.86.40</t>
  </si>
  <si>
    <t>carinetimmermans@scarlet.be</t>
  </si>
  <si>
    <t>02-410.83.64</t>
  </si>
  <si>
    <t>02-522.08.86</t>
  </si>
  <si>
    <t>dirpeter.stmartinus@gmail.com</t>
  </si>
  <si>
    <t>VZW Imelda-instituut</t>
  </si>
  <si>
    <t>02-410.37.85</t>
  </si>
  <si>
    <t>basis.imelda@scarlet.be</t>
  </si>
  <si>
    <t>directie@sint-jozefsschool-woluwe.be</t>
  </si>
  <si>
    <t>0479/911.922</t>
  </si>
  <si>
    <t>info@ambvleznbeek.be</t>
  </si>
  <si>
    <t>02-466.96.60</t>
  </si>
  <si>
    <t>directie@broederschool.be</t>
  </si>
  <si>
    <t>02/582.93.29</t>
  </si>
  <si>
    <t>dag.sec@sint-angela-ternat.be</t>
  </si>
  <si>
    <t>TERALFENE</t>
  </si>
  <si>
    <t>renaat.konings@gmail.com</t>
  </si>
  <si>
    <t>HEKELGEM</t>
  </si>
  <si>
    <t>0496-86.13.51</t>
  </si>
  <si>
    <t>02-460.11.65</t>
  </si>
  <si>
    <t>stjozefwemmel@gmail.com</t>
  </si>
  <si>
    <t>02-269.75.11</t>
  </si>
  <si>
    <t>directie@smsmeise.be</t>
  </si>
  <si>
    <t>02-687.38.75</t>
  </si>
  <si>
    <t>directie@vbsmaleizen.be</t>
  </si>
  <si>
    <t>02-767.49.37</t>
  </si>
  <si>
    <t>directie.mariaschool@zonien.org</t>
  </si>
  <si>
    <t>03-223.36.87</t>
  </si>
  <si>
    <t>geert.van.kerckhoven@cksa.be</t>
  </si>
  <si>
    <t>Van Immerseelstraat 25_33</t>
  </si>
  <si>
    <t>03-500.71.00</t>
  </si>
  <si>
    <t>03-230.55.07</t>
  </si>
  <si>
    <t>kris.bernaerts@sgkod.be</t>
  </si>
  <si>
    <t>VZW Vrije Basisschool Maria Middelares</t>
  </si>
  <si>
    <t>SINT-JOB-IN-'T-GOOR</t>
  </si>
  <si>
    <t>03-636.12.29</t>
  </si>
  <si>
    <t>VZW Xaveriuscollege</t>
  </si>
  <si>
    <t>03-217.44.10</t>
  </si>
  <si>
    <t>directie@xaco.be</t>
  </si>
  <si>
    <t>MUIZEN</t>
  </si>
  <si>
    <t>015-41.95.94</t>
  </si>
  <si>
    <t>014-22.03.90</t>
  </si>
  <si>
    <t>info@sintlodewijkantwerpen.be</t>
  </si>
  <si>
    <t>VREMDE</t>
  </si>
  <si>
    <t>03-455.22.42</t>
  </si>
  <si>
    <t>jschoofs@dorpsschool.be</t>
  </si>
  <si>
    <t>03-736.61.76</t>
  </si>
  <si>
    <t>jurgen.bestuur@neerlandschool.be</t>
  </si>
  <si>
    <t>RUISBROEK</t>
  </si>
  <si>
    <t>03-886.89.70</t>
  </si>
  <si>
    <t>dekrinkel@telenet.be</t>
  </si>
  <si>
    <t>VZW VBS Sint-Jan &amp; Sint-Joris</t>
  </si>
  <si>
    <t>BLAASVELD</t>
  </si>
  <si>
    <t>03-886.57.09</t>
  </si>
  <si>
    <t>jos_scheers@skynet.be</t>
  </si>
  <si>
    <t>VZW Vrije Scholen van Lippelo</t>
  </si>
  <si>
    <t>LIPPELO</t>
  </si>
  <si>
    <t>052-34.24.40</t>
  </si>
  <si>
    <t>directie@libos.be</t>
  </si>
  <si>
    <t>OPPUURS</t>
  </si>
  <si>
    <t>03-889.56.00</t>
  </si>
  <si>
    <t>vrije.basisschool.oppuurs@telenet.be</t>
  </si>
  <si>
    <t>koen.maerevoet@ksgrootbornem.be</t>
  </si>
  <si>
    <t>052-33.47.43</t>
  </si>
  <si>
    <t>irene.andre@skynet.be</t>
  </si>
  <si>
    <t>0475-72.47.74</t>
  </si>
  <si>
    <t>voorzitter@ksts.be</t>
  </si>
  <si>
    <t>info@kolvw.be</t>
  </si>
  <si>
    <t>03-774.28.76</t>
  </si>
  <si>
    <t>codi.ksas@yahoo.com</t>
  </si>
  <si>
    <t>annemie.coppens@hotmail.com</t>
  </si>
  <si>
    <t>015-33.15.45</t>
  </si>
  <si>
    <t>directie@kranske.be</t>
  </si>
  <si>
    <t>016-60.38.55</t>
  </si>
  <si>
    <t>052-30.98.98</t>
  </si>
  <si>
    <t>vbsdeheide@skynet.be</t>
  </si>
  <si>
    <t>015-51.28.83</t>
  </si>
  <si>
    <t>directie@vbsdewegwijzer.be</t>
  </si>
  <si>
    <t>HEVER</t>
  </si>
  <si>
    <t>015-61.10.73</t>
  </si>
  <si>
    <t>hugo.detroyer@gmail.com</t>
  </si>
  <si>
    <t>016-23.35.31</t>
  </si>
  <si>
    <t>sint-jansschool@pandora.be</t>
  </si>
  <si>
    <t>016-44.58.83</t>
  </si>
  <si>
    <t>directie@debosstraat.be</t>
  </si>
  <si>
    <t>empmonard@gmail.com</t>
  </si>
  <si>
    <t>jan.van.hoof@telenet.be</t>
  </si>
  <si>
    <t>WEZEMAAL</t>
  </si>
  <si>
    <t>016-58.20.68</t>
  </si>
  <si>
    <t>info@derank.be</t>
  </si>
  <si>
    <t>secretariaat@is.annuntiaten.be</t>
  </si>
  <si>
    <t>016-44.90.43</t>
  </si>
  <si>
    <t>kim.geens@katholiekonderwijsholsbeek.be</t>
  </si>
  <si>
    <t>directie@sintmartinusschool.be</t>
  </si>
  <si>
    <t>Arcadia VZW</t>
  </si>
  <si>
    <t>016-30.08.20</t>
  </si>
  <si>
    <t>info@arcadiascholen.be</t>
  </si>
  <si>
    <t>013-35.01.80</t>
  </si>
  <si>
    <t>dms.diest@skynet.be</t>
  </si>
  <si>
    <t>nelly.hias@sbsintpaulus.be</t>
  </si>
  <si>
    <t>0499-15.29.14</t>
  </si>
  <si>
    <t>roger.dewallens@telenet.be</t>
  </si>
  <si>
    <t>panishoeve@telenet.be</t>
  </si>
  <si>
    <t>info@vbsh.be</t>
  </si>
  <si>
    <t>011-69.84.37</t>
  </si>
  <si>
    <t>codi@korzosg.be</t>
  </si>
  <si>
    <t>089-73.00.80</t>
  </si>
  <si>
    <t>0479-81.59.03</t>
  </si>
  <si>
    <t>leon.houben@outlook.com</t>
  </si>
  <si>
    <t>089-38.01.07</t>
  </si>
  <si>
    <t>089-71.28.38</t>
  </si>
  <si>
    <t>tamara.mascia@kbo-lanaken.be</t>
  </si>
  <si>
    <t>vbsdeplank@rievoe.be</t>
  </si>
  <si>
    <t>0474-85.81.12</t>
  </si>
  <si>
    <t>bart@sintjan-lommel.be</t>
  </si>
  <si>
    <t>011-54.45.98</t>
  </si>
  <si>
    <t>guido.smeekens@skynet.be</t>
  </si>
  <si>
    <t>011-54.42.24</t>
  </si>
  <si>
    <t>speling.basis@scarlet.be</t>
  </si>
  <si>
    <t>013-55.40.37</t>
  </si>
  <si>
    <t>vbsschak@gmail.com</t>
  </si>
  <si>
    <t>011-42.27.85</t>
  </si>
  <si>
    <t>directie@sgvbb.be</t>
  </si>
  <si>
    <t>VZW Sint-Lutgartinstituut</t>
  </si>
  <si>
    <t>050-27.75.84</t>
  </si>
  <si>
    <t>an.demunster@olv7w.org</t>
  </si>
  <si>
    <t>ann.stael@sint-rembert.be</t>
  </si>
  <si>
    <t>WERKEN</t>
  </si>
  <si>
    <t>051-56.63.99</t>
  </si>
  <si>
    <t>klvoster.werken@scarlet.be</t>
  </si>
  <si>
    <t>059-27.64.44</t>
  </si>
  <si>
    <t>AARTRIJKE</t>
  </si>
  <si>
    <t>050-24.02.06</t>
  </si>
  <si>
    <t>050-35.89.09</t>
  </si>
  <si>
    <t>directie@zonnetuin.be</t>
  </si>
  <si>
    <t>050-78.97.22</t>
  </si>
  <si>
    <t>vbs.schaapstraat@scarlet.be</t>
  </si>
  <si>
    <t>059-50.22.97</t>
  </si>
  <si>
    <t>directeur@lodo.be</t>
  </si>
  <si>
    <t>059-30.19.39</t>
  </si>
  <si>
    <t>kerkfabriekmid@gmail.com</t>
  </si>
  <si>
    <t>r.vanacker@skynet.be</t>
  </si>
  <si>
    <t>056-21.08.31</t>
  </si>
  <si>
    <t>directie@VCSM.be</t>
  </si>
  <si>
    <t>BELLEGEM</t>
  </si>
  <si>
    <t>056-21.56.80</t>
  </si>
  <si>
    <t>directie@vbsrol.be</t>
  </si>
  <si>
    <t>romo@moorsele.be</t>
  </si>
  <si>
    <t>056-19.40.50</t>
  </si>
  <si>
    <t>christophe.verleene@degraankorrel.com</t>
  </si>
  <si>
    <t>Prizma</t>
  </si>
  <si>
    <t>0475-24.86.12</t>
  </si>
  <si>
    <t>jean-paul.vallaeys@prizma.be</t>
  </si>
  <si>
    <t>LENDELEDE</t>
  </si>
  <si>
    <t>051-30.00.65</t>
  </si>
  <si>
    <t>056-66.71.07</t>
  </si>
  <si>
    <t>directie@ginsteschool.be</t>
  </si>
  <si>
    <t>0479-81.20.65</t>
  </si>
  <si>
    <t>051-50.19.86</t>
  </si>
  <si>
    <t>emmanuel.schotte@telenet.be</t>
  </si>
  <si>
    <t>VZW Organisatie Broeders van Liefde</t>
  </si>
  <si>
    <t>secretariaat@vbs-bijenkorf.be</t>
  </si>
  <si>
    <t>secretaris@kabawano.be</t>
  </si>
  <si>
    <t>martine.de.wispelaere@telenet.be</t>
  </si>
  <si>
    <t>0477-24.61.90.</t>
  </si>
  <si>
    <t>regine_henau@yahoo.com</t>
  </si>
  <si>
    <t>09-362.60.58</t>
  </si>
  <si>
    <t>09-369.48.49</t>
  </si>
  <si>
    <t>maria.vanlul@telenet.be</t>
  </si>
  <si>
    <t>053-78.73.99</t>
  </si>
  <si>
    <t>VZW Vrij Katholiek Onderwijs Lede</t>
  </si>
  <si>
    <t>052-41.14.18</t>
  </si>
  <si>
    <t>luytenjan@dendernoord.be</t>
  </si>
  <si>
    <t>052-21.48.27</t>
  </si>
  <si>
    <t>heilig.hartschool@skynet.be</t>
  </si>
  <si>
    <t>052-33.26.37</t>
  </si>
  <si>
    <t>maurice.keppens@skynet.be</t>
  </si>
  <si>
    <t>ERPE</t>
  </si>
  <si>
    <t>053-20.44.85</t>
  </si>
  <si>
    <t>e.vandenberge@scarlet.be</t>
  </si>
  <si>
    <t>054-33.92.13</t>
  </si>
  <si>
    <t>HILLEGEM</t>
  </si>
  <si>
    <t>09-360.17.56</t>
  </si>
  <si>
    <t>vbshillegem@sintlievenkbo.be</t>
  </si>
  <si>
    <t>VZW Katholiek Onderwijs Ronse</t>
  </si>
  <si>
    <t>055-61.25.00</t>
  </si>
  <si>
    <t>caroline.santens@sgkruizinga.be</t>
  </si>
  <si>
    <t>HANSBEKE</t>
  </si>
  <si>
    <t>09-371.57.17</t>
  </si>
  <si>
    <t>walter.dhaenens@skynet.be</t>
  </si>
  <si>
    <t>09-377.32.30</t>
  </si>
  <si>
    <t>directie@sintantonius.be</t>
  </si>
  <si>
    <t>stockp@onszomerheem.zkj.be</t>
  </si>
  <si>
    <t>VZW Katholieke Scholen Regio Maldegem</t>
  </si>
  <si>
    <t>050-72.98.80</t>
  </si>
  <si>
    <t>013-55.29.66</t>
  </si>
  <si>
    <t>ZEEBRUGGE</t>
  </si>
  <si>
    <t>050-55.10.71</t>
  </si>
  <si>
    <t>Vrije School Herdersem</t>
  </si>
  <si>
    <t>HERDERSEM</t>
  </si>
  <si>
    <t>053-77.39.40</t>
  </si>
  <si>
    <t>tech@vrijeschoolherdersem.telenet.be</t>
  </si>
  <si>
    <t>info@kraal.be</t>
  </si>
  <si>
    <t>voorzitter@crescendo-scholen.be</t>
  </si>
  <si>
    <t>03-775.53.69</t>
  </si>
  <si>
    <t>SMD-L VZW</t>
  </si>
  <si>
    <t>vzw Anker</t>
  </si>
  <si>
    <t>011-66.41.05</t>
  </si>
  <si>
    <t>info@sosq.be</t>
  </si>
  <si>
    <t>Dames de l'Instruction Chrétienne</t>
  </si>
  <si>
    <t>FLCBNE</t>
  </si>
  <si>
    <t>Sint-Jozefinstituut</t>
  </si>
  <si>
    <t>Technisch Instituut Heilige Familie</t>
  </si>
  <si>
    <t>abdijschool@sip.be</t>
  </si>
  <si>
    <t>Instituut Klein Seminarie</t>
  </si>
  <si>
    <t>Technisch Instituut Heilige Elisabeth</t>
  </si>
  <si>
    <t>VZW Maria Assumpta</t>
  </si>
  <si>
    <t>marcvanbrabant@yahoo.com</t>
  </si>
  <si>
    <t>0477-77.28.79</t>
  </si>
  <si>
    <t>VZW Vrij Technisch Instituut Dendermonde</t>
  </si>
  <si>
    <t>g.vanlysebettens@vtidendermonde.be</t>
  </si>
  <si>
    <t>055-33.46.70</t>
  </si>
  <si>
    <t>frank.versypt@hotmail.be</t>
  </si>
  <si>
    <t>02/428.17.97</t>
  </si>
  <si>
    <t>buitengewone.jozef@telenet.be</t>
  </si>
  <si>
    <t>info@koca.be</t>
  </si>
  <si>
    <t>Openluchtscholen</t>
  </si>
  <si>
    <t>03-633.25.70</t>
  </si>
  <si>
    <t>bo@revapulderbos.be</t>
  </si>
  <si>
    <t>Bu.S.O. De Regenboog</t>
  </si>
  <si>
    <t>School de Merode</t>
  </si>
  <si>
    <t>03-239.53.78</t>
  </si>
  <si>
    <t>school.de.merode@skynet.be</t>
  </si>
  <si>
    <t>016-34.39.62</t>
  </si>
  <si>
    <t>secrt.blo@img-heist.be</t>
  </si>
  <si>
    <t>Damiaanschool</t>
  </si>
  <si>
    <t>TREMELO</t>
  </si>
  <si>
    <t>016-53.37.98</t>
  </si>
  <si>
    <t>info@damiaanschool.be</t>
  </si>
  <si>
    <t>051-50.55.58</t>
  </si>
  <si>
    <t>buo@heuvelzicht.be</t>
  </si>
  <si>
    <t>051-20.09.04</t>
  </si>
  <si>
    <t>dekenij.roeselare@scarlet.be</t>
  </si>
  <si>
    <t>info@dominiek-savio.be</t>
  </si>
  <si>
    <t>Schoolbestuur BLO Tielt</t>
  </si>
  <si>
    <t>051-40.15.90</t>
  </si>
  <si>
    <t>directie@blo-devlinder.be</t>
  </si>
  <si>
    <t>053-76.79.72</t>
  </si>
  <si>
    <t>directie@zonneroos.be</t>
  </si>
  <si>
    <t>09-386.38.65</t>
  </si>
  <si>
    <t>leieland@scarlet.be</t>
  </si>
  <si>
    <t>Katrinahof</t>
  </si>
  <si>
    <t>info@schoolterelst.be</t>
  </si>
  <si>
    <t>059-31.99.30</t>
  </si>
  <si>
    <t>buso@terstrepe.be</t>
  </si>
  <si>
    <t>vzw Comenius</t>
  </si>
  <si>
    <t>VZW Onderwijs en Cultuurcentrum Branst</t>
  </si>
  <si>
    <t>03-889.39.16</t>
  </si>
  <si>
    <t>schoolbranst@telenet.be</t>
  </si>
  <si>
    <t>langeledeschool@telenet.be</t>
  </si>
  <si>
    <t>STOKROOIE</t>
  </si>
  <si>
    <t>011-25.03.93</t>
  </si>
  <si>
    <t>016-44.90.46</t>
  </si>
  <si>
    <t>secretariaat@deklinker.be</t>
  </si>
  <si>
    <t>02-687.87.67</t>
  </si>
  <si>
    <t>directie@sjeizer.be</t>
  </si>
  <si>
    <t>02-532.09.06</t>
  </si>
  <si>
    <t>directie@vbsdebrongooik.be</t>
  </si>
  <si>
    <t>014-42.02.87</t>
  </si>
  <si>
    <t>011-64.21.94</t>
  </si>
  <si>
    <t>info@kbmz.be</t>
  </si>
  <si>
    <t>OUDENBURG</t>
  </si>
  <si>
    <t>059-26.52.55</t>
  </si>
  <si>
    <t>directeur@vbshfamilie.be</t>
  </si>
  <si>
    <t>jan.vandeborne@gmail.com</t>
  </si>
  <si>
    <t>013-44.15.21</t>
  </si>
  <si>
    <t>basisschool.klinkertje@skynet.be</t>
  </si>
  <si>
    <t>053-78.34.67</t>
  </si>
  <si>
    <t>debruyne.andre@telenet.be</t>
  </si>
  <si>
    <t>VZW Vrije Scholen Rumbeke</t>
  </si>
  <si>
    <t>RUMBEKE</t>
  </si>
  <si>
    <t>051-22.46.98</t>
  </si>
  <si>
    <t>VZW Schoolcomité Tisselt-Blaasveld</t>
  </si>
  <si>
    <t>TISSELT</t>
  </si>
  <si>
    <t>03-886.42.58</t>
  </si>
  <si>
    <t>secretariaat@sintjantisselt.be</t>
  </si>
  <si>
    <t>ronnie.potters1@telenet.be</t>
  </si>
  <si>
    <t>Volwassenenonderwijs LBC-NVK v.z.w.</t>
  </si>
  <si>
    <t>Centrum voor Levende Talen</t>
  </si>
  <si>
    <t>vzw Qrios</t>
  </si>
  <si>
    <t>CVO Sint-Godelieve vzw</t>
  </si>
  <si>
    <t>VZW HIP Sint-Jan</t>
  </si>
  <si>
    <t>VIVA Oost-Vlaanderen</t>
  </si>
  <si>
    <t>Secundaire Leergangen</t>
  </si>
  <si>
    <t>0468-35.53.78</t>
  </si>
  <si>
    <t>vzw Priester Daens College</t>
  </si>
  <si>
    <t>tanja.biebaut@priesterdaenscollege.be</t>
  </si>
  <si>
    <t>CVO VAZOV vzw</t>
  </si>
  <si>
    <t>VZW Onze-Lieve-Vrouwecollege</t>
  </si>
  <si>
    <t>03-232.88.28</t>
  </si>
  <si>
    <t>olvc@telenet.be</t>
  </si>
  <si>
    <t>johan.de.rycke1@telenet.be</t>
  </si>
  <si>
    <t>015-55.19.79</t>
  </si>
  <si>
    <t>francis.vancaer@umhag.be</t>
  </si>
  <si>
    <t>0473-33.71.40</t>
  </si>
  <si>
    <t>dorine.feryn@sgdezaaier.be</t>
  </si>
  <si>
    <t>els.lingier@derevinze.be</t>
  </si>
  <si>
    <t>0474-52 54 96</t>
  </si>
  <si>
    <t>Cantimpre</t>
  </si>
  <si>
    <t>BELLINGEN</t>
  </si>
  <si>
    <t>02-360.32.78</t>
  </si>
  <si>
    <t>03-776.68.38</t>
  </si>
  <si>
    <t>Cultureelcentrum vzw</t>
  </si>
  <si>
    <t>Gemeentebestuur van Wingene</t>
  </si>
  <si>
    <t>051-65.00.60</t>
  </si>
  <si>
    <t>Gemeentebestuur van Lo-Reninge</t>
  </si>
  <si>
    <t>LO-RENINGE</t>
  </si>
  <si>
    <t>058-28.80.20</t>
  </si>
  <si>
    <t>Gemeentebestuur van Zedelgem</t>
  </si>
  <si>
    <t>050-28.83.30</t>
  </si>
  <si>
    <t>info@ichtegem.be</t>
  </si>
  <si>
    <t>knokke-heist@knokke-heist.be</t>
  </si>
  <si>
    <t>Gemeentebestuur van Oostende</t>
  </si>
  <si>
    <t>059-80.55.00</t>
  </si>
  <si>
    <t>gbs.klavertje@dehaan.be</t>
  </si>
  <si>
    <t>secretariaat@wevelgem.be</t>
  </si>
  <si>
    <t>Gemeentebestuur van Izegem</t>
  </si>
  <si>
    <t>Gemeentebestuur van Pittem</t>
  </si>
  <si>
    <t>Gemeentebestuur van Tielt</t>
  </si>
  <si>
    <t>Gemeentebestuur van Ieper</t>
  </si>
  <si>
    <t>personeel@langemark-poelkapelle.be</t>
  </si>
  <si>
    <t>inge.dellaert@stad.gent</t>
  </si>
  <si>
    <t>kris.cerpentier@gszele.be</t>
  </si>
  <si>
    <t>052-25.10.95</t>
  </si>
  <si>
    <t>onderwijs@dendermonde.be</t>
  </si>
  <si>
    <t>gemeentebestuur@lebbeke.be</t>
  </si>
  <si>
    <t>054-50.50.50</t>
  </si>
  <si>
    <t>Gemeentebestuur van Geraardsbergen</t>
  </si>
  <si>
    <t>Stadsbestuur van Zottegem</t>
  </si>
  <si>
    <t>info@zottegem.be</t>
  </si>
  <si>
    <t>Gemeentebestuur van Aalter</t>
  </si>
  <si>
    <t>Gemeentebestuur van Eeklo</t>
  </si>
  <si>
    <t>instNr_IM</t>
  </si>
  <si>
    <t>Naam_IM</t>
  </si>
  <si>
    <t>VZW Katholiek Basisonderwijs Sledderlo Genk</t>
  </si>
  <si>
    <t>Brandweg 1</t>
  </si>
  <si>
    <t>Parochiaal Schoolcomite Opglabbeek vzw</t>
  </si>
  <si>
    <t>Oude Bergstraat 15</t>
  </si>
  <si>
    <t>Vrij Katholiek Basisonderwijs Knokke-Heist VZW</t>
  </si>
  <si>
    <t>Heilig-Hartlaan 1</t>
  </si>
  <si>
    <t>VZW Basisschool Liezele</t>
  </si>
  <si>
    <t>Turkenhofdreef 2</t>
  </si>
  <si>
    <t>Katholiek Basisonderwijs Heverlee-Centrum</t>
  </si>
  <si>
    <t>Jules Vandenbemptlaan 2</t>
  </si>
  <si>
    <t>Schoolcomite Sint-Gillis</t>
  </si>
  <si>
    <t>Groenhofstraat 15</t>
  </si>
  <si>
    <t>Vrij Katholiek Basisonderwijs Langemark</t>
  </si>
  <si>
    <t>Zonnebekestraat 27</t>
  </si>
  <si>
    <t>Vrije Katholieke Centrumscholen Oostrozebeke</t>
  </si>
  <si>
    <t>Ingelmunstersteenweg 99</t>
  </si>
  <si>
    <t>Koning Albert II-Laan 15</t>
  </si>
  <si>
    <t>Kasteeldreef 2</t>
  </si>
  <si>
    <t>Katholieke Basisschool Hunnegem</t>
  </si>
  <si>
    <t>Gasthuisstraat 100</t>
  </si>
  <si>
    <t>vzw Katholieke Scholen Heusden-Zolder</t>
  </si>
  <si>
    <t>Minderbroedersstraat 11</t>
  </si>
  <si>
    <t>Toekomststraat 75</t>
  </si>
  <si>
    <t>Brusselsesteenweg 459</t>
  </si>
  <si>
    <t>Karmelietenstraat 57</t>
  </si>
  <si>
    <t>Bestuurscomite Vrije Scholen De Haan</t>
  </si>
  <si>
    <t>Grotestraat 18</t>
  </si>
  <si>
    <t>vbs.dehaan@telenet.be</t>
  </si>
  <si>
    <t>VZW Katholiek Basisonderwijs Sint-Dimpna</t>
  </si>
  <si>
    <t>Laar 1</t>
  </si>
  <si>
    <t>VZW Katholiek Basisonderwijs Geel-Bel</t>
  </si>
  <si>
    <t>Bel 131</t>
  </si>
  <si>
    <t>Vrij Katholiek Onderwijs Eernegem-Bekegem</t>
  </si>
  <si>
    <t>Stationsstraat 1_A</t>
  </si>
  <si>
    <t>VZW Katholiek Onderwijs Regina Pacis</t>
  </si>
  <si>
    <t>Waverlei 22</t>
  </si>
  <si>
    <t>Kanjelstraat 1</t>
  </si>
  <si>
    <t>vzw Katholiek Basisonderwijs Markegem-Oeselgem</t>
  </si>
  <si>
    <t>Brouwerijstraat 2_A</t>
  </si>
  <si>
    <t>VZW Katholiek Secundair Onderwijs Sint-Willibrord VZW</t>
  </si>
  <si>
    <t>Watermolenstraat 14</t>
  </si>
  <si>
    <t>vzw "Vrije Rudolf Steinerschool Aalst en vestigingen"</t>
  </si>
  <si>
    <t>Affligemdreef 71</t>
  </si>
  <si>
    <t>vzw Basisschool Sint-Vincent Deftinge</t>
  </si>
  <si>
    <t>Kerkstraat 25</t>
  </si>
  <si>
    <t>vzw Vrije Basisschool Zevergem</t>
  </si>
  <si>
    <t>Dorp 32</t>
  </si>
  <si>
    <t>vzw "Vrije Gesubsidieerde Basisschool van Sterrebeek"</t>
  </si>
  <si>
    <t>Kerkdries 22</t>
  </si>
  <si>
    <t>Coolhemveldstraat 3</t>
  </si>
  <si>
    <t>VZW Katholiek Basisonderwijs Sint-Antonius</t>
  </si>
  <si>
    <t>Handelslei 72</t>
  </si>
  <si>
    <t>Frankenweg 6</t>
  </si>
  <si>
    <t>Jan Hammeneckerstraat 99</t>
  </si>
  <si>
    <t>vzw "Katholiek Basisonderwijs Domino"</t>
  </si>
  <si>
    <t>Genenbosstraat 82</t>
  </si>
  <si>
    <t>VZW "Katholiek Basisonderwijs Opoeteren"</t>
  </si>
  <si>
    <t>Schoolstraat 10</t>
  </si>
  <si>
    <t>vzw "Sint-Vincentiusschool" Aaigem</t>
  </si>
  <si>
    <t>Aaigemdorp 66</t>
  </si>
  <si>
    <t>Pathoekeweg 34</t>
  </si>
  <si>
    <t>VZW 4 Winden - Basisschool</t>
  </si>
  <si>
    <t>Steenweg op Merchtem 9</t>
  </si>
  <si>
    <t>vzw "Sint-Paulusschool"</t>
  </si>
  <si>
    <t>Baron Guillaume Van Hammestraat 20</t>
  </si>
  <si>
    <t>VZW Mater Dei-instituut WoluweAnnuntiaten</t>
  </si>
  <si>
    <t>Naamsesteenweg 355</t>
  </si>
  <si>
    <t>VZW Katholiek Onderwijs Brussel Annuntiaten</t>
  </si>
  <si>
    <t>Katholiek Onderwijs Regio Halle Annuntiaten VZW</t>
  </si>
  <si>
    <t>vzw "Katholiek Basisonderwijs Lindel-Holheide"</t>
  </si>
  <si>
    <t>Parkstraat 15</t>
  </si>
  <si>
    <t>vzw "Klimop"</t>
  </si>
  <si>
    <t>Fabiolalaan 2</t>
  </si>
  <si>
    <t>vzw "Katholiek Basisonderwijs Koekelare"</t>
  </si>
  <si>
    <t>Kerkstraat 2_A</t>
  </si>
  <si>
    <t>Heiligstraat 6</t>
  </si>
  <si>
    <t>VZW Katholiek Secundair Onderwijs Zottegem</t>
  </si>
  <si>
    <t>Parkstraat 2</t>
  </si>
  <si>
    <t>vzw "Katholiek Basisonderwijs Lozen"</t>
  </si>
  <si>
    <t>Kempenstraat 13</t>
  </si>
  <si>
    <t>vzw Katholiek Basisonderwijs Reppel</t>
  </si>
  <si>
    <t>Rozenstraat 5_A</t>
  </si>
  <si>
    <t>Sint-Anna 41</t>
  </si>
  <si>
    <t>Bovenmeel 23</t>
  </si>
  <si>
    <t>College van Burgemeester en Schepenen Lier</t>
  </si>
  <si>
    <t>Paradeplein 2</t>
  </si>
  <si>
    <t>College van Burgemeester en Schepenen te Genk</t>
  </si>
  <si>
    <t>Stadsplein 1</t>
  </si>
  <si>
    <t>College van Burgemeester en Schepenen van Oudenaarde</t>
  </si>
  <si>
    <t>Tussenmuren 17</t>
  </si>
  <si>
    <t>College van Burgemeester en Schepenen van Deinze</t>
  </si>
  <si>
    <t>Brielstraat 2</t>
  </si>
  <si>
    <t>College van Burgemeester en Schepenen van Maaseik</t>
  </si>
  <si>
    <t>Lekkerstraat 10</t>
  </si>
  <si>
    <t>College van Burgemeester en Schepenen van Ronse</t>
  </si>
  <si>
    <t>Grote Markt 1</t>
  </si>
  <si>
    <t>055232711</t>
  </si>
  <si>
    <t>College van Burgemeester en Schepenen van Boom</t>
  </si>
  <si>
    <t>Antwerpsestraat 44</t>
  </si>
  <si>
    <t>03-880.18.00</t>
  </si>
  <si>
    <t>College van Burgemeester en Schepenen van Bornem</t>
  </si>
  <si>
    <t>Hingenesteenweg 13</t>
  </si>
  <si>
    <t>College van Burgemeester en Schepenen van Schoten</t>
  </si>
  <si>
    <t>Verbertstraat 3</t>
  </si>
  <si>
    <t>College van Burgemeester en Schepenen van Tessenderlo</t>
  </si>
  <si>
    <t>Markt</t>
  </si>
  <si>
    <t>College van Burgemeester en Schepenen van Blankenberge</t>
  </si>
  <si>
    <t>J.F. Kennedyplein 1</t>
  </si>
  <si>
    <t>College van Burgemeester en Schepenen van Poperinge</t>
  </si>
  <si>
    <t>College van Burgemeester en Schepenen van Temse</t>
  </si>
  <si>
    <t>Frans Boelplein 1</t>
  </si>
  <si>
    <t>College van Burgemeester en Schepenen van Lede</t>
  </si>
  <si>
    <t>Markt 1</t>
  </si>
  <si>
    <t>053606870</t>
  </si>
  <si>
    <t>academie@lede.be</t>
  </si>
  <si>
    <t>Van Tichelt Gaston Gevolmachtigde</t>
  </si>
  <si>
    <t>Kalmthoutsesteenweg 193</t>
  </si>
  <si>
    <t>vzw Basisschool De Kleine Prins</t>
  </si>
  <si>
    <t>Aug. Debunnestraat 15</t>
  </si>
  <si>
    <t>vzw "Katholieke Scholen Sint-Vincentius Regio Dender"</t>
  </si>
  <si>
    <t>Kerkstraat 97</t>
  </si>
  <si>
    <t>VZW Katholiek Onderwijs Regio Antwerpen-Centrum</t>
  </si>
  <si>
    <t>Noorderlaan 108</t>
  </si>
  <si>
    <t>Nooitrust 4</t>
  </si>
  <si>
    <t>afgevaardigdbestuurder@kobametropool.be</t>
  </si>
  <si>
    <t>Helvetiastraat 28</t>
  </si>
  <si>
    <t>vzw "Vrij Basisonderwijs Pittem en Egem"</t>
  </si>
  <si>
    <t>Koolskampstraat 4</t>
  </si>
  <si>
    <t>vzw "Vrij Katholiek Onderwijs"</t>
  </si>
  <si>
    <t>Willem Bouvier Cartonstraat 46</t>
  </si>
  <si>
    <t>"Vrij Katholiek Onderwijs Beselare en Zonnebeke,v.z.w."</t>
  </si>
  <si>
    <t>Ieperstraat 2_A</t>
  </si>
  <si>
    <t>vzw "Vrij Katholiek Basisonderwijs Ichtegem"</t>
  </si>
  <si>
    <t>Koekelarestraat 14</t>
  </si>
  <si>
    <t>vzw "Katholiek Schoolcomite Houthulst"</t>
  </si>
  <si>
    <t>Terreststraat 4_d</t>
  </si>
  <si>
    <t>VZW Katholiek Onderwijs Regio Antwerpen-Oost</t>
  </si>
  <si>
    <t>afgevaardigdbestuurder@kobank.be</t>
  </si>
  <si>
    <t>VZW Katholiek Onderwijs Regio Dessel-Retie</t>
  </si>
  <si>
    <t>VZW Inrichtende Macht van het Sint-Gabriëlinstituut Secundair Onderwijs</t>
  </si>
  <si>
    <t>St-Gabriëlstraat 152</t>
  </si>
  <si>
    <t>Spoorwegstraat 14</t>
  </si>
  <si>
    <t>Gelmelstraat 60</t>
  </si>
  <si>
    <t>Polderstraat 76_F</t>
  </si>
  <si>
    <t>Inrichtend Comité van het Hoger Sint-Lucasinstituut te Gent</t>
  </si>
  <si>
    <t>Oude Houtlei 44</t>
  </si>
  <si>
    <t>vzw De Brug - Katholieke Basisscholen Zwevegem en Sint-Lodewijk</t>
  </si>
  <si>
    <t>Theophiel Toyeplein 8</t>
  </si>
  <si>
    <t>VZW Vrij Onderwijs "Heilig Hart van Maria" - Berlaar</t>
  </si>
  <si>
    <t>Markt 13</t>
  </si>
  <si>
    <t>Geldenaaksebaan 335</t>
  </si>
  <si>
    <t>Lemmensberg 3</t>
  </si>
  <si>
    <t>Salvatorstraat 20</t>
  </si>
  <si>
    <t>vzw "Katholiek Lager OnderwijsKaulille"</t>
  </si>
  <si>
    <t>Kaulillerdorp 51</t>
  </si>
  <si>
    <t>VZW Katholiek Onderwijs regio Antwerpen-Linkeroever</t>
  </si>
  <si>
    <t>KOBA Regio Heist-op-den-Berg - Lier</t>
  </si>
  <si>
    <t>afgevaardigdbestuurder@kobaheli.be</t>
  </si>
  <si>
    <t>Collegestraat 31</t>
  </si>
  <si>
    <t>VZW Inrichtend Comite Sint-Lucas</t>
  </si>
  <si>
    <t>vzw "Vrije Basisschool Sint-Katrien Steenhuize"</t>
  </si>
  <si>
    <t>Kloosterberg 25</t>
  </si>
  <si>
    <t>. .</t>
  </si>
  <si>
    <t>vzw "Katholiek Basisonderwijs Kinrooi"</t>
  </si>
  <si>
    <t>Meierstraat 46</t>
  </si>
  <si>
    <t>VZW Klooster-Hospitaal Zusters van Liefde</t>
  </si>
  <si>
    <t>Hospitaalstraat 24</t>
  </si>
  <si>
    <t>vzw "Schoolbestuur Maria Middelares"</t>
  </si>
  <si>
    <t>Bloeistraat 41</t>
  </si>
  <si>
    <t>Kerkdreef 4</t>
  </si>
  <si>
    <t>vzw "Vrij Katholiek Basisonderwijs Zwevezele</t>
  </si>
  <si>
    <t>Regenboogstraat 50</t>
  </si>
  <si>
    <t>vzw "Vrije Katholieke Basisschool"</t>
  </si>
  <si>
    <t>Baron van der Bruggenlaan 19</t>
  </si>
  <si>
    <t>vzw "Vrije Gesubsidieerde Basisschool"</t>
  </si>
  <si>
    <t>Kerkstraat 70</t>
  </si>
  <si>
    <t>vzw "Katholiek Onderwijs Beernem"</t>
  </si>
  <si>
    <t>Bruggestraat 87</t>
  </si>
  <si>
    <t>vzw "Vrije Basisscholen Sint-Vincentius Deerlijk"</t>
  </si>
  <si>
    <t>Hoogstraat 41</t>
  </si>
  <si>
    <t>vzw "Comité voor Gemengde School Sint-Jan Berbroek"</t>
  </si>
  <si>
    <t>Kapelstraat 28</t>
  </si>
  <si>
    <t>Kloosterstraat 4</t>
  </si>
  <si>
    <t>Du Chastellei 48</t>
  </si>
  <si>
    <t>Katholiek Onderwijs voor Volwassenen</t>
  </si>
  <si>
    <t>Kleinhoefstraat 4</t>
  </si>
  <si>
    <t>Katholiek Secundair Onderwijs Maasmechelen</t>
  </si>
  <si>
    <t>Rijksweg 357</t>
  </si>
  <si>
    <t>Katholiek Onderwijs Geel-Kasterlee (KOGEKA)</t>
  </si>
  <si>
    <t>Technische-Schoolstraat 52</t>
  </si>
  <si>
    <t>Andere Inrichtende Macht</t>
  </si>
  <si>
    <t>.</t>
  </si>
  <si>
    <t>Mgr. Raeymaekersstraat 15</t>
  </si>
  <si>
    <t>vzw Vrije Basisschool Passendale</t>
  </si>
  <si>
    <t>4e Regiment Karabiniersstraat 9</t>
  </si>
  <si>
    <t>vzw Vrije Basisscholen Zedelgem</t>
  </si>
  <si>
    <t>Groenestraat 29</t>
  </si>
  <si>
    <t>Prof. Mac Leodstraat 11</t>
  </si>
  <si>
    <t>vzw "Kleuterschool De Zandkorrel"</t>
  </si>
  <si>
    <t>Vereeckenstraat 82</t>
  </si>
  <si>
    <t>De Ham 2</t>
  </si>
  <si>
    <t>Dorp 10</t>
  </si>
  <si>
    <t>VZW "Vrije Basisschool Westkapelle-Duinbergen"</t>
  </si>
  <si>
    <t>Pastoor de Neveplein 18</t>
  </si>
  <si>
    <t>vzw "Vrije Basisschool Roksem Westkerke"</t>
  </si>
  <si>
    <t>Brugsesteenweg 91</t>
  </si>
  <si>
    <t>vzw "Comite Vrije Basisschool"</t>
  </si>
  <si>
    <t>Kouterstraat 28_B</t>
  </si>
  <si>
    <t>vzw "Katholieke Vrije School Sint-Jozef Overmere"</t>
  </si>
  <si>
    <t>Burg. de Lausnaystraat 15</t>
  </si>
  <si>
    <t>vzw "Katholieke Scholen Machelen-aan-Leie"</t>
  </si>
  <si>
    <t>Leihoekstraat 7</t>
  </si>
  <si>
    <t>Herestraat 49</t>
  </si>
  <si>
    <t>VZW Hoger Beroepsonderwijs Verpleegkunde Ic Dien</t>
  </si>
  <si>
    <t>Westlaan 99</t>
  </si>
  <si>
    <t>vzw Vrije Basisschool Sint-Theresia Anzegem</t>
  </si>
  <si>
    <t>Vichtsesteenweg 107</t>
  </si>
  <si>
    <t>vzw Katholiek Onderwijs Dentergem</t>
  </si>
  <si>
    <t>Statiestraat 53</t>
  </si>
  <si>
    <t>vzw Katholiek Onderwijs Sint-Jan</t>
  </si>
  <si>
    <t>Kerkstraat 91</t>
  </si>
  <si>
    <t>Stadsbstuur van Vilvoorde</t>
  </si>
  <si>
    <t>Grote Markt ZN</t>
  </si>
  <si>
    <t>Koninklijke Beiaardschool "Jef Denijn"</t>
  </si>
  <si>
    <t>Frederik de Merodestraat 63</t>
  </si>
  <si>
    <t>De Heer Vanderheyden Louis Gevolmachtigde</t>
  </si>
  <si>
    <t>Bunsbeekdorp 4</t>
  </si>
  <si>
    <t>Mariastraat 7</t>
  </si>
  <si>
    <t>Dianalaan 151</t>
  </si>
  <si>
    <t>VZW Katholiek Onderwijs Regio Ekeren-Stabroek</t>
  </si>
  <si>
    <t>Collegelaan 1</t>
  </si>
  <si>
    <t>VZW Vrije Basisscholen Holebeke-Voormezele</t>
  </si>
  <si>
    <t>Neerwaastenstraat 3</t>
  </si>
  <si>
    <t>vzw "Vrije Basisschool Zerkegem - Snellegem"</t>
  </si>
  <si>
    <t>Vedastusstraat 96</t>
  </si>
  <si>
    <t>afgevaardigdbestuurder@kobazuidkant.be</t>
  </si>
  <si>
    <t>VZW Katholiek Onderwijs Regio Edegem Kontich Mortsel</t>
  </si>
  <si>
    <t>Vlaamse Gemeenschapscommissie - Algemene Directie Onderwijs en Vorming</t>
  </si>
  <si>
    <t>Emile Jacqmainlaan 135</t>
  </si>
  <si>
    <t>VZW "Vrij Katholiek Onderwijs te Dendermonde - Grembergen"</t>
  </si>
  <si>
    <t>Rootjensweg 78</t>
  </si>
  <si>
    <t>vzw Gesubsidieerde Vrije Basisschool voor Buitengewoon Onderwijs, Openluchtschool Dennenhof, School Schilde-School Malle</t>
  </si>
  <si>
    <t>De Rentfort 9</t>
  </si>
  <si>
    <t>vzw Sint-Lucas Academie voor Beeldende Kunsten</t>
  </si>
  <si>
    <t>Bauwinlaan 1</t>
  </si>
  <si>
    <t>V.Z.W. Vrije Basisscholen Groot-Oostkamp-Zuid</t>
  </si>
  <si>
    <t>Leegtestraat 1</t>
  </si>
  <si>
    <t>Zandpoortvest 13</t>
  </si>
  <si>
    <t>Karel de Grote-Hogeschool Katholieke Hogeschool Antwerpen</t>
  </si>
  <si>
    <t>Van Schoonbekestraat 143</t>
  </si>
  <si>
    <t>Gebroeders De Smetstraat 1</t>
  </si>
  <si>
    <t>Maastrichterstraat 100</t>
  </si>
  <si>
    <t>Agoralaan Campus Diepenbeek gebo</t>
  </si>
  <si>
    <t>Raad van Bestuur Hogeschool West-Vlaanderen</t>
  </si>
  <si>
    <t>Marksesteenweg 58</t>
  </si>
  <si>
    <t>vzw Katholieke Hogeschool Brugge-Oostende</t>
  </si>
  <si>
    <t>Xaverianenstraat 10</t>
  </si>
  <si>
    <t>vzw Katholieke Hogeschool Zuid-West-Vlaanderen</t>
  </si>
  <si>
    <t>Doorniksesteenweg 145</t>
  </si>
  <si>
    <t>Inrichtende Macht van de LUCA School of Arts</t>
  </si>
  <si>
    <t>Paleizenstraat 70</t>
  </si>
  <si>
    <t>Vlaamse Autonome Hogeschool Hogeschool Antwerpen</t>
  </si>
  <si>
    <t>Keizerstraat 15</t>
  </si>
  <si>
    <t>Vlaamse Autonome Hogeschool Erasmushogeschool Brussel</t>
  </si>
  <si>
    <t>Nijverheidskaai 170</t>
  </si>
  <si>
    <t>Vlaamse Autonome Hogeschool Hogeschool Gent</t>
  </si>
  <si>
    <t>Geraard de Duivelstraat 5</t>
  </si>
  <si>
    <t>Volwassenenonderwijs Talen en Informatica</t>
  </si>
  <si>
    <t>Louizalaan V.U.B. lokaal D 1.33 500</t>
  </si>
  <si>
    <t>Werf 52_A</t>
  </si>
  <si>
    <t>Wegvoeringstraat 21</t>
  </si>
  <si>
    <t>V.Z.W. "Sint-Catharinascholen Sinaai"</t>
  </si>
  <si>
    <t>Dries 68</t>
  </si>
  <si>
    <t>VZW Onderwijsinrichtingen van de Zusters der Christelijke Scholen Zuid-Antwerpen</t>
  </si>
  <si>
    <t>Gemeenteplein 8</t>
  </si>
  <si>
    <t>Drossaard Van Ophemlaan 21</t>
  </si>
  <si>
    <t>V.Z.W "Vrije Basisschool Wijgmaal"</t>
  </si>
  <si>
    <t>Ursulinenstraat 1</t>
  </si>
  <si>
    <t>V.Z.W. "Sint-Vincentiusschool"</t>
  </si>
  <si>
    <t>Hutsepotstraat 27</t>
  </si>
  <si>
    <t>VZW "Parochiale Basisschool Diegem"</t>
  </si>
  <si>
    <t>Kerktorenstraat 33</t>
  </si>
  <si>
    <t>Schoetersstraat 22</t>
  </si>
  <si>
    <t>Torenstraat 30</t>
  </si>
  <si>
    <t>info@sint-johanna.be</t>
  </si>
  <si>
    <t>Hoogstraat 19</t>
  </si>
  <si>
    <t>info@kbtriangel.be</t>
  </si>
  <si>
    <t>Jozef Calasanzstraat 2</t>
  </si>
  <si>
    <t>VZW Internaat Dames van het Christelijk Onderwijs</t>
  </si>
  <si>
    <t>Lange Nieuwstraat 94</t>
  </si>
  <si>
    <t>VZW Dochters van Maria Hulp der Christenen</t>
  </si>
  <si>
    <t>Brusselstraat 285</t>
  </si>
  <si>
    <t>Wapenmakersstraat 14</t>
  </si>
  <si>
    <t>Boeschepestraat 44</t>
  </si>
  <si>
    <t>Ruiseleedsesteenweg 42</t>
  </si>
  <si>
    <t>Watergraafstraat 10</t>
  </si>
  <si>
    <t>Don Boscostraat 72</t>
  </si>
  <si>
    <t>Diestersteenweg 146</t>
  </si>
  <si>
    <t>Noordzeedreef 3</t>
  </si>
  <si>
    <t>Diestsesteenweg 722</t>
  </si>
  <si>
    <t>Eversestraat Kwartier Koningin E 1</t>
  </si>
  <si>
    <t>VZW "De Step"</t>
  </si>
  <si>
    <t>Veltwijcklaan 134</t>
  </si>
  <si>
    <t>Jozef Guislainstraat 47</t>
  </si>
  <si>
    <t>Nationaal Verbond van Katholieke Vlaamse Verpleegkundigen</t>
  </si>
  <si>
    <t>Vergotesquare 43</t>
  </si>
  <si>
    <t>Warmoesberg 26</t>
  </si>
  <si>
    <t>Kerkstraat 38</t>
  </si>
  <si>
    <t>Industrieweg 228</t>
  </si>
  <si>
    <t>Hoger Instituut voor Readaptatiewetenschappen Leuven VZW</t>
  </si>
  <si>
    <t>Schoolstraat 5</t>
  </si>
  <si>
    <t>Vormingsleergang Sociaal en Pedagogisch Werk</t>
  </si>
  <si>
    <t>Jozef Calasanzstraat 4</t>
  </si>
  <si>
    <t>vzw Centrum voor Volwasseneno nderwijs Vormingsleergang voorsociaal en pedagogisch werk</t>
  </si>
  <si>
    <t>Edgard Tinelstraat 92</t>
  </si>
  <si>
    <t>Hoger Instituut voor Gezinswetenschappen (Bond van Grote en Jonge Gezinnen)</t>
  </si>
  <si>
    <t>Huart Hamoirlaan 136</t>
  </si>
  <si>
    <t>vzw Hasp-O SZZ</t>
  </si>
  <si>
    <t>Bruyningstraat 56_B</t>
  </si>
  <si>
    <t>Amerlolaan 53</t>
  </si>
  <si>
    <t>VZW "Vrije Basisschool Sint-Joris-Weert"</t>
  </si>
  <si>
    <t>Pastoor Tilemansstraat 4</t>
  </si>
  <si>
    <t>Vijfhoek 1_A</t>
  </si>
  <si>
    <t>Bekaflaan 63</t>
  </si>
  <si>
    <t>Emiel Van Dorenlaan 147</t>
  </si>
  <si>
    <t>vzw Vrij Gezondheidscentrum Oostkust</t>
  </si>
  <si>
    <t>Westkapellestraat 58</t>
  </si>
  <si>
    <t>Zuiderlaan 42</t>
  </si>
  <si>
    <t>Vrij Centrum voor Leerlingenbegeleiding De Havens</t>
  </si>
  <si>
    <t>Sint-Maartensbilk 2</t>
  </si>
  <si>
    <t>Kasteelstraat 27</t>
  </si>
  <si>
    <t>Vrij CLB "Het Meetjesland" VZW</t>
  </si>
  <si>
    <t>Visstraat 14</t>
  </si>
  <si>
    <t>Halvemaanstraat 96</t>
  </si>
  <si>
    <t>Vrije Nederlandstalige Begeleidingscentra vzw</t>
  </si>
  <si>
    <t>Opzichterstraat 84</t>
  </si>
  <si>
    <t>Ninoofsesteenweg 7</t>
  </si>
  <si>
    <t>Veldbornstraat 18</t>
  </si>
  <si>
    <t>Korte Begijnenstraat 22</t>
  </si>
  <si>
    <t>Oude Beestenmarkt 6</t>
  </si>
  <si>
    <t>Frère-Orbanstraat 145</t>
  </si>
  <si>
    <t>VZW Vrij CLB Leuven</t>
  </si>
  <si>
    <t>Karel van Lotharingenstraat 5</t>
  </si>
  <si>
    <t>Langestraat 12</t>
  </si>
  <si>
    <t>Kattenstraat 65</t>
  </si>
  <si>
    <t>Oude Leielaan 83_A</t>
  </si>
  <si>
    <t>VZW "Gesubsidieerde Vrije Basisschool - Okegem"</t>
  </si>
  <si>
    <t>Okegem-Dorp 2</t>
  </si>
  <si>
    <t>Kapelstraat 2</t>
  </si>
  <si>
    <t>Kerkstraat 72</t>
  </si>
  <si>
    <t>Komvest 34</t>
  </si>
  <si>
    <t>Sint-Truidersteenweg 17</t>
  </si>
  <si>
    <t>vzw "Rudolf Steinerschool Brussel"</t>
  </si>
  <si>
    <t>Sint-Janskruidlaan 14</t>
  </si>
  <si>
    <t>Groenstraat 156</t>
  </si>
  <si>
    <t>Impedorp 57</t>
  </si>
  <si>
    <t>vzw Vrij Katholiek Basisonderwijs Wevelgem</t>
  </si>
  <si>
    <t>Schoolstraat 19</t>
  </si>
  <si>
    <t>VZW "Vrije Basisschool Handzame-Edewal"</t>
  </si>
  <si>
    <t>Kronevoordestraat 62</t>
  </si>
  <si>
    <t>VZW Vrij Kleuter- en Lager Onderwijs Kuurne</t>
  </si>
  <si>
    <t>Gen. Eisenhowerstraat 8</t>
  </si>
  <si>
    <t>vzw "Gesubsidieerde Vrije Basisschool Sint-Martinus Hasselt"</t>
  </si>
  <si>
    <t>Pater Valentinuslaan 36</t>
  </si>
  <si>
    <t>VZW Katholiek Onderwijs Regio Lier</t>
  </si>
  <si>
    <t>Kapucijnenvest 10</t>
  </si>
  <si>
    <t>Schoolcomité Vrije Basisschool De Linde Achterbroek vzw</t>
  </si>
  <si>
    <t>Achterbroeksteenweg 190</t>
  </si>
  <si>
    <t>VZW Schoolcomité Basisschool 'den Heuvel'</t>
  </si>
  <si>
    <t>Heuvel 37</t>
  </si>
  <si>
    <t>vzw Katholiek Buitengewoon Onderwijs Maasland</t>
  </si>
  <si>
    <t>Burgemeester Philipslaan 15</t>
  </si>
  <si>
    <t>Geraardsbergsesteenweg 77</t>
  </si>
  <si>
    <t>Esplanadeplein 6</t>
  </si>
  <si>
    <t>Pastoor Hensstraatje 14</t>
  </si>
  <si>
    <t>VZW "Vrije Gesubsidieerde Basisschool"</t>
  </si>
  <si>
    <t>Stadenstraat 57</t>
  </si>
  <si>
    <t>VZW "Bestuurscomité Vrije Basisschool 't Boompje Stalhille"</t>
  </si>
  <si>
    <t>Cathilleweg 82</t>
  </si>
  <si>
    <t>Scheestraat 74</t>
  </si>
  <si>
    <t>VZW Vlaams Nederlandse Protestants-Christelijke Basisschool Prinses Juliana</t>
  </si>
  <si>
    <t>d'Oultremontstraat 19</t>
  </si>
  <si>
    <t>VZW Vereniging van Chassidische Scholen van Antwerpen</t>
  </si>
  <si>
    <t>Mercatorstraat 90</t>
  </si>
  <si>
    <t>vzw Hasp-O Centrum</t>
  </si>
  <si>
    <t>Diesterstraat 1</t>
  </si>
  <si>
    <t>Guido Gezellelaan 105</t>
  </si>
  <si>
    <t>VZW Annuntia Scholen</t>
  </si>
  <si>
    <t>VZW "SCHOOLBESTUUR VAN DE VRIJE GESUBSIDIEERDE BASISSCHOOL MATER-DEI-INSTITUUT</t>
  </si>
  <si>
    <t>Sint-Jacobsplein 15</t>
  </si>
  <si>
    <t>Diestsestraat 163</t>
  </si>
  <si>
    <t>vzw EDUGO Scholengroep</t>
  </si>
  <si>
    <t>Sint-Jozefstraat 8</t>
  </si>
  <si>
    <t>Rommelsweg 8</t>
  </si>
  <si>
    <t>VZW Katholiek Secundair Onderwijs Hasselt Kindsheid Jesu - Sint-Jozef</t>
  </si>
  <si>
    <t>Maastrichtersteenweg 62</t>
  </si>
  <si>
    <t>Aarschotsesteenweg 39</t>
  </si>
  <si>
    <t>VZW Parociale Basisschool Oud Waterschei</t>
  </si>
  <si>
    <t>Oude Driesstraat 8</t>
  </si>
  <si>
    <t>vzw Scholengemeenschap Ferdinand Verbiest</t>
  </si>
  <si>
    <t>Meerstraat 6_b</t>
  </si>
  <si>
    <t>VZW Vrije Basisschool Kozen-Wijer</t>
  </si>
  <si>
    <t>Opcosenstraat 22</t>
  </si>
  <si>
    <t>VZW "De Klaproos"</t>
  </si>
  <si>
    <t>Groteweg 240</t>
  </si>
  <si>
    <t>VZW Onze-Lieve-Vrouwinstituut Boom</t>
  </si>
  <si>
    <t>Bassinstraat 15</t>
  </si>
  <si>
    <t>Lange Leemstraat 313</t>
  </si>
  <si>
    <t>vzw "De Linde" Katholiek Basisonderwijs Overpelt</t>
  </si>
  <si>
    <t>Lindepaadje 1</t>
  </si>
  <si>
    <t>VZW Schoolbestuur Vrije Basisscholen Kortemark</t>
  </si>
  <si>
    <t>Handzamestraat 16</t>
  </si>
  <si>
    <t>vzw Katholiek Basisonderwijs Kruisheren-Ursulinen Maaseik</t>
  </si>
  <si>
    <t>Eerste Straat 19</t>
  </si>
  <si>
    <t>info@deboomgaard.org</t>
  </si>
  <si>
    <t>VZW Vrij Onderwijs "Sint-Guibertus" Itegem</t>
  </si>
  <si>
    <t>Schoolstraat 2</t>
  </si>
  <si>
    <t>Lamorinièrestraat 83</t>
  </si>
  <si>
    <t>Albert I Laan 54</t>
  </si>
  <si>
    <t>VZW Gesubsidieerd Vrij Basisonderwijs Sint-Pieter Emelgem</t>
  </si>
  <si>
    <t>Prinsessestraat 13</t>
  </si>
  <si>
    <t>Beerststraat 36</t>
  </si>
  <si>
    <t>VZW "Inrichtende macht Vrije Gemengde Basisschool St-Lambertus"</t>
  </si>
  <si>
    <t>Mechelsesteenweg 496</t>
  </si>
  <si>
    <t>Maalbootstraat 19</t>
  </si>
  <si>
    <t>Centrum voor Volwassenenonderwijs Tweedekansonderwijs Antwerpen vzw</t>
  </si>
  <si>
    <t>Onze-Lieve-Vrouwestraat 94</t>
  </si>
  <si>
    <t>Reinaertstraat 26</t>
  </si>
  <si>
    <t>vzw Centrum voor Volwassenenonderwijs Westhoek-Westkust</t>
  </si>
  <si>
    <t>Stationsstraat 25</t>
  </si>
  <si>
    <t>Lieven Gevaertstraat 54</t>
  </si>
  <si>
    <t>VZW Vrij Onderwijs "Maria Middelares" - Beerzel</t>
  </si>
  <si>
    <t>Vindictivelaan 9</t>
  </si>
  <si>
    <t>Vrij Katholiek Secundair Onderwijs Menen-Wervik-Wevelgem</t>
  </si>
  <si>
    <t>Koestraat 24</t>
  </si>
  <si>
    <t>VZW Secundair Onderwijs Karel de Goede</t>
  </si>
  <si>
    <t>Collegestraat 24</t>
  </si>
  <si>
    <t>Augustijnenstraat 60</t>
  </si>
  <si>
    <t>vzw "Onze-Lieve-Vrouw"</t>
  </si>
  <si>
    <t>Nieuwplaats 2</t>
  </si>
  <si>
    <t>Thonetlaan 106</t>
  </si>
  <si>
    <t>Langestraat 221</t>
  </si>
  <si>
    <t>GO! scholengroep Mechelen - Keerbergen - Heist-op-den-Berg</t>
  </si>
  <si>
    <t>Mechelbaan 561</t>
  </si>
  <si>
    <t>Kerkstraat 1_A</t>
  </si>
  <si>
    <t>Grote Markt 52</t>
  </si>
  <si>
    <t>Oud-Strijderslaan 200</t>
  </si>
  <si>
    <t>algemeensecretariaat@sgrbrussel.be</t>
  </si>
  <si>
    <t>de Bavaylei 134</t>
  </si>
  <si>
    <t>Rerum Novarumlaan 1</t>
  </si>
  <si>
    <t>Boudewijnvest 1_A</t>
  </si>
  <si>
    <t>Walstraat 39</t>
  </si>
  <si>
    <t>Halmstraat 12</t>
  </si>
  <si>
    <t>Olmenweg 110</t>
  </si>
  <si>
    <t>Theo De Deckerlaan 2</t>
  </si>
  <si>
    <t>veerle.deschoesitter@sgr17.be</t>
  </si>
  <si>
    <t>GO! scholengroep Het leercollectief</t>
  </si>
  <si>
    <t>Brusselsestraat 97</t>
  </si>
  <si>
    <t>Welvaartstraat 70</t>
  </si>
  <si>
    <t>Kattestraat 5</t>
  </si>
  <si>
    <t>Ronseweg 1</t>
  </si>
  <si>
    <t>info@sgr21.be</t>
  </si>
  <si>
    <t>Schoonmeersstraat 26</t>
  </si>
  <si>
    <t>Beukenstraat 1</t>
  </si>
  <si>
    <t>Polderdreef 42</t>
  </si>
  <si>
    <t>Kaaskerkestraat 22</t>
  </si>
  <si>
    <t>Hugo Verrieststraat 68</t>
  </si>
  <si>
    <t>diter.denbaes@sgr26.be</t>
  </si>
  <si>
    <t>VZW Katholiek Onderwijs Regio Berchem</t>
  </si>
  <si>
    <t>Bruggestraat 14</t>
  </si>
  <si>
    <t>Marktstraat 15</t>
  </si>
  <si>
    <t>Katholiek Onderwijs Knokke-Heist-Zeebrugge</t>
  </si>
  <si>
    <t>Sportlaan 4</t>
  </si>
  <si>
    <t>vzw Sint-Paulusschool, katholiek secundair onderwijs in Waregem, Anzegem en Avelgem</t>
  </si>
  <si>
    <t>Vijfseweg 2</t>
  </si>
  <si>
    <t>Hallershofstraat 7</t>
  </si>
  <si>
    <t>Ankerstraat 63</t>
  </si>
  <si>
    <t>VZW Vrije CLB Westhoek-Houtland</t>
  </si>
  <si>
    <t>Bukkersstraat 38</t>
  </si>
  <si>
    <t>Grote Hulststraat 55_1</t>
  </si>
  <si>
    <t>Burgschelde 7</t>
  </si>
  <si>
    <t>Vrij CLB Antwerpen-Middengebied vzw</t>
  </si>
  <si>
    <t>Mgr. Donchelei 9</t>
  </si>
  <si>
    <t>VCLB Voor- en Noorderkempen vzw</t>
  </si>
  <si>
    <t>De Zwaan 28</t>
  </si>
  <si>
    <t>Korte Begijnenstraat 18</t>
  </si>
  <si>
    <t>Mariëndaalstraat 35</t>
  </si>
  <si>
    <t>Kattestraat 22</t>
  </si>
  <si>
    <t>VZW De Linde - Katholiek Buitengewoon Basisonderwijs Kortrijk</t>
  </si>
  <si>
    <t>Rollegemkerkstraat 51</t>
  </si>
  <si>
    <t>Oudenaardsesteenweg 168</t>
  </si>
  <si>
    <t>V.Z.W. Katholieke BasisscholenKortrijk</t>
  </si>
  <si>
    <t>Plein 9</t>
  </si>
  <si>
    <t>V.Z.W. Vrije Basisscholen "De Wijngaard"</t>
  </si>
  <si>
    <t>VZW Katholieke Basisscholen Westhoek</t>
  </si>
  <si>
    <t>Izenbergestraat 133</t>
  </si>
  <si>
    <t>VZW Vrije Basisschool Sint-Lodewijk-Deerlijk</t>
  </si>
  <si>
    <t>Pladijsstraat 296</t>
  </si>
  <si>
    <t>Katholieke Scholengroep RHIZO vzw</t>
  </si>
  <si>
    <t>Graaf Gwijde van Namenstraat 2</t>
  </si>
  <si>
    <t>Kattenstraat 33</t>
  </si>
  <si>
    <t>VZW Katholiek Secundair Onderwijs Veurne-De Panne-Nieuwpoort</t>
  </si>
  <si>
    <t>VZW Gesubsidieerde Vrije Basisschool School met de Bijbel Den akker</t>
  </si>
  <si>
    <t>Sint-Janstraat 16_A</t>
  </si>
  <si>
    <t>VZW "Katholieke Vrije Scholen Gullegem"</t>
  </si>
  <si>
    <t>Driemasten 18</t>
  </si>
  <si>
    <t>VZW "De Kleine Reus"</t>
  </si>
  <si>
    <t>Kerkhofstraat 90</t>
  </si>
  <si>
    <t>Bert Van Hoorickstraat 19</t>
  </si>
  <si>
    <t>Turnhoutsebaan 186</t>
  </si>
  <si>
    <t>03/2302233</t>
  </si>
  <si>
    <t>vzw Centrum Basiseducatie West-Limburg</t>
  </si>
  <si>
    <t>Boskantstraat 110</t>
  </si>
  <si>
    <t>Collaert Mansionstraat 24</t>
  </si>
  <si>
    <t>Lodewijk Dosfelstraat 26</t>
  </si>
  <si>
    <t>vzw Centrum Basiseducatie Hageland</t>
  </si>
  <si>
    <t>Hezestraat 18</t>
  </si>
  <si>
    <t>vzw Centrum Basiseducatie Westhoek</t>
  </si>
  <si>
    <t>Hof ter Bloemmolens 22</t>
  </si>
  <si>
    <t>vzw Centrum Basiseducatie Meetjesland</t>
  </si>
  <si>
    <t>Stationsstraat 44</t>
  </si>
  <si>
    <t>09-374.41.36</t>
  </si>
  <si>
    <t>vzw Centrum Basiseducatie Zuiderkempen</t>
  </si>
  <si>
    <t>Vennen 28</t>
  </si>
  <si>
    <t>vzw Centrum Basiseducatie Genk</t>
  </si>
  <si>
    <t>Schepersweg 30</t>
  </si>
  <si>
    <t>Kolveniersgang 133</t>
  </si>
  <si>
    <t>vzw Centrum Basiseducatie Halle-Pajottenland</t>
  </si>
  <si>
    <t>Heirbaan 57</t>
  </si>
  <si>
    <t>02-582.38.18</t>
  </si>
  <si>
    <t>vzw Centrum Basiseducatie Hasselt</t>
  </si>
  <si>
    <t>Bremstraat 45</t>
  </si>
  <si>
    <t>vzw Centrum Basiseducatie Noord-Antwerpen</t>
  </si>
  <si>
    <t>Sneppenhoevelaan 10</t>
  </si>
  <si>
    <t>03-568.83.98</t>
  </si>
  <si>
    <t>Parkstraat 146</t>
  </si>
  <si>
    <t>Jaarbeurslaan 25</t>
  </si>
  <si>
    <t>Nieuwstraat 5</t>
  </si>
  <si>
    <t>Leopoldstraat 52</t>
  </si>
  <si>
    <t>vzw Centrum Basiseducatie Ninove</t>
  </si>
  <si>
    <t>Dreefstraat 51</t>
  </si>
  <si>
    <t>vzw Centrum Basiseducatie Oostende</t>
  </si>
  <si>
    <t>vzw Centrum Basiseducatie Noord-Limburg</t>
  </si>
  <si>
    <t>Achelsedijk 6</t>
  </si>
  <si>
    <t>vzw Centrum Basiseducatie Vlaamse Ardennen</t>
  </si>
  <si>
    <t>Wallestraat 20</t>
  </si>
  <si>
    <t>vzw Centrum Basiseducatie Waasland</t>
  </si>
  <si>
    <t>Kapelwijk 34</t>
  </si>
  <si>
    <t>vzw Centrum Basiseducatie Kempen</t>
  </si>
  <si>
    <t>Otterstraat 109</t>
  </si>
  <si>
    <t>vzw Centrum Basiseducatie Klein-Brabant, Rupelstreek, Vaartland</t>
  </si>
  <si>
    <t>Sint-Amandsesteenweg 43</t>
  </si>
  <si>
    <t>03-890.69.30</t>
  </si>
  <si>
    <t>vzw Centrum Basiseducatie Midden-West-Vlaanderen</t>
  </si>
  <si>
    <t>Hinnebilkstraat 56</t>
  </si>
  <si>
    <t>Kloosterbaan 1</t>
  </si>
  <si>
    <t>Lierseweg 37</t>
  </si>
  <si>
    <t>VZW Ten Desselaer Lovenjoel</t>
  </si>
  <si>
    <t>Klein Park 4</t>
  </si>
  <si>
    <t>VZW Leuvense Katholieke Scholen aan de Dijle</t>
  </si>
  <si>
    <t>Janseniusstraat 2</t>
  </si>
  <si>
    <t>Bu.S.O. Huize Tordale - VZW</t>
  </si>
  <si>
    <t>Bruggestraat 39</t>
  </si>
  <si>
    <t>Jozef De Bomstraat 11</t>
  </si>
  <si>
    <t>VZW Schoolcomité Sint-Hubertusschool</t>
  </si>
  <si>
    <t>Kerkstraat 5</t>
  </si>
  <si>
    <t>VZW Gesubsidieerd Vrij Onderwijs Kaggevinne</t>
  </si>
  <si>
    <t>Groenenweg 1</t>
  </si>
  <si>
    <t>VZW Onderwijsinrichtingen Zusters der Christelijke Scholen Zuid-Kempen</t>
  </si>
  <si>
    <t>Mgr. Donchelei 7</t>
  </si>
  <si>
    <t>Ontvangerstraat 9</t>
  </si>
  <si>
    <t>Tervuursesteenweg 2</t>
  </si>
  <si>
    <t>Verheydenstraat 39</t>
  </si>
  <si>
    <t>VZW Vrij Onderwijs Meerhout enOmgeving</t>
  </si>
  <si>
    <t>Bevrijdingslaan 255</t>
  </si>
  <si>
    <t>VZW Instituut Dames van het Christelijk Onderwijs</t>
  </si>
  <si>
    <t>August Van Landeghemstraat 117</t>
  </si>
  <si>
    <t>Veldstraat 11</t>
  </si>
  <si>
    <t>Hoogpoort 15</t>
  </si>
  <si>
    <t>Kasteellei 77</t>
  </si>
  <si>
    <t>VZW Inrichting De Ark</t>
  </si>
  <si>
    <t>Bruyningstraat 56_a</t>
  </si>
  <si>
    <t>VZW Katholieke Basisscholen Regio Poperinge</t>
  </si>
  <si>
    <t>VZW Katholiek Basisonderwijs Lokeren-Moerbeke-Waas</t>
  </si>
  <si>
    <t>Heirbrugstraat 271</t>
  </si>
  <si>
    <t>VZW Vrij Gesubsidieerd Basisonderwijs van Groot-Sint-Truiden</t>
  </si>
  <si>
    <t>Plankstraat 16</t>
  </si>
  <si>
    <t>VZW De Muze Freinetschool</t>
  </si>
  <si>
    <t>Houtheide 25</t>
  </si>
  <si>
    <t>VZW Het Groene Lilare</t>
  </si>
  <si>
    <t>Groenstraat 15_A</t>
  </si>
  <si>
    <t>Pastoor de Katerstraat 5</t>
  </si>
  <si>
    <t>Industrielaan 31</t>
  </si>
  <si>
    <t>VZW Begeleidingscentrum Capelderij</t>
  </si>
  <si>
    <t>Vekenstraat 1</t>
  </si>
  <si>
    <t>VZW De vijgenboom</t>
  </si>
  <si>
    <t>Kloosterstraat 18_A</t>
  </si>
  <si>
    <t>Verbertstraat 23</t>
  </si>
  <si>
    <t>Kerkstraat 7</t>
  </si>
  <si>
    <t>Zevenkerken 4</t>
  </si>
  <si>
    <t>Oude Kerkstraat 2</t>
  </si>
  <si>
    <t>Kasteelstraat 53</t>
  </si>
  <si>
    <t>VZW"Katholieke Vrije School te Wondelgem"</t>
  </si>
  <si>
    <t>Vinkeslagstraat 2</t>
  </si>
  <si>
    <t>Onderwijsstraat 2</t>
  </si>
  <si>
    <t>VZW "Vrij Basisonderwijs Wakkerzeel-Wespelaar"</t>
  </si>
  <si>
    <t>Pastoriestraat 48</t>
  </si>
  <si>
    <t>Onderwijsvereniging van Steden en Gemeenten</t>
  </si>
  <si>
    <t>Bischoffsheimlaan 1_8</t>
  </si>
  <si>
    <t>VZW Onderwijsinrichtingen van de Zusters der Christelijke Scholen Noord-Kempen</t>
  </si>
  <si>
    <t>Wilgendaalstraat 5</t>
  </si>
  <si>
    <t>VZW Onderwijsinrichtingen van de Zusters der Christelijke Scholen Midden-Kempen</t>
  </si>
  <si>
    <t>Oude Molenstraat 11</t>
  </si>
  <si>
    <t>Belgiëlei 32</t>
  </si>
  <si>
    <t>VZW Katholiek Basis- en Secundair Onderwijs Ternat</t>
  </si>
  <si>
    <t>Statiestraat 35</t>
  </si>
  <si>
    <t>VZW Onderwijs Kindsheid Jesu Schoten</t>
  </si>
  <si>
    <t>Alice Nahonlei 65</t>
  </si>
  <si>
    <t>Nieuwland 11_A</t>
  </si>
  <si>
    <t>VZW Katholiek Onderwijs Mechelen en Omgeving</t>
  </si>
  <si>
    <t>Molenbergstraat 4</t>
  </si>
  <si>
    <t>VZW Sint-Franciscusscholen Buitengewoon Onderwijs</t>
  </si>
  <si>
    <t>Schoolstraat 26</t>
  </si>
  <si>
    <t>VZW Vrije Gesubsidieerde Basisschool Terkoest</t>
  </si>
  <si>
    <t>Koningsveldstraat 33</t>
  </si>
  <si>
    <t>jean.cranshof@aveve.be</t>
  </si>
  <si>
    <t>Isabellalei 69</t>
  </si>
  <si>
    <t>Nederenamestraat 30</t>
  </si>
  <si>
    <t>Nieuwstraat 8</t>
  </si>
  <si>
    <t>VZW Katholiek Basisonderwijs 'de graankorrel'</t>
  </si>
  <si>
    <t>Blaubergsesteenweg 172</t>
  </si>
  <si>
    <t>VZW Katholiek Onderwijs Maria Goretti</t>
  </si>
  <si>
    <t>Maria Gorettistraat 4</t>
  </si>
  <si>
    <t>Vlinderhof 1</t>
  </si>
  <si>
    <t>Plaats 29</t>
  </si>
  <si>
    <t>VZW Katholieke Basisschool van Zemst</t>
  </si>
  <si>
    <t>Brusselsesteenweg 23</t>
  </si>
  <si>
    <t>VZW Katholiek Basisonderwijs Bergom-Varenwinkel</t>
  </si>
  <si>
    <t>Hoge Dreef 7</t>
  </si>
  <si>
    <t>VZW Diensten- en Begeleidingscentrum Openluchtopvoeding</t>
  </si>
  <si>
    <t>Miksebaan 264</t>
  </si>
  <si>
    <t>info@olo.be</t>
  </si>
  <si>
    <t>Autonoom provinciebedrijf Raad van Bestuur Hogeschool</t>
  </si>
  <si>
    <t>Elfde-Liniestraat 24</t>
  </si>
  <si>
    <t>Keurlingenweg 1</t>
  </si>
  <si>
    <t>Wijnveld 251</t>
  </si>
  <si>
    <t>Charles Parentéstraat 6</t>
  </si>
  <si>
    <t>Molenblookstraat 1</t>
  </si>
  <si>
    <t>Passionistenlaan 1_A</t>
  </si>
  <si>
    <t>Destelbergenstraat 61</t>
  </si>
  <si>
    <t>Werkhuizenstraat 25</t>
  </si>
  <si>
    <t>Meensesteenweg 35</t>
  </si>
  <si>
    <t>Antwerpsesteenweg 701</t>
  </si>
  <si>
    <t>Valkerijgang 26</t>
  </si>
  <si>
    <t>VZW Katholiek Onderwijs Westerlo en Omgeving</t>
  </si>
  <si>
    <t>Abdijstraat 3</t>
  </si>
  <si>
    <t>VZW Katholiek Onderwijs Beauvoorde</t>
  </si>
  <si>
    <t>Vinkemstraat 2</t>
  </si>
  <si>
    <t>Stropstraat 119</t>
  </si>
  <si>
    <t>Kerkstraat 14</t>
  </si>
  <si>
    <t>Sint-Amelbergalei 35</t>
  </si>
  <si>
    <t>V.Z.W. Katholiek Basisonderwijs Tielt</t>
  </si>
  <si>
    <t>Vijverstraat 5</t>
  </si>
  <si>
    <t>Vrijheidsplein 25</t>
  </si>
  <si>
    <t>Katholiek Onderwijs Aspelare</t>
  </si>
  <si>
    <t>Plekkersstraat 4</t>
  </si>
  <si>
    <t>School voor Buitengewoon Protestants-Christelijk Onderwijs</t>
  </si>
  <si>
    <t>VZW Instellingen Katholiek Onderwijs regio Ninove</t>
  </si>
  <si>
    <t>Weggevoerdenstraat 55</t>
  </si>
  <si>
    <t>Heilig Hartlaan 1</t>
  </si>
  <si>
    <t>VZW Sint-Albertschool</t>
  </si>
  <si>
    <t>Haeckstraat 61</t>
  </si>
  <si>
    <t>vzw Centrum voor Volwassenenonderwijs Limburgse Lerarenopleiding</t>
  </si>
  <si>
    <t>Stationsstraat 36</t>
  </si>
  <si>
    <t>Peter Benoitstraat 44</t>
  </si>
  <si>
    <t>VZW Katholieke Centrumscholen Genk</t>
  </si>
  <si>
    <t>Instelling Vlaams Agentschap voor Ondernemersvorming - Syntra Vlaanderen (leertijd)</t>
  </si>
  <si>
    <t>Kanselarijstraat . 19</t>
  </si>
  <si>
    <t>VZW Internaat Houthalen</t>
  </si>
  <si>
    <t>Wildrozenstraat 17</t>
  </si>
  <si>
    <t>Aartrijkestraat 11_B</t>
  </si>
  <si>
    <t>Beekstraat 21</t>
  </si>
  <si>
    <t>VZW De Springplank School met de Bijbel</t>
  </si>
  <si>
    <t>Godshertogestraat 36</t>
  </si>
  <si>
    <t>vzw "Landelijke Steinerschool Munte"</t>
  </si>
  <si>
    <t>Munteplein 5_A</t>
  </si>
  <si>
    <t>Dr. Vanderhoeydonckstraat 14</t>
  </si>
  <si>
    <t>info@wondere-wereld.be</t>
  </si>
  <si>
    <t>Heilig Hartplein 10</t>
  </si>
  <si>
    <t>vzw Vrije Rudolf SteinerschoolGent-De Teunisbloem</t>
  </si>
  <si>
    <t>Elyzeese Velden 8</t>
  </si>
  <si>
    <t>François Gaystraat 129</t>
  </si>
  <si>
    <t>vzw De Wonder-wijzer</t>
  </si>
  <si>
    <t>info@de-wonder-wijzer.be</t>
  </si>
  <si>
    <t>Autonoom Gemeentebedrijf Stedelijk Onderwijs Antwerpen</t>
  </si>
  <si>
    <t>Hertstraat 7</t>
  </si>
  <si>
    <t>Korte Altaarstraat 19</t>
  </si>
  <si>
    <t>Kwatrechtsteenweg 168</t>
  </si>
  <si>
    <t>De Kade VZW</t>
  </si>
  <si>
    <t>Potterierei 42</t>
  </si>
  <si>
    <t>Colignonplein 1</t>
  </si>
  <si>
    <t>Schoolstraat 27</t>
  </si>
  <si>
    <t>VZW "Katholiek Kleuter Onderwijs Kaulille</t>
  </si>
  <si>
    <t>Kaulillerdorp 43</t>
  </si>
  <si>
    <t>Generaal De Wetstraat 16</t>
  </si>
  <si>
    <t>de Wautierstraat 21</t>
  </si>
  <si>
    <t>Dieregaertstraat 9</t>
  </si>
  <si>
    <t>Eric Sasselaan 2</t>
  </si>
  <si>
    <t>Oudstrijdersstraat 9_F</t>
  </si>
  <si>
    <t>Sysen 8</t>
  </si>
  <si>
    <t>Magdalenastraat 30</t>
  </si>
  <si>
    <t>Prinsstraat 13</t>
  </si>
  <si>
    <t>Universiteit Hasselt</t>
  </si>
  <si>
    <t>Martelarenlaan 42</t>
  </si>
  <si>
    <t>Vrije Universiteit Brussel</t>
  </si>
  <si>
    <t>Pleinlaan 2</t>
  </si>
  <si>
    <t>Lange Nieuwstraat 101</t>
  </si>
  <si>
    <t>Elfde-Liniestraat</t>
  </si>
  <si>
    <t>Klamperstraat 40</t>
  </si>
  <si>
    <t>Autonoom Provinciebedrijf Provinciaal Onderwijs Antwerpen</t>
  </si>
  <si>
    <t>Koningin Elisabethlei 22</t>
  </si>
  <si>
    <t>03/240 56 93</t>
  </si>
  <si>
    <t>Jan Moorkensstraat 54</t>
  </si>
  <si>
    <t>Noordkasteel-Oost 6</t>
  </si>
  <si>
    <t>VZW De Kleine Wereld</t>
  </si>
  <si>
    <t>Nokerseweg 105</t>
  </si>
  <si>
    <t>vzw Secundair Algemeen-christelijk Futuristisch Educatiecentrum</t>
  </si>
  <si>
    <t>Kleine Bareelstraat 42</t>
  </si>
  <si>
    <t>Houtsaegerlaan 40</t>
  </si>
  <si>
    <t>VZW School met de Bijbel De Schatkist</t>
  </si>
  <si>
    <t>VZW 2B2</t>
  </si>
  <si>
    <t>Lambermontlaan 278</t>
  </si>
  <si>
    <t>Oudstrijderslaan 1</t>
  </si>
  <si>
    <t>Terhulpensesteenweg 708</t>
  </si>
  <si>
    <t>Katholiek Secundair Onderwijs Tielt-Ruiselede Internaat</t>
  </si>
  <si>
    <t>Ieperstraat 32</t>
  </si>
  <si>
    <t>Frankrijklei 77</t>
  </si>
  <si>
    <t>Ursulinenstraat 4</t>
  </si>
  <si>
    <t>Lommelse Katholieke Basisscholen VZW</t>
  </si>
  <si>
    <t>Slinkerstraat 60</t>
  </si>
  <si>
    <t>Inrichtende Macht Lucerna</t>
  </si>
  <si>
    <t>Albertstraat 2</t>
  </si>
  <si>
    <t>vzw N.I.V.O.</t>
  </si>
  <si>
    <t>Fodderiestraat 12</t>
  </si>
  <si>
    <t>Stichting Master Talent (Stichting van Openbaar Nut)</t>
  </si>
  <si>
    <t>De Burburestraat 33</t>
  </si>
  <si>
    <t>0479/86.05.73</t>
  </si>
  <si>
    <t>info@mastertalent.be</t>
  </si>
  <si>
    <t>Sint-Lievenspoortstraat 129</t>
  </si>
  <si>
    <t>Kuitegemstraat 27</t>
  </si>
  <si>
    <t>Nelson Mandelaplein 1</t>
  </si>
  <si>
    <t>056/32 19 19</t>
  </si>
  <si>
    <t>rvb@miras.be</t>
  </si>
  <si>
    <t>Verwondering VZW</t>
  </si>
  <si>
    <t>Sint-Jozefstraat 35</t>
  </si>
  <si>
    <t>De Schoolsmidse vzw</t>
  </si>
  <si>
    <t>Koolskampstraat 26</t>
  </si>
  <si>
    <t>Lauwsestraat 11</t>
  </si>
  <si>
    <t>Intergemeentelijke vereniging voor Bibliotheekwerking, Cultuur en Academie voor Deeltijds Kunstonderwijs</t>
  </si>
  <si>
    <t>Heuvelstraat 111</t>
  </si>
  <si>
    <t>inge.cornelis@ivebica.be</t>
  </si>
  <si>
    <t>Sooi Willemsplein 3</t>
  </si>
  <si>
    <t>Zorg en onderwijs De Hagewinde</t>
  </si>
  <si>
    <t>Poststraat 6</t>
  </si>
  <si>
    <t>Jan Latoslaan 11</t>
  </si>
  <si>
    <t>Sint-Truidensesteenweg 26</t>
  </si>
  <si>
    <t>Havenlaan 86_C</t>
  </si>
  <si>
    <t>Borsbeeksebrug 32</t>
  </si>
  <si>
    <t>Herkenrodestraat 20</t>
  </si>
  <si>
    <t>Ch. Cappellestraat 27</t>
  </si>
  <si>
    <t>Kerkstraat 12</t>
  </si>
  <si>
    <t>Willebroekkaai 36</t>
  </si>
  <si>
    <t>Pachthofstraat 3</t>
  </si>
  <si>
    <t>Steegsebaan 187</t>
  </si>
  <si>
    <t>Katholiek Onderwijs Vlaanderenvzw</t>
  </si>
  <si>
    <t>GUIMARDSTRAAT 1</t>
  </si>
  <si>
    <t>Vrije Rudolf Steinerschool Kristoffel VZW</t>
  </si>
  <si>
    <t>Kasteelstraat 10</t>
  </si>
  <si>
    <t>Wijnbergenstraat 26</t>
  </si>
  <si>
    <t>0486-30.85.90</t>
  </si>
  <si>
    <t>VZW Freinetscholen Keerpunt</t>
  </si>
  <si>
    <t>Sint-Dorotheastraat 15</t>
  </si>
  <si>
    <t>Kerkstraat 1</t>
  </si>
  <si>
    <t>Kasteeldreef 72</t>
  </si>
  <si>
    <t>09-396.23.00</t>
  </si>
  <si>
    <t>Europalaan 22</t>
  </si>
  <si>
    <t>Hoogstraat 29</t>
  </si>
  <si>
    <t>Dorpsstraat 44</t>
  </si>
  <si>
    <t>Toekomstlaan 9</t>
  </si>
  <si>
    <t>011-80.87.10</t>
  </si>
  <si>
    <t>vzw De Ringelwikke Landelijke Steinerschool Ronse</t>
  </si>
  <si>
    <t>Sint-Jacobstraat 12</t>
  </si>
  <si>
    <t>Rozenstraat 2</t>
  </si>
  <si>
    <t>Vrij Onderwijs Regio Aalst vzw</t>
  </si>
  <si>
    <t>Vrije CLB Archipel vzw</t>
  </si>
  <si>
    <t>Staalstraat 6</t>
  </si>
  <si>
    <t>Netelbroekstraat 1</t>
  </si>
  <si>
    <t>VZW Het Leerbos</t>
  </si>
  <si>
    <t>Machelenstraat 35</t>
  </si>
  <si>
    <t>Pastoriestraat 56_D</t>
  </si>
  <si>
    <t>Scholengroep van het Katholiek Onderwijs in Gent</t>
  </si>
  <si>
    <t>Tentoonstellingslaan 2</t>
  </si>
  <si>
    <t>info@skogvzw.be</t>
  </si>
  <si>
    <t>LAB Sint-Niklaas</t>
  </si>
  <si>
    <t>Bookmolenstraat 89</t>
  </si>
  <si>
    <t>BELSELE</t>
  </si>
  <si>
    <t>0485-31.68.72</t>
  </si>
  <si>
    <t>schoolbestuur@labsintniklaas.be</t>
  </si>
  <si>
    <t>Zichtbaar Anders Leren Motiveert scholen VZW</t>
  </si>
  <si>
    <t>Valkstraat 9</t>
  </si>
  <si>
    <t>0495-59.85.47</t>
  </si>
  <si>
    <t>info@zalmscholen.eu</t>
  </si>
  <si>
    <t>De Sterrebloem vzw</t>
  </si>
  <si>
    <t>Lange Akkerstraat 17_A</t>
  </si>
  <si>
    <t>0477-03.61.00</t>
  </si>
  <si>
    <t>info@desterrebloem.be</t>
  </si>
  <si>
    <t>Federatie van Onafhankelijke Pluralistische EmancipatorischeMethodescholen</t>
  </si>
  <si>
    <t>SYNTRUM VZW</t>
  </si>
  <si>
    <t>Federatie van Rudolf Steinerscholen in Vlaanderen</t>
  </si>
  <si>
    <t>Gitschotellei 188</t>
  </si>
  <si>
    <t>v.o.o.p-pedagogische begeleidingsdienst &amp; navormingscentrum</t>
  </si>
  <si>
    <t>Pleinlaan 9</t>
  </si>
  <si>
    <t>Koninklijkelaan 9</t>
  </si>
  <si>
    <t>KC GROEI</t>
  </si>
  <si>
    <t>Pollenusstraat 12</t>
  </si>
  <si>
    <t>0474-45.45.69</t>
  </si>
  <si>
    <t>lucbeck@outlook.com</t>
  </si>
  <si>
    <t>vzw Steinerschool Geel</t>
  </si>
  <si>
    <t>Larum 8</t>
  </si>
  <si>
    <t>014-59.44.21</t>
  </si>
  <si>
    <t>directie@steinerschoolnovalis.be</t>
  </si>
  <si>
    <t>DURV]</t>
  </si>
  <si>
    <t>Vosdonkenstraat 2</t>
  </si>
  <si>
    <t>0499-94.21.81</t>
  </si>
  <si>
    <t>schoolbestuur@durv.org</t>
  </si>
  <si>
    <t>VZW 't Vindingrijk</t>
  </si>
  <si>
    <t>Leopold II straat 5</t>
  </si>
  <si>
    <t>0471-85.01.60</t>
  </si>
  <si>
    <t>vzw CDO Noorderkempen</t>
  </si>
  <si>
    <t>Prins Boudewijnlaan 9</t>
  </si>
  <si>
    <t>014-61.15.73</t>
  </si>
  <si>
    <t>info@cdonoorderkempen.be</t>
  </si>
  <si>
    <t>Katholiek Basisonderwijs Zonhoven</t>
  </si>
  <si>
    <t>Dorpsstraat 62</t>
  </si>
  <si>
    <t>VZW Hartencollege</t>
  </si>
  <si>
    <t>Aalstersesteenweg 25</t>
  </si>
  <si>
    <t>Provincie Vlaams-Brabant Directie Kenniseconomie - Dienst Onderwijs</t>
  </si>
  <si>
    <t>Provincieplein 1</t>
  </si>
  <si>
    <t>Koning Leopold III-laan 41</t>
  </si>
  <si>
    <t>Gouvernementstraat 1</t>
  </si>
  <si>
    <t>09-267.74.23</t>
  </si>
  <si>
    <t>Universiteitslaan 1</t>
  </si>
  <si>
    <t>011/30.58.70</t>
  </si>
  <si>
    <t>IM van het gemeentelijk net zonder nadere specificaties</t>
  </si>
  <si>
    <t>IM van het Vrij Net Zonder Nadere Specificatie</t>
  </si>
  <si>
    <t>Stad Brussel - Departement Openbaar Onderwijs</t>
  </si>
  <si>
    <t>Anspachlaan 6</t>
  </si>
  <si>
    <t>Gemeentebestuur van Sint-Joost-Ten-Node</t>
  </si>
  <si>
    <t>Sterrenkundelaan 13</t>
  </si>
  <si>
    <t>Raadsplein 1</t>
  </si>
  <si>
    <t>Henri Vanhuffelplein 6</t>
  </si>
  <si>
    <t>Koning Albertlaan 33</t>
  </si>
  <si>
    <t>Graaf van Vlaanderenstraat 20</t>
  </si>
  <si>
    <t>Wemmelse Steenweg 100</t>
  </si>
  <si>
    <t>S. Hoedemaekerssquare 10</t>
  </si>
  <si>
    <t>Gemeentebestuur van Sint-Pieters-Woluwe</t>
  </si>
  <si>
    <t>Charles Thielemanslaan 93</t>
  </si>
  <si>
    <t>Pastoorsstraat 2</t>
  </si>
  <si>
    <t>Gemeentebestuur van Sint-Lambrechts-Woluwe</t>
  </si>
  <si>
    <t>Paul Hymanslaan 2</t>
  </si>
  <si>
    <t>Oudstrijdersplein 18</t>
  </si>
  <si>
    <t>info@halle.be</t>
  </si>
  <si>
    <t>Centrum 17</t>
  </si>
  <si>
    <t>Marktplein 17</t>
  </si>
  <si>
    <t>Plaats 10</t>
  </si>
  <si>
    <t>Pastorijstraat 21</t>
  </si>
  <si>
    <t>Grote Baan 222</t>
  </si>
  <si>
    <t>Gemeenteplein 2</t>
  </si>
  <si>
    <t>Dorpsstraat 46</t>
  </si>
  <si>
    <t>Alsembergsteenweg 1046</t>
  </si>
  <si>
    <t>Ninoofsesteenweg 94</t>
  </si>
  <si>
    <t>Markt 18</t>
  </si>
  <si>
    <t>Koekoekstraat 2</t>
  </si>
  <si>
    <t>Gemeenteplein 1</t>
  </si>
  <si>
    <t>Gemeentehuisstraat 21</t>
  </si>
  <si>
    <t>Brusselstraat 15</t>
  </si>
  <si>
    <t>Opperstraat 31</t>
  </si>
  <si>
    <t>Dr. H. Folletlaan 28</t>
  </si>
  <si>
    <t>Woluwestraat 1</t>
  </si>
  <si>
    <t>Prinsenstraat 3</t>
  </si>
  <si>
    <t>Tramlaan 8</t>
  </si>
  <si>
    <t>Nieuwstraat 1</t>
  </si>
  <si>
    <t>Gemeentebestuur van Opwijk (Gemeentehuis GAC 2)</t>
  </si>
  <si>
    <t>Ringlaan 20</t>
  </si>
  <si>
    <t>Begijnhof 17</t>
  </si>
  <si>
    <t>Arthur Dezangrélaan 17</t>
  </si>
  <si>
    <t>Markt 7_A</t>
  </si>
  <si>
    <t>Stad Antwerpen - Onderwijs - Lerende Stad</t>
  </si>
  <si>
    <t>Lange Gasthuisstraat 15</t>
  </si>
  <si>
    <t>Antwerpsesteenweg 130</t>
  </si>
  <si>
    <t>Dorpsstraat 99</t>
  </si>
  <si>
    <t>Turnhoutsebaan 422</t>
  </si>
  <si>
    <t>Verhoevenlei 11</t>
  </si>
  <si>
    <t>Antwerpsesteenweg 246</t>
  </si>
  <si>
    <t>Handelslei 167</t>
  </si>
  <si>
    <t>Gemeentepark 1</t>
  </si>
  <si>
    <t>Kerkeneind 13</t>
  </si>
  <si>
    <t>Heuvelplein 23</t>
  </si>
  <si>
    <t>ann.francken@essen.be</t>
  </si>
  <si>
    <t>de Robianostraat 64</t>
  </si>
  <si>
    <t>Kaakstraat 2</t>
  </si>
  <si>
    <t>03-355.50.50</t>
  </si>
  <si>
    <t>Gustaaf Peetersstraat 7</t>
  </si>
  <si>
    <t>Brasschaatsebaan 30</t>
  </si>
  <si>
    <t>Liersebaan 12</t>
  </si>
  <si>
    <t>Kerkstraat 4</t>
  </si>
  <si>
    <t>Bouwelse Steenweg 8</t>
  </si>
  <si>
    <t>Boudewijnstraat 4</t>
  </si>
  <si>
    <t>Markt 14</t>
  </si>
  <si>
    <t>Campus Blairon 200</t>
  </si>
  <si>
    <t>Molenstraat 5</t>
  </si>
  <si>
    <t>Vrijheid 149</t>
  </si>
  <si>
    <t>Cingel 7</t>
  </si>
  <si>
    <t>Dorp 31</t>
  </si>
  <si>
    <t>Vrijheid 29</t>
  </si>
  <si>
    <t>Gemeentelaan 60</t>
  </si>
  <si>
    <t>Molenhoekstraat 2</t>
  </si>
  <si>
    <t>Augustijnenlaan 30</t>
  </si>
  <si>
    <t>Rechtestraat 44</t>
  </si>
  <si>
    <t>Dorp 1</t>
  </si>
  <si>
    <t>Werft 20</t>
  </si>
  <si>
    <t>Hannekestraat 1</t>
  </si>
  <si>
    <t>Vredelaan 1</t>
  </si>
  <si>
    <t>Heuvelstraat 91</t>
  </si>
  <si>
    <t>Geelhandlaan 1</t>
  </si>
  <si>
    <t>Koning Albertstraat 41</t>
  </si>
  <si>
    <t>Koningin Astridplein 12</t>
  </si>
  <si>
    <t>Gemeentestraat 21</t>
  </si>
  <si>
    <t>Gemeentebestuur van Sint-Katelijne-Waver</t>
  </si>
  <si>
    <t>Lemanstraat 63</t>
  </si>
  <si>
    <t>Sint-Bernardusabdij 1</t>
  </si>
  <si>
    <t>afspraken@hemiksem.be</t>
  </si>
  <si>
    <t>Fabiolalaan 55</t>
  </si>
  <si>
    <t>Baron van Ertbornstraat 1</t>
  </si>
  <si>
    <t>Ridder Berthoutlaan 1</t>
  </si>
  <si>
    <t>Livien Van der Looystraat 10</t>
  </si>
  <si>
    <t>burgemeester@kruibeke.be</t>
  </si>
  <si>
    <t>Burgemeester Omer De Meyplein 1</t>
  </si>
  <si>
    <t>Grote Markt 21</t>
  </si>
  <si>
    <t>Jacques Morrensplein 10</t>
  </si>
  <si>
    <t>Wespelaarsesteenweg 85</t>
  </si>
  <si>
    <t>Gemeenteplein 10</t>
  </si>
  <si>
    <t>Brusselsestraat 25</t>
  </si>
  <si>
    <t>Gemeentebestuur van Kapelle-Op-Den-Bos</t>
  </si>
  <si>
    <t>Marktplein 29</t>
  </si>
  <si>
    <t>De Griet 1</t>
  </si>
  <si>
    <t>Pastorijstraat 2</t>
  </si>
  <si>
    <t>Spoorwegstraat 6</t>
  </si>
  <si>
    <t>Gemeentestraat 2</t>
  </si>
  <si>
    <t>onderwijs@oud-heverlee.be</t>
  </si>
  <si>
    <t>Speelpleinstraat 8</t>
  </si>
  <si>
    <t>Tervuursesteenweg 178</t>
  </si>
  <si>
    <t>Dr. V. De Walsplein . 30</t>
  </si>
  <si>
    <t>Orchideeënlaan 17</t>
  </si>
  <si>
    <t>Gemeentehuisstraat 16</t>
  </si>
  <si>
    <t>Kerkplein 17</t>
  </si>
  <si>
    <t>Provinciebaan 20</t>
  </si>
  <si>
    <t>Kerkplein 5</t>
  </si>
  <si>
    <t>Prof. Dr. Vital Celenplein 2</t>
  </si>
  <si>
    <t>Boerenkrijglaan 61</t>
  </si>
  <si>
    <t>Dutselstraat 15</t>
  </si>
  <si>
    <t>Gellenberg 16</t>
  </si>
  <si>
    <t>Ten Drossaarde 1</t>
  </si>
  <si>
    <t>Eugeen Coolsstraat 17</t>
  </si>
  <si>
    <t>Gemeentebestuur van Scherpenheuvel-Zichem</t>
  </si>
  <si>
    <t>August Nihoulstraat 13</t>
  </si>
  <si>
    <t>Grote Markt 27</t>
  </si>
  <si>
    <t>016 805 700</t>
  </si>
  <si>
    <t>info@tienen.be</t>
  </si>
  <si>
    <t>Helen-Bosstraat 43</t>
  </si>
  <si>
    <t>Neervelpsestraat 11</t>
  </si>
  <si>
    <t>Grotestraat 33</t>
  </si>
  <si>
    <t>Stationsstraat 29</t>
  </si>
  <si>
    <t>Aen Den Hoorn 1</t>
  </si>
  <si>
    <t>Dorpsplein 35</t>
  </si>
  <si>
    <t>Limburgplein 11</t>
  </si>
  <si>
    <t>Gemeentebestuur van Houthalen-Helchteren</t>
  </si>
  <si>
    <t>Pastorijstraat 30</t>
  </si>
  <si>
    <t>Heldenplein 1</t>
  </si>
  <si>
    <t>gemeente@heusden-zolder.be</t>
  </si>
  <si>
    <t>Don Boscostraat 5</t>
  </si>
  <si>
    <t>Dorpsstraat 16</t>
  </si>
  <si>
    <t>Oosterzonneplein 1</t>
  </si>
  <si>
    <t>Dorpsstraat 14</t>
  </si>
  <si>
    <t>Heirstraat 239</t>
  </si>
  <si>
    <t>089-76.96.00</t>
  </si>
  <si>
    <t>sabine.bervaes@maasmechelen.be</t>
  </si>
  <si>
    <t>Europalaan 25</t>
  </si>
  <si>
    <t>Dorpsstraat 1</t>
  </si>
  <si>
    <t>Breeërsteenweg 146</t>
  </si>
  <si>
    <t>Maastrichterstraat 10</t>
  </si>
  <si>
    <t>Kerkplein 11</t>
  </si>
  <si>
    <t>Dorpsstraat 17</t>
  </si>
  <si>
    <t>Deken Paquayplein 1</t>
  </si>
  <si>
    <t>Jan Rosierlaan 1</t>
  </si>
  <si>
    <t>Maastrichtersteenweg 2_B</t>
  </si>
  <si>
    <t>Kazernestraat 13</t>
  </si>
  <si>
    <t>Kerkstraat 113</t>
  </si>
  <si>
    <t>Hoogdorpsstraat 38</t>
  </si>
  <si>
    <t>Sittardstraat 2</t>
  </si>
  <si>
    <t>Paardskerkhofstraat 20</t>
  </si>
  <si>
    <t>Sint-Pieterstraat 1</t>
  </si>
  <si>
    <t>Stadsbestuur van Lommel</t>
  </si>
  <si>
    <t>Hertog Janplein 1</t>
  </si>
  <si>
    <t>Gemeenteplein 13</t>
  </si>
  <si>
    <t>Markt 19</t>
  </si>
  <si>
    <t>VZW"Sint-Jorisbasisschool"</t>
  </si>
  <si>
    <t>VZW"Katholiek Onderwijs Brussel-Noord"</t>
  </si>
  <si>
    <t>Leo XIII-straat 11</t>
  </si>
  <si>
    <t>VZW"Erasmuscollege"</t>
  </si>
  <si>
    <t>Richard Vandeveldestraat 4</t>
  </si>
  <si>
    <t>VZW"Vrije Katholieke School Schaarbeek-Noord"</t>
  </si>
  <si>
    <t>Rubensstraat 108</t>
  </si>
  <si>
    <t>VZW"Instituut van de Heilige Familie te Schaarbeek"</t>
  </si>
  <si>
    <t>Helmetsesteenweg 216</t>
  </si>
  <si>
    <t>VZW "N.K.O. Brussel N.O."</t>
  </si>
  <si>
    <t>John Waterloo Wilsonstraat 21</t>
  </si>
  <si>
    <t>VZW Lutgardisschool Elsene</t>
  </si>
  <si>
    <t>Bergense Steenweg 1421</t>
  </si>
  <si>
    <t>Naamsesteenweg 335</t>
  </si>
  <si>
    <t>VZW"Instituut van de Ursulinen"</t>
  </si>
  <si>
    <t>Herkoliersstraat 65</t>
  </si>
  <si>
    <t>VZW Sint Karelinstituut-Karreveld Mettewie</t>
  </si>
  <si>
    <t>VZW Sint-Martinusschool</t>
  </si>
  <si>
    <t>Palokestraat 79</t>
  </si>
  <si>
    <t>Ninoofsesteenweg 130</t>
  </si>
  <si>
    <t>VZW Onze-Lieve-Vrouw Sint-Jozef</t>
  </si>
  <si>
    <t>Pater Damiaanstraat 40</t>
  </si>
  <si>
    <t>VZW"Heilig Hart van Maria-Instituut"</t>
  </si>
  <si>
    <t>Oud-Strijderslaan 61_B</t>
  </si>
  <si>
    <t>VZW Don Bosco Onderwijscentrum</t>
  </si>
  <si>
    <t>Don Boscolaan 15</t>
  </si>
  <si>
    <t>Zandgroeflaan 6</t>
  </si>
  <si>
    <t>0470-64.02.97</t>
  </si>
  <si>
    <t>daniel.poelman@diomb.be</t>
  </si>
  <si>
    <t>VZW"Katholiek Onderwijs Zonien"</t>
  </si>
  <si>
    <t>Léopold Wienerlaan 32</t>
  </si>
  <si>
    <t>directie@de_wemelweide.be</t>
  </si>
  <si>
    <t>VZW"Parochiescholen Sint-Jozef en Sint-Vincentius Ukkel"</t>
  </si>
  <si>
    <t>Sint-Jobsesteenweg 608</t>
  </si>
  <si>
    <t>VZW"Schoolcomite van de Parochiale Scholen van Calevoet"</t>
  </si>
  <si>
    <t>Horzelstraat 28</t>
  </si>
  <si>
    <t>VZW"Schoolcomite Nederlandstalige Sint-Augustinusschool te Vorst-Brussel"</t>
  </si>
  <si>
    <t>Sint-Augustinuslaan 16</t>
  </si>
  <si>
    <t>VZW"Parkschoolcomite"</t>
  </si>
  <si>
    <t>VZW"Schoolcomite Sint-Jozef-Kapelleveld"</t>
  </si>
  <si>
    <t>Albert Dumontlaan 1</t>
  </si>
  <si>
    <t>VZW Sint-Remigius</t>
  </si>
  <si>
    <t>Haeckstraat 61_1</t>
  </si>
  <si>
    <t>VZW Vrij Katholiek Onderwijs " De Bloesem" Herne</t>
  </si>
  <si>
    <t>Kapellestraat 18</t>
  </si>
  <si>
    <t>VZW Katholiek Onderwijs regio Halle Annuntiaten</t>
  </si>
  <si>
    <t>VZW"Schoolcomite Middenhut"</t>
  </si>
  <si>
    <t>Eikenlaan 13</t>
  </si>
  <si>
    <t>Pastoor Bolsstraat 15</t>
  </si>
  <si>
    <t>VZW" Schoolbestuur A.M.B. Ave-Mariabasisschool"</t>
  </si>
  <si>
    <t>Dorp 48</t>
  </si>
  <si>
    <t>VZW Broederschool Groot-Bijgaarden/Dilbeek</t>
  </si>
  <si>
    <t>Hendrik Placestraat 45</t>
  </si>
  <si>
    <t>VZW Katholiek Onderwijs Ternat</t>
  </si>
  <si>
    <t>VZW"Katholiek KleuteronderwijsKapelle"</t>
  </si>
  <si>
    <t>Brusselstraat 711</t>
  </si>
  <si>
    <t>VZW "Vrije Kleuterschool Trip Trap"</t>
  </si>
  <si>
    <t>E. Eylenboschstraat 50</t>
  </si>
  <si>
    <t>vzw "Sint-Amandusschool"</t>
  </si>
  <si>
    <t>Weverstraat 63</t>
  </si>
  <si>
    <t>VZW"Katholieke Basisscholen Liedekerke"</t>
  </si>
  <si>
    <t>Lange Kroonstraat 72</t>
  </si>
  <si>
    <t>VZW Katholiek Onderwijs St.Jan Teralfene</t>
  </si>
  <si>
    <t>Balleistraat 20</t>
  </si>
  <si>
    <t>VZW "Sint-Vincentiusschool Hekelgem"</t>
  </si>
  <si>
    <t>Bellestraat 4</t>
  </si>
  <si>
    <t>VZW KO Vilvoorde-Machelen-Diegem-K.O.V.</t>
  </si>
  <si>
    <t>Hellingstraat 44</t>
  </si>
  <si>
    <t>VZW"Katholieke Scholen Wemmel"</t>
  </si>
  <si>
    <t>Kaasmarkt 38</t>
  </si>
  <si>
    <t>VZW"Sinte-Maarten"</t>
  </si>
  <si>
    <t>Limbosweg 13</t>
  </si>
  <si>
    <t>VZW"Vrij Katholiek Onderwijs van de Gemeente Merchtem"</t>
  </si>
  <si>
    <t>Gasthuisstraat 21</t>
  </si>
  <si>
    <t>fonsheyvaert@hotmail.com</t>
  </si>
  <si>
    <t>VZW"Schoolcomite Sint-Vincentius"</t>
  </si>
  <si>
    <t>Heerbaan 25</t>
  </si>
  <si>
    <t>VZW"Parochiescholen Maleizen-Tombeek"</t>
  </si>
  <si>
    <t>Terhulpensesteenweg 524</t>
  </si>
  <si>
    <t>VZW"Schoolcomite Onze-Lieve Vrouw Vrije Gemengde Basisschool"</t>
  </si>
  <si>
    <t>Witherendreef 110</t>
  </si>
  <si>
    <t>VZW"Inrichtende Macht Katholieke Basisscholen Zaventem"</t>
  </si>
  <si>
    <t>Albertlaan 44</t>
  </si>
  <si>
    <t>directie@hhc.world</t>
  </si>
  <si>
    <t>VZW"Schoolcomite van de Heilige Drievuldigheid en van Sint-Joris"</t>
  </si>
  <si>
    <t>Sint-Jorisoord 1</t>
  </si>
  <si>
    <t>VZW"Vrij Katholiek Onderwijs van Tervuren Duisburg"</t>
  </si>
  <si>
    <t>Nieuwstraat 17</t>
  </si>
  <si>
    <t>VZW"Vrije Sint-Clemensschool"</t>
  </si>
  <si>
    <t>Waversesteenweg 2</t>
  </si>
  <si>
    <t>VZW De Broeders van Scheppers Sint-Eligiusinstituut te Antwerpen</t>
  </si>
  <si>
    <t>Van Helmontstraat 29</t>
  </si>
  <si>
    <t>Oudesteenweg 81</t>
  </si>
  <si>
    <t>Maarschalk Gérardstraat 18</t>
  </si>
  <si>
    <t>VZW Kinderland - Centrum voor Kinderzorg en Gezinsondersteuning</t>
  </si>
  <si>
    <t>Otto Veniusstraat 22</t>
  </si>
  <si>
    <t>VZW Lentekind - Centrum voor Kinderzorg en Gezinsondersteuning</t>
  </si>
  <si>
    <t>VZW Centraal Katholiek Schoolcomite van Antwerpen</t>
  </si>
  <si>
    <t>VZW Schoolcomité Benoth Jerusalem</t>
  </si>
  <si>
    <t>Jesode-Hatora-Beth-Jacob Scholen - Inrichtende Macht</t>
  </si>
  <si>
    <t>Kasteelpleinstraat 31</t>
  </si>
  <si>
    <t>VZW"Experimentele School Vita et Pax"</t>
  </si>
  <si>
    <t>Breughelstraat 15</t>
  </si>
  <si>
    <t>Lamorinièrestraat 150</t>
  </si>
  <si>
    <t>Lamorinièrestraat 26</t>
  </si>
  <si>
    <t>VZW Katholiek Onderwijs in hetBisdom Antwerpen</t>
  </si>
  <si>
    <t>VZW Katholiek Onderwijs Bisdom Antwerpen</t>
  </si>
  <si>
    <t>VZW Katholiek Onderwijs Deurne(Antwerpen)</t>
  </si>
  <si>
    <t>Palinckstraat 57</t>
  </si>
  <si>
    <t>VZW Gesubsidieerde Vrije Basisschool Don Bosco</t>
  </si>
  <si>
    <t>Brusselstraat 289</t>
  </si>
  <si>
    <t>VZW Centraal Schoolcomite voorKatholiek Onderwijs te Schoten</t>
  </si>
  <si>
    <t>Sint-Maria-ten-Boslei 10</t>
  </si>
  <si>
    <t>Hogebaan 2</t>
  </si>
  <si>
    <t>Kapelsesteenweg 72</t>
  </si>
  <si>
    <t>Kloosterstraat 7</t>
  </si>
  <si>
    <t>VZW Schoolbestuur Sterbos voorOpvoeding en Onderwijs</t>
  </si>
  <si>
    <t>Zonnekinddreef 2</t>
  </si>
  <si>
    <t>Heidestatieplein 6</t>
  </si>
  <si>
    <t>Collegelaan 36</t>
  </si>
  <si>
    <t>afgevaardigdbestuurder@kobavoorkempen.be</t>
  </si>
  <si>
    <t>VZW Schoolcomité van de Sint-Lambertusschool van Muizen</t>
  </si>
  <si>
    <t>Leuvensesteenweg 641</t>
  </si>
  <si>
    <t>VZW Onderwijsinrichtingen van de Zusters der Christelijke Scholen West-Brabant</t>
  </si>
  <si>
    <t>Paul Jansonstraat 57</t>
  </si>
  <si>
    <t>VZW Katholiek Onderwijs Regio Antwerpen Binnenstad</t>
  </si>
  <si>
    <t>Patersstraat 28</t>
  </si>
  <si>
    <t>Koningin Astridlaan 33</t>
  </si>
  <si>
    <t>VZW Katholiek Onderwijs Oud-Turnhout</t>
  </si>
  <si>
    <t>Van der Bekenlaan 40</t>
  </si>
  <si>
    <t>Mallekotstraat 43</t>
  </si>
  <si>
    <t>Antwerpsesteenweg 73</t>
  </si>
  <si>
    <t>Generaal Deschachtstraat 18</t>
  </si>
  <si>
    <t>VZW Gesubsidieerde Vrije Gemengde Basisschool</t>
  </si>
  <si>
    <t>Dorpsplaats 5</t>
  </si>
  <si>
    <t>Grotesteenweg 489</t>
  </si>
  <si>
    <t>Steinerschool Antwerpen basisscholen</t>
  </si>
  <si>
    <t>Volkstraat 40</t>
  </si>
  <si>
    <t>VZW Schoolbestuur Neerlandschool</t>
  </si>
  <si>
    <t>Mogendhedenlaan 1</t>
  </si>
  <si>
    <t>VZW Vrije Rudolf Steinerschool Yggdrasil</t>
  </si>
  <si>
    <t>Zwemdoklei 3</t>
  </si>
  <si>
    <t>VZW Parochiale Kleuterschool Kindje Jezus</t>
  </si>
  <si>
    <t>Carillolei 7</t>
  </si>
  <si>
    <t>VZW Vrij Katholiek Onderwijs te Ruisbroek</t>
  </si>
  <si>
    <t>Ruisbroek-Dorp 32</t>
  </si>
  <si>
    <t>VZW"Parochiaal Basisonderwijs Bret Gelieren"</t>
  </si>
  <si>
    <t>Annunciadenstraat 13</t>
  </si>
  <si>
    <t>Mechelsesteenweg 226</t>
  </si>
  <si>
    <t>Schuttershofstraat 17</t>
  </si>
  <si>
    <t>Lippelodorp 48</t>
  </si>
  <si>
    <t>VZW Vrije Gemengde Basisschool Oppuurs</t>
  </si>
  <si>
    <t>Oppuursdorp 41</t>
  </si>
  <si>
    <t>VZW Katholieke Scholen van Groot-Bornem</t>
  </si>
  <si>
    <t>Driesstraat 10</t>
  </si>
  <si>
    <t>VZW Inrichtend Comité Parochiale Basisschool te Sint-Amands</t>
  </si>
  <si>
    <t>Hekkestraat 1</t>
  </si>
  <si>
    <t>VZW"Katholieke Scholen Temse - Scheldekant"</t>
  </si>
  <si>
    <t>Akkerstraat 28</t>
  </si>
  <si>
    <t>VZW Katholiek Onderwijs Land van Waas</t>
  </si>
  <si>
    <t>Nieuwstraat 91</t>
  </si>
  <si>
    <t>VZW Scholen Onze-Lieve-Vrouw-Presentatie Sint-Niklaas</t>
  </si>
  <si>
    <t>Plezantstraat 135</t>
  </si>
  <si>
    <t>Hospitaalstraat 2</t>
  </si>
  <si>
    <t>VZW Katholieke Scholen aan de Schelde</t>
  </si>
  <si>
    <t>Langestraat 14</t>
  </si>
  <si>
    <t>VZW"School Onze Lieve Vrouw van Gaverland Melsele"</t>
  </si>
  <si>
    <t>Sint-Elisabethstraat 66</t>
  </si>
  <si>
    <t>VZW"Vrije Basisscholen KEi Beveren"</t>
  </si>
  <si>
    <t>Floralaan 28</t>
  </si>
  <si>
    <t>VZW"Vrij Katholiek Onderwijs Scheldekant"</t>
  </si>
  <si>
    <t>Langestraat . 14</t>
  </si>
  <si>
    <t>VZW"Katholieke Scholen Wase Polders"</t>
  </si>
  <si>
    <t>Schoorstraat 1</t>
  </si>
  <si>
    <t>Melaan 16</t>
  </si>
  <si>
    <t>VZW Vereniging tot Bevorderingv.h. Protestants Christelijk Onderwijs Mechelen</t>
  </si>
  <si>
    <t>Lakenmakersstraat 158</t>
  </si>
  <si>
    <t>VZW Parochiale School 't Kranske</t>
  </si>
  <si>
    <t>Waversesteenweg 9</t>
  </si>
  <si>
    <t>VZW"Katholiek Onderwijs Streek Haacht"</t>
  </si>
  <si>
    <t>Werchtersesteenweg 38</t>
  </si>
  <si>
    <t>VZW Vrije Basisschool Onze-Lieve-Vrouw-Waver</t>
  </si>
  <si>
    <t>Leemstraat 20</t>
  </si>
  <si>
    <t>Heldenplein 3</t>
  </si>
  <si>
    <t>Topmolen 77</t>
  </si>
  <si>
    <t>VZW"Sint-Amandus Basisschool Malderen"</t>
  </si>
  <si>
    <t>Kloosterstraat 21</t>
  </si>
  <si>
    <t>VZW De Katholieke Basisschool van Hombeek</t>
  </si>
  <si>
    <t>Hombekerkouter 18</t>
  </si>
  <si>
    <t>VZW"Gesubsidieerde Vrije Basisschool Hofstade"</t>
  </si>
  <si>
    <t>de Tilbourgstraat 16</t>
  </si>
  <si>
    <t>VZW"Vrije School te Boortmeerbeek"</t>
  </si>
  <si>
    <t>Hanswijkstraat 20</t>
  </si>
  <si>
    <t>VZW"Vrije Gemengde Lagere en Kleuterschool van Hever-Schiplaken"</t>
  </si>
  <si>
    <t>Bieststraat 229</t>
  </si>
  <si>
    <t>VZW Interprovinciale Onafhankelijke Scholen</t>
  </si>
  <si>
    <t>Eekhoornlei 9</t>
  </si>
  <si>
    <t>VZW"Schoolcomite St.-J-B-de La Salle"</t>
  </si>
  <si>
    <t>Mechelsevest 2</t>
  </si>
  <si>
    <t>VZW "Schoolcomite Bleydenberg,Vrije Basisschool"</t>
  </si>
  <si>
    <t>Albert Woutersstraat 15</t>
  </si>
  <si>
    <t>VZW"Vrije School Putkapel Wilsele te Leuven"</t>
  </si>
  <si>
    <t>Bosstraat 32</t>
  </si>
  <si>
    <t>Christelijk Onderwijs De Ark</t>
  </si>
  <si>
    <t>Martelarenlaan 313</t>
  </si>
  <si>
    <t>VZW"Katholiek Onderwijs van Terbank-Egenhoven te Heverlee"</t>
  </si>
  <si>
    <t>Celestijnenlaan 46</t>
  </si>
  <si>
    <t>VZW Schoolcomité Sint-Pietersschool</t>
  </si>
  <si>
    <t>Kloosterstraat 2</t>
  </si>
  <si>
    <t>VZW"Vrije Basisschool Zusters van Liefde" - Bertem</t>
  </si>
  <si>
    <t>Paardenstraat 24</t>
  </si>
  <si>
    <t>VZW"Mater Dei"</t>
  </si>
  <si>
    <t>Engerstraat 10</t>
  </si>
  <si>
    <t>VZW Katholiek Onderwijs voor Perk en Steenokkerzeel</t>
  </si>
  <si>
    <t>Van Frachenlaan 25</t>
  </si>
  <si>
    <t>VZW"Vrije Basisschool Wezemaal"</t>
  </si>
  <si>
    <t>Aarschotsesteenweg 172</t>
  </si>
  <si>
    <t>VZW"Katholiek Onderwijs Tremelo-Baal"</t>
  </si>
  <si>
    <t>Baalsebaan 332</t>
  </si>
  <si>
    <t>VZW"Katholiek Onderwijs Kessel-Lo"</t>
  </si>
  <si>
    <t>VZW"Katholiek Onderwijs Holsbeek"</t>
  </si>
  <si>
    <t>Klein Langeveld 30</t>
  </si>
  <si>
    <t>VZW"Vrije Basisschool De Linde"</t>
  </si>
  <si>
    <t>Wolvendreef 1</t>
  </si>
  <si>
    <t>VZW"De Vrije Gemengde Basisschool te Lubbeek"</t>
  </si>
  <si>
    <t>Dorpsstraat 18</t>
  </si>
  <si>
    <t>VZW"Schoolcomite St-Denijs Houwaart"</t>
  </si>
  <si>
    <t>Haldertstraat 13</t>
  </si>
  <si>
    <t>Herseltsesteenweg 4</t>
  </si>
  <si>
    <t>Kard. Mercierstraat 10</t>
  </si>
  <si>
    <t>VZW"Vrije Basisschool Pastoor Dergent van Gelrode"</t>
  </si>
  <si>
    <t>Pastoor Dergentstraat 109</t>
  </si>
  <si>
    <t>VZW"Katholiek Onderwijs Begijnendijk-Betekom"</t>
  </si>
  <si>
    <t>Pastoor Pitetlaan 26</t>
  </si>
  <si>
    <t>VZW Diocesane Instituten RegioDiest</t>
  </si>
  <si>
    <t>Mariëndaalstraat 44</t>
  </si>
  <si>
    <t>Stationsstraat 16</t>
  </si>
  <si>
    <t>VZW Instituut Mariadal</t>
  </si>
  <si>
    <t>Klein Overlaar 3</t>
  </si>
  <si>
    <t>VZW"Schoolcomite Vrije Basisscholen te Heusden-Zolder"</t>
  </si>
  <si>
    <t>Brugstraat 16</t>
  </si>
  <si>
    <t>VZW"Schoolcomite Sint-Anna Gesubsidieerde Vrije Basisschool"</t>
  </si>
  <si>
    <t>Lubbeeksestraat 42</t>
  </si>
  <si>
    <t>VZW"Katholiek Onderwijs Hoeleden"</t>
  </si>
  <si>
    <t>Hoeledensebaan 87</t>
  </si>
  <si>
    <t>VZW"Crombeenscholen Burst - Herzele"</t>
  </si>
  <si>
    <t>Molenbergstraat 25</t>
  </si>
  <si>
    <t>VZW Katholiek Onderwijs Regio Zoutleeuw</t>
  </si>
  <si>
    <t>VZW De Gesubsidieerde Vrije Scholen Halen</t>
  </si>
  <si>
    <t>Generaal de Wittestraat 7</t>
  </si>
  <si>
    <t>VZW"Gesubsidieerde Vrije Basisschool De Kievit"</t>
  </si>
  <si>
    <t>Vijversstraat 6</t>
  </si>
  <si>
    <t>Katholiek Basisonderwijs "Kinderdorp - Molenberg"</t>
  </si>
  <si>
    <t>Gansbeekstraat 51</t>
  </si>
  <si>
    <t>VZW "Kanunnik Triestscholen"</t>
  </si>
  <si>
    <t>Zegestraat 40</t>
  </si>
  <si>
    <t>VZW"Katholiek Basisonderwijs Stevoort - Hasselt"</t>
  </si>
  <si>
    <t>Kolmenstraat 7</t>
  </si>
  <si>
    <t>VZW"Katholiek Schoolcomite Sint-Quintinus"</t>
  </si>
  <si>
    <t>Klodsbergweg 5</t>
  </si>
  <si>
    <t>VZW"Katholiek Basisonderwijs Termolen-Zonhoven"</t>
  </si>
  <si>
    <t>Molenweg 73</t>
  </si>
  <si>
    <t>VZW"Katholieke Schoolvereniging van Meulenberg"</t>
  </si>
  <si>
    <t>Elzenstraat 11</t>
  </si>
  <si>
    <t>VZW Vrije Basisschool Lillo's Klavertje</t>
  </si>
  <si>
    <t>Meester Surinxstraat 16</t>
  </si>
  <si>
    <t>Dorpsstraat 77</t>
  </si>
  <si>
    <t>VZW"Vrije Basisschool te Bolderberg"</t>
  </si>
  <si>
    <t>Kluisstraat 15</t>
  </si>
  <si>
    <t>VZW"Katholiek Basisonderwijs Boekt"</t>
  </si>
  <si>
    <t>Reitveld 7</t>
  </si>
  <si>
    <t>VZW"Katholiek Basisonderwijs Koersel-Beringen"</t>
  </si>
  <si>
    <t>Kerkplein 40</t>
  </si>
  <si>
    <t>Albertus Morrenstraat 6</t>
  </si>
  <si>
    <t>VZW"Katholiek Basisonderwijs Meeuwen-Gruitrode"</t>
  </si>
  <si>
    <t>Breekiezel 27</t>
  </si>
  <si>
    <t>VZW "Schoolcomité Katholieke Basisscholen Neerpelt"</t>
  </si>
  <si>
    <t>Lepelstraat 23</t>
  </si>
  <si>
    <t>Matthijsplein 2</t>
  </si>
  <si>
    <t>VZW"Katholiek Basisonderwijs Boxbergheide-Genk"</t>
  </si>
  <si>
    <t>Boxbergstraat 1</t>
  </si>
  <si>
    <t>VZW tot Steun en Inrichting van Protestants-Christelijke Scholen te Genk</t>
  </si>
  <si>
    <t>VZW "De Sint-Albertscholen vanGenk"</t>
  </si>
  <si>
    <t>Kerkplein 3</t>
  </si>
  <si>
    <t>VZW"Katholiek Basisonderwijs H.Hart Winterslag-Genk"</t>
  </si>
  <si>
    <t>VZW"Katholiek Basisonderwijs Bokrijk Genk"</t>
  </si>
  <si>
    <t>Kuurstraat 6</t>
  </si>
  <si>
    <t>VZW"Parochiale Scholen van Termien"</t>
  </si>
  <si>
    <t>De Schom 8</t>
  </si>
  <si>
    <t>VZW "Sint-Jozefsschool te Hoevezavel-Genk"</t>
  </si>
  <si>
    <t>Onderwijslaan 100</t>
  </si>
  <si>
    <t>VZW Interparochiaal Schoolbestuur Diepenbeek</t>
  </si>
  <si>
    <t>Wijkstraat 16_6</t>
  </si>
  <si>
    <t>nouwkens@omnius.be</t>
  </si>
  <si>
    <t>Inrichtende Macht Katholiek Basisonderwijs Eisden - Tuinwijk</t>
  </si>
  <si>
    <t>Marie Joséestraat 4</t>
  </si>
  <si>
    <t>vzw "Katholiek Basisonderwijs Eisden - Dorp"</t>
  </si>
  <si>
    <t>Langstraat 30</t>
  </si>
  <si>
    <t>VZW "Parochiaal Schoolcomité Leut"</t>
  </si>
  <si>
    <t>Steenakkerstraat 8</t>
  </si>
  <si>
    <t>VZW"Katholiek Basisonderwijs Elen-Lanklaar-Stokkem</t>
  </si>
  <si>
    <t>Steenkuilstraat 59</t>
  </si>
  <si>
    <t>Zuidmoerstraat 125</t>
  </si>
  <si>
    <t>Grauwe Torenwal 16</t>
  </si>
  <si>
    <t>Vrij Katholiek Basisonderwijs Gerdingen VZW</t>
  </si>
  <si>
    <t>Schoolstraat 58</t>
  </si>
  <si>
    <t>schoolbestuur@donbosco-gerdingen.be</t>
  </si>
  <si>
    <t>VZW "Katholiek Basisonderwijs Kortessem - Vliermaal"</t>
  </si>
  <si>
    <t>Loostraat 5</t>
  </si>
  <si>
    <t>glimlach@telenet.be</t>
  </si>
  <si>
    <t>VZW"Katholiek Onderwijs Dekenaat Bilzen"</t>
  </si>
  <si>
    <t>Schoolstraat 45</t>
  </si>
  <si>
    <t>VZW Vrij Katholiek Onderwijs Dekenaat Vlijtingen</t>
  </si>
  <si>
    <t>St.-Albanusstraat 2</t>
  </si>
  <si>
    <t>VZW"Katholiek Basisonderwijs Lanaken"</t>
  </si>
  <si>
    <t>Berenhofstraat 30</t>
  </si>
  <si>
    <t>De heer Palmans Martin gevolmachtigde</t>
  </si>
  <si>
    <t>Sint-Michielsstraat 24</t>
  </si>
  <si>
    <t>De Plank 81</t>
  </si>
  <si>
    <t>VZW Katholiek Basisonderwijs van Sint-Truiden</t>
  </si>
  <si>
    <t>VZW "Schoolcomite der Vrije Lagere School"</t>
  </si>
  <si>
    <t>Kerkstraat 126</t>
  </si>
  <si>
    <t>VZW Vrije Gesubsidieerde Basisschool Sint-Joris</t>
  </si>
  <si>
    <t>Schoolstraat 13</t>
  </si>
  <si>
    <t>VZW"Katholiek Basisonderwijs De Kameleon"</t>
  </si>
  <si>
    <t>Pastorijstraat 23</t>
  </si>
  <si>
    <t>Katholiek Basisonderwijs Wellen</t>
  </si>
  <si>
    <t>Bloemenstraat 1</t>
  </si>
  <si>
    <t>VZW"Katholiek Basisonderwijs Lommel-West-Kerkhoven"</t>
  </si>
  <si>
    <t>Godfried Bomansstraat 17</t>
  </si>
  <si>
    <t>VZW"Vrij Katholiek Onderwijs Dekenaat Lommel"</t>
  </si>
  <si>
    <t>Grote Hoef 24</t>
  </si>
  <si>
    <t>VZW"De Speling"</t>
  </si>
  <si>
    <t>VZW"Katholiek Basisonderwijs Herk-De-Stad - Schakkebroek"</t>
  </si>
  <si>
    <t>Schoolstraat 16</t>
  </si>
  <si>
    <t>VZW"Katholiek Basisonderwijs Paal"</t>
  </si>
  <si>
    <t>Diestersesteenweg 42</t>
  </si>
  <si>
    <t>VZW"Vrij Basisonderwijs Beringen"</t>
  </si>
  <si>
    <t>Koerselsesteenweg 25</t>
  </si>
  <si>
    <t>VZW"Katholiek Basisonderwijs Beringen-Mijn"</t>
  </si>
  <si>
    <t>Alfred Habetslaan 17</t>
  </si>
  <si>
    <t>VZW"Katholiek Basisonderwijs Ham"</t>
  </si>
  <si>
    <t>Schoolstraat 7</t>
  </si>
  <si>
    <t>VZW"Parochiaal Schoolcomite Heppen-Leopoldsburg"</t>
  </si>
  <si>
    <t>Beringsesteenweg 12</t>
  </si>
  <si>
    <t>VZW Katholiek Basisonderwijs Tessenderlo</t>
  </si>
  <si>
    <t>Kerkstraat 4_E</t>
  </si>
  <si>
    <t>Potterierei 11</t>
  </si>
  <si>
    <t>bruno.overbergh@slhd.be</t>
  </si>
  <si>
    <t>VZW Guido Gezelleschool Basisschool Brugge</t>
  </si>
  <si>
    <t>Astridlaan 86</t>
  </si>
  <si>
    <t>Rollebaanstraat 8</t>
  </si>
  <si>
    <t>VZW Vrij Katholiek Basisonderwijs Ruiselede</t>
  </si>
  <si>
    <t>Pensionaatstraat 23</t>
  </si>
  <si>
    <t>VZW Scholengroep Katholiek Onderwijs Sint-Rembert</t>
  </si>
  <si>
    <t>Bruggestraat 23</t>
  </si>
  <si>
    <t>VZW Vrije Basisschool Werken</t>
  </si>
  <si>
    <t>Hogestraat 15</t>
  </si>
  <si>
    <t>VZW Katholiek Onderwijs Staho</t>
  </si>
  <si>
    <t>Bruggestraat 30</t>
  </si>
  <si>
    <t>0478-37.65.51</t>
  </si>
  <si>
    <t>VZW Scholengemeenschap Het Vlakke Land</t>
  </si>
  <si>
    <t>Sint-Niklaasstraat 9</t>
  </si>
  <si>
    <t>VZW"Vrije School Varsenare"</t>
  </si>
  <si>
    <t>Westernieuwweg 5</t>
  </si>
  <si>
    <t>VZW"Vrije Basisschool Jabbeke"</t>
  </si>
  <si>
    <t>Kapellestraat 16</t>
  </si>
  <si>
    <t>VZW Vrij Katholiek Lager en Kleuteronderwijs Gistel</t>
  </si>
  <si>
    <t>Bruidstraat 1</t>
  </si>
  <si>
    <t>VZW "Vrij Katholiek Basisonderwijs Veldegem"</t>
  </si>
  <si>
    <t>VZW"Vrije Eigentijdse Katholieke Basisschool Aartrijke"</t>
  </si>
  <si>
    <t>Vrije Basisscholen Mariawende Sint-Kruis-Brugge</t>
  </si>
  <si>
    <t>Pastorieweg 4</t>
  </si>
  <si>
    <t>VZW"Gesubsidieerd Vrij Katholiek Basisonderwijs Oedelem"</t>
  </si>
  <si>
    <t>Bruggestraat 30_A</t>
  </si>
  <si>
    <t>VZW "Vrije Basisscholen Damme"</t>
  </si>
  <si>
    <t>Kloosterstraat 4_A</t>
  </si>
  <si>
    <t>"Vrij onderwijs Blankenberge Wenduine"</t>
  </si>
  <si>
    <t>Weststraat 86</t>
  </si>
  <si>
    <t>VZW Saeftinghe Oostkust</t>
  </si>
  <si>
    <t>Stadhuisstraat 4</t>
  </si>
  <si>
    <t>Steensedijk 151</t>
  </si>
  <si>
    <t>VZW Parochiaal Schoolcomite Konterdam - Zandvoorde</t>
  </si>
  <si>
    <t>Guido Gezellestraat 19</t>
  </si>
  <si>
    <t>VZW"Vrij Katholiek Basisonderwijs Bredene"</t>
  </si>
  <si>
    <t>Peter Benoitlaan 13</t>
  </si>
  <si>
    <t>Prinses Elisabethlaan 1</t>
  </si>
  <si>
    <t>VZW"Vrij Katholiek Lager en Kleuteronderwijs Middelkerke"</t>
  </si>
  <si>
    <t>Kerkstraat 41_A</t>
  </si>
  <si>
    <t>Willem De Roolaan 72</t>
  </si>
  <si>
    <t>E. D'Arripelaan 2</t>
  </si>
  <si>
    <t>0479-86.26.92</t>
  </si>
  <si>
    <t>Dan. De Haenelaan 10</t>
  </si>
  <si>
    <t>VZW"Vrij Onderwijs van Marke"</t>
  </si>
  <si>
    <t>Kloosterstraat 39</t>
  </si>
  <si>
    <t>VZW"Vrij Basisonderwijs-Bellegem-Rollegem"</t>
  </si>
  <si>
    <t>Bellegemkerkdreef 1</t>
  </si>
  <si>
    <t>Kasteeldreef 4</t>
  </si>
  <si>
    <t>VZW"Vrij Katholiek Kleuteren Lager Onderwijs Moorsele"</t>
  </si>
  <si>
    <t>Rozenstraat 6</t>
  </si>
  <si>
    <t>VZW "VRIJE BASISSCHOLEN VAN WERVIK</t>
  </si>
  <si>
    <t>Kruisekestraat 463</t>
  </si>
  <si>
    <t>Burgemeester Vandenbogaerdelaan 53</t>
  </si>
  <si>
    <t>VZW"Sint-Vincentiusschool van Kachtem"</t>
  </si>
  <si>
    <t>Hogestraat 66</t>
  </si>
  <si>
    <t>VZW"Vrije Basisschool Het Vlinderbos"</t>
  </si>
  <si>
    <t>Kloosterdreef 13</t>
  </si>
  <si>
    <t>VZW"Vrij Katholiek Basisonderwijs-Lendelede"</t>
  </si>
  <si>
    <t>Stationsstraat 8</t>
  </si>
  <si>
    <t>VZW"Opvoeding en Onderwijs te Ingelmunster"</t>
  </si>
  <si>
    <t>Schoolstraat 8</t>
  </si>
  <si>
    <t>Molstenstraat 83</t>
  </si>
  <si>
    <t>VZW Katholiek Basisonderwijs De Wegwijzer</t>
  </si>
  <si>
    <t>Markt 32</t>
  </si>
  <si>
    <t>Scholengroep ARKORUM vzw Roeselare</t>
  </si>
  <si>
    <t>VZW schoolcomité Jonkershove KlerkenSt.-Kristoffel</t>
  </si>
  <si>
    <t>Smissestraat 7</t>
  </si>
  <si>
    <t>Oude Veurnestraat 24</t>
  </si>
  <si>
    <t>VZW"G.V.B.Boezinge"</t>
  </si>
  <si>
    <t>Boezingestraat 2_A</t>
  </si>
  <si>
    <t>VZW Vrije Basisschool Elverdinge-Brielen</t>
  </si>
  <si>
    <t>Bollemeersstraat 12</t>
  </si>
  <si>
    <t>Staanijzerstraat 53</t>
  </si>
  <si>
    <t>VZW"De Katholieke School van Mesen"</t>
  </si>
  <si>
    <t>Rijselstraat 21</t>
  </si>
  <si>
    <t>VZW"Maria Ter Heuvelen"</t>
  </si>
  <si>
    <t>Seulestraat 40</t>
  </si>
  <si>
    <t>Savaanstraat 33</t>
  </si>
  <si>
    <t>Koning Albertlaan 70</t>
  </si>
  <si>
    <t>VZW"Katholieke Scholen Regio Gent-Centrum"</t>
  </si>
  <si>
    <t>Zilverenberg 1</t>
  </si>
  <si>
    <t>VZW"Vlaamse Onafhankelijke Methodeschool"</t>
  </si>
  <si>
    <t>Kartuizerlaan 20</t>
  </si>
  <si>
    <t>VZW Sint-Bavobasisschool</t>
  </si>
  <si>
    <t>Apostelhuizen 2</t>
  </si>
  <si>
    <t>Nederkouter 112</t>
  </si>
  <si>
    <t>VZW"Katholieke Scholen Regio Gent-Oost"</t>
  </si>
  <si>
    <t>Sint-Jozefstraat 7</t>
  </si>
  <si>
    <t>VZW"Katholieke Scholen Regio Evergem-Ertvelde-Sleidinge"</t>
  </si>
  <si>
    <t>Akkerken 2</t>
  </si>
  <si>
    <t>VZW"Vrij Katholiek Onderwijs Lochristi Zaffelare"</t>
  </si>
  <si>
    <t>Zaffelare-Dorp 6</t>
  </si>
  <si>
    <t>VZW Katholieke Basisscholen Waasland-Noord</t>
  </si>
  <si>
    <t>Bormte 126</t>
  </si>
  <si>
    <t>VZW"Basisscholen Sint-Jan &amp; Visitatie"</t>
  </si>
  <si>
    <t>Visitatiestraat 1</t>
  </si>
  <si>
    <t>VZW"Katholieke Scholen Destelbergen-Heusden"</t>
  </si>
  <si>
    <t>Malpertuussingel 13</t>
  </si>
  <si>
    <t>VZW Katholieke Scholen Regio Begoniastreek</t>
  </si>
  <si>
    <t>Bosdreef 2_A</t>
  </si>
  <si>
    <t>Jagerstraat 5</t>
  </si>
  <si>
    <t>VZW"Katholieke Vrije Scholen te Waasmunster"</t>
  </si>
  <si>
    <t>Kerkstraat 10</t>
  </si>
  <si>
    <t>Cooppallaan 128</t>
  </si>
  <si>
    <t>VZW"Vereniging tot Bevordering van Christelijk Onderwijs te Gent"</t>
  </si>
  <si>
    <t>Rijsenbergstraat 40</t>
  </si>
  <si>
    <t>VZW"Katholiek Onderwijs Sint-Vincentiusschool Melle"</t>
  </si>
  <si>
    <t>Wezenstraat 8</t>
  </si>
  <si>
    <t>directie@svsmelle.be</t>
  </si>
  <si>
    <t>VZW"Katholieke School Regio Scheldewindeke (Oosterzele)"</t>
  </si>
  <si>
    <t>Pelgrim 48</t>
  </si>
  <si>
    <t>VZW"Katholieke Scholen Regio Oosterzele"</t>
  </si>
  <si>
    <t>Kloosterstraat 27</t>
  </si>
  <si>
    <t>VZW"Katholiek Basisonderwijs Oordegem-Lede"</t>
  </si>
  <si>
    <t>Speurtstraat 3</t>
  </si>
  <si>
    <t>VZW"Katholieke Scholen Regio Lede"</t>
  </si>
  <si>
    <t>Smetlededorp 21</t>
  </si>
  <si>
    <t>VZW"Parochiale Scholen Sint-Denijs"</t>
  </si>
  <si>
    <t>Kouterstraat 14</t>
  </si>
  <si>
    <t>VZW"Katholieke Scholen Regio Tussenbeke"</t>
  </si>
  <si>
    <t>VZW INIGO,ignatiaanse scholen</t>
  </si>
  <si>
    <t>Pontstraat 7</t>
  </si>
  <si>
    <t>VZW "Schoolbestuur van de Gesubsidieerde Vrije Basisschool De Vlieger</t>
  </si>
  <si>
    <t>Hofstade-Dorp 44</t>
  </si>
  <si>
    <t>Broeder de Saedeleerstraat 6</t>
  </si>
  <si>
    <t>VZW Opvoeding en Cultuur van de Zusters van Gijzegem</t>
  </si>
  <si>
    <t>053-72.93.40</t>
  </si>
  <si>
    <t>info@svi-gijzegem.be</t>
  </si>
  <si>
    <t>Kerkstraat 60</t>
  </si>
  <si>
    <t>VZW Vrij Basisonderwijs DenderNoord</t>
  </si>
  <si>
    <t>Brusselsesteenweg 43</t>
  </si>
  <si>
    <t>VZW"Heilig Hartschool Zusters Maricolen"</t>
  </si>
  <si>
    <t>Otterstraat 179</t>
  </si>
  <si>
    <t>Visitatie Baasrode VZW</t>
  </si>
  <si>
    <t>Rosstraat 7</t>
  </si>
  <si>
    <t>VZW"Katholieke Scholen Buggenhout"</t>
  </si>
  <si>
    <t>Kloosterstraat 15</t>
  </si>
  <si>
    <t>VZW"Vrije Basisschool Meerbeke</t>
  </si>
  <si>
    <t>Nieuwstraat 2</t>
  </si>
  <si>
    <t>VZW"Sint-Martinusschool Erpe</t>
  </si>
  <si>
    <t>Lange Ommegangstraat 54</t>
  </si>
  <si>
    <t>VZW"Vrij Katholiek Onderwijs Nieuwerkerken"</t>
  </si>
  <si>
    <t>Tolstraat 1</t>
  </si>
  <si>
    <t>VZW"Sint Jozefinstituut"</t>
  </si>
  <si>
    <t>Pluimstraat 2</t>
  </si>
  <si>
    <t>VZW"Katholiek Onderwijs Denderhoutem"</t>
  </si>
  <si>
    <t>Zonnestraat 4</t>
  </si>
  <si>
    <t>VZW Diocesaan Schoolcomité Denderstreek-Zuid</t>
  </si>
  <si>
    <t>Collegestraat 11</t>
  </si>
  <si>
    <t>Katholieke Vrije Basisschool Hillegem</t>
  </si>
  <si>
    <t>Ledebergstraat 106</t>
  </si>
  <si>
    <t>Vrije Katholieke Basisschool Sint-Lutgardis vwz</t>
  </si>
  <si>
    <t>Bovenkassei 12_A</t>
  </si>
  <si>
    <t>Stefaan Modest Glorieuxlaan 50</t>
  </si>
  <si>
    <t>VZW"Katholiek Basisonderwijs Zottegem"</t>
  </si>
  <si>
    <t>VZW"De St@rtbaan"</t>
  </si>
  <si>
    <t>Schelstraat 10</t>
  </si>
  <si>
    <t>VZW"Vrije Basisschool "Kleine Prins"</t>
  </si>
  <si>
    <t>Kloosterstraat 18</t>
  </si>
  <si>
    <t>VZW Ons Hundelgem</t>
  </si>
  <si>
    <t>Hundelgemsebaan 96</t>
  </si>
  <si>
    <t>paul.lannau@telenet.be</t>
  </si>
  <si>
    <t>VZW"Katholieke Scholen Maarkedal"</t>
  </si>
  <si>
    <t>Etikhoveplein 16</t>
  </si>
  <si>
    <t>martin.desmaele@gmail.com</t>
  </si>
  <si>
    <t>VZW"Katholiek Basisonderwijs Oudenaarde"</t>
  </si>
  <si>
    <t>Hoogstraat 30</t>
  </si>
  <si>
    <t>VZW"Vrije Basisschool De Pinte"</t>
  </si>
  <si>
    <t>Baron de Gieylaan 25</t>
  </si>
  <si>
    <t>VZW Vrij Katholiek Kleuter en Lager Onderwijs Eke</t>
  </si>
  <si>
    <t>Steenweg 52</t>
  </si>
  <si>
    <t>VZW"Katholieke Scholen Regio Land van Gavere"</t>
  </si>
  <si>
    <t>Bossemstraat 2</t>
  </si>
  <si>
    <t>VZW"Katholieke Scholen Regio Berg en Dal"</t>
  </si>
  <si>
    <t>Kwaadstraat 20</t>
  </si>
  <si>
    <t>VZW"Katholieke Scholen Regio Kruishoutem"</t>
  </si>
  <si>
    <t>Brugstraat 29</t>
  </si>
  <si>
    <t>VZW"Katholiek Basisonderwijs Kluisbergen-Wortegem"</t>
  </si>
  <si>
    <t>Vlaamse Ardennenstraat 19</t>
  </si>
  <si>
    <t>VZW"Katholieke Scholen Regio Deinze"</t>
  </si>
  <si>
    <t>Nieuwstraat 60</t>
  </si>
  <si>
    <t>dirco@sgmeander.be</t>
  </si>
  <si>
    <t>VZW"Katholieke Scholen van Gent-Drongen"</t>
  </si>
  <si>
    <t>VZW"Katholiek Onderwijs Latem-Deurle"</t>
  </si>
  <si>
    <t>Latemstraat 30</t>
  </si>
  <si>
    <t>etienne.bauwens@vbs-latem-deurle.be</t>
  </si>
  <si>
    <t>VZW"Katholiek Onderwijs Land van Nevele"</t>
  </si>
  <si>
    <t>Hansbekedorp 30</t>
  </si>
  <si>
    <t>VZW"Regio Zuid-Meetjesland"</t>
  </si>
  <si>
    <t>VZW"Basisschool Sint-Antonius"</t>
  </si>
  <si>
    <t>Pastoor Bontestraat 2</t>
  </si>
  <si>
    <t>VZW"Vrij Katholiek Kleuter en Basisonderwijs Schipdonk"</t>
  </si>
  <si>
    <t>Molendreef 16</t>
  </si>
  <si>
    <t>erwinmeire@debron-lovendegem.be</t>
  </si>
  <si>
    <t>Vrij Katholiek Basisonderwijs te Zomergem</t>
  </si>
  <si>
    <t>Dreef 47</t>
  </si>
  <si>
    <t>VZW"Katholieke Scholen Waarschoot"</t>
  </si>
  <si>
    <t>Toekomststraat 15</t>
  </si>
  <si>
    <t>0494-86.56.75</t>
  </si>
  <si>
    <t>VZW"Katholieke Scholen Regio Krekengebied"</t>
  </si>
  <si>
    <t>Leegstraat 17_b</t>
  </si>
  <si>
    <t>VZW"Katholieke Scholen Regio Kaprijke-Lembeke"</t>
  </si>
  <si>
    <t>Heihoekse Kerkwegel 9</t>
  </si>
  <si>
    <t>Katholieke Basisscholen Sint-Laureins VZW</t>
  </si>
  <si>
    <t>Gravenstraat 38</t>
  </si>
  <si>
    <t>VZW Schoolcomite Adegem en Kleit</t>
  </si>
  <si>
    <t>Adegem-Dorp 16_A</t>
  </si>
  <si>
    <t>VZW Katholiek Basisonderwijs en Buitengewoon Lager Onderwijs - Herk-De-Stad</t>
  </si>
  <si>
    <t>Diestsesteenweg 11</t>
  </si>
  <si>
    <t>VZW"Vrij Katholiek Basisonderwijs Zeebrugge-Lissewege"</t>
  </si>
  <si>
    <t>Zeebruggelaan 41</t>
  </si>
  <si>
    <t>VZW"School Simonnet"</t>
  </si>
  <si>
    <t>Maenhoutstraat 68</t>
  </si>
  <si>
    <t>Alfons De Cockstraat 10_A</t>
  </si>
  <si>
    <t>Vrije Scholen Petegem-Elsegem VZW</t>
  </si>
  <si>
    <t>Lindestraat 16</t>
  </si>
  <si>
    <t>V.Z.W. "Impuls"</t>
  </si>
  <si>
    <t>Sint-Salvatorstraat 14_A</t>
  </si>
  <si>
    <t>VZW"Bestuur Vrije Basisschool Weerde"</t>
  </si>
  <si>
    <t>Galgenberg 33</t>
  </si>
  <si>
    <t>Nieuwland 12_A</t>
  </si>
  <si>
    <t>VZW Comité voor Onderwijs Annuntiaten Heverlee</t>
  </si>
  <si>
    <t>VZW"Katholieke Scholen Sancta Maria Gentbrugge"</t>
  </si>
  <si>
    <t>Gentbruggekouter 8</t>
  </si>
  <si>
    <t>VZW Vrije Basisschool Vlamertinge</t>
  </si>
  <si>
    <t>Hospitaalstraat 13</t>
  </si>
  <si>
    <t>Lindendreef 37</t>
  </si>
  <si>
    <t>Vrije Basisschool Sint-Macharius Laarne</t>
  </si>
  <si>
    <t>Wegvoeringstraat 1</t>
  </si>
  <si>
    <t>VZW Schoolcomité H.Hart Hoboken</t>
  </si>
  <si>
    <t>Katholiek Basisonderwijs Ter Donk Zonhoven</t>
  </si>
  <si>
    <t>Kievitveldstraat 7</t>
  </si>
  <si>
    <t>V.Z.W. "Katholiek Onderwijs De Kraal"</t>
  </si>
  <si>
    <t>Van Bladelstraat 25</t>
  </si>
  <si>
    <t>Boomsesteenweg 94</t>
  </si>
  <si>
    <t>Vrije Basisscholen Gruuthuse vzw</t>
  </si>
  <si>
    <t>Moerbrugsestraat 20</t>
  </si>
  <si>
    <t>vzw Vrij Basisonderwijs Gemeente Zutendaal</t>
  </si>
  <si>
    <t>Jachthoornplein 4</t>
  </si>
  <si>
    <t>Inrichtende Macht van het Janvan-Ruusbroeckollege</t>
  </si>
  <si>
    <t>Forumlaan 4</t>
  </si>
  <si>
    <t>Petrus Ascanusplein 1</t>
  </si>
  <si>
    <t>Rozenlaan 45</t>
  </si>
  <si>
    <t>Karenveldstraat 23</t>
  </si>
  <si>
    <t>Waversesteenweg 96</t>
  </si>
  <si>
    <t>VZW Scholen van de Zusters van Berlaar-Kapellen</t>
  </si>
  <si>
    <t>Dorpsstraat 40</t>
  </si>
  <si>
    <t>Antwerpsesteenweg 69</t>
  </si>
  <si>
    <t>Rouwmoer 7_A</t>
  </si>
  <si>
    <t>Herentalsstraat 70</t>
  </si>
  <si>
    <t>VZW Vrij Instituut voor Technisch Onderwijs</t>
  </si>
  <si>
    <t>Gravin Elisabethlaan 30</t>
  </si>
  <si>
    <t>Sint-Aloysiusinstituut voor Verpleegkunde</t>
  </si>
  <si>
    <t>Kolveniersvest 24</t>
  </si>
  <si>
    <t>Pierstraat 3</t>
  </si>
  <si>
    <t>VZW Instituut Mariaburcht Stevoort - Hasselt</t>
  </si>
  <si>
    <t>Sint-Bavostraat 49</t>
  </si>
  <si>
    <t>0495-51.14.12</t>
  </si>
  <si>
    <t>Kalkstraat 28</t>
  </si>
  <si>
    <t>Breedstraat 152</t>
  </si>
  <si>
    <t>VZW Katholiek Onderwijs Groot-Beveren</t>
  </si>
  <si>
    <t>Kruibekestraat 55_a</t>
  </si>
  <si>
    <t>Bosstraat 9</t>
  </si>
  <si>
    <t>Katholiek Onderwijs Kapelle-op-den-Bos VZW</t>
  </si>
  <si>
    <t>Mechelseweg 129</t>
  </si>
  <si>
    <t>Charles Deberiotstraat 14</t>
  </si>
  <si>
    <t>016-23.56.77</t>
  </si>
  <si>
    <t>Verlorenkost 1</t>
  </si>
  <si>
    <t>Prof.Scharpélaan 23</t>
  </si>
  <si>
    <t>Waversesteenweg 1</t>
  </si>
  <si>
    <t>VZW Secundair Onderwijs Sint-Quintinus</t>
  </si>
  <si>
    <t>Kuringersteenweg 174</t>
  </si>
  <si>
    <t>Kleine Hemmenweg 4_A</t>
  </si>
  <si>
    <t>VZW Inrichtende Macht Agnetencollege, Secundair Onderwijs, Peer</t>
  </si>
  <si>
    <t>Collegelaan 24</t>
  </si>
  <si>
    <t>Katholiek Secundair Onderwijs van de Zusters van de voorzienigheid</t>
  </si>
  <si>
    <t>Rijksweg 168</t>
  </si>
  <si>
    <t>Collegelaan 30</t>
  </si>
  <si>
    <t>VZW Katholiek Secundair Onderwijs Sint-Jozef Bilzen-Hoeselt</t>
  </si>
  <si>
    <t>Winterstraat 12</t>
  </si>
  <si>
    <t>Katholiek Secundair onderwijs Maaseik-Kinrooi</t>
  </si>
  <si>
    <t>Sint-Jansberg 39</t>
  </si>
  <si>
    <t>Stationsstraat 232</t>
  </si>
  <si>
    <t>VZW Katholiek Onderwijs Halen - Herk-de-Stad</t>
  </si>
  <si>
    <t>Veearts Strauvenlaan 5</t>
  </si>
  <si>
    <t>Chaussée Romaine 2</t>
  </si>
  <si>
    <t>Zilverstraat 26</t>
  </si>
  <si>
    <t>Scholengroep Katholiek Onderwijs Brugge &amp; Ommeland</t>
  </si>
  <si>
    <t>info@skobo.be</t>
  </si>
  <si>
    <t>Oude Zak 34</t>
  </si>
  <si>
    <t>Snaggaardstraat 15</t>
  </si>
  <si>
    <t>VZW Katholiek Secundair Onderwijs Diksmuide</t>
  </si>
  <si>
    <t>Cardijnlaan 2</t>
  </si>
  <si>
    <t>St-Jans-Gasthuisstraat 20</t>
  </si>
  <si>
    <t>VZW SABKO</t>
  </si>
  <si>
    <t>Kollegestraat 8</t>
  </si>
  <si>
    <t>vzw centrum voor volwassenenon derwijs Roeselare</t>
  </si>
  <si>
    <t>Arme-Klarenstraat 40</t>
  </si>
  <si>
    <t>Zuidstraat 27</t>
  </si>
  <si>
    <t>Nonnenstraat 1</t>
  </si>
  <si>
    <t>Ingelmunstersteenweg 1</t>
  </si>
  <si>
    <t>Scholen Molenland</t>
  </si>
  <si>
    <t>vzw@molenland.be</t>
  </si>
  <si>
    <t>Instituut voor Verpleegkunde Sint-Vincentius, te Gent</t>
  </si>
  <si>
    <t>Molenaarsstraat 30</t>
  </si>
  <si>
    <t>Reep 4</t>
  </si>
  <si>
    <t>Lange Violettestraat 29</t>
  </si>
  <si>
    <t>VZW Sint-Franciscus Evergem - secundair onderwijs</t>
  </si>
  <si>
    <t>Schepenhuisstraat 4</t>
  </si>
  <si>
    <t>VZW Vrij Lokers Onderwijs voorjouw Toekomst</t>
  </si>
  <si>
    <t>Schoolcomité van het Sint-Franciscusinstituut</t>
  </si>
  <si>
    <t>Tuinstraat 105</t>
  </si>
  <si>
    <t>Leopoldlaan 9</t>
  </si>
  <si>
    <t>Emiel Van Winckellaan 6</t>
  </si>
  <si>
    <t>Burgemeester Matthysstraat 5</t>
  </si>
  <si>
    <t>VZW Katholiek Secundair Onderwijs Oudenaarde - KSOO</t>
  </si>
  <si>
    <t>Leon Declercqstraat 1</t>
  </si>
  <si>
    <t>vzw Rudolf Steinerschool Leuven - Basisschool</t>
  </si>
  <si>
    <t>Privaatweg 7</t>
  </si>
  <si>
    <t>VZW Katholiek Onderwijs Beringen en Lummen</t>
  </si>
  <si>
    <t>Bogaarsveldstraat 13</t>
  </si>
  <si>
    <t>VZW Technisch Onderwijs van het Bisdom Hasselt</t>
  </si>
  <si>
    <t>Vrijwilligersplein 14</t>
  </si>
  <si>
    <t>Lostraat 175</t>
  </si>
  <si>
    <t>Schoolcomite Sint-Jozef - BLO</t>
  </si>
  <si>
    <t>Vandernootstraat 52</t>
  </si>
  <si>
    <t>Inkendaalstraat 1</t>
  </si>
  <si>
    <t>Parcivalschool - Steinerschoolvoor Buitengewoon Onderwijs</t>
  </si>
  <si>
    <t>Lamorinièrestraat 77</t>
  </si>
  <si>
    <t>Koninklijk Orthopedagogisch Centrum Antwerpen</t>
  </si>
  <si>
    <t>Van Schoonbekestraat 131</t>
  </si>
  <si>
    <t>Markgravelei 22</t>
  </si>
  <si>
    <t>Botermelkbaan 75</t>
  </si>
  <si>
    <t>VZW Onderwijs Revalidatiecentrum Pulderbos</t>
  </si>
  <si>
    <t>Reebergenlaan 4</t>
  </si>
  <si>
    <t>Vrij Instituut voor Buitengewoon Onderwijs</t>
  </si>
  <si>
    <t>Noord-Brabantlaan 79</t>
  </si>
  <si>
    <t>Scholen MPI Oosterlo vzw</t>
  </si>
  <si>
    <t>Eindhoutseweg 25</t>
  </si>
  <si>
    <t>Kapelstraat 33</t>
  </si>
  <si>
    <t>Wouwstraat 44</t>
  </si>
  <si>
    <t>Frans Van Hombeeckplein 17</t>
  </si>
  <si>
    <t>Schapenstraat 98</t>
  </si>
  <si>
    <t>VZW Ziekenhuisschool Universitaire Ziekenhuizen K.U.Leuven</t>
  </si>
  <si>
    <t>vzw School voor Buitengewoon Onderwijs Ter Bank</t>
  </si>
  <si>
    <t>Tervuursesteenweg 295</t>
  </si>
  <si>
    <t>Centrum Ganspoel vereniging zonder winstoogmerk</t>
  </si>
  <si>
    <t>Ganspoel 2</t>
  </si>
  <si>
    <t>Instituut Mevrouw Govaerts</t>
  </si>
  <si>
    <t>Kastanjedreef 12</t>
  </si>
  <si>
    <t>Baalsebaan 10</t>
  </si>
  <si>
    <t>Oevelse dreef 20</t>
  </si>
  <si>
    <t>Groenstraat 16</t>
  </si>
  <si>
    <t>Borggravevijversstraat Borggrave 9</t>
  </si>
  <si>
    <t>Emiel Van Dorenlaan 145</t>
  </si>
  <si>
    <t>Instituut Sint-Rafaël, Centrumvoor personen met een visuele handicap</t>
  </si>
  <si>
    <t>Maagdestraat 14_A</t>
  </si>
  <si>
    <t>VZW Heuvelzicht</t>
  </si>
  <si>
    <t>Stokstraat 1_A</t>
  </si>
  <si>
    <t>VZW Katholiek Buitengewoon Secundair Onderwijs Kortrijk</t>
  </si>
  <si>
    <t>Beekstraat 113</t>
  </si>
  <si>
    <t>Walle 115</t>
  </si>
  <si>
    <t>Buitengewoon Onderwijs Roeselare-Izegem</t>
  </si>
  <si>
    <t>Vrouwenstraat 2</t>
  </si>
  <si>
    <t>Koolskampstraat 24</t>
  </si>
  <si>
    <t>Oude Pittemstraat 1</t>
  </si>
  <si>
    <t>Kloosterstraat 6</t>
  </si>
  <si>
    <t>Bergemeersenstraat 106</t>
  </si>
  <si>
    <t>Levensvreugde - Schoolafdeling</t>
  </si>
  <si>
    <t>Botermelkstraat 201</t>
  </si>
  <si>
    <t>Blijdorp, dienstverleningscentrum voor personen met een verstandelijke handicap uit de streek van Dendermonde</t>
  </si>
  <si>
    <t>Blijdorpstraat 3</t>
  </si>
  <si>
    <t>Pedagogisch Centrum Wagenschot - School voor aangepast secundair onderwijs</t>
  </si>
  <si>
    <t>Steenweg 2</t>
  </si>
  <si>
    <t>Vrij Instituut voor Buitengewoon Onderwijs "Leieland"</t>
  </si>
  <si>
    <t>Kouter 93</t>
  </si>
  <si>
    <t>B.O.-school ter Leie</t>
  </si>
  <si>
    <t>Bachtekerkstraat 7</t>
  </si>
  <si>
    <t>VZW Scholen voor Buitengewoon Onderwijs De Triangel</t>
  </si>
  <si>
    <t>Molendreef 16_C</t>
  </si>
  <si>
    <t>Dennendreef 60</t>
  </si>
  <si>
    <t>VZW Inrichtende Macht Vrij Onderwijs Waterschei</t>
  </si>
  <si>
    <t>Binnenlaan 1</t>
  </si>
  <si>
    <t>VZW Katholiek Secundair Onderwijs Limburg - Bocholt</t>
  </si>
  <si>
    <t>Kaulillerweg 3</t>
  </si>
  <si>
    <t>Buitengewoon Onderwijs Noorderkempen</t>
  </si>
  <si>
    <t>VZW Gemengd Buitengewoon Onderwijs Ter Elst</t>
  </si>
  <si>
    <t>Zandstraat 30</t>
  </si>
  <si>
    <t>v.z.w. De Lindeman</t>
  </si>
  <si>
    <t>Galgenbergstraat 45</t>
  </si>
  <si>
    <t>Haspershovenstraat 28</t>
  </si>
  <si>
    <t>De Brug Beringen</t>
  </si>
  <si>
    <t>Maasheide 17</t>
  </si>
  <si>
    <t>VZW Vrije Instelling voor Begeleiding en Onderwijs Sint-Barbara, Beringen</t>
  </si>
  <si>
    <t>Mijnschoolstraat 63</t>
  </si>
  <si>
    <t>Katholiek Buitengewoon Onderwijs Oostende-Gistel</t>
  </si>
  <si>
    <t>Westendelaan 39</t>
  </si>
  <si>
    <t>Belhuttebaan 24_A</t>
  </si>
  <si>
    <t>Krombeekseweg 82</t>
  </si>
  <si>
    <t>VZW Buitengewoon Onderwijs Ter Dreve</t>
  </si>
  <si>
    <t>Koning Albert I-laan 188</t>
  </si>
  <si>
    <t>VZW Gesubsidieerde Vrije Basisschool voor Buitengewoon Onderwijs De Berk</t>
  </si>
  <si>
    <t>Kloosterbeekstraat 7</t>
  </si>
  <si>
    <t>VZW Buitengewoon Secundair Onderwijs Sint-Elisabeth</t>
  </si>
  <si>
    <t>Steenovenstraat 20</t>
  </si>
  <si>
    <t>Hoger Instituut voor Paramedische Beroepen Sint-Vincentius</t>
  </si>
  <si>
    <t>Sint-Lievenspoortstraat 143</t>
  </si>
  <si>
    <t>VZW Buitengewoon Basisonderwijs St.-Elisabeth Wijchmaal</t>
  </si>
  <si>
    <t>Steenovenstraat 20_A</t>
  </si>
  <si>
    <t>Pastoor Peetersstraat 10</t>
  </si>
  <si>
    <t>VZW Parochiale School Sinte-Maria</t>
  </si>
  <si>
    <t>Zwarte Leeuwstraat 18</t>
  </si>
  <si>
    <t>Processieweg 4</t>
  </si>
  <si>
    <t>Katholieke School te Wachtebeke</t>
  </si>
  <si>
    <t>Langelede 146</t>
  </si>
  <si>
    <t>Vrije Basisschool Stokrooie - Hasselt</t>
  </si>
  <si>
    <t>Sint-Amandusstraat 43</t>
  </si>
  <si>
    <t>Diestersteenweg 237</t>
  </si>
  <si>
    <t>directie.tkabaske@sgm-zevensprong.be</t>
  </si>
  <si>
    <t>VZW Vrije Basisschool Rotselaar De Klinker</t>
  </si>
  <si>
    <t>Torenstraat 62</t>
  </si>
  <si>
    <t>Schoolcomite Sint-Jozef Kleuter en lager onderwijs</t>
  </si>
  <si>
    <t>Duisburgsesteenweg 134</t>
  </si>
  <si>
    <t>Gesubsidieerde Vrije Basisschool Gooik-Oetingen</t>
  </si>
  <si>
    <t>Bronnenweg 2</t>
  </si>
  <si>
    <t>VZW "Katholiek Basisonderwijs Hasselt Zuid</t>
  </si>
  <si>
    <t>VZW Gesubsidieerde Vrije Basisschool Sint-Franciscus</t>
  </si>
  <si>
    <t>Schorvoortstraat 31</t>
  </si>
  <si>
    <t>Centrale Vrije School Heers Katholiek Basisonderwijs VZW</t>
  </si>
  <si>
    <t>Ridderstraat 13</t>
  </si>
  <si>
    <t>VZW Heilig Hartschool</t>
  </si>
  <si>
    <t>Katholiek Basisonderwijs Hamont-Achel</t>
  </si>
  <si>
    <t>Katholiek Basisonderwijs Maasmechelen - Zuid</t>
  </si>
  <si>
    <t>Parklaan 3</t>
  </si>
  <si>
    <t>Bergstraat 18</t>
  </si>
  <si>
    <t>Onderwijsinrichtingen Zusters der Christelijke Scholen Keerbergen</t>
  </si>
  <si>
    <t>Leuvensebaan 27</t>
  </si>
  <si>
    <t>Inrichtende Macht Ascanusinstituut</t>
  </si>
  <si>
    <t>Nieuwstraat 72</t>
  </si>
  <si>
    <t>Vrije Basisschool H. Familie Oudenburg</t>
  </si>
  <si>
    <t>Stedebeekpad 2</t>
  </si>
  <si>
    <t>Katholiek Basisonderwijs Lommel-Barrier</t>
  </si>
  <si>
    <t>Antoon Vandendungenstraat 22</t>
  </si>
  <si>
    <t>VZW Katholiek Basisonderwijs Neeroeteren</t>
  </si>
  <si>
    <t>Maaseikerlaan 2_A</t>
  </si>
  <si>
    <t>VZW "Schoolcomité van de Gesubsidieerde Vrije Basisschool De Schakel"</t>
  </si>
  <si>
    <t>Kleuterweg 15</t>
  </si>
  <si>
    <t>Schoolcomité Vrije BasisschoolAlken-Ulbeek</t>
  </si>
  <si>
    <t>Stationsstraat 52</t>
  </si>
  <si>
    <t>Katholieke Basisschool Linkhout</t>
  </si>
  <si>
    <t>Sint-Trudostraat 9</t>
  </si>
  <si>
    <t>Katholiek Basisonderwijs As-Centrum</t>
  </si>
  <si>
    <t>Maastrichterstraat 12</t>
  </si>
  <si>
    <t>Schoolbest. Het Blavierke VZW</t>
  </si>
  <si>
    <t>Stokstraat 1</t>
  </si>
  <si>
    <t>VZW Comité Gesubsidieerde Vrije Basisschool Kapellen-Putte</t>
  </si>
  <si>
    <t>Partizanenstraat 5</t>
  </si>
  <si>
    <t>Sint-Stevensschool Negenmanneke</t>
  </si>
  <si>
    <t>Gustave Gibonstraat 1_a</t>
  </si>
  <si>
    <t>Vital Decosterstraat 67</t>
  </si>
  <si>
    <t>Vrije Gemengde Basisschool Sint-Joris</t>
  </si>
  <si>
    <t>Tiensesteenweg 4</t>
  </si>
  <si>
    <t>Vrije Rudolf Steinerschool Vlaanderen</t>
  </si>
  <si>
    <t>Kasteellaan 54</t>
  </si>
  <si>
    <t>Gesubsidieerde Vrije Gemengde Lagere- en Kleuterschool Olsene-Zulte</t>
  </si>
  <si>
    <t>Heirweg 30</t>
  </si>
  <si>
    <t>Katholieke School Zele-Heikant</t>
  </si>
  <si>
    <t>Bosstraat 179</t>
  </si>
  <si>
    <t>Katholieke Scholen Regio Erembodegem</t>
  </si>
  <si>
    <t>Termurenlaan 24</t>
  </si>
  <si>
    <t>Katholiek Onderwijs Horebeke</t>
  </si>
  <si>
    <t>Tuinstraat 20</t>
  </si>
  <si>
    <t>Katholiek Basisonderwijs Heule</t>
  </si>
  <si>
    <t>Mellestraat 1</t>
  </si>
  <si>
    <t>Kloosterstraat 1_1</t>
  </si>
  <si>
    <t>Vrij Katholiek Basisonderwijs Wingene</t>
  </si>
  <si>
    <t>Beernemsteenweg 117</t>
  </si>
  <si>
    <t>Kardinaal Cardijnlaan 1_A</t>
  </si>
  <si>
    <t>Vrije Katholiek Basisschool Appels-Oudegem</t>
  </si>
  <si>
    <t>Hoofdstraat 18</t>
  </si>
  <si>
    <t>Vrije Basisschool Haacht - Station</t>
  </si>
  <si>
    <t>Neysetterstraat 3</t>
  </si>
  <si>
    <t>VZW Hiberniaschool, MiddelbareSteinerschool</t>
  </si>
  <si>
    <t>Sudermanstraat 5</t>
  </si>
  <si>
    <t>dagelijksbestuur@lbconderwijs.be</t>
  </si>
  <si>
    <t>SO voor Schoonheidszorgen Denise Grésiac</t>
  </si>
  <si>
    <t>Papenaardekenstraat 53</t>
  </si>
  <si>
    <t>Dekenstraat 4</t>
  </si>
  <si>
    <t>Dekenstraat 3</t>
  </si>
  <si>
    <t>Geldenaaksebaan 277</t>
  </si>
  <si>
    <t>VZW Zusters Kindsheid Jesu te Hasselt</t>
  </si>
  <si>
    <t>Nederpolder 1</t>
  </si>
  <si>
    <t>Halmstraat . 6</t>
  </si>
  <si>
    <t>Technisch Instituut Kempens Bekken</t>
  </si>
  <si>
    <t>Pastorijstraat 40</t>
  </si>
  <si>
    <t>Hasseltweg 383</t>
  </si>
  <si>
    <t>VZW Katholiek Onderwijs Zuid-Limburg</t>
  </si>
  <si>
    <t>VZW Katholiek Secundair Onderwijs Regio Tessenderlo</t>
  </si>
  <si>
    <t>Oostmeers 27</t>
  </si>
  <si>
    <t>Barrièrestraat 2</t>
  </si>
  <si>
    <t>Hogere Leergangen voor Talen, Economie en Kultuur</t>
  </si>
  <si>
    <t>vzw Vormingsleergang voor Sociaal en Pedagogisch werk Kortrijk</t>
  </si>
  <si>
    <t>Sint-Amandsplein 15</t>
  </si>
  <si>
    <t>Handzamestraat 18</t>
  </si>
  <si>
    <t>Volkshogeschool Handels- en Taalleergangen</t>
  </si>
  <si>
    <t>Bargiekaai 1</t>
  </si>
  <si>
    <t>VZW Hoger Technisch Instituut Sint-Antonius</t>
  </si>
  <si>
    <t>Holstraat 66</t>
  </si>
  <si>
    <t>katleen.immesoete@htisa.be</t>
  </si>
  <si>
    <t>Tramstraat 69</t>
  </si>
  <si>
    <t>VZW Middelbare Steinerschool Vlaanderen</t>
  </si>
  <si>
    <t>VZW Katholiek Onderwijs Gent-Agglomeratie (KOGA)</t>
  </si>
  <si>
    <t>VZW Vrij Instituut voor Secundair Onderwijs</t>
  </si>
  <si>
    <t>Industrieweg 230</t>
  </si>
  <si>
    <t>Assenedesteenweg 163</t>
  </si>
  <si>
    <t>VZW Mariagaard - Zusters van Liefde Kwatrecht</t>
  </si>
  <si>
    <t>Oosterzelesteenweg 80</t>
  </si>
  <si>
    <t>VZW Vrij Katholiek Onderwijs te Buggenhout</t>
  </si>
  <si>
    <t>Sinte Annalaan 99</t>
  </si>
  <si>
    <t>053-73.92.02</t>
  </si>
  <si>
    <t>VZW Katholiek Onderwijs Denderleeuw en Welle</t>
  </si>
  <si>
    <t>Middenstraat 10</t>
  </si>
  <si>
    <t>Hoogstraat 22</t>
  </si>
  <si>
    <t>VZW Vrij Katholiek Secundair Onderwijs Lievegem</t>
  </si>
  <si>
    <t>Heistraat 255</t>
  </si>
  <si>
    <t>VZW Inrichtende Macht van de Johannesschool te Antwerpen-Wilrijk</t>
  </si>
  <si>
    <t>Daniël Herreynslaan 74</t>
  </si>
  <si>
    <t>Frankrijklei 91</t>
  </si>
  <si>
    <t>Katholieke Scholen Regio Dekenij Evergem</t>
  </si>
  <si>
    <t>Belzeelsestraat 22</t>
  </si>
  <si>
    <t>VZW Verenigde Scholen Ursulinen Mechelen en Hagelstein</t>
  </si>
  <si>
    <t>Hoogstraat 35</t>
  </si>
  <si>
    <t>Vlaams Katholiek Basisonderwijs Dekenij Sint-Gillis</t>
  </si>
  <si>
    <t>Gesubsidieerde Vrije Basisschool De Revinze</t>
  </si>
  <si>
    <t>Revinzestraat 35</t>
  </si>
  <si>
    <t>VZW Gesubsidieerde Vrije Basisschool Sint-Henricus</t>
  </si>
  <si>
    <t>vzw "Parochiale Scholen Berkenbos"</t>
  </si>
  <si>
    <t>Pastoor Paquaylaan 123</t>
  </si>
  <si>
    <t>Decoenestraat 8</t>
  </si>
  <si>
    <t>Kareelstraat 6</t>
  </si>
  <si>
    <t>Vrije Basisschool Ourodenberg</t>
  </si>
  <si>
    <t>Kerkstraat 27</t>
  </si>
  <si>
    <t>Vrij Katholiek Onderwijs Dikkebus</t>
  </si>
  <si>
    <t>Schietstraat 16</t>
  </si>
  <si>
    <t>Hofstraat 15</t>
  </si>
  <si>
    <t>Socialistische Vooruitziende Vrouwen</t>
  </si>
  <si>
    <t>Zuidstraat 120</t>
  </si>
  <si>
    <t>Gemeenteplein</t>
  </si>
  <si>
    <t>V.K.B.D.S.M.</t>
  </si>
  <si>
    <t>Spanjebergstraat 1</t>
  </si>
  <si>
    <t>Burg 12</t>
  </si>
  <si>
    <t>050-44.83.80</t>
  </si>
  <si>
    <t>dienst.onderwijs@brugge.be</t>
  </si>
  <si>
    <t>Bloemendalestraat 112</t>
  </si>
  <si>
    <t>Oude Bruggestraat 13</t>
  </si>
  <si>
    <t>Marktplaats 2</t>
  </si>
  <si>
    <t>Stationsstraat 68</t>
  </si>
  <si>
    <t>Gemeentebestuur van Staden</t>
  </si>
  <si>
    <t>Ieperstraat 109</t>
  </si>
  <si>
    <t>Grote Markt 6</t>
  </si>
  <si>
    <t>Oude-eiermarkt 9</t>
  </si>
  <si>
    <t>St.-Rijkersstraat 19</t>
  </si>
  <si>
    <t>Pater A. Vynckeplein 1</t>
  </si>
  <si>
    <t>Heyvaertlaan 18</t>
  </si>
  <si>
    <t>Stationsstraat 1</t>
  </si>
  <si>
    <t>Alfred Verweeplein 1</t>
  </si>
  <si>
    <t>Vissersstraat 2_A</t>
  </si>
  <si>
    <t>gemeenteschool@damme.be</t>
  </si>
  <si>
    <t>Vindictivelaan 1</t>
  </si>
  <si>
    <t>stadsbestuur@oostende.be</t>
  </si>
  <si>
    <t>Kerkstraat 17</t>
  </si>
  <si>
    <t>Leopoldlaan 24</t>
  </si>
  <si>
    <t>Spermaliestraat 1</t>
  </si>
  <si>
    <t>tineke.deboyser@middelkerke.be</t>
  </si>
  <si>
    <t>Marktplein 7</t>
  </si>
  <si>
    <t>Zeelaan 303</t>
  </si>
  <si>
    <t>Zeelaan 21</t>
  </si>
  <si>
    <t>Sint-Denisplaats 16</t>
  </si>
  <si>
    <t>Grote Markt 54</t>
  </si>
  <si>
    <t>Blokkestraat 29</t>
  </si>
  <si>
    <t>De Vierschaar 1</t>
  </si>
  <si>
    <t>Vanackerestraat 16</t>
  </si>
  <si>
    <t>Langemarkstraat 8</t>
  </si>
  <si>
    <t>Marktplaats 1</t>
  </si>
  <si>
    <t>Korenmarkt 10</t>
  </si>
  <si>
    <t>Marktplein 9</t>
  </si>
  <si>
    <t>Marktstraat 29</t>
  </si>
  <si>
    <t>Harelbekestraat 27</t>
  </si>
  <si>
    <t>Oostrozebekestraat 4</t>
  </si>
  <si>
    <t>Stadsbestuur van Waregem</t>
  </si>
  <si>
    <t>Botermarkt 2</t>
  </si>
  <si>
    <t>Polenplein 15</t>
  </si>
  <si>
    <t>Ter Waarde 1</t>
  </si>
  <si>
    <t>Gemeentebestuur van Langemark-Poelkapelle</t>
  </si>
  <si>
    <t>Kasteelstraat 1</t>
  </si>
  <si>
    <t>Bergstraat 24</t>
  </si>
  <si>
    <t>Botermarkt 1</t>
  </si>
  <si>
    <t>Fortune De Kokerlaan 11</t>
  </si>
  <si>
    <t>Lindenplaats 7</t>
  </si>
  <si>
    <t>Stadionstraat 2</t>
  </si>
  <si>
    <t>Stadsbestuur vanLokeren</t>
  </si>
  <si>
    <t>Groentemarkt 1</t>
  </si>
  <si>
    <t>Dendermondesteenweg 430</t>
  </si>
  <si>
    <t>Dorp-West 52</t>
  </si>
  <si>
    <t>Markt 50</t>
  </si>
  <si>
    <t>Marktplein 1</t>
  </si>
  <si>
    <t>Gemeentebestuur van Wetteren</t>
  </si>
  <si>
    <t>Rode Heuvel 1</t>
  </si>
  <si>
    <t>Hundelgemsesteenweg 353</t>
  </si>
  <si>
    <t>09-210.07.21</t>
  </si>
  <si>
    <t>Dorpsstraat 2</t>
  </si>
  <si>
    <t>Dorp 22</t>
  </si>
  <si>
    <t>Oud Dorp 2</t>
  </si>
  <si>
    <t>Werf 9</t>
  </si>
  <si>
    <t>Franz Courtensstraat 11</t>
  </si>
  <si>
    <t>Flor Hofmanslaan 1</t>
  </si>
  <si>
    <t>Centrumlaan 100</t>
  </si>
  <si>
    <t>Oudenaardsesteenweg 458</t>
  </si>
  <si>
    <t>A. De Cockstraat 1</t>
  </si>
  <si>
    <t>Weverijstraat 20</t>
  </si>
  <si>
    <t>kunstacademie@geraardsbergen.be</t>
  </si>
  <si>
    <t>Marktplein 3</t>
  </si>
  <si>
    <t>Markt 20</t>
  </si>
  <si>
    <t>Nieuwstraat 19</t>
  </si>
  <si>
    <t>Gustaaf Schockaertstraat 7</t>
  </si>
  <si>
    <t>Nederholbeekstraat 1</t>
  </si>
  <si>
    <t>Parklaan 16</t>
  </si>
  <si>
    <t>Koning Albertlaan 1</t>
  </si>
  <si>
    <t>Alfred Amelotstraat 53</t>
  </si>
  <si>
    <t>Centrumstraat 8</t>
  </si>
  <si>
    <t>Waregemseweg 35</t>
  </si>
  <si>
    <t>Industrielaan 2</t>
  </si>
  <si>
    <t>Kasteelstraat 3</t>
  </si>
  <si>
    <t>Dorpsstraat 91</t>
  </si>
  <si>
    <t>Marktstraat 7</t>
  </si>
  <si>
    <t>nummer_instelling</t>
  </si>
  <si>
    <t>korte_naam_instell</t>
  </si>
  <si>
    <t>GO! CLB Rivierenland</t>
  </si>
  <si>
    <t>GO! CLB Nova</t>
  </si>
  <si>
    <t>GO! CLB Limburg-Noord Adite</t>
  </si>
  <si>
    <t>Vrij CLB Voor- en Noorderkempen</t>
  </si>
  <si>
    <t>Vrij CLB Noordwest- Brabant</t>
  </si>
  <si>
    <t>Vrij CLB Limburg afdeling Pelt</t>
  </si>
  <si>
    <t>Vrij CLB Zuid- Oost- Vlaanderen</t>
  </si>
  <si>
    <r>
      <rPr>
        <i/>
        <sz val="10"/>
        <rFont val="Calibri"/>
        <family val="2"/>
        <scheme val="minor"/>
      </rPr>
      <t>Meer informatie over dit formulier en de meest recente versie ervan vindt u in omzendbrief</t>
    </r>
    <r>
      <rPr>
        <i/>
        <u/>
        <sz val="10"/>
        <color indexed="12"/>
        <rFont val="Calibri"/>
        <family val="2"/>
        <scheme val="minor"/>
      </rPr>
      <t>SO 61</t>
    </r>
    <r>
      <rPr>
        <i/>
        <sz val="10"/>
        <rFont val="Calibri"/>
        <family val="2"/>
        <scheme val="minor"/>
      </rPr>
      <t xml:space="preserve">van 5 februari 1999 over programmatie in het voltijds gewoon secundair onderwijs. </t>
    </r>
  </si>
  <si>
    <r>
      <rPr>
        <i/>
        <sz val="10"/>
        <rFont val="Calibri"/>
        <family val="2"/>
        <scheme val="minor"/>
      </rPr>
      <t>Meer informatie over de financierings- en subsidiëringsvoorwaarden vindt u in artikel 15 van de</t>
    </r>
    <r>
      <rPr>
        <i/>
        <u/>
        <sz val="10"/>
        <color indexed="12"/>
        <rFont val="Calibri"/>
        <family val="2"/>
        <scheme val="minor"/>
      </rPr>
      <t>Codex Secundair Onderwijs.</t>
    </r>
  </si>
  <si>
    <r>
      <rPr>
        <i/>
        <sz val="10"/>
        <rFont val="Calibri"/>
        <family val="2"/>
        <scheme val="minor"/>
      </rPr>
      <t>Meer informatie over de erkenningsvoorwaarden vindt u in artikel 13 en 14 van de</t>
    </r>
    <r>
      <rPr>
        <i/>
        <u/>
        <sz val="10"/>
        <color indexed="12"/>
        <rFont val="Calibri"/>
        <family val="2"/>
        <scheme val="minor"/>
      </rPr>
      <t>Codex Secundair Onderwijs.</t>
    </r>
  </si>
  <si>
    <t>schooljaar 2023-2024</t>
  </si>
  <si>
    <t>schooljaar 2024-2025</t>
  </si>
  <si>
    <t>schooljaar 2025-2026</t>
  </si>
  <si>
    <t>schooljaar 2026-2027</t>
  </si>
  <si>
    <t>schooljaar 2027-2028</t>
  </si>
  <si>
    <t>ksoz@sgemmaus.be</t>
  </si>
  <si>
    <t>vzw "Vrij Katholiek Basisonderwijs Koksijde - Oostduinkerke"</t>
  </si>
  <si>
    <t>dominique.devel@kobart.be</t>
  </si>
  <si>
    <t>info.basis@sjks.be</t>
  </si>
  <si>
    <t>info@scholenvichte.be</t>
  </si>
  <si>
    <t>09-367.68.6</t>
  </si>
  <si>
    <t>stjozef@olvts.be</t>
  </si>
  <si>
    <t>ozcs.zuid-antwerpen@onderwijsvorselaar.be</t>
  </si>
  <si>
    <t>chris.bellekens@kobazuiderkempen.be</t>
  </si>
  <si>
    <t>Internaat Stadsrand VZW</t>
  </si>
  <si>
    <t>011-46.01.69</t>
  </si>
  <si>
    <t>info@internaat-stadsrand.be</t>
  </si>
  <si>
    <t>VZW Vlaams-Nederlandse Basisschool-Burgemeester Marnix</t>
  </si>
  <si>
    <t>055-83.69.05</t>
  </si>
  <si>
    <t>verniers.hilde@telenet.be</t>
  </si>
  <si>
    <t>administratie@julianaschool.be</t>
  </si>
  <si>
    <t>09-381.63.63</t>
  </si>
  <si>
    <t>algemeendirecteur@leiepoort.be</t>
  </si>
  <si>
    <t>09-395.30.01</t>
  </si>
  <si>
    <t>Baljuw Vermeulenstraat 1_A</t>
  </si>
  <si>
    <t>sigrid.paesschierssens@olviboom.be</t>
  </si>
  <si>
    <t>Bruggestraat 32</t>
  </si>
  <si>
    <t>0499-94.27.79</t>
  </si>
  <si>
    <t>Vildersstraat 1</t>
  </si>
  <si>
    <t>tania.desmedt@hetleercollectief.be</t>
  </si>
  <si>
    <t>GO! Scholengroep Dynamiek</t>
  </si>
  <si>
    <t>jenny.de.potter@go-dynamiek.be</t>
  </si>
  <si>
    <t>GO!Scholengroep 24K</t>
  </si>
  <si>
    <t>info@sgr24k.be</t>
  </si>
  <si>
    <t>Gistelse Steenweg 294</t>
  </si>
  <si>
    <t>Leon Spilliaertstraat 21</t>
  </si>
  <si>
    <t>0478315846</t>
  </si>
  <si>
    <t>christel.viskens@kitosscholen.be</t>
  </si>
  <si>
    <t>info@sint-goedele.brussels</t>
  </si>
  <si>
    <t>057-30.92.19</t>
  </si>
  <si>
    <t>Paalstraat 285</t>
  </si>
  <si>
    <t>info@deteunisbloem.be</t>
  </si>
  <si>
    <t>VZW Priorij Bethanië</t>
  </si>
  <si>
    <t>Arthur Maesstraat 58</t>
  </si>
  <si>
    <t>HAREN</t>
  </si>
  <si>
    <t>02-208.25.41</t>
  </si>
  <si>
    <t>info@ignas.be</t>
  </si>
  <si>
    <t>info@familialeschool.be</t>
  </si>
  <si>
    <t>0493-44.35.42</t>
  </si>
  <si>
    <t>maaike.tyvaert@dekasteeltuin.be</t>
  </si>
  <si>
    <t>Hogekouter 1</t>
  </si>
  <si>
    <t>078-15.71.58</t>
  </si>
  <si>
    <t>info@syntra-mvl.be</t>
  </si>
  <si>
    <t>Picardstraat 7</t>
  </si>
  <si>
    <t>Elzeelsesteenweg 647</t>
  </si>
  <si>
    <t>055-60.52.45</t>
  </si>
  <si>
    <t>09-381.06.80</t>
  </si>
  <si>
    <t>0474-51.52.69</t>
  </si>
  <si>
    <t>011-17.71.78</t>
  </si>
  <si>
    <t>info@sgkabaz.be</t>
  </si>
  <si>
    <t>VZW Personeelsbeheer Scholengemeenschapsinstelling WIJS!</t>
  </si>
  <si>
    <t>vzw scholengemeenschap Sint-Nicolaas Basisonderwijs Zuid</t>
  </si>
  <si>
    <t>0479503427</t>
  </si>
  <si>
    <t>info@snzuid.be</t>
  </si>
  <si>
    <t>VZW Scholengemeenschapsinstelling Beheer Personeel Scholen aan de Durme</t>
  </si>
  <si>
    <t>H.-Hartlaan 1_A</t>
  </si>
  <si>
    <t>VZW Buiten-Gewoon</t>
  </si>
  <si>
    <t>Mipi Olelim</t>
  </si>
  <si>
    <t>Lamorinièrestraat 81_B</t>
  </si>
  <si>
    <t>0489-02.27.20</t>
  </si>
  <si>
    <t>vzw scholengemeenschapinstelling ondersteunend team de Speling</t>
  </si>
  <si>
    <t>Mosselerlaan 110</t>
  </si>
  <si>
    <t>089-35.20.44</t>
  </si>
  <si>
    <t>info@sgdespeling.be</t>
  </si>
  <si>
    <t>054-69.00.77</t>
  </si>
  <si>
    <t>koen.coenen@limburg.be</t>
  </si>
  <si>
    <t>02-359.16.37</t>
  </si>
  <si>
    <t>marjan.schets@beersel.be</t>
  </si>
  <si>
    <t>02-255.79.80</t>
  </si>
  <si>
    <t>onderwijs@vilvoorde.be</t>
  </si>
  <si>
    <t>02-892.20.75</t>
  </si>
  <si>
    <t>Louis Marcelisstraat 140</t>
  </si>
  <si>
    <t>03-410.02.11</t>
  </si>
  <si>
    <t>info@vorselaar.be</t>
  </si>
  <si>
    <t>jan.huybrechts@merksplas.be</t>
  </si>
  <si>
    <t>014-28.50.50</t>
  </si>
  <si>
    <t>info@herentals.be</t>
  </si>
  <si>
    <t>info@lille.be</t>
  </si>
  <si>
    <t>secretariaat@gbsdevlieger.be</t>
  </si>
  <si>
    <t>ruben.librecht@kontich.be</t>
  </si>
  <si>
    <t>ellen.van.dessel@sintkatelijnewaver.be</t>
  </si>
  <si>
    <t>Gravenplein 8</t>
  </si>
  <si>
    <t>lieve.minten@mechelen.be</t>
  </si>
  <si>
    <t>directie@gbas.be</t>
  </si>
  <si>
    <t>Collegestraat 1</t>
  </si>
  <si>
    <t>VZW Vrije Katholieke Scholen Anderlecht</t>
  </si>
  <si>
    <t>andredewolf8@gmail.com</t>
  </si>
  <si>
    <t>bart.goossens@gsj.be</t>
  </si>
  <si>
    <t>Molenheide 1</t>
  </si>
  <si>
    <t>info@boomkwekerijwouters.be</t>
  </si>
  <si>
    <t>info@zonnekind.org</t>
  </si>
  <si>
    <t>johan.eliat@onderwijsvorselaar.be</t>
  </si>
  <si>
    <t>directie@sterrendaalders.be</t>
  </si>
  <si>
    <t>secretariaat@pulhof-ls.be</t>
  </si>
  <si>
    <t>011-59.92.00</t>
  </si>
  <si>
    <t>directie@vbroosbeek.be</t>
  </si>
  <si>
    <t>sara.vanaenrode@sgm-zevensprong.be</t>
  </si>
  <si>
    <t>secretariaat@sprankelmethodeschool.be</t>
  </si>
  <si>
    <t>VZW Katholiek Basisonderwijs Peer en Eksel</t>
  </si>
  <si>
    <t>0476-98.14.07</t>
  </si>
  <si>
    <t>089-46.83.07</t>
  </si>
  <si>
    <t>info@scholengemeenschap-mg.be</t>
  </si>
  <si>
    <t>VZW Katholiek Basisonderwijs Bocholt</t>
  </si>
  <si>
    <t>directie@sintalbertus.be</t>
  </si>
  <si>
    <t>Margarethalaan 70</t>
  </si>
  <si>
    <t>VZW De Kubus</t>
  </si>
  <si>
    <t>emile.schoofs@outlook.com</t>
  </si>
  <si>
    <t>gerd.beckers@kabot.be</t>
  </si>
  <si>
    <t>directiebasis@steinerbrugge.be</t>
  </si>
  <si>
    <t>Burchthof 9</t>
  </si>
  <si>
    <t>056-64.56.88</t>
  </si>
  <si>
    <t>johancolpaert@outlook.com</t>
  </si>
  <si>
    <t>VZW IVG-Scholengroep</t>
  </si>
  <si>
    <t>VZW Katholieke Scholen Regio Gent-Zuid, Land Van Rhode</t>
  </si>
  <si>
    <t>dirk.flamant@benedictuspoort.be</t>
  </si>
  <si>
    <t>Dorpstraat 53</t>
  </si>
  <si>
    <t>053-41.40.29</t>
  </si>
  <si>
    <t>info@vkol.be</t>
  </si>
  <si>
    <t>schoolbestuur@sabdenderhoutem.be</t>
  </si>
  <si>
    <t>09-355.68.76</t>
  </si>
  <si>
    <t>dirkdavid124@gmail.com</t>
  </si>
  <si>
    <t>0473777081</t>
  </si>
  <si>
    <t>directie@depapaver.be</t>
  </si>
  <si>
    <t>011-82.44.44</t>
  </si>
  <si>
    <t>annie.steenput@telenet.be</t>
  </si>
  <si>
    <t>directie@sintmartinusscholen.be</t>
  </si>
  <si>
    <t>015-71.14.42</t>
  </si>
  <si>
    <t>info@sgsj.be</t>
  </si>
  <si>
    <t>dieter.hermans@pyxiscollege.be</t>
  </si>
  <si>
    <t>Vaartdijkstraat 3</t>
  </si>
  <si>
    <t>info@sabko.be</t>
  </si>
  <si>
    <t>09-216.35.75</t>
  </si>
  <si>
    <t>CODI@vzwkobel.be</t>
  </si>
  <si>
    <t>Inkendaal - Koninklijke Instelling</t>
  </si>
  <si>
    <t>02-531.56.31</t>
  </si>
  <si>
    <t>chris.debal@skynet.be</t>
  </si>
  <si>
    <t>Herebaan-West 41</t>
  </si>
  <si>
    <t>info@pallieterschool.be</t>
  </si>
  <si>
    <t>050-39.01.24</t>
  </si>
  <si>
    <t>school@deberk.be</t>
  </si>
  <si>
    <t>089-79.00.68</t>
  </si>
  <si>
    <t>jan.bakelants@onderwijsvorselaar.be</t>
  </si>
  <si>
    <t>VZW Sint-Jozefinstituut Bokrijk</t>
  </si>
  <si>
    <t>personeel@scholengroepkbt.be</t>
  </si>
  <si>
    <t>directie@mariagaard.be</t>
  </si>
  <si>
    <t>info@leonardocollege.be</t>
  </si>
  <si>
    <t>VZW Bestuur Rozenkransschool</t>
  </si>
  <si>
    <t>Stad Gent</t>
  </si>
  <si>
    <t>09-326.88.12</t>
  </si>
  <si>
    <t>09-364.65.00</t>
  </si>
  <si>
    <t>03-890.69.00</t>
  </si>
  <si>
    <t>Mirho vzw</t>
  </si>
  <si>
    <t>Gelmelstraat 58_A</t>
  </si>
  <si>
    <t>directie@mirho.be</t>
  </si>
  <si>
    <t>schoolbestuurkaulille@gmail.com</t>
  </si>
  <si>
    <t>VZW KOBA NoordkAnt</t>
  </si>
  <si>
    <t>martin.maesen@noordkant.be</t>
  </si>
  <si>
    <t>VZW Vrij CLB Brabant Oost</t>
  </si>
  <si>
    <t>info@vrijclblimburg.be</t>
  </si>
  <si>
    <t>alfred.stijnen@hasp-o.be</t>
  </si>
  <si>
    <t>vzw Inspirant</t>
  </si>
  <si>
    <t>GO! Scholengroep UN!K</t>
  </si>
  <si>
    <t>info@unik.be</t>
  </si>
  <si>
    <t>GO! scholengroep Inspira</t>
  </si>
  <si>
    <t>ad@inspirascholen.be</t>
  </si>
  <si>
    <t>03-637.50.60</t>
  </si>
  <si>
    <t>Mollestraat 59</t>
  </si>
  <si>
    <t>Ieperse Steenweg 92</t>
  </si>
  <si>
    <t>Ligo, Centrum voor Basiseducatie Zuid-Oost-Vlaanderen</t>
  </si>
  <si>
    <t>Ligo, Centrum voor Basiseducatie Antwerpen</t>
  </si>
  <si>
    <t>info@ligo-antwerpen.be</t>
  </si>
  <si>
    <t>Ligo, Centrum voor Basiseducatie Brugge - Oostende - Westhoek</t>
  </si>
  <si>
    <t>Ligo, Centrum voor Basiseducatie Brusseleer</t>
  </si>
  <si>
    <t>Centrum voor Basiseducatie vzw - Ligo Waas &amp; Dender</t>
  </si>
  <si>
    <t>Ligo, Centrum voor Basiseducatie Gent-Meetjesland-Leieland</t>
  </si>
  <si>
    <t>info@ligo-mzwvl.be</t>
  </si>
  <si>
    <t>Ligo, Centrum voor Basiseducatie Midden-en Zuid-West-Vlaanderen</t>
  </si>
  <si>
    <t>Rekollettenstraat 23</t>
  </si>
  <si>
    <t>056-22.62.84</t>
  </si>
  <si>
    <t>Ligo, Centrum voor Basiseducatie Oost-Brabant</t>
  </si>
  <si>
    <t>Ligo, Centrum voor Basiseducatie Limburg Midden-Noord</t>
  </si>
  <si>
    <t>Ligo, Centrum Basiseducatie Halle-Vilvoorde</t>
  </si>
  <si>
    <t>directie@ligo-hallevilvoorde.be</t>
  </si>
  <si>
    <t>Ligo, Centrum voor Basiseducatie regio Mechelen</t>
  </si>
  <si>
    <t>Ligo, Centrum voor Basiseducatie Limburg zuid</t>
  </si>
  <si>
    <t>Albrecht Rodenbachstraat 20</t>
  </si>
  <si>
    <t>011-22.61.60</t>
  </si>
  <si>
    <t>bestuur@lksd.be</t>
  </si>
  <si>
    <t>leen.thijs@onderwijsvorselaar.be</t>
  </si>
  <si>
    <t>Klokkuil 3</t>
  </si>
  <si>
    <t>Logos vzw</t>
  </si>
  <si>
    <t>0477-38.84.67</t>
  </si>
  <si>
    <t>Ter Elstlaan Bureel A 14</t>
  </si>
  <si>
    <t>VZW Personeelsbeheer Scholengemeenschapsinstelling Beveren-Bazel</t>
  </si>
  <si>
    <t>Kloosterstraat 37</t>
  </si>
  <si>
    <t>VZW TWEEBERGEN</t>
  </si>
  <si>
    <t>023-32.33.30</t>
  </si>
  <si>
    <t>dirco@tweebergen.be</t>
  </si>
  <si>
    <t>vzw scholengemeenschapsinstelling Hesbania</t>
  </si>
  <si>
    <t>Ursulinenstraat 16_B</t>
  </si>
  <si>
    <t>info@hesbania.net</t>
  </si>
  <si>
    <t>03-500.95.80</t>
  </si>
  <si>
    <t>02-435.13.92</t>
  </si>
  <si>
    <t>wminne@berchem.brussels</t>
  </si>
  <si>
    <t>mlevacq@jette.brussels</t>
  </si>
  <si>
    <t>c.bossy@woluwe1200.be</t>
  </si>
  <si>
    <t>Heilaarstraat 6</t>
  </si>
  <si>
    <t>015-46.10.00</t>
  </si>
  <si>
    <t>info@bilzen.be</t>
  </si>
  <si>
    <t>an@voftp.be</t>
  </si>
  <si>
    <t>patrick.milis@stludgardis.be</t>
  </si>
  <si>
    <t>VZW Rudolf Steinerscholen Lichtbaken</t>
  </si>
  <si>
    <t>claude.duhamel@sjabi.be</t>
  </si>
  <si>
    <t>Katholiek Onderwijs Landen vzw</t>
  </si>
  <si>
    <t>info@coltd.be</t>
  </si>
  <si>
    <t>codi@kodb.be</t>
  </si>
  <si>
    <t>liesbeth.vandenbossche@inigo-ignatiaansescholen.be</t>
  </si>
  <si>
    <t>janssens.brioen@telenet.be</t>
  </si>
  <si>
    <t>vandevoorde_johan@telenet.be</t>
  </si>
  <si>
    <t>Vrije Technische Scholen van Sint-Niklaas</t>
  </si>
  <si>
    <t>050 89 59 00</t>
  </si>
  <si>
    <t>Stommestraat 2</t>
  </si>
  <si>
    <t>De Regenboog Koekelare - VrijeGesubsidieerde Lagere School voor B.O.-vzw</t>
  </si>
  <si>
    <t>0498-81.77.76</t>
  </si>
  <si>
    <t>voorzitter@regenboogkoekelare.be</t>
  </si>
  <si>
    <t>geert.lemaire@telenet.be</t>
  </si>
  <si>
    <t>056-52.92.00</t>
  </si>
  <si>
    <t>hannah.maddens@menen.be</t>
  </si>
  <si>
    <t>051-42.81.11</t>
  </si>
  <si>
    <t>info@tielt.be</t>
  </si>
  <si>
    <t>09-235.31.00</t>
  </si>
  <si>
    <t>naam leersteuncentrum</t>
  </si>
  <si>
    <t>naam_instelling</t>
  </si>
  <si>
    <t>Leersteuncentrum GO! CO</t>
  </si>
  <si>
    <t>Leersteuncentrum GO! Fluxus</t>
  </si>
  <si>
    <t>Leersteuncentrum GO! 19 20 21</t>
  </si>
  <si>
    <t>Leersteuncentrum GO! Kolibrie</t>
  </si>
  <si>
    <t>Leersteuncentrum GO! NOA-RI</t>
  </si>
  <si>
    <t>Leersteuncentrum GO! NOW!</t>
  </si>
  <si>
    <t>Leersteuncentrum GO! Plus²</t>
  </si>
  <si>
    <t>Leersteuncentrum GO! Antwerpen</t>
  </si>
  <si>
    <t>Leersteuncentrum GO! Gent</t>
  </si>
  <si>
    <t>Leersteuncentrum GO! Impact</t>
  </si>
  <si>
    <t>Leersteuncentrum GO! De Tandem</t>
  </si>
  <si>
    <t>Openbaar leersteuncentrum Limburg</t>
  </si>
  <si>
    <t>Provinciaal leersteuncentrum Limburg</t>
  </si>
  <si>
    <t>Leersteuncentrum Oost-Vlaanderen</t>
  </si>
  <si>
    <t>Leersteuncentrum gemeentelijk en stedelijk onderwijs Beveren De Horizon</t>
  </si>
  <si>
    <t>Leersteuncentrum gemeentelijk en stedelijk onderwijs regio Dender</t>
  </si>
  <si>
    <t>Leersteuncentrum gemeentelijk en stedelijk onderwijs regio Limburg</t>
  </si>
  <si>
    <t>Leersteuncentrum gemeentelijk en stedelijk onderwijs PILAR Gent</t>
  </si>
  <si>
    <t>Leersteuncentrum gemeentelijk en stedelijk onderwijs Vilvoorde VONC</t>
  </si>
  <si>
    <t>Stedelijk leersteuncentrum Antwerpen</t>
  </si>
  <si>
    <t>Leersteuncentrum Kasterlinden</t>
  </si>
  <si>
    <t>Leersteuncentrum ExpAnt</t>
  </si>
  <si>
    <t>Specifiek leersteuncentrum 467</t>
  </si>
  <si>
    <t>Specifiek leersteuncentrum Limburg vrij</t>
  </si>
  <si>
    <t>Specifiek leersteuncentrum Dominiek Savio</t>
  </si>
  <si>
    <t>Specifiek leersteuncentrum Spermalie - De Kade</t>
  </si>
  <si>
    <t>Leersteuncentrum gemeentelijk en stedelijk onderwijs regio Kempen KOSMOS</t>
  </si>
  <si>
    <t>Leersteuncentrum gemeentelijk en stedelijk onderwijs West-Vlaanderen BOOST</t>
  </si>
  <si>
    <t>Leersteuncentrum Neon+</t>
  </si>
  <si>
    <t>Leersteuncentrum Antwerpen-Plus</t>
  </si>
  <si>
    <t>Leersteuncentrum De Accolade</t>
  </si>
  <si>
    <t>Leersteuncentrum diverGENT</t>
  </si>
  <si>
    <t>Leersteuncentrum Kempen</t>
  </si>
  <si>
    <t>Leersteuncentrum Noord-Brabant</t>
  </si>
  <si>
    <t>Leersteuncentrum Oost-Brabant</t>
  </si>
  <si>
    <t>Leersteuncentrum Vlaamse Ardennen</t>
  </si>
  <si>
    <t>Leersteuncentrum VOKAN</t>
  </si>
  <si>
    <t>Leersteuncentrum Limburg vrij</t>
  </si>
  <si>
    <t>Leersteuncentrum WAN-team</t>
  </si>
  <si>
    <t>Leersteuncentrum West-Brabant - Brussel</t>
  </si>
  <si>
    <t>Katholiek leersteuncentrum West-Vlaanderen Noord</t>
  </si>
  <si>
    <t>Katholiek leersteuncentrum West-Vlaanderen West</t>
  </si>
  <si>
    <t>Katholiek leersteuncentrum West-Vlaanderen Zuid</t>
  </si>
  <si>
    <t>Leersteuncentrum OKOplus</t>
  </si>
  <si>
    <t>1210 BRUSSEL</t>
  </si>
  <si>
    <t>Koning Albert II-laan 15 bus 138</t>
  </si>
  <si>
    <t>Gegevens van de op te richten school, van het CLB en van het leersteuncentrum</t>
  </si>
  <si>
    <t>Vul de gegevens in van het leersteuncentrum waarvoor u kiest.</t>
  </si>
  <si>
    <t>1F3C8E-11700-02-230510</t>
  </si>
  <si>
    <t>Als u het instellingsnummer invult, verschijnen de andere gegevens van deze vraag automatisch. Als u het instellingsnummer niet kent, kunt u het nummer opzoeken in het tabblad 'gegevens leersteuncentra'.
Neem zelf ook contact op met het leersteuncentrum van uw keuze.</t>
  </si>
  <si>
    <r>
      <rPr>
        <i/>
        <sz val="10"/>
        <rFont val="Calibri"/>
        <family val="2"/>
        <scheme val="minor"/>
      </rPr>
      <t xml:space="preserve">Vul ook het formulier 'Melding van de oprichting van een nieuw schoolbestuur' in dat u bij omzendbrief
</t>
    </r>
    <r>
      <rPr>
        <i/>
        <u/>
        <sz val="10"/>
        <color indexed="12"/>
        <rFont val="Calibri"/>
        <family val="2"/>
        <scheme val="minor"/>
      </rPr>
      <t>SO 51</t>
    </r>
    <r>
      <rPr>
        <i/>
        <sz val="10"/>
        <rFont val="Calibri"/>
        <family val="2"/>
        <scheme val="minor"/>
      </rPr>
      <t>van 31 juli 1998 vindt.</t>
    </r>
  </si>
  <si>
    <t>vzw "Katholieke Basisscholen V.K.T. Anzegem"</t>
  </si>
  <si>
    <t>lena.sohier@sirh.be</t>
  </si>
  <si>
    <t>welkom@inspirant.be</t>
  </si>
  <si>
    <t>GO! scholengroep SAM</t>
  </si>
  <si>
    <t>lieve.pouls@scholengroepsam.be</t>
  </si>
  <si>
    <t>Kunstacademie De NoorderkempenBGTS</t>
  </si>
  <si>
    <t>014-69.95.39</t>
  </si>
  <si>
    <t>info@amwn.be</t>
  </si>
  <si>
    <t>hakki.demirkapu@lucerna.be</t>
  </si>
  <si>
    <t>bestuur@despringplank.net</t>
  </si>
  <si>
    <t>Ligo, Centra voor Basiseducatie</t>
  </si>
  <si>
    <t>Ravensteingalerij 4</t>
  </si>
  <si>
    <t>Vlaams Onderwijs Overleg Platform vzw</t>
  </si>
  <si>
    <t>info@nachtegaai.be</t>
  </si>
  <si>
    <t>beheer@belzantwerp.eu</t>
  </si>
  <si>
    <t>Katholieke Leersteuncentra West-Vlaanderen</t>
  </si>
  <si>
    <t>Baron Ruzettelaan 435</t>
  </si>
  <si>
    <t>VZW Leersteuncentrum Noord-Brabant</t>
  </si>
  <si>
    <t>Frederik de Merodestraat 18</t>
  </si>
  <si>
    <t>Tikvatenoe vzw</t>
  </si>
  <si>
    <t>Haringrodestraat 84</t>
  </si>
  <si>
    <t>03-230.07.76</t>
  </si>
  <si>
    <t>gisele.konig@tikvatenoe.be</t>
  </si>
  <si>
    <t>Kempenlaan 36</t>
  </si>
  <si>
    <t>Zavelstraat 78</t>
  </si>
  <si>
    <t>BuitenWijs vzw</t>
  </si>
  <si>
    <t>Pastorijstraat 1</t>
  </si>
  <si>
    <t>NEIGEM</t>
  </si>
  <si>
    <t>info@buitenwijs.be</t>
  </si>
  <si>
    <t>vzw optimum Limburg</t>
  </si>
  <si>
    <t>Wintereikstraat 4</t>
  </si>
  <si>
    <t>0499-74.90.74</t>
  </si>
  <si>
    <t>info@optimumlimburg.be</t>
  </si>
  <si>
    <t>Gemeente Elsene</t>
  </si>
  <si>
    <t>Elsense Steenweg 168</t>
  </si>
  <si>
    <t>02-515.61.11</t>
  </si>
  <si>
    <t>chantal.collet@elsene.brussels</t>
  </si>
  <si>
    <t>Leersteuncentrum Antwerpen Plus</t>
  </si>
  <si>
    <t>Eggestraat 15</t>
  </si>
  <si>
    <t>Vrij Leersteuncentrum Limburg</t>
  </si>
  <si>
    <t>Tulpinstraat 75</t>
  </si>
  <si>
    <t>0476-60.90.97</t>
  </si>
  <si>
    <t>ludo.elsen@scholengroepkbt.be</t>
  </si>
  <si>
    <t>Onderwijs Capelderij vzw</t>
  </si>
  <si>
    <t>Vrije Leersteuncentra Oost-Vlaanderen</t>
  </si>
  <si>
    <t>Biezekapelstraat 2</t>
  </si>
  <si>
    <t>Leersteuncentrum Voorkempen Antwerpen-Noord</t>
  </si>
  <si>
    <t>Pastorijstraat 6</t>
  </si>
  <si>
    <t>Leersteuncentrum West-Brabant-Brussel</t>
  </si>
  <si>
    <t>Landsroemlaan 126</t>
  </si>
  <si>
    <t>GANSHOREN</t>
  </si>
  <si>
    <t>Diegemstraat 37</t>
  </si>
  <si>
    <t>info@wijnegem.be</t>
  </si>
  <si>
    <t>014-44.33.11</t>
  </si>
  <si>
    <t>Professor Roger Van Overstraeten 1</t>
  </si>
  <si>
    <t>bert.cornillie@leuven.be</t>
  </si>
  <si>
    <t>Gemeentebestuur van Dilsen-Stokkem</t>
  </si>
  <si>
    <t>Corneille Peetersstraat 6</t>
  </si>
  <si>
    <t>kleine Vos VZW</t>
  </si>
  <si>
    <t>schoolbestuur@kleinevosieper.be</t>
  </si>
  <si>
    <t>Heilig Hartplein 3</t>
  </si>
  <si>
    <t>Kurt@SBCollege.net</t>
  </si>
  <si>
    <t>Vlaanderenstraat 4</t>
  </si>
  <si>
    <t>0477/22.58.83</t>
  </si>
  <si>
    <t>luc.goovaerts@telenet.be</t>
  </si>
  <si>
    <t>Sint-Gerardusdreef 1</t>
  </si>
  <si>
    <t>rob.wauters@telenet.be</t>
  </si>
  <si>
    <t>Heulsekasteelstraat 2_A</t>
  </si>
  <si>
    <t>Abdij van Roosenberglaan 8</t>
  </si>
  <si>
    <t>Stad Dendermonde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</si>
</sst>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name val="Calibri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FF0000"/>
      <name val="Calibri"/>
      <family val="2"/>
      <scheme val="minor"/>
    </font>
    <font>
      <sz val="6"/>
      <name val="Calibri"/>
      <family val="2"/>
      <scheme val="minor"/>
    </font>
    <font>
      <sz val="8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u/>
      <sz val="10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indexed="8"/>
      <name val="Calibri"/>
      <family val="2"/>
    </font>
    <font>
      <sz val="10"/>
      <color rgb="FF00B050"/>
      <name val="Arial"/>
      <family val="2"/>
    </font>
    <font>
      <b/>
      <sz val="9"/>
      <color rgb="FF00B050"/>
      <name val="Calibri"/>
      <family val="2"/>
      <scheme val="minor"/>
    </font>
    <font>
      <b/>
      <sz val="9"/>
      <color rgb="FF00B050"/>
      <name val="Arial"/>
      <family val="2"/>
    </font>
    <font>
      <b/>
      <sz val="10"/>
      <color rgb="FF00B050"/>
      <name val="Calibri"/>
      <family val="2"/>
      <scheme val="minor"/>
    </font>
    <font>
      <sz val="9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" fillId="0" borderId="0"/>
  </cellStyleXfs>
  <cellXfs count="227">
    <xf numFmtId="0" fontId="0" fillId="0" borderId="0" xfId="0"/>
    <xf numFmtId="1" fontId="0" fillId="0" borderId="0" xfId="0" applyNumberFormat="1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vertical="top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0" fillId="0" borderId="0" xfId="0" applyFont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0" fontId="13" fillId="0" borderId="0" xfId="0" applyFont="1" applyBorder="1" applyProtection="1">
      <protection hidden="1"/>
    </xf>
    <xf numFmtId="0" fontId="14" fillId="0" borderId="0" xfId="0" applyFont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16" fillId="0" borderId="0" xfId="0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15" fontId="1" fillId="0" borderId="0" xfId="0" quotePrefix="1" applyNumberFormat="1" applyFont="1" applyProtection="1"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right" vertical="center" wrapText="1"/>
      <protection hidden="1"/>
    </xf>
    <xf numFmtId="0" fontId="18" fillId="0" borderId="0" xfId="0" applyFont="1" applyAlignment="1" applyProtection="1">
      <alignment horizontal="right"/>
      <protection hidden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wrapText="1"/>
      <protection hidden="1"/>
    </xf>
    <xf numFmtId="0" fontId="25" fillId="0" borderId="0" xfId="0" applyFont="1" applyAlignment="1" applyProtection="1">
      <alignment wrapText="1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0" fillId="0" borderId="13" xfId="0" applyFont="1" applyFill="1" applyBorder="1" applyAlignment="1" applyProtection="1">
      <alignment horizontal="left"/>
      <protection hidden="1"/>
    </xf>
    <xf numFmtId="0" fontId="10" fillId="0" borderId="11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0" fillId="0" borderId="12" xfId="0" applyFont="1" applyFill="1" applyBorder="1" applyAlignment="1" applyProtection="1">
      <alignment horizontal="left" vertical="center"/>
      <protection hidden="1"/>
    </xf>
    <xf numFmtId="0" fontId="10" fillId="0" borderId="3" xfId="0" applyFont="1" applyFill="1" applyBorder="1" applyAlignment="1" applyProtection="1">
      <alignment horizontal="left" vertical="center"/>
      <protection hidden="1"/>
    </xf>
    <xf numFmtId="49" fontId="10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protection hidden="1"/>
    </xf>
    <xf numFmtId="0" fontId="30" fillId="0" borderId="0" xfId="0" applyFont="1" applyAlignment="1" applyProtection="1">
      <protection hidden="1"/>
    </xf>
    <xf numFmtId="0" fontId="27" fillId="0" borderId="0" xfId="0" applyFont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11" fillId="0" borderId="0" xfId="0" applyFont="1" applyBorder="1" applyAlignment="1" applyProtection="1">
      <alignment horizontal="right" vertical="top"/>
      <protection hidden="1"/>
    </xf>
    <xf numFmtId="0" fontId="0" fillId="0" borderId="0" xfId="0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Alignment="1" applyProtection="1">
      <alignment horizontal="justify"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10" fillId="0" borderId="0" xfId="0" applyFont="1" applyAlignment="1" applyProtection="1">
      <alignment wrapText="1"/>
      <protection hidden="1"/>
    </xf>
    <xf numFmtId="0" fontId="11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protection hidden="1"/>
    </xf>
    <xf numFmtId="0" fontId="10" fillId="0" borderId="0" xfId="0" applyFont="1" applyAlignment="1" applyProtection="1"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1" applyFont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horizontal="right" vertical="top"/>
      <protection hidden="1"/>
    </xf>
    <xf numFmtId="0" fontId="0" fillId="0" borderId="0" xfId="0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top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 applyProtection="1">
      <alignment horizontal="left" vertical="center"/>
      <protection hidden="1"/>
    </xf>
    <xf numFmtId="0" fontId="0" fillId="0" borderId="0" xfId="0" applyFill="1"/>
    <xf numFmtId="49" fontId="0" fillId="0" borderId="0" xfId="0" applyNumberFormat="1" applyBorder="1" applyAlignment="1" applyProtection="1">
      <alignment horizontal="left" vertical="center"/>
      <protection hidden="1"/>
    </xf>
    <xf numFmtId="0" fontId="33" fillId="0" borderId="0" xfId="0" applyFont="1" applyProtection="1">
      <protection hidden="1"/>
    </xf>
    <xf numFmtId="0" fontId="33" fillId="0" borderId="11" xfId="0" applyFont="1" applyBorder="1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0" borderId="11" xfId="0" applyFont="1" applyFill="1" applyBorder="1" applyAlignment="1" applyProtection="1">
      <alignment horizontal="left" vertical="top"/>
      <protection hidden="1"/>
    </xf>
    <xf numFmtId="0" fontId="33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14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11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11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0" fillId="0" borderId="0" xfId="0" applyAlignment="1">
      <alignment horizontal="left" vertical="center"/>
    </xf>
    <xf numFmtId="0" fontId="31" fillId="5" borderId="15" xfId="0" applyFont="1" applyFill="1" applyBorder="1" applyAlignment="1" applyProtection="1">
      <alignment horizontal="center" vertical="center"/>
      <protection hidden="1"/>
    </xf>
    <xf numFmtId="0" fontId="34" fillId="0" borderId="16" xfId="4" applyFont="1" applyFill="1" applyBorder="1" applyAlignment="1">
      <alignment horizontal="right" wrapText="1"/>
    </xf>
    <xf numFmtId="0" fontId="34" fillId="0" borderId="16" xfId="4" applyFont="1" applyFill="1" applyBorder="1" applyAlignment="1">
      <alignment wrapText="1"/>
    </xf>
    <xf numFmtId="0" fontId="14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4" fillId="6" borderId="17" xfId="4" applyFont="1" applyFill="1" applyBorder="1" applyAlignment="1" applyProtection="1">
      <alignment horizontal="center"/>
      <protection hidden="1"/>
    </xf>
    <xf numFmtId="0" fontId="34" fillId="0" borderId="16" xfId="4" applyFont="1" applyBorder="1" applyAlignment="1" applyProtection="1">
      <alignment horizontal="right" wrapText="1"/>
      <protection hidden="1"/>
    </xf>
    <xf numFmtId="0" fontId="34" fillId="0" borderId="16" xfId="4" applyFont="1" applyBorder="1" applyAlignment="1" applyProtection="1">
      <alignment wrapText="1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0" fontId="25" fillId="0" borderId="0" xfId="0" applyFont="1" applyAlignment="1" applyProtection="1">
      <alignment vertical="top"/>
      <protection hidden="1"/>
    </xf>
    <xf numFmtId="0" fontId="33" fillId="0" borderId="0" xfId="0" applyFont="1" applyAlignment="1" applyProtection="1">
      <alignment vertical="top"/>
      <protection hidden="1"/>
    </xf>
    <xf numFmtId="0" fontId="32" fillId="3" borderId="14" xfId="0" applyFont="1" applyFill="1" applyBorder="1"/>
    <xf numFmtId="0" fontId="33" fillId="0" borderId="0" xfId="0" applyFont="1" applyBorder="1" applyAlignment="1" applyProtection="1">
      <alignment horizontal="center" vertical="center" wrapText="1"/>
      <protection hidden="1"/>
    </xf>
    <xf numFmtId="0" fontId="35" fillId="0" borderId="0" xfId="0" applyFont="1" applyAlignment="1">
      <alignment horizontal="center" vertical="center" wrapText="1"/>
    </xf>
    <xf numFmtId="0" fontId="25" fillId="3" borderId="11" xfId="0" applyFont="1" applyFill="1" applyBorder="1" applyAlignment="1" applyProtection="1">
      <alignment horizontal="left" vertical="justify" wrapText="1"/>
      <protection hidden="1"/>
    </xf>
    <xf numFmtId="0" fontId="27" fillId="0" borderId="0" xfId="0" applyFont="1" applyBorder="1" applyAlignment="1" applyProtection="1">
      <alignment horizontal="left" vertical="justify" wrapText="1"/>
      <protection hidden="1"/>
    </xf>
    <xf numFmtId="0" fontId="27" fillId="0" borderId="12" xfId="0" applyFont="1" applyBorder="1" applyAlignment="1" applyProtection="1">
      <alignment horizontal="left" vertical="justify" wrapText="1"/>
      <protection hidden="1"/>
    </xf>
    <xf numFmtId="0" fontId="25" fillId="3" borderId="5" xfId="0" applyFont="1" applyFill="1" applyBorder="1" applyAlignment="1" applyProtection="1">
      <alignment horizontal="left" vertical="justify" wrapText="1"/>
      <protection hidden="1"/>
    </xf>
    <xf numFmtId="0" fontId="27" fillId="0" borderId="6" xfId="0" applyFont="1" applyBorder="1" applyAlignment="1" applyProtection="1">
      <alignment horizontal="left" vertical="justify" wrapText="1"/>
      <protection hidden="1"/>
    </xf>
    <xf numFmtId="0" fontId="27" fillId="0" borderId="7" xfId="0" applyFont="1" applyBorder="1" applyAlignment="1" applyProtection="1">
      <alignment horizontal="left" vertical="justify" wrapText="1"/>
      <protection hidden="1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>
      <alignment horizontal="center" vertical="center" wrapText="1"/>
    </xf>
    <xf numFmtId="0" fontId="11" fillId="0" borderId="0" xfId="0" applyFont="1" applyBorder="1" applyAlignment="1" applyProtection="1">
      <alignment horizontal="right" vertical="top"/>
      <protection hidden="1"/>
    </xf>
    <xf numFmtId="0" fontId="14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left" vertical="justify" wrapText="1"/>
      <protection hidden="1"/>
    </xf>
    <xf numFmtId="0" fontId="10" fillId="0" borderId="9" xfId="0" applyFont="1" applyFill="1" applyBorder="1" applyAlignment="1" applyProtection="1">
      <alignment horizontal="left" vertical="justify" wrapText="1"/>
      <protection hidden="1"/>
    </xf>
    <xf numFmtId="0" fontId="10" fillId="0" borderId="10" xfId="0" applyFont="1" applyFill="1" applyBorder="1" applyAlignment="1" applyProtection="1">
      <alignment horizontal="left" vertical="justify" wrapText="1"/>
      <protection hidden="1"/>
    </xf>
    <xf numFmtId="0" fontId="0" fillId="0" borderId="5" xfId="0" applyFill="1" applyBorder="1" applyAlignment="1" applyProtection="1">
      <alignment wrapText="1"/>
      <protection hidden="1"/>
    </xf>
    <xf numFmtId="0" fontId="0" fillId="0" borderId="6" xfId="0" applyFill="1" applyBorder="1" applyAlignment="1" applyProtection="1">
      <alignment wrapText="1"/>
      <protection hidden="1"/>
    </xf>
    <xf numFmtId="0" fontId="0" fillId="0" borderId="7" xfId="0" applyFill="1" applyBorder="1" applyAlignment="1" applyProtection="1">
      <alignment wrapText="1"/>
      <protection hidden="1"/>
    </xf>
    <xf numFmtId="0" fontId="10" fillId="3" borderId="2" xfId="0" applyFont="1" applyFill="1" applyBorder="1" applyAlignment="1" applyProtection="1">
      <alignment horizontal="left" vertical="justify"/>
      <protection locked="0"/>
    </xf>
    <xf numFmtId="0" fontId="10" fillId="3" borderId="3" xfId="0" applyFont="1" applyFill="1" applyBorder="1" applyAlignment="1" applyProtection="1">
      <alignment horizontal="left" vertical="justify"/>
      <protection locked="0"/>
    </xf>
    <xf numFmtId="0" fontId="10" fillId="3" borderId="4" xfId="0" applyFont="1" applyFill="1" applyBorder="1" applyAlignment="1" applyProtection="1">
      <alignment horizontal="left" vertical="justify"/>
      <protection locked="0"/>
    </xf>
    <xf numFmtId="0" fontId="1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14" fontId="10" fillId="3" borderId="2" xfId="0" applyNumberFormat="1" applyFont="1" applyFill="1" applyBorder="1" applyAlignment="1" applyProtection="1">
      <alignment horizontal="left" vertical="center"/>
      <protection locked="0"/>
    </xf>
    <xf numFmtId="0" fontId="25" fillId="3" borderId="8" xfId="0" applyFont="1" applyFill="1" applyBorder="1" applyAlignment="1" applyProtection="1">
      <alignment horizontal="left" vertical="justify" wrapText="1"/>
      <protection hidden="1"/>
    </xf>
    <xf numFmtId="0" fontId="27" fillId="0" borderId="9" xfId="0" applyFont="1" applyBorder="1" applyAlignment="1" applyProtection="1">
      <alignment horizontal="left" vertical="justify" wrapText="1"/>
      <protection hidden="1"/>
    </xf>
    <xf numFmtId="0" fontId="27" fillId="0" borderId="10" xfId="0" applyFont="1" applyBorder="1" applyAlignment="1" applyProtection="1">
      <alignment horizontal="left" vertical="justify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10" fillId="0" borderId="11" xfId="0" applyFont="1" applyBorder="1" applyAlignment="1" applyProtection="1">
      <alignment horizontal="left" vertical="center" wrapText="1"/>
      <protection hidden="1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49" fontId="10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 horizontal="left" vertical="top" wrapText="1"/>
    </xf>
    <xf numFmtId="0" fontId="37" fillId="0" borderId="0" xfId="0" applyFont="1" applyAlignment="1" applyProtection="1">
      <alignment horizontal="center" vertical="center" wrapText="1"/>
      <protection hidden="1"/>
    </xf>
    <xf numFmtId="0" fontId="39" fillId="0" borderId="0" xfId="0" applyFont="1" applyAlignment="1">
      <alignment horizontal="center" vertical="center" wrapText="1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9" fillId="4" borderId="0" xfId="0" applyFont="1" applyFill="1" applyAlignment="1" applyProtection="1">
      <alignment vertical="center"/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0" fontId="33" fillId="0" borderId="11" xfId="0" applyFont="1" applyBorder="1" applyAlignment="1" applyProtection="1">
      <alignment horizontal="left" vertical="top" wrapText="1"/>
      <protection hidden="1"/>
    </xf>
    <xf numFmtId="0" fontId="33" fillId="0" borderId="0" xfId="0" applyFont="1" applyAlignment="1">
      <alignment horizontal="left" wrapText="1"/>
    </xf>
    <xf numFmtId="0" fontId="10" fillId="0" borderId="0" xfId="0" applyFont="1" applyFill="1" applyAlignment="1" applyProtection="1">
      <alignment horizontal="left" vertical="justify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vertical="top" wrapText="1"/>
    </xf>
    <xf numFmtId="0" fontId="17" fillId="0" borderId="0" xfId="0" applyFont="1" applyBorder="1" applyAlignment="1" applyProtection="1">
      <alignment horizontal="right" vertical="center" wrapText="1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left" vertical="top" wrapText="1"/>
      <protection hidden="1"/>
    </xf>
    <xf numFmtId="0" fontId="21" fillId="0" borderId="0" xfId="0" applyFont="1" applyAlignment="1" applyProtection="1">
      <alignment wrapText="1"/>
      <protection hidden="1"/>
    </xf>
    <xf numFmtId="0" fontId="22" fillId="0" borderId="0" xfId="0" quotePrefix="1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4" fillId="0" borderId="0" xfId="1" applyFont="1" applyAlignment="1" applyProtection="1">
      <alignment vertical="top" wrapText="1"/>
      <protection hidden="1"/>
    </xf>
    <xf numFmtId="0" fontId="24" fillId="0" borderId="0" xfId="1" applyFont="1" applyAlignment="1" applyProtection="1">
      <alignment vertical="top"/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14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Alignment="1" applyProtection="1">
      <alignment horizontal="justify" vertical="top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10" fillId="3" borderId="8" xfId="0" applyFont="1" applyFill="1" applyBorder="1" applyAlignment="1" applyProtection="1">
      <alignment vertical="top"/>
      <protection locked="0"/>
    </xf>
    <xf numFmtId="0" fontId="10" fillId="3" borderId="9" xfId="0" applyFont="1" applyFill="1" applyBorder="1" applyAlignment="1" applyProtection="1">
      <alignment vertical="top"/>
      <protection locked="0"/>
    </xf>
    <xf numFmtId="0" fontId="10" fillId="3" borderId="10" xfId="0" applyFont="1" applyFill="1" applyBorder="1" applyAlignment="1" applyProtection="1">
      <alignment vertical="top"/>
      <protection locked="0"/>
    </xf>
    <xf numFmtId="0" fontId="10" fillId="3" borderId="5" xfId="0" applyFont="1" applyFill="1" applyBorder="1" applyAlignment="1" applyProtection="1">
      <alignment vertical="top"/>
      <protection locked="0"/>
    </xf>
    <xf numFmtId="0" fontId="10" fillId="3" borderId="6" xfId="0" applyFont="1" applyFill="1" applyBorder="1" applyAlignment="1" applyProtection="1">
      <alignment vertical="top"/>
      <protection locked="0"/>
    </xf>
    <xf numFmtId="0" fontId="10" fillId="3" borderId="7" xfId="0" applyFont="1" applyFill="1" applyBorder="1" applyAlignment="1" applyProtection="1">
      <alignment vertical="top"/>
      <protection locked="0"/>
    </xf>
    <xf numFmtId="0" fontId="25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/>
    <xf numFmtId="0" fontId="3" fillId="0" borderId="0" xfId="1" applyAlignment="1" applyProtection="1">
      <protection hidden="1"/>
    </xf>
    <xf numFmtId="0" fontId="24" fillId="0" borderId="0" xfId="1" applyFont="1" applyAlignment="1" applyProtection="1">
      <protection hidden="1"/>
    </xf>
    <xf numFmtId="0" fontId="24" fillId="0" borderId="0" xfId="1" applyFont="1" applyAlignment="1" applyProtection="1">
      <alignment horizontal="left" vertical="center" wrapText="1"/>
      <protection hidden="1"/>
    </xf>
    <xf numFmtId="0" fontId="0" fillId="0" borderId="0" xfId="0" applyAlignment="1">
      <alignment vertical="center" wrapText="1"/>
    </xf>
    <xf numFmtId="0" fontId="16" fillId="0" borderId="0" xfId="0" applyFont="1" applyBorder="1" applyAlignment="1" applyProtection="1">
      <alignment horizontal="right" wrapText="1"/>
      <protection hidden="1"/>
    </xf>
    <xf numFmtId="0" fontId="1" fillId="0" borderId="0" xfId="0" applyFont="1" applyAlignment="1" applyProtection="1">
      <alignment wrapText="1"/>
      <protection hidden="1"/>
    </xf>
    <xf numFmtId="0" fontId="28" fillId="0" borderId="0" xfId="0" applyFont="1" applyBorder="1" applyAlignment="1" applyProtection="1">
      <alignment horizontal="center" wrapText="1"/>
      <protection hidden="1"/>
    </xf>
    <xf numFmtId="0" fontId="29" fillId="0" borderId="0" xfId="0" applyFont="1" applyAlignment="1" applyProtection="1">
      <alignment horizontal="center" wrapText="1"/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left" vertical="center" wrapText="1"/>
      <protection hidden="1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protection hidden="1"/>
    </xf>
    <xf numFmtId="0" fontId="10" fillId="0" borderId="0" xfId="0" applyFont="1" applyAlignment="1" applyProtection="1">
      <protection hidden="1"/>
    </xf>
  </cellXfs>
  <cellStyles count="5">
    <cellStyle name="Hyperlink" xfId="1" builtinId="8"/>
    <cellStyle name="Hyperlink 2" xfId="2" xr:uid="{00000000-0005-0000-0000-000001000000}"/>
    <cellStyle name="Standaard" xfId="0" builtinId="0"/>
    <cellStyle name="Standaard 2" xfId="3" xr:uid="{00000000-0005-0000-0000-000003000000}"/>
    <cellStyle name="Standaard_Blad1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data-onderwijs.vlaanderen.be/edulex/document.aspx?docid=12999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arc.vandemeirssche@ond.vlaanderen.be" TargetMode="External"/><Relationship Id="rId1" Type="http://schemas.openxmlformats.org/officeDocument/2006/relationships/hyperlink" Target="https://data-onderwijs.vlaanderen.be/onderwijsaanbod/" TargetMode="External"/><Relationship Id="rId6" Type="http://schemas.openxmlformats.org/officeDocument/2006/relationships/hyperlink" Target="https://data-onderwijs.vlaanderen.be/edulex/document.aspx?docid=9419" TargetMode="External"/><Relationship Id="rId5" Type="http://schemas.openxmlformats.org/officeDocument/2006/relationships/hyperlink" Target="https://data-onderwijs.vlaanderen.be/edulex/document.aspx?docid=14289" TargetMode="External"/><Relationship Id="rId4" Type="http://schemas.openxmlformats.org/officeDocument/2006/relationships/hyperlink" Target="https://data-onderwijs.vlaanderen.be/edulex/document.aspx?docid=1428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22"/>
  <sheetViews>
    <sheetView showGridLines="0" tabSelected="1" zoomScale="120" zoomScaleNormal="120" zoomScaleSheetLayoutView="120" workbookViewId="0">
      <selection activeCell="A30" sqref="A30:B34"/>
    </sheetView>
  </sheetViews>
  <sheetFormatPr defaultColWidth="2.109375" defaultRowHeight="13.8" x14ac:dyDescent="0.3"/>
  <cols>
    <col min="1" max="1" width="3" style="5" customWidth="1"/>
    <col min="2" max="2" width="2.6640625" style="5" customWidth="1"/>
    <col min="3" max="43" width="2.109375" style="5" customWidth="1"/>
    <col min="44" max="44" width="2.6640625" style="5" customWidth="1"/>
    <col min="45" max="47" width="2.109375" style="5"/>
    <col min="48" max="48" width="2.109375" style="5" customWidth="1"/>
    <col min="49" max="16384" width="2.109375" style="5"/>
  </cols>
  <sheetData>
    <row r="1" spans="1:50" ht="10.5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85" t="s">
        <v>5361</v>
      </c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</row>
    <row r="2" spans="1:50" ht="10.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1"/>
      <c r="AF2" s="30"/>
      <c r="AG2" s="30"/>
      <c r="AH2" s="30"/>
      <c r="AI2" s="30"/>
      <c r="AJ2" s="30"/>
      <c r="AK2" s="186" t="s">
        <v>1991</v>
      </c>
      <c r="AL2" s="191"/>
      <c r="AM2" s="191"/>
      <c r="AN2" s="191"/>
      <c r="AO2" s="191"/>
      <c r="AP2" s="191"/>
      <c r="AQ2" s="191"/>
    </row>
    <row r="3" spans="1:50" ht="47.4" customHeight="1" x14ac:dyDescent="0.45">
      <c r="A3" s="9"/>
      <c r="B3" s="9"/>
      <c r="C3" s="187" t="s">
        <v>2128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99"/>
      <c r="AS3" s="200"/>
      <c r="AU3" s="65"/>
      <c r="AV3" s="65"/>
    </row>
    <row r="4" spans="1:50" ht="1.5" customHeight="1" x14ac:dyDescent="0.3">
      <c r="A4" s="9"/>
      <c r="B4" s="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1:50" ht="20.399999999999999" customHeight="1" x14ac:dyDescent="0.3">
      <c r="A5" s="9"/>
      <c r="B5" s="9"/>
      <c r="C5" s="189" t="s">
        <v>660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</row>
    <row r="6" spans="1:50" ht="12.9" customHeight="1" x14ac:dyDescent="0.3">
      <c r="A6" s="9"/>
      <c r="B6" s="9"/>
      <c r="C6" s="64" t="s">
        <v>728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207" t="str">
        <f ca="1">IF(TODAY()&gt;45519,"U gebruikt niet de recentste versie van dit formulier. Een actuele versie vindt u als bijlage bij de hieronder vermelde omzendbrief.","")</f>
        <v/>
      </c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70"/>
    </row>
    <row r="7" spans="1:50" ht="12.9" customHeight="1" x14ac:dyDescent="0.3">
      <c r="A7" s="9"/>
      <c r="B7" s="9"/>
      <c r="C7" s="18" t="s">
        <v>1994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54"/>
    </row>
    <row r="8" spans="1:50" ht="12.9" customHeight="1" x14ac:dyDescent="0.3">
      <c r="A8" s="9"/>
      <c r="B8" s="9"/>
      <c r="C8" s="18" t="s">
        <v>1984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54"/>
    </row>
    <row r="9" spans="1:50" ht="12.9" customHeight="1" x14ac:dyDescent="0.3">
      <c r="A9" s="9"/>
      <c r="B9" s="9"/>
      <c r="C9" s="64" t="s">
        <v>5358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54"/>
    </row>
    <row r="10" spans="1:50" ht="12.9" customHeight="1" x14ac:dyDescent="0.3">
      <c r="A10" s="9"/>
      <c r="B10" s="9"/>
      <c r="C10" s="114" t="s">
        <v>5357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54"/>
    </row>
    <row r="11" spans="1:50" ht="12.9" customHeight="1" x14ac:dyDescent="0.3">
      <c r="A11" s="9"/>
      <c r="B11" s="9"/>
      <c r="C11" s="22" t="s">
        <v>1995</v>
      </c>
      <c r="D11" s="183" t="s">
        <v>1996</v>
      </c>
      <c r="E11" s="211"/>
      <c r="F11" s="211"/>
      <c r="G11" s="211"/>
      <c r="H11" s="211"/>
      <c r="I11" s="211"/>
      <c r="J11" s="211"/>
      <c r="K11" s="196"/>
      <c r="L11" s="197"/>
      <c r="M11" s="197"/>
      <c r="N11" s="197"/>
      <c r="O11" s="197"/>
      <c r="P11" s="64"/>
      <c r="Q11" s="64"/>
      <c r="R11" s="64"/>
      <c r="S11" s="64"/>
      <c r="T11" s="64"/>
      <c r="U11" s="64"/>
      <c r="V11" s="64"/>
      <c r="W11" s="64"/>
      <c r="X11" s="64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54"/>
    </row>
    <row r="12" spans="1:50" ht="12.9" customHeight="1" x14ac:dyDescent="0.3">
      <c r="A12" s="9"/>
      <c r="B12" s="9"/>
      <c r="C12" s="214" t="s">
        <v>1997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96"/>
      <c r="W12" s="96"/>
      <c r="X12" s="95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54"/>
    </row>
    <row r="13" spans="1:50" ht="3" customHeight="1" x14ac:dyDescent="0.3">
      <c r="A13" s="9"/>
      <c r="B13" s="9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54"/>
    </row>
    <row r="14" spans="1:50" ht="15" customHeight="1" x14ac:dyDescent="0.3">
      <c r="A14" s="9"/>
      <c r="B14" s="9"/>
      <c r="C14" s="7" t="s">
        <v>65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54"/>
    </row>
    <row r="15" spans="1:50" ht="32.4" customHeight="1" x14ac:dyDescent="0.3">
      <c r="A15" s="9"/>
      <c r="B15" s="9"/>
      <c r="C15" s="194" t="s">
        <v>1988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</row>
    <row r="16" spans="1:50" s="13" customFormat="1" ht="15" customHeight="1" x14ac:dyDescent="0.3">
      <c r="C16" s="7" t="s">
        <v>67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5"/>
      <c r="AS16" s="9"/>
      <c r="AT16" s="9"/>
      <c r="AU16" s="15"/>
      <c r="AV16" s="15"/>
      <c r="AW16" s="15"/>
      <c r="AX16" s="15"/>
    </row>
    <row r="17" spans="1:50" s="13" customFormat="1" ht="27.6" customHeight="1" x14ac:dyDescent="0.3">
      <c r="C17" s="192" t="s">
        <v>5067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5"/>
      <c r="AS17" s="9"/>
      <c r="AT17" s="9"/>
      <c r="AU17" s="15"/>
      <c r="AV17" s="15"/>
      <c r="AW17" s="15"/>
      <c r="AX17" s="15"/>
    </row>
    <row r="18" spans="1:50" s="13" customFormat="1" ht="15.6" hidden="1" customHeight="1" x14ac:dyDescent="0.3"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5"/>
      <c r="AS18" s="9"/>
      <c r="AT18" s="9"/>
      <c r="AU18" s="15"/>
      <c r="AV18" s="15"/>
      <c r="AW18" s="15"/>
      <c r="AX18" s="15"/>
    </row>
    <row r="19" spans="1:50" s="13" customFormat="1" ht="16.2" customHeight="1" x14ac:dyDescent="0.3">
      <c r="C19" s="192" t="s">
        <v>5069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5"/>
      <c r="AS19" s="9"/>
      <c r="AT19" s="9"/>
      <c r="AU19" s="15"/>
      <c r="AV19" s="15"/>
      <c r="AW19" s="15"/>
      <c r="AX19" s="15"/>
    </row>
    <row r="20" spans="1:50" s="13" customFormat="1" ht="32.4" customHeight="1" x14ac:dyDescent="0.3">
      <c r="C20" s="192" t="s">
        <v>5068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5"/>
      <c r="AS20" s="9"/>
      <c r="AT20" s="9"/>
      <c r="AU20" s="15"/>
      <c r="AV20" s="15"/>
      <c r="AW20" s="15"/>
      <c r="AX20" s="15"/>
    </row>
    <row r="21" spans="1:50" s="13" customFormat="1" ht="16.95" hidden="1" customHeight="1" x14ac:dyDescent="0.3"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5"/>
      <c r="AS21" s="9"/>
      <c r="AT21" s="9"/>
      <c r="AU21" s="15"/>
      <c r="AV21" s="15"/>
      <c r="AW21" s="15"/>
      <c r="AX21" s="15"/>
    </row>
    <row r="22" spans="1:50" ht="15" customHeight="1" x14ac:dyDescent="0.3">
      <c r="A22" s="9"/>
      <c r="B22" s="9"/>
      <c r="C22" s="7" t="s">
        <v>680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</row>
    <row r="23" spans="1:50" ht="17.399999999999999" customHeight="1" x14ac:dyDescent="0.3">
      <c r="A23" s="9"/>
      <c r="B23" s="9"/>
      <c r="C23" s="198" t="s">
        <v>729</v>
      </c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</row>
    <row r="24" spans="1:50" ht="15" customHeight="1" x14ac:dyDescent="0.3">
      <c r="A24" s="9"/>
      <c r="B24" s="9"/>
      <c r="C24" s="7" t="s">
        <v>730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</row>
    <row r="25" spans="1:50" ht="29.4" customHeight="1" x14ac:dyDescent="0.3">
      <c r="A25" s="9"/>
      <c r="B25" s="9"/>
      <c r="C25" s="140" t="s">
        <v>731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34"/>
      <c r="AS25" s="34"/>
      <c r="AT25" s="34"/>
      <c r="AU25" s="66"/>
      <c r="AV25" s="66"/>
    </row>
    <row r="26" spans="1:50" ht="12" customHeight="1" x14ac:dyDescent="0.3">
      <c r="A26" s="9"/>
      <c r="B26" s="9"/>
      <c r="C26" s="16"/>
    </row>
    <row r="27" spans="1:50" ht="15" customHeight="1" x14ac:dyDescent="0.3">
      <c r="A27" s="9"/>
      <c r="B27" s="9"/>
      <c r="C27" s="177" t="s">
        <v>721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</row>
    <row r="28" spans="1:50" s="11" customFormat="1" ht="3.6" customHeight="1" x14ac:dyDescent="0.3">
      <c r="A28" s="10"/>
      <c r="B28" s="10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50" ht="15.6" customHeight="1" x14ac:dyDescent="0.3">
      <c r="A29" s="139">
        <v>1</v>
      </c>
      <c r="B29" s="139"/>
      <c r="C29" s="68" t="s">
        <v>1935</v>
      </c>
      <c r="AF29" s="123" t="str">
        <f>IF(A30="","","U hebt vraag "&amp;A29&amp;" nog niet beantwoord!")</f>
        <v/>
      </c>
    </row>
    <row r="30" spans="1:50" ht="3.6" customHeight="1" x14ac:dyDescent="0.3">
      <c r="A30" s="218" t="str">
        <f>IF(AND(OR(P41&lt;&gt;"",P59&lt;&gt;""),C31="",C33=""),"Maak uw keuze.","")</f>
        <v/>
      </c>
      <c r="B30" s="219"/>
    </row>
    <row r="31" spans="1:50" ht="12" customHeight="1" x14ac:dyDescent="0.3">
      <c r="A31" s="219"/>
      <c r="B31" s="219"/>
      <c r="C31" s="33"/>
      <c r="D31" s="5" t="s">
        <v>743</v>
      </c>
      <c r="O31" s="220" t="str">
        <f>IF(AND(C31="X",C33="X"),"U mag bij vraag "&amp;A29&amp;" maar één vakje aankruisen!","")</f>
        <v/>
      </c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</row>
    <row r="32" spans="1:50" ht="3.6" customHeight="1" x14ac:dyDescent="0.3">
      <c r="A32" s="219"/>
      <c r="B32" s="219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</row>
    <row r="33" spans="1:43" ht="12" customHeight="1" x14ac:dyDescent="0.3">
      <c r="A33" s="219"/>
      <c r="B33" s="219"/>
      <c r="C33" s="33"/>
      <c r="D33" s="5" t="s">
        <v>732</v>
      </c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</row>
    <row r="34" spans="1:43" ht="4.2" customHeight="1" x14ac:dyDescent="0.3">
      <c r="A34" s="219"/>
      <c r="B34" s="219"/>
      <c r="C34" s="9"/>
    </row>
    <row r="35" spans="1:43" ht="15.6" customHeight="1" x14ac:dyDescent="0.3">
      <c r="A35" s="139">
        <v>2</v>
      </c>
      <c r="B35" s="139"/>
      <c r="C35" s="68" t="s">
        <v>1936</v>
      </c>
      <c r="D35" s="66"/>
      <c r="E35" s="66"/>
      <c r="F35" s="66"/>
      <c r="G35" s="66"/>
      <c r="H35" s="66"/>
      <c r="I35" s="66"/>
      <c r="J35" s="66"/>
      <c r="K35" s="66"/>
      <c r="L35" s="66"/>
    </row>
    <row r="36" spans="1:43" ht="3.6" customHeight="1" x14ac:dyDescent="0.3">
      <c r="A36" s="57"/>
      <c r="B36" s="57"/>
      <c r="C36" s="68"/>
      <c r="D36" s="66"/>
      <c r="E36" s="66"/>
      <c r="F36" s="66"/>
      <c r="G36" s="66"/>
      <c r="H36" s="66"/>
      <c r="I36" s="66"/>
      <c r="J36" s="66"/>
      <c r="K36" s="66"/>
      <c r="L36" s="66"/>
    </row>
    <row r="37" spans="1:43" ht="30" customHeight="1" x14ac:dyDescent="0.3">
      <c r="A37" s="9"/>
      <c r="B37" s="9"/>
      <c r="C37" s="140" t="s">
        <v>1992</v>
      </c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</row>
    <row r="38" spans="1:43" ht="16.2" customHeight="1" x14ac:dyDescent="0.3">
      <c r="A38" s="9"/>
      <c r="B38" s="9"/>
      <c r="C38" s="16" t="s">
        <v>1937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192" t="s">
        <v>746</v>
      </c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</row>
    <row r="39" spans="1:43" ht="16.2" customHeight="1" x14ac:dyDescent="0.3">
      <c r="A39" s="9"/>
      <c r="B39" s="9"/>
      <c r="C39" s="16" t="s">
        <v>1938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76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</row>
    <row r="40" spans="1:43" ht="3" customHeight="1" x14ac:dyDescent="0.3">
      <c r="A40" s="9"/>
      <c r="B40" s="9"/>
      <c r="C40" s="71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</row>
    <row r="41" spans="1:43" ht="15" customHeight="1" x14ac:dyDescent="0.3">
      <c r="A41" s="9"/>
      <c r="B41" s="9"/>
      <c r="N41" s="19" t="s">
        <v>62</v>
      </c>
      <c r="P41" s="142"/>
      <c r="Q41" s="143"/>
      <c r="R41" s="143"/>
      <c r="S41" s="144"/>
      <c r="T41" s="94" t="str">
        <f>IF(AND(C33="X",P41&lt;&gt;"")," &lt;= Als u bij vraag 1 'nee' hebt aangekruist, mag u vraag 2 NIET beantwoorden!",IF(AND(C31="X",P41="")," &lt;= Vul het instellingsnummer van het schoolbestuur in.",""))</f>
        <v/>
      </c>
      <c r="U41" s="8"/>
      <c r="V41" s="12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ht="3" customHeight="1" x14ac:dyDescent="0.3">
      <c r="A42" s="9"/>
      <c r="B42" s="9"/>
      <c r="N42" s="14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3" ht="15" customHeight="1" x14ac:dyDescent="0.3">
      <c r="A43" s="9"/>
      <c r="B43" s="9"/>
      <c r="N43" s="14" t="s">
        <v>61</v>
      </c>
      <c r="P43" s="181" t="str">
        <f>IF(ISBLANK(P41),"",VLOOKUP(P41,'gegevens schoolbesturen'!$A$2:$G$3000,2,FALSE))</f>
        <v/>
      </c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</row>
    <row r="44" spans="1:43" ht="15" customHeight="1" x14ac:dyDescent="0.3">
      <c r="A44" s="9"/>
      <c r="B44" s="9"/>
      <c r="N44" s="14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</row>
    <row r="45" spans="1:43" ht="3.6" customHeight="1" x14ac:dyDescent="0.3">
      <c r="A45" s="9"/>
      <c r="B45" s="9"/>
      <c r="N45" s="14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3" ht="15" customHeight="1" x14ac:dyDescent="0.3">
      <c r="A46" s="9"/>
      <c r="B46" s="9"/>
      <c r="N46" s="19" t="s">
        <v>69</v>
      </c>
      <c r="P46" s="182" t="str">
        <f>IF(ISBLANK(P41),"",VLOOKUP(P41,'gegevens schoolbesturen'!$A$2:$G$3000,3,FALSE))</f>
        <v/>
      </c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</row>
    <row r="47" spans="1:43" ht="3" customHeight="1" x14ac:dyDescent="0.3">
      <c r="A47" s="9"/>
      <c r="B47" s="9"/>
      <c r="N47" s="14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3" ht="15" customHeight="1" x14ac:dyDescent="0.3">
      <c r="A48" s="9"/>
      <c r="B48" s="9"/>
      <c r="N48" s="19" t="s">
        <v>66</v>
      </c>
      <c r="P48" s="182" t="str">
        <f>IF(ISBLANK(P41),"",VLOOKUP(P41,'gegevens schoolbesturen'!$A$2:$G$3000,4,FALSE))</f>
        <v/>
      </c>
      <c r="Q48" s="182"/>
      <c r="R48" s="182"/>
      <c r="S48" s="23"/>
      <c r="T48" s="182" t="str">
        <f>IF(ISBLANK(P41),"",VLOOKUP(P41,'gegevens schoolbesturen'!$A$2:$G$3000,5,FALSE))</f>
        <v/>
      </c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</row>
    <row r="49" spans="1:44" ht="3.6" customHeight="1" x14ac:dyDescent="0.3">
      <c r="A49" s="9"/>
      <c r="B49" s="9"/>
      <c r="N49" s="14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</row>
    <row r="50" spans="1:44" ht="15" customHeight="1" x14ac:dyDescent="0.3">
      <c r="A50" s="9"/>
      <c r="B50" s="9"/>
      <c r="N50" s="19" t="s">
        <v>657</v>
      </c>
      <c r="P50" s="182" t="str">
        <f>IF(ISBLANK(P41),"",VLOOKUP(P41,'gegevens schoolbesturen'!$A$2:$G$3000,6,FALSE))</f>
        <v/>
      </c>
      <c r="Q50" s="183"/>
      <c r="R50" s="183"/>
      <c r="S50" s="183"/>
      <c r="T50" s="183"/>
      <c r="U50" s="183"/>
      <c r="V50" s="18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</row>
    <row r="51" spans="1:44" ht="3.6" customHeight="1" x14ac:dyDescent="0.3">
      <c r="A51" s="9"/>
      <c r="B51" s="9"/>
      <c r="N51" s="19"/>
      <c r="P51" s="59"/>
      <c r="Q51" s="60"/>
      <c r="R51" s="60"/>
      <c r="S51" s="60"/>
      <c r="T51" s="60"/>
      <c r="U51" s="60"/>
      <c r="V51" s="60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</row>
    <row r="52" spans="1:44" ht="15" customHeight="1" x14ac:dyDescent="0.3">
      <c r="A52" s="9"/>
      <c r="B52" s="9"/>
      <c r="N52" s="19" t="s">
        <v>735</v>
      </c>
      <c r="P52" s="209" t="str">
        <f>IF(P41="","",VLOOKUP(P41,'gegevens schoolbesturen'!$A$2:$G$3000,7,FALSE))</f>
        <v/>
      </c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</row>
    <row r="53" spans="1:44" ht="3" customHeight="1" x14ac:dyDescent="0.3">
      <c r="A53" s="9"/>
      <c r="B53" s="9"/>
    </row>
    <row r="54" spans="1:44" ht="15.6" customHeight="1" x14ac:dyDescent="0.3">
      <c r="A54" s="139">
        <v>3</v>
      </c>
      <c r="B54" s="139"/>
      <c r="C54" s="20" t="s">
        <v>681</v>
      </c>
      <c r="AA54" s="89" t="str">
        <f>IF(AND(AR59="",AR62="",AR64="",Y66="",AL68="",Y70=""),"","Beantwoord vraag "&amp;A54&amp;" volledig.")</f>
        <v/>
      </c>
    </row>
    <row r="55" spans="1:44" ht="3.6" customHeight="1" x14ac:dyDescent="0.3">
      <c r="A55" s="57"/>
      <c r="B55" s="57"/>
      <c r="C55" s="20"/>
    </row>
    <row r="56" spans="1:44" ht="28.8" customHeight="1" x14ac:dyDescent="0.3">
      <c r="A56" s="9"/>
      <c r="B56" s="9"/>
      <c r="C56" s="192" t="s">
        <v>5363</v>
      </c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</row>
    <row r="57" spans="1:44" ht="15" hidden="1" customHeight="1" x14ac:dyDescent="0.3">
      <c r="A57" s="9"/>
      <c r="B57" s="9"/>
      <c r="C57" s="212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</row>
    <row r="58" spans="1:44" ht="3" customHeight="1" x14ac:dyDescent="0.3">
      <c r="A58" s="77"/>
      <c r="B58" s="77"/>
      <c r="C58" s="20"/>
    </row>
    <row r="59" spans="1:44" ht="15" customHeight="1" x14ac:dyDescent="0.3">
      <c r="A59" s="9"/>
      <c r="B59" s="9"/>
      <c r="N59" s="14" t="s">
        <v>61</v>
      </c>
      <c r="P59" s="201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3"/>
      <c r="AR59" s="89" t="str">
        <f>IF(OR(AND(P59="",P62&lt;&gt;""),AND(C33="X",P59=""))," &lt;= Vul de naam van het nieuwe schoolbestuur in.","")</f>
        <v/>
      </c>
    </row>
    <row r="60" spans="1:44" ht="15" customHeight="1" x14ac:dyDescent="0.3">
      <c r="A60" s="9"/>
      <c r="B60" s="9"/>
      <c r="N60" s="14"/>
      <c r="P60" s="204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6"/>
    </row>
    <row r="61" spans="1:44" ht="3.6" customHeight="1" x14ac:dyDescent="0.3">
      <c r="A61" s="9"/>
      <c r="B61" s="9"/>
      <c r="N61" s="14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4" ht="15" customHeight="1" x14ac:dyDescent="0.3">
      <c r="A62" s="9"/>
      <c r="B62" s="9"/>
      <c r="N62" s="19" t="s">
        <v>69</v>
      </c>
      <c r="P62" s="165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7"/>
      <c r="AL62" s="42"/>
      <c r="AM62" s="165"/>
      <c r="AN62" s="166"/>
      <c r="AO62" s="166"/>
      <c r="AP62" s="166"/>
      <c r="AQ62" s="167"/>
      <c r="AR62" s="89" t="str">
        <f>IF(P59="","",IF(AND(P59&lt;&gt;"",OR(P62="",AM62=""))," &lt;= Vul de straatnaam én het huisnummer in.",""))</f>
        <v/>
      </c>
    </row>
    <row r="63" spans="1:44" ht="3.6" customHeight="1" x14ac:dyDescent="0.3">
      <c r="A63" s="9"/>
      <c r="B63" s="9"/>
      <c r="N63" s="14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4" ht="15" customHeight="1" x14ac:dyDescent="0.3">
      <c r="A64" s="9"/>
      <c r="B64" s="9"/>
      <c r="N64" s="19" t="s">
        <v>66</v>
      </c>
      <c r="P64" s="134"/>
      <c r="Q64" s="175"/>
      <c r="R64" s="176"/>
      <c r="S64" s="23"/>
      <c r="T64" s="134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6"/>
      <c r="AR64" s="89" t="str">
        <f>IF(AND(AM62&lt;&gt;"",OR(P64="",T64=""))," &lt;= Vul het postnummer én de gemeente in.","")</f>
        <v/>
      </c>
    </row>
    <row r="65" spans="1:47" ht="4.2" customHeight="1" x14ac:dyDescent="0.3">
      <c r="A65" s="9"/>
      <c r="B65" s="9"/>
      <c r="N65" s="19"/>
      <c r="P65" s="37"/>
      <c r="Q65" s="37"/>
      <c r="R65" s="37"/>
      <c r="S65" s="23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27"/>
    </row>
    <row r="66" spans="1:47" ht="15" customHeight="1" x14ac:dyDescent="0.3">
      <c r="A66" s="9"/>
      <c r="B66" s="9"/>
      <c r="N66" s="19" t="s">
        <v>657</v>
      </c>
      <c r="P66" s="168"/>
      <c r="Q66" s="169"/>
      <c r="R66" s="169"/>
      <c r="S66" s="169"/>
      <c r="T66" s="169"/>
      <c r="U66" s="169"/>
      <c r="V66" s="169"/>
      <c r="W66" s="169"/>
      <c r="X66" s="170"/>
      <c r="Y66" s="90" t="str">
        <f>IF(AND(T64&lt;&gt;"",P66="")," &lt;= Vul het telefoonnummer in.","")</f>
        <v/>
      </c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37"/>
      <c r="AM66" s="37"/>
      <c r="AN66" s="37"/>
      <c r="AO66" s="37"/>
      <c r="AP66" s="37"/>
      <c r="AQ66" s="37"/>
      <c r="AR66" s="27"/>
    </row>
    <row r="67" spans="1:47" ht="3.6" customHeight="1" x14ac:dyDescent="0.3">
      <c r="A67" s="9"/>
      <c r="B67" s="9"/>
      <c r="N67" s="19"/>
      <c r="P67" s="37"/>
      <c r="Q67" s="37"/>
      <c r="R67" s="37"/>
      <c r="S67" s="23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27"/>
    </row>
    <row r="68" spans="1:47" ht="15" customHeight="1" x14ac:dyDescent="0.3">
      <c r="A68" s="9"/>
      <c r="B68" s="9"/>
      <c r="N68" s="19" t="s">
        <v>735</v>
      </c>
      <c r="P68" s="165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7"/>
      <c r="AL68" s="91" t="str">
        <f>IF(AND(P66&lt;&gt;"",P68="")," &lt;= Vul het e-mailadres in. Als het e-mailadres nog niet gekend is, vul dan 'nog niet gekend' in.","")</f>
        <v/>
      </c>
      <c r="AM68" s="37"/>
      <c r="AN68" s="37"/>
      <c r="AO68" s="37"/>
      <c r="AP68" s="37"/>
      <c r="AQ68" s="37"/>
      <c r="AR68" s="27"/>
    </row>
    <row r="69" spans="1:47" ht="3.6" customHeight="1" x14ac:dyDescent="0.3">
      <c r="A69" s="9"/>
      <c r="B69" s="9"/>
      <c r="N69" s="19"/>
      <c r="P69" s="44"/>
      <c r="Q69" s="45"/>
      <c r="R69" s="45"/>
      <c r="S69" s="45"/>
      <c r="T69" s="45"/>
      <c r="U69" s="45"/>
      <c r="V69" s="45"/>
      <c r="W69" s="45"/>
      <c r="X69" s="45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37"/>
      <c r="AM69" s="37"/>
      <c r="AN69" s="37"/>
      <c r="AO69" s="37"/>
      <c r="AP69" s="37"/>
      <c r="AQ69" s="37"/>
      <c r="AR69" s="27"/>
    </row>
    <row r="70" spans="1:47" ht="15.6" customHeight="1" x14ac:dyDescent="0.3">
      <c r="A70" s="9"/>
      <c r="B70" s="9"/>
      <c r="N70" s="19" t="s">
        <v>1985</v>
      </c>
      <c r="P70" s="168"/>
      <c r="Q70" s="169"/>
      <c r="R70" s="169"/>
      <c r="S70" s="169"/>
      <c r="T70" s="169"/>
      <c r="U70" s="169"/>
      <c r="V70" s="169"/>
      <c r="W70" s="169"/>
      <c r="X70" s="170"/>
      <c r="Y70" s="179" t="str">
        <f>IF(AND(P68&lt;&gt;"",P70="")," &lt;= Vul het KBO-nummer in.","")</f>
        <v/>
      </c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37"/>
      <c r="AM70" s="37"/>
      <c r="AN70" s="37"/>
      <c r="AO70" s="37"/>
      <c r="AP70" s="37"/>
      <c r="AQ70" s="37"/>
      <c r="AR70" s="27"/>
    </row>
    <row r="71" spans="1:47" ht="11.4" customHeight="1" x14ac:dyDescent="0.3">
      <c r="A71" s="9"/>
      <c r="B71" s="9"/>
      <c r="N71" s="19"/>
      <c r="P71" s="44"/>
      <c r="Q71" s="45"/>
      <c r="R71" s="45"/>
      <c r="S71" s="45"/>
      <c r="T71" s="45"/>
      <c r="U71" s="45"/>
      <c r="V71" s="45"/>
      <c r="W71" s="45"/>
      <c r="X71" s="45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37"/>
      <c r="AM71" s="37"/>
      <c r="AN71" s="37"/>
      <c r="AO71" s="37"/>
      <c r="AP71" s="37"/>
      <c r="AQ71" s="37"/>
      <c r="AR71" s="27"/>
    </row>
    <row r="72" spans="1:47" ht="11.4" customHeight="1" x14ac:dyDescent="0.3">
      <c r="A72" s="9"/>
      <c r="B72" s="9"/>
      <c r="N72" s="19"/>
      <c r="P72" s="44"/>
      <c r="Q72" s="45"/>
      <c r="R72" s="45"/>
      <c r="S72" s="45"/>
      <c r="T72" s="45"/>
      <c r="U72" s="45"/>
      <c r="V72" s="45"/>
      <c r="W72" s="45"/>
      <c r="X72" s="45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37"/>
      <c r="AM72" s="37"/>
      <c r="AN72" s="37"/>
      <c r="AO72" s="37"/>
      <c r="AP72" s="37"/>
      <c r="AQ72" s="37"/>
      <c r="AR72" s="27"/>
    </row>
    <row r="73" spans="1:47" ht="15" customHeight="1" x14ac:dyDescent="0.3">
      <c r="A73" s="9"/>
      <c r="B73" s="9"/>
      <c r="C73" s="177" t="s">
        <v>736</v>
      </c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</row>
    <row r="74" spans="1:47" ht="4.2" customHeight="1" x14ac:dyDescent="0.3">
      <c r="A74" s="9"/>
      <c r="B74" s="9"/>
      <c r="N74" s="19"/>
      <c r="P74" s="44"/>
      <c r="Q74" s="45"/>
      <c r="R74" s="45"/>
      <c r="S74" s="45"/>
      <c r="T74" s="45"/>
      <c r="U74" s="45"/>
      <c r="V74" s="45"/>
      <c r="W74" s="45"/>
      <c r="X74" s="45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37"/>
      <c r="AM74" s="37"/>
      <c r="AN74" s="37"/>
      <c r="AO74" s="37"/>
      <c r="AP74" s="37"/>
      <c r="AQ74" s="37"/>
      <c r="AR74" s="27"/>
    </row>
    <row r="75" spans="1:47" ht="15.6" customHeight="1" x14ac:dyDescent="0.3">
      <c r="A75" s="139">
        <v>4</v>
      </c>
      <c r="B75" s="139"/>
      <c r="C75" s="20" t="s">
        <v>744</v>
      </c>
      <c r="V75" s="124" t="str">
        <f>IF(AND(AL77="",AL79="",Y81="",AL83=""),"","Beantwoord vraag "&amp;A75&amp;" volledig.")</f>
        <v/>
      </c>
    </row>
    <row r="76" spans="1:47" ht="3.6" customHeight="1" x14ac:dyDescent="0.3">
      <c r="A76" s="57"/>
      <c r="B76" s="57"/>
      <c r="C76" s="20"/>
    </row>
    <row r="77" spans="1:47" s="64" customFormat="1" ht="15" customHeight="1" x14ac:dyDescent="0.25">
      <c r="A77" s="35"/>
      <c r="B77" s="35"/>
      <c r="C77" s="35"/>
      <c r="N77" s="19" t="s">
        <v>733</v>
      </c>
      <c r="P77" s="165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7"/>
      <c r="AL77" s="90" t="str">
        <f>IF(OR(AND(C31="X",P41&lt;&gt;"",P77=""),AND(C33="X",P68&lt;&gt;"",P77=""))," &lt;= Vul de VOORnaam van de contactpersoon in.","")</f>
        <v/>
      </c>
      <c r="AS77" s="59"/>
      <c r="AT77" s="59"/>
      <c r="AU77" s="59"/>
    </row>
    <row r="78" spans="1:47" s="64" customFormat="1" ht="3.6" customHeight="1" x14ac:dyDescent="0.25">
      <c r="A78" s="35"/>
      <c r="B78" s="35"/>
      <c r="C78" s="35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59"/>
      <c r="AF78" s="59"/>
      <c r="AG78" s="59"/>
      <c r="AH78" s="59"/>
      <c r="AI78" s="59"/>
      <c r="AJ78" s="59"/>
      <c r="AK78" s="59"/>
      <c r="AS78" s="59"/>
      <c r="AT78" s="59"/>
      <c r="AU78" s="59"/>
    </row>
    <row r="79" spans="1:47" s="64" customFormat="1" ht="15" customHeight="1" x14ac:dyDescent="0.25">
      <c r="A79" s="35"/>
      <c r="B79" s="35"/>
      <c r="C79" s="35"/>
      <c r="N79" s="19" t="s">
        <v>734</v>
      </c>
      <c r="O79" s="47"/>
      <c r="P79" s="165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7"/>
      <c r="AL79" s="92" t="str">
        <f>IF(AND(P77&lt;&gt;"",P79="")," &lt;= Vul de ACHTERnaam van de contactpersoon in.","")</f>
        <v/>
      </c>
      <c r="AS79" s="59"/>
      <c r="AT79" s="59"/>
      <c r="AU79" s="59"/>
    </row>
    <row r="80" spans="1:47" s="64" customFormat="1" ht="3.6" customHeight="1" x14ac:dyDescent="0.3">
      <c r="A80" s="35"/>
      <c r="B80" s="35"/>
      <c r="C80" s="35"/>
      <c r="D80" s="60"/>
      <c r="E80" s="60"/>
      <c r="F80" s="60"/>
      <c r="G80" s="60"/>
      <c r="H80" s="60"/>
      <c r="I80" s="60"/>
      <c r="J80" s="60"/>
      <c r="L80" s="60"/>
      <c r="N80" s="19"/>
      <c r="O80" s="37"/>
      <c r="P80" s="48"/>
      <c r="Q80" s="48"/>
      <c r="R80" s="48"/>
      <c r="S80" s="23"/>
      <c r="T80" s="48"/>
      <c r="U80" s="48"/>
      <c r="V80" s="48"/>
      <c r="W80" s="48"/>
      <c r="X80" s="48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59"/>
      <c r="AS80" s="59"/>
      <c r="AT80" s="59"/>
      <c r="AU80" s="59"/>
    </row>
    <row r="81" spans="1:54" s="64" customFormat="1" ht="15.6" customHeight="1" x14ac:dyDescent="0.25">
      <c r="A81" s="35"/>
      <c r="B81" s="35"/>
      <c r="C81" s="35"/>
      <c r="D81" s="60"/>
      <c r="E81" s="60"/>
      <c r="F81" s="60"/>
      <c r="G81" s="60"/>
      <c r="H81" s="60"/>
      <c r="I81" s="60"/>
      <c r="J81" s="60"/>
      <c r="L81" s="60"/>
      <c r="N81" s="19" t="s">
        <v>657</v>
      </c>
      <c r="O81" s="49"/>
      <c r="P81" s="168"/>
      <c r="Q81" s="169"/>
      <c r="R81" s="169"/>
      <c r="S81" s="169"/>
      <c r="T81" s="169"/>
      <c r="U81" s="169"/>
      <c r="V81" s="169"/>
      <c r="W81" s="169"/>
      <c r="X81" s="170"/>
      <c r="Y81" s="93" t="str">
        <f>IF(AND(P79&lt;&gt;"",P81="")," &lt;= Vul het telefoonnummer in.","")</f>
        <v/>
      </c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S81" s="59"/>
      <c r="AT81" s="59"/>
      <c r="AU81" s="59"/>
    </row>
    <row r="82" spans="1:54" s="64" customFormat="1" ht="4.2" customHeight="1" x14ac:dyDescent="0.25">
      <c r="A82" s="35"/>
      <c r="B82" s="35"/>
      <c r="C82" s="35"/>
      <c r="D82" s="60"/>
      <c r="E82" s="60"/>
      <c r="F82" s="60"/>
      <c r="G82" s="60"/>
      <c r="H82" s="60"/>
      <c r="I82" s="60"/>
      <c r="J82" s="60"/>
      <c r="K82" s="19"/>
      <c r="L82" s="60"/>
      <c r="N82" s="60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59"/>
      <c r="AR82" s="59"/>
      <c r="AS82" s="59"/>
      <c r="AT82" s="59"/>
      <c r="AU82" s="59"/>
    </row>
    <row r="83" spans="1:54" s="64" customFormat="1" ht="15" customHeight="1" x14ac:dyDescent="0.25">
      <c r="A83" s="35"/>
      <c r="B83" s="35"/>
      <c r="C83" s="35"/>
      <c r="N83" s="19" t="s">
        <v>735</v>
      </c>
      <c r="O83" s="50"/>
      <c r="P83" s="165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7"/>
      <c r="AL83" s="90" t="str">
        <f>IF(AND(P81&lt;&gt;"",P83="")," &lt;= Vul het e-mailadres in.","")</f>
        <v/>
      </c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</row>
    <row r="84" spans="1:54" ht="11.4" customHeight="1" x14ac:dyDescent="0.3">
      <c r="A84" s="9"/>
      <c r="B84" s="9"/>
      <c r="N84" s="19"/>
      <c r="P84" s="44"/>
      <c r="Q84" s="45"/>
      <c r="R84" s="45"/>
      <c r="S84" s="45"/>
      <c r="T84" s="45"/>
      <c r="U84" s="45"/>
      <c r="V84" s="45"/>
      <c r="W84" s="45"/>
      <c r="X84" s="45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37"/>
      <c r="AM84" s="37"/>
      <c r="AN84" s="37"/>
      <c r="AO84" s="37"/>
      <c r="AP84" s="37"/>
      <c r="AQ84" s="37"/>
      <c r="AR84" s="27"/>
    </row>
    <row r="85" spans="1:54" ht="15" customHeight="1" x14ac:dyDescent="0.3">
      <c r="A85" s="9"/>
      <c r="B85" s="9"/>
      <c r="C85" s="177" t="s">
        <v>737</v>
      </c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</row>
    <row r="86" spans="1:54" ht="4.2" customHeight="1" x14ac:dyDescent="0.3">
      <c r="A86" s="9"/>
      <c r="B86" s="9"/>
      <c r="N86" s="19"/>
      <c r="P86" s="44"/>
      <c r="Q86" s="45"/>
      <c r="R86" s="45"/>
      <c r="S86" s="45"/>
      <c r="T86" s="45"/>
      <c r="U86" s="45"/>
      <c r="V86" s="45"/>
      <c r="W86" s="45"/>
      <c r="X86" s="45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37"/>
      <c r="AM86" s="37"/>
      <c r="AN86" s="37"/>
      <c r="AO86" s="37"/>
      <c r="AP86" s="37"/>
      <c r="AQ86" s="37"/>
      <c r="AR86" s="27"/>
    </row>
    <row r="87" spans="1:54" ht="15.6" customHeight="1" x14ac:dyDescent="0.3">
      <c r="A87" s="139">
        <v>5</v>
      </c>
      <c r="B87" s="139"/>
      <c r="C87" s="20" t="s">
        <v>1939</v>
      </c>
      <c r="V87" s="52" t="str">
        <f>IF(AND(C91="X",C93="X"),"U mag bij vraag 5 niet én 'financiering. De …' én 'subsidiëring. De …' aanduiden!","")</f>
        <v/>
      </c>
    </row>
    <row r="88" spans="1:54" ht="3.6" customHeight="1" x14ac:dyDescent="0.3">
      <c r="A88" s="222" t="str">
        <f>IF(AND(P83&lt;&gt;"",COUNTIF(C89:C93,"X")=0),"Maak uw keuze.","")</f>
        <v/>
      </c>
      <c r="B88" s="178"/>
      <c r="C88" s="20"/>
    </row>
    <row r="89" spans="1:54" ht="12" customHeight="1" x14ac:dyDescent="0.3">
      <c r="A89" s="178"/>
      <c r="B89" s="178"/>
      <c r="C89" s="33"/>
      <c r="D89" s="5" t="s">
        <v>1940</v>
      </c>
      <c r="N89" s="19"/>
      <c r="P89" s="44"/>
      <c r="Q89" s="45"/>
      <c r="R89" s="45"/>
      <c r="S89" s="45"/>
      <c r="T89" s="45"/>
      <c r="U89" s="45"/>
      <c r="V89" s="45"/>
      <c r="W89" s="45"/>
      <c r="X89" s="45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37"/>
      <c r="AM89" s="37"/>
      <c r="AN89" s="37"/>
      <c r="AO89" s="37"/>
      <c r="AP89" s="37"/>
      <c r="AQ89" s="37"/>
      <c r="AR89" s="27"/>
    </row>
    <row r="90" spans="1:54" ht="3.6" customHeight="1" x14ac:dyDescent="0.3">
      <c r="A90" s="178"/>
      <c r="B90" s="178"/>
      <c r="N90" s="19"/>
      <c r="P90" s="44"/>
      <c r="Q90" s="45"/>
      <c r="R90" s="45"/>
      <c r="S90" s="45"/>
      <c r="T90" s="45"/>
      <c r="U90" s="45"/>
      <c r="V90" s="45"/>
      <c r="W90" s="45"/>
      <c r="X90" s="45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37"/>
      <c r="AM90" s="37"/>
      <c r="AN90" s="37"/>
      <c r="AO90" s="37"/>
      <c r="AP90" s="37"/>
      <c r="AQ90" s="37"/>
      <c r="AR90" s="27"/>
    </row>
    <row r="91" spans="1:54" ht="13.2" customHeight="1" x14ac:dyDescent="0.3">
      <c r="A91" s="178"/>
      <c r="B91" s="178"/>
      <c r="C91" s="33"/>
      <c r="D91" s="5" t="s">
        <v>1941</v>
      </c>
      <c r="N91" s="19"/>
      <c r="P91" s="44"/>
      <c r="Q91" s="45"/>
      <c r="R91" s="45"/>
      <c r="S91" s="45"/>
      <c r="T91" s="45"/>
      <c r="U91" s="45"/>
      <c r="V91" s="45"/>
      <c r="W91" s="45"/>
      <c r="X91" s="45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37"/>
      <c r="AM91" s="37"/>
      <c r="AN91" s="37"/>
      <c r="AO91" s="37"/>
      <c r="AP91" s="37"/>
      <c r="AQ91" s="37"/>
      <c r="AR91" s="27" t="str">
        <f>IF(C91="","",IF(AND(C91="X",OR(C99="X",C101="X")),"&lt;= U mag 'financiering, …' alleen aanduiden voor scholen van het GO!",""))</f>
        <v/>
      </c>
    </row>
    <row r="92" spans="1:54" ht="3.6" customHeight="1" x14ac:dyDescent="0.3">
      <c r="A92" s="178"/>
      <c r="B92" s="178"/>
      <c r="N92" s="19"/>
      <c r="P92" s="44"/>
      <c r="Q92" s="45"/>
      <c r="R92" s="45"/>
      <c r="S92" s="45"/>
      <c r="T92" s="45"/>
      <c r="U92" s="45"/>
      <c r="V92" s="45"/>
      <c r="W92" s="45"/>
      <c r="X92" s="45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37"/>
      <c r="AM92" s="37"/>
      <c r="AN92" s="37"/>
      <c r="AO92" s="37"/>
      <c r="AP92" s="37"/>
      <c r="AQ92" s="37"/>
      <c r="AR92" s="27"/>
    </row>
    <row r="93" spans="1:54" ht="13.2" customHeight="1" x14ac:dyDescent="0.3">
      <c r="A93" s="178"/>
      <c r="B93" s="178"/>
      <c r="C93" s="33"/>
      <c r="D93" s="5" t="s">
        <v>1942</v>
      </c>
      <c r="N93" s="19"/>
      <c r="P93" s="44"/>
      <c r="Q93" s="45"/>
      <c r="R93" s="45"/>
      <c r="S93" s="45"/>
      <c r="T93" s="45"/>
      <c r="U93" s="45"/>
      <c r="V93" s="45"/>
      <c r="W93" s="45"/>
      <c r="X93" s="45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37"/>
      <c r="AM93" s="37"/>
      <c r="AN93" s="37"/>
      <c r="AO93" s="37"/>
      <c r="AP93" s="37"/>
      <c r="AQ93" s="37"/>
      <c r="AR93" s="27" t="str">
        <f>IF(C93="","",IF(AND(C93="X",C97="X"),"&lt;= U mag 'subsidiëring, …' alleen aanduiden voor gesubsidieerde scholen.",""))</f>
        <v/>
      </c>
    </row>
    <row r="94" spans="1:54" ht="4.2" customHeight="1" x14ac:dyDescent="0.3">
      <c r="A94" s="178"/>
      <c r="B94" s="178"/>
      <c r="N94" s="19"/>
      <c r="P94" s="44"/>
      <c r="Q94" s="45"/>
      <c r="R94" s="45"/>
      <c r="S94" s="45"/>
      <c r="T94" s="45"/>
      <c r="U94" s="45"/>
      <c r="V94" s="45"/>
      <c r="W94" s="45"/>
      <c r="X94" s="45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37"/>
      <c r="AM94" s="37"/>
      <c r="AN94" s="37"/>
      <c r="AO94" s="37"/>
      <c r="AP94" s="37"/>
      <c r="AQ94" s="37"/>
      <c r="AR94" s="27"/>
    </row>
    <row r="95" spans="1:54" ht="15" customHeight="1" x14ac:dyDescent="0.3">
      <c r="A95" s="139">
        <v>6</v>
      </c>
      <c r="B95" s="139"/>
      <c r="C95" s="20" t="s">
        <v>1943</v>
      </c>
      <c r="X95" s="89" t="str">
        <f>IF(A97="","","Beantwoord vraag "&amp;A95&amp;".")</f>
        <v/>
      </c>
    </row>
    <row r="96" spans="1:54" ht="3.6" customHeight="1" x14ac:dyDescent="0.3">
      <c r="A96" s="57"/>
      <c r="B96" s="57"/>
      <c r="C96" s="20"/>
      <c r="AA96" s="39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</row>
    <row r="97" spans="1:44" ht="12" customHeight="1" x14ac:dyDescent="0.3">
      <c r="A97" s="126" t="str">
        <f>IF(AND(COUNTIF(C89:C93,"X")&gt;0,COUNTIF(C97:C101,"X")=0),"Maak uw keuze.","")</f>
        <v/>
      </c>
      <c r="B97" s="178"/>
      <c r="C97" s="33"/>
      <c r="D97" s="5" t="s">
        <v>1944</v>
      </c>
      <c r="N97" s="19"/>
      <c r="P97" s="44"/>
      <c r="Q97" s="45"/>
      <c r="R97" s="45"/>
      <c r="S97" s="45"/>
      <c r="T97" s="45"/>
      <c r="U97" s="45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27"/>
    </row>
    <row r="98" spans="1:44" ht="3.6" customHeight="1" x14ac:dyDescent="0.3">
      <c r="A98" s="178"/>
      <c r="B98" s="178"/>
      <c r="N98" s="19"/>
      <c r="P98" s="44"/>
      <c r="Q98" s="45"/>
      <c r="R98" s="45"/>
      <c r="S98" s="45"/>
      <c r="T98" s="45"/>
      <c r="U98" s="45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27"/>
    </row>
    <row r="99" spans="1:44" ht="13.2" customHeight="1" x14ac:dyDescent="0.3">
      <c r="A99" s="178"/>
      <c r="B99" s="178"/>
      <c r="C99" s="33"/>
      <c r="D99" s="5" t="s">
        <v>1945</v>
      </c>
      <c r="N99" s="19"/>
      <c r="P99" s="44"/>
      <c r="Q99" s="45"/>
      <c r="R99" s="45"/>
      <c r="S99" s="45"/>
      <c r="T99" s="45"/>
      <c r="U99" s="45"/>
      <c r="V99" s="74"/>
      <c r="W99" s="72" t="str">
        <f>IF(COUNTIF(C97:C101,"X")&gt;1,"U mag bij vraag "&amp;A95&amp;" maar één vakje aankruisen!","")</f>
        <v/>
      </c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</row>
    <row r="100" spans="1:44" ht="3.6" customHeight="1" x14ac:dyDescent="0.3">
      <c r="A100" s="178"/>
      <c r="B100" s="178"/>
      <c r="N100" s="19"/>
      <c r="P100" s="44"/>
      <c r="Q100" s="45"/>
      <c r="R100" s="45"/>
      <c r="S100" s="45"/>
      <c r="T100" s="45"/>
      <c r="U100" s="45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27"/>
    </row>
    <row r="101" spans="1:44" ht="12" customHeight="1" x14ac:dyDescent="0.3">
      <c r="A101" s="178"/>
      <c r="B101" s="178"/>
      <c r="C101" s="33"/>
      <c r="D101" s="5" t="s">
        <v>1946</v>
      </c>
      <c r="N101" s="19"/>
      <c r="P101" s="44"/>
      <c r="Q101" s="45"/>
      <c r="R101" s="45"/>
      <c r="S101" s="45"/>
      <c r="T101" s="45"/>
      <c r="U101" s="45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27"/>
    </row>
    <row r="102" spans="1:44" ht="4.2" customHeight="1" x14ac:dyDescent="0.3">
      <c r="A102" s="9"/>
      <c r="B102" s="9"/>
      <c r="N102" s="19"/>
      <c r="P102" s="44"/>
      <c r="Q102" s="45"/>
      <c r="R102" s="45"/>
      <c r="S102" s="45"/>
      <c r="T102" s="45"/>
      <c r="U102" s="45"/>
      <c r="V102" s="45"/>
      <c r="W102" s="45"/>
      <c r="X102" s="45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37"/>
      <c r="AM102" s="37"/>
      <c r="AN102" s="37"/>
      <c r="AO102" s="37"/>
      <c r="AP102" s="37"/>
      <c r="AQ102" s="37"/>
      <c r="AR102" s="27"/>
    </row>
    <row r="103" spans="1:44" ht="15" customHeight="1" x14ac:dyDescent="0.3">
      <c r="A103" s="139">
        <v>7</v>
      </c>
      <c r="B103" s="139"/>
      <c r="C103" s="20" t="s">
        <v>2124</v>
      </c>
      <c r="AA103" s="53"/>
      <c r="AB103" s="66"/>
      <c r="AC103" s="55" t="str">
        <f>IF(AND(OR(C99="X",C97="X"),COUNTIF(C105:C121,"X")&gt;0),"U mag vraag "&amp;A103&amp;" alleen invullen als u bij vraag 6 'gesubsidieerd vrij onderwijs' hebt aangeduid!","")</f>
        <v/>
      </c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</row>
    <row r="104" spans="1:44" ht="3.6" customHeight="1" x14ac:dyDescent="0.3">
      <c r="A104" s="57"/>
      <c r="B104" s="57"/>
      <c r="C104" s="20"/>
      <c r="AA104" s="39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</row>
    <row r="105" spans="1:44" ht="12.6" customHeight="1" x14ac:dyDescent="0.3">
      <c r="A105" s="137" t="str">
        <f>IF(AND(C101="X",COUNTIF(C105:C121,"X")=0),"Kruis bij vraag 7 één of meer vakken aan.","")</f>
        <v/>
      </c>
      <c r="B105" s="173"/>
      <c r="C105" s="33"/>
      <c r="D105" s="5" t="s">
        <v>1998</v>
      </c>
      <c r="N105" s="19"/>
      <c r="P105" s="44"/>
      <c r="Q105" s="45"/>
      <c r="R105" s="45"/>
      <c r="S105" s="45"/>
      <c r="T105" s="45"/>
      <c r="U105" s="45"/>
      <c r="V105" s="72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27"/>
    </row>
    <row r="106" spans="1:44" ht="4.2" customHeight="1" x14ac:dyDescent="0.3">
      <c r="A106" s="173"/>
      <c r="B106" s="173"/>
      <c r="N106" s="19"/>
      <c r="P106" s="44"/>
      <c r="Q106" s="45"/>
      <c r="R106" s="45"/>
      <c r="S106" s="45"/>
      <c r="T106" s="45"/>
      <c r="U106" s="45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27"/>
    </row>
    <row r="107" spans="1:44" ht="12.6" customHeight="1" x14ac:dyDescent="0.3">
      <c r="A107" s="173"/>
      <c r="B107" s="173"/>
      <c r="C107" s="33"/>
      <c r="D107" s="5" t="s">
        <v>1999</v>
      </c>
      <c r="N107" s="19"/>
      <c r="P107" s="44"/>
      <c r="Q107" s="45"/>
      <c r="R107" s="45"/>
      <c r="S107" s="45"/>
      <c r="T107" s="45"/>
      <c r="U107" s="45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27"/>
    </row>
    <row r="108" spans="1:44" ht="4.2" customHeight="1" x14ac:dyDescent="0.3">
      <c r="A108" s="173"/>
      <c r="B108" s="173"/>
      <c r="N108" s="19"/>
      <c r="P108" s="44"/>
      <c r="Q108" s="45"/>
      <c r="R108" s="45"/>
      <c r="S108" s="45"/>
      <c r="T108" s="45"/>
      <c r="U108" s="45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27"/>
    </row>
    <row r="109" spans="1:44" ht="12.6" customHeight="1" x14ac:dyDescent="0.3">
      <c r="A109" s="173"/>
      <c r="B109" s="173"/>
      <c r="C109" s="33"/>
      <c r="D109" s="5" t="s">
        <v>2125</v>
      </c>
      <c r="N109" s="19"/>
      <c r="P109" s="44"/>
      <c r="Q109" s="45"/>
      <c r="R109" s="45"/>
      <c r="S109" s="45"/>
      <c r="T109" s="45"/>
      <c r="U109" s="45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27"/>
    </row>
    <row r="110" spans="1:44" ht="4.2" customHeight="1" x14ac:dyDescent="0.3">
      <c r="A110" s="173"/>
      <c r="B110" s="173"/>
      <c r="N110" s="19"/>
      <c r="P110" s="44"/>
      <c r="Q110" s="45"/>
      <c r="R110" s="45"/>
      <c r="S110" s="45"/>
      <c r="T110" s="45"/>
      <c r="U110" s="45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27"/>
    </row>
    <row r="111" spans="1:44" ht="12.6" customHeight="1" x14ac:dyDescent="0.3">
      <c r="A111" s="173"/>
      <c r="B111" s="173"/>
      <c r="C111" s="33"/>
      <c r="D111" s="5" t="s">
        <v>2000</v>
      </c>
      <c r="N111" s="19"/>
      <c r="P111" s="44"/>
      <c r="Q111" s="45"/>
      <c r="R111" s="45"/>
      <c r="S111" s="45"/>
      <c r="T111" s="45"/>
      <c r="U111" s="45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27"/>
    </row>
    <row r="112" spans="1:44" ht="4.2" customHeight="1" x14ac:dyDescent="0.3">
      <c r="A112" s="173"/>
      <c r="B112" s="173"/>
      <c r="N112" s="19"/>
      <c r="P112" s="44"/>
      <c r="Q112" s="45"/>
      <c r="R112" s="45"/>
      <c r="S112" s="45"/>
      <c r="T112" s="45"/>
      <c r="U112" s="45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27"/>
    </row>
    <row r="113" spans="1:44" ht="12.6" customHeight="1" x14ac:dyDescent="0.3">
      <c r="A113" s="173"/>
      <c r="B113" s="173"/>
      <c r="C113" s="33"/>
      <c r="D113" s="5" t="s">
        <v>2001</v>
      </c>
      <c r="N113" s="19"/>
      <c r="P113" s="44"/>
      <c r="Q113" s="45"/>
      <c r="R113" s="45"/>
      <c r="S113" s="45"/>
      <c r="T113" s="45"/>
      <c r="U113" s="45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27"/>
    </row>
    <row r="114" spans="1:44" ht="4.2" customHeight="1" x14ac:dyDescent="0.3">
      <c r="A114" s="173"/>
      <c r="B114" s="173"/>
      <c r="N114" s="19"/>
      <c r="P114" s="44"/>
      <c r="Q114" s="45"/>
      <c r="R114" s="45"/>
      <c r="S114" s="45"/>
      <c r="T114" s="45"/>
      <c r="U114" s="45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27"/>
    </row>
    <row r="115" spans="1:44" ht="12.6" customHeight="1" x14ac:dyDescent="0.3">
      <c r="A115" s="173"/>
      <c r="B115" s="173"/>
      <c r="C115" s="33"/>
      <c r="D115" s="5" t="s">
        <v>2002</v>
      </c>
      <c r="N115" s="19"/>
      <c r="P115" s="44"/>
      <c r="Q115" s="45"/>
      <c r="R115" s="45"/>
      <c r="S115" s="45"/>
      <c r="T115" s="45"/>
      <c r="U115" s="45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27"/>
    </row>
    <row r="116" spans="1:44" ht="4.2" customHeight="1" x14ac:dyDescent="0.3">
      <c r="A116" s="173"/>
      <c r="B116" s="173"/>
      <c r="N116" s="19"/>
      <c r="P116" s="44"/>
      <c r="Q116" s="45"/>
      <c r="R116" s="45"/>
      <c r="S116" s="45"/>
      <c r="T116" s="45"/>
      <c r="U116" s="45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27"/>
    </row>
    <row r="117" spans="1:44" ht="12.6" customHeight="1" x14ac:dyDescent="0.3">
      <c r="A117" s="173"/>
      <c r="B117" s="173"/>
      <c r="C117" s="33"/>
      <c r="D117" s="5" t="s">
        <v>2003</v>
      </c>
      <c r="N117" s="19"/>
      <c r="P117" s="44"/>
      <c r="Q117" s="45"/>
      <c r="R117" s="45"/>
      <c r="S117" s="45"/>
      <c r="T117" s="45"/>
      <c r="U117" s="45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27"/>
    </row>
    <row r="118" spans="1:44" ht="3.6" customHeight="1" x14ac:dyDescent="0.3">
      <c r="A118" s="174"/>
      <c r="B118" s="174"/>
      <c r="C118" s="101"/>
      <c r="N118" s="19"/>
      <c r="P118" s="44"/>
      <c r="Q118" s="45"/>
      <c r="R118" s="45"/>
      <c r="S118" s="45"/>
      <c r="T118" s="45"/>
      <c r="U118" s="45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27"/>
    </row>
    <row r="119" spans="1:44" ht="12.6" customHeight="1" x14ac:dyDescent="0.3">
      <c r="A119" s="174"/>
      <c r="B119" s="174"/>
      <c r="C119" s="33"/>
      <c r="D119" s="5" t="s">
        <v>1989</v>
      </c>
      <c r="N119" s="19"/>
      <c r="P119" s="44"/>
      <c r="Q119" s="45"/>
      <c r="R119" s="45"/>
      <c r="S119" s="45"/>
      <c r="T119" s="45"/>
      <c r="U119" s="45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27"/>
    </row>
    <row r="120" spans="1:44" ht="4.2" customHeight="1" x14ac:dyDescent="0.3">
      <c r="A120" s="174"/>
      <c r="B120" s="174"/>
      <c r="C120" s="101"/>
      <c r="N120" s="19"/>
      <c r="P120" s="44"/>
      <c r="Q120" s="45"/>
      <c r="R120" s="45"/>
      <c r="S120" s="45"/>
      <c r="T120" s="45"/>
      <c r="U120" s="45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27"/>
    </row>
    <row r="121" spans="1:44" ht="12.6" customHeight="1" x14ac:dyDescent="0.3">
      <c r="A121" s="174"/>
      <c r="B121" s="174"/>
      <c r="C121" s="33"/>
      <c r="D121" s="5" t="s">
        <v>1990</v>
      </c>
      <c r="N121" s="19"/>
      <c r="P121" s="44"/>
      <c r="Q121" s="45"/>
      <c r="R121" s="45"/>
      <c r="S121" s="45"/>
      <c r="T121" s="45"/>
      <c r="U121" s="45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27"/>
    </row>
    <row r="122" spans="1:44" ht="6" customHeight="1" x14ac:dyDescent="0.3">
      <c r="A122" s="9"/>
      <c r="B122" s="9"/>
      <c r="J122" s="11"/>
      <c r="N122" s="19"/>
      <c r="P122" s="44"/>
      <c r="Q122" s="45"/>
      <c r="R122" s="45"/>
      <c r="S122" s="45"/>
      <c r="T122" s="45"/>
      <c r="U122" s="45"/>
      <c r="V122" s="45"/>
      <c r="W122" s="45"/>
      <c r="X122" s="45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37"/>
      <c r="AM122" s="37"/>
      <c r="AN122" s="37"/>
      <c r="AO122" s="37"/>
      <c r="AP122" s="37"/>
      <c r="AQ122" s="37"/>
      <c r="AR122" s="27"/>
    </row>
    <row r="123" spans="1:44" ht="15" customHeight="1" x14ac:dyDescent="0.3">
      <c r="A123" s="139">
        <v>8</v>
      </c>
      <c r="B123" s="139"/>
      <c r="C123" s="20" t="s">
        <v>2126</v>
      </c>
      <c r="AA123" s="124" t="str">
        <f>IF(A125="","","Beantwoord vraag "&amp;A123&amp;".")</f>
        <v/>
      </c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</row>
    <row r="124" spans="1:44" ht="3.6" customHeight="1" x14ac:dyDescent="0.3">
      <c r="A124" s="9"/>
      <c r="B124" s="9"/>
      <c r="J124" s="11"/>
      <c r="N124" s="19"/>
      <c r="P124" s="44"/>
      <c r="Q124" s="45"/>
      <c r="R124" s="45"/>
      <c r="S124" s="45"/>
      <c r="T124" s="45"/>
      <c r="U124" s="45"/>
      <c r="V124" s="45"/>
      <c r="W124" s="45"/>
      <c r="X124" s="45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37"/>
      <c r="AM124" s="37"/>
      <c r="AN124" s="37"/>
      <c r="AO124" s="37"/>
      <c r="AP124" s="37"/>
      <c r="AQ124" s="37"/>
      <c r="AR124" s="27"/>
    </row>
    <row r="125" spans="1:44" ht="15" customHeight="1" x14ac:dyDescent="0.3">
      <c r="A125" s="137" t="str">
        <f>IF(OR(AND(COUNTIF(C105:C121,"X")&gt;0,COUNTA(C125:AQ139)=0),AND(COUNTIF(C97:C99,"X")&gt;0,COUNTA(C125:AQ139)=0)),"Vul bij vraag 8 één of meer vakken in.","")</f>
        <v/>
      </c>
      <c r="B125" s="138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6"/>
      <c r="AR125" s="27"/>
    </row>
    <row r="126" spans="1:44" ht="4.2" customHeight="1" x14ac:dyDescent="0.3">
      <c r="A126" s="138"/>
      <c r="B126" s="138"/>
      <c r="J126" s="11"/>
      <c r="N126" s="19"/>
      <c r="P126" s="44"/>
      <c r="Q126" s="45"/>
      <c r="R126" s="45"/>
      <c r="S126" s="45"/>
      <c r="T126" s="45"/>
      <c r="U126" s="45"/>
      <c r="V126" s="45"/>
      <c r="W126" s="45"/>
      <c r="X126" s="45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37"/>
      <c r="AM126" s="37"/>
      <c r="AN126" s="37"/>
      <c r="AO126" s="37"/>
      <c r="AP126" s="37"/>
      <c r="AQ126" s="37"/>
      <c r="AR126" s="27"/>
    </row>
    <row r="127" spans="1:44" ht="15" customHeight="1" x14ac:dyDescent="0.3">
      <c r="A127" s="138"/>
      <c r="B127" s="138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6"/>
      <c r="AR127" s="27"/>
    </row>
    <row r="128" spans="1:44" ht="4.2" customHeight="1" x14ac:dyDescent="0.3">
      <c r="A128" s="138"/>
      <c r="B128" s="138"/>
      <c r="J128" s="11"/>
      <c r="N128" s="19"/>
      <c r="P128" s="44"/>
      <c r="Q128" s="45"/>
      <c r="R128" s="45"/>
      <c r="S128" s="45"/>
      <c r="T128" s="45"/>
      <c r="U128" s="45"/>
      <c r="V128" s="45"/>
      <c r="W128" s="45"/>
      <c r="X128" s="45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37"/>
      <c r="AM128" s="37"/>
      <c r="AN128" s="37"/>
      <c r="AO128" s="37"/>
      <c r="AP128" s="37"/>
      <c r="AQ128" s="37"/>
      <c r="AR128" s="27"/>
    </row>
    <row r="129" spans="1:44" ht="15" customHeight="1" x14ac:dyDescent="0.3">
      <c r="A129" s="138"/>
      <c r="B129" s="138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6"/>
      <c r="AR129" s="27"/>
    </row>
    <row r="130" spans="1:44" ht="4.2" customHeight="1" x14ac:dyDescent="0.3">
      <c r="A130" s="138"/>
      <c r="B130" s="138"/>
      <c r="J130" s="11"/>
      <c r="N130" s="19"/>
      <c r="P130" s="44"/>
      <c r="Q130" s="45"/>
      <c r="R130" s="45"/>
      <c r="S130" s="45"/>
      <c r="T130" s="45"/>
      <c r="U130" s="45"/>
      <c r="V130" s="45"/>
      <c r="W130" s="45"/>
      <c r="X130" s="45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37"/>
      <c r="AM130" s="37"/>
      <c r="AN130" s="37"/>
      <c r="AO130" s="37"/>
      <c r="AP130" s="37"/>
      <c r="AQ130" s="37"/>
      <c r="AR130" s="27"/>
    </row>
    <row r="131" spans="1:44" ht="15" customHeight="1" x14ac:dyDescent="0.3">
      <c r="A131" s="138"/>
      <c r="B131" s="138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6"/>
      <c r="AR131" s="27"/>
    </row>
    <row r="132" spans="1:44" ht="4.2" customHeight="1" x14ac:dyDescent="0.3">
      <c r="A132" s="138"/>
      <c r="B132" s="138"/>
      <c r="J132" s="11"/>
      <c r="N132" s="19"/>
      <c r="P132" s="44"/>
      <c r="Q132" s="45"/>
      <c r="R132" s="45"/>
      <c r="S132" s="45"/>
      <c r="T132" s="45"/>
      <c r="U132" s="45"/>
      <c r="V132" s="45"/>
      <c r="W132" s="45"/>
      <c r="X132" s="45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37"/>
      <c r="AM132" s="37"/>
      <c r="AN132" s="37"/>
      <c r="AO132" s="37"/>
      <c r="AP132" s="37"/>
      <c r="AQ132" s="37"/>
      <c r="AR132" s="27"/>
    </row>
    <row r="133" spans="1:44" ht="15" customHeight="1" x14ac:dyDescent="0.3">
      <c r="A133" s="138"/>
      <c r="B133" s="138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6"/>
      <c r="AR133" s="27"/>
    </row>
    <row r="134" spans="1:44" ht="4.2" customHeight="1" x14ac:dyDescent="0.3">
      <c r="A134" s="138"/>
      <c r="B134" s="138"/>
      <c r="J134" s="11"/>
      <c r="N134" s="19"/>
      <c r="P134" s="44"/>
      <c r="Q134" s="45"/>
      <c r="R134" s="45"/>
      <c r="S134" s="45"/>
      <c r="T134" s="45"/>
      <c r="U134" s="45"/>
      <c r="V134" s="45"/>
      <c r="W134" s="45"/>
      <c r="X134" s="45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37"/>
      <c r="AM134" s="37"/>
      <c r="AN134" s="37"/>
      <c r="AO134" s="37"/>
      <c r="AP134" s="37"/>
      <c r="AQ134" s="37"/>
      <c r="AR134" s="27"/>
    </row>
    <row r="135" spans="1:44" ht="15" customHeight="1" x14ac:dyDescent="0.3">
      <c r="A135" s="138"/>
      <c r="B135" s="138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6"/>
      <c r="AR135" s="27"/>
    </row>
    <row r="136" spans="1:44" ht="4.2" customHeight="1" x14ac:dyDescent="0.3">
      <c r="A136" s="138"/>
      <c r="B136" s="138"/>
      <c r="J136" s="11"/>
      <c r="N136" s="19"/>
      <c r="P136" s="44"/>
      <c r="Q136" s="45"/>
      <c r="R136" s="45"/>
      <c r="S136" s="45"/>
      <c r="T136" s="45"/>
      <c r="U136" s="45"/>
      <c r="V136" s="45"/>
      <c r="W136" s="45"/>
      <c r="X136" s="45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37"/>
      <c r="AM136" s="37"/>
      <c r="AN136" s="37"/>
      <c r="AO136" s="37"/>
      <c r="AP136" s="37"/>
      <c r="AQ136" s="37"/>
      <c r="AR136" s="27"/>
    </row>
    <row r="137" spans="1:44" ht="15" customHeight="1" x14ac:dyDescent="0.3">
      <c r="A137" s="138"/>
      <c r="B137" s="138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6"/>
      <c r="AR137" s="27"/>
    </row>
    <row r="138" spans="1:44" ht="4.2" customHeight="1" x14ac:dyDescent="0.3">
      <c r="A138" s="138"/>
      <c r="B138" s="138"/>
      <c r="J138" s="11"/>
      <c r="N138" s="19"/>
      <c r="P138" s="44"/>
      <c r="Q138" s="45"/>
      <c r="R138" s="45"/>
      <c r="S138" s="45"/>
      <c r="T138" s="45"/>
      <c r="U138" s="45"/>
      <c r="V138" s="45"/>
      <c r="W138" s="45"/>
      <c r="X138" s="45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37"/>
      <c r="AM138" s="37"/>
      <c r="AN138" s="37"/>
      <c r="AO138" s="37"/>
      <c r="AP138" s="37"/>
      <c r="AQ138" s="37"/>
      <c r="AR138" s="27"/>
    </row>
    <row r="139" spans="1:44" ht="15" customHeight="1" x14ac:dyDescent="0.3">
      <c r="A139" s="138"/>
      <c r="B139" s="138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6"/>
      <c r="AR139" s="27"/>
    </row>
    <row r="140" spans="1:44" ht="11.4" hidden="1" customHeight="1" x14ac:dyDescent="0.3">
      <c r="A140" s="9"/>
      <c r="B140" s="9"/>
      <c r="J140" s="11"/>
      <c r="N140" s="19"/>
      <c r="P140" s="44"/>
      <c r="Q140" s="45"/>
      <c r="R140" s="45"/>
      <c r="S140" s="45"/>
      <c r="T140" s="45"/>
      <c r="U140" s="45"/>
      <c r="V140" s="45"/>
      <c r="W140" s="45"/>
      <c r="X140" s="45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37"/>
      <c r="AM140" s="37"/>
      <c r="AN140" s="37"/>
      <c r="AO140" s="37"/>
      <c r="AP140" s="37"/>
      <c r="AQ140" s="37"/>
      <c r="AR140" s="27"/>
    </row>
    <row r="141" spans="1:44" ht="11.4" hidden="1" customHeight="1" x14ac:dyDescent="0.3">
      <c r="A141" s="9"/>
      <c r="B141" s="9"/>
      <c r="J141" s="11"/>
      <c r="N141" s="19"/>
      <c r="P141" s="44"/>
      <c r="Q141" s="45"/>
      <c r="R141" s="45"/>
      <c r="S141" s="45"/>
      <c r="T141" s="45"/>
      <c r="U141" s="45"/>
      <c r="V141" s="45"/>
      <c r="W141" s="45"/>
      <c r="X141" s="45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37"/>
      <c r="AM141" s="37"/>
      <c r="AN141" s="37"/>
      <c r="AO141" s="37"/>
      <c r="AP141" s="37"/>
      <c r="AQ141" s="37"/>
      <c r="AR141" s="27"/>
    </row>
    <row r="142" spans="1:44" ht="29.4" hidden="1" customHeight="1" x14ac:dyDescent="0.3">
      <c r="A142" s="9"/>
      <c r="B142" s="9"/>
      <c r="C142" s="154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27"/>
    </row>
    <row r="143" spans="1:44" ht="11.4" customHeight="1" x14ac:dyDescent="0.3">
      <c r="A143" s="9"/>
      <c r="B143" s="9"/>
      <c r="J143" s="11"/>
      <c r="N143" s="19"/>
      <c r="P143" s="44"/>
      <c r="Q143" s="45"/>
      <c r="R143" s="45"/>
      <c r="S143" s="45"/>
      <c r="T143" s="45"/>
      <c r="U143" s="45"/>
      <c r="V143" s="45"/>
      <c r="W143" s="45"/>
      <c r="X143" s="45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37"/>
      <c r="AM143" s="37"/>
      <c r="AN143" s="37"/>
      <c r="AO143" s="37"/>
      <c r="AP143" s="37"/>
      <c r="AQ143" s="37"/>
      <c r="AR143" s="27"/>
    </row>
    <row r="144" spans="1:44" ht="15" customHeight="1" x14ac:dyDescent="0.3">
      <c r="A144" s="9"/>
      <c r="B144" s="9"/>
      <c r="C144" s="177" t="s">
        <v>5359</v>
      </c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</row>
    <row r="145" spans="1:57" ht="3.6" customHeight="1" x14ac:dyDescent="0.3">
      <c r="A145" s="9"/>
      <c r="B145" s="9"/>
      <c r="N145" s="19"/>
      <c r="P145" s="44"/>
      <c r="Q145" s="45"/>
      <c r="R145" s="45"/>
      <c r="S145" s="45"/>
      <c r="T145" s="45"/>
      <c r="U145" s="45"/>
      <c r="V145" s="45"/>
      <c r="W145" s="45"/>
      <c r="X145" s="45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37"/>
      <c r="AM145" s="37"/>
      <c r="AN145" s="37"/>
      <c r="AO145" s="37"/>
      <c r="AP145" s="37"/>
      <c r="AQ145" s="37"/>
      <c r="AR145" s="27"/>
    </row>
    <row r="146" spans="1:57" ht="15" customHeight="1" x14ac:dyDescent="0.3">
      <c r="A146" s="139">
        <v>9</v>
      </c>
      <c r="B146" s="139"/>
      <c r="C146" s="20" t="s">
        <v>742</v>
      </c>
      <c r="AA146" s="92" t="str">
        <f>IF(AND(AR148="",AR150="",AR152="",AL156="",AL158="",AL160="",AL162=""),"","Beantwoord vraag "&amp;A146&amp;" volledig.")</f>
        <v/>
      </c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</row>
    <row r="147" spans="1:57" ht="3.6" customHeight="1" x14ac:dyDescent="0.3">
      <c r="A147" s="57"/>
      <c r="B147" s="57"/>
      <c r="C147" s="20"/>
      <c r="AA147" s="39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</row>
    <row r="148" spans="1:57" ht="15" customHeight="1" x14ac:dyDescent="0.3">
      <c r="A148" s="57"/>
      <c r="B148" s="57"/>
      <c r="C148" s="20"/>
      <c r="N148" s="19" t="s">
        <v>738</v>
      </c>
      <c r="P148" s="151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3"/>
      <c r="AR148" s="89" t="str">
        <f>IF(AND(COUNTA(C125:C139)&gt;0,P148="")," &lt;= Vul de naam van de op te richten school in.","")</f>
        <v/>
      </c>
    </row>
    <row r="149" spans="1:57" s="64" customFormat="1" ht="3.6" customHeight="1" x14ac:dyDescent="0.25">
      <c r="A149" s="35"/>
      <c r="B149" s="35"/>
      <c r="C149" s="35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59"/>
      <c r="AF149" s="59"/>
      <c r="AG149" s="59"/>
      <c r="AH149" s="59"/>
      <c r="AI149" s="59"/>
      <c r="AJ149" s="59"/>
      <c r="AK149" s="59"/>
      <c r="AS149" s="59"/>
      <c r="AT149" s="59"/>
      <c r="AU149" s="59"/>
    </row>
    <row r="150" spans="1:57" s="64" customFormat="1" ht="15.6" customHeight="1" x14ac:dyDescent="0.25">
      <c r="A150" s="35"/>
      <c r="B150" s="35"/>
      <c r="C150" s="35"/>
      <c r="D150" s="60"/>
      <c r="E150" s="60"/>
      <c r="F150" s="60"/>
      <c r="G150" s="60"/>
      <c r="H150" s="60"/>
      <c r="I150" s="60"/>
      <c r="J150" s="60"/>
      <c r="L150" s="60"/>
      <c r="N150" s="19" t="s">
        <v>69</v>
      </c>
      <c r="O150" s="37"/>
      <c r="P150" s="165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7"/>
      <c r="AL150" s="42"/>
      <c r="AM150" s="165"/>
      <c r="AN150" s="166"/>
      <c r="AO150" s="166"/>
      <c r="AP150" s="166"/>
      <c r="AQ150" s="167"/>
      <c r="AR150" s="94" t="str">
        <f>IF(AND(P148&lt;&gt;"",OR(P150="",AM150=""))," &lt;= Vul de straatnaam én het huisnummer in.","")</f>
        <v/>
      </c>
      <c r="AS150" s="59"/>
      <c r="AT150" s="59"/>
      <c r="AU150" s="59"/>
    </row>
    <row r="151" spans="1:57" s="64" customFormat="1" ht="4.2" customHeight="1" x14ac:dyDescent="0.25">
      <c r="A151" s="35"/>
      <c r="B151" s="35"/>
      <c r="C151" s="35"/>
      <c r="D151" s="60"/>
      <c r="E151" s="60"/>
      <c r="F151" s="60"/>
      <c r="G151" s="60"/>
      <c r="H151" s="60"/>
      <c r="I151" s="60"/>
      <c r="J151" s="60"/>
      <c r="K151" s="60"/>
      <c r="L151" s="60"/>
      <c r="N151" s="60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59"/>
      <c r="AR151" s="59"/>
      <c r="AS151" s="59"/>
      <c r="AT151" s="59"/>
      <c r="AU151" s="59"/>
    </row>
    <row r="152" spans="1:57" s="64" customFormat="1" ht="14.4" customHeight="1" x14ac:dyDescent="0.3">
      <c r="A152" s="35"/>
      <c r="B152" s="35"/>
      <c r="C152" s="35"/>
      <c r="D152" s="60"/>
      <c r="E152" s="60"/>
      <c r="F152" s="60"/>
      <c r="G152" s="60"/>
      <c r="H152" s="60"/>
      <c r="I152" s="60"/>
      <c r="J152" s="60"/>
      <c r="L152" s="60"/>
      <c r="N152" s="19" t="s">
        <v>66</v>
      </c>
      <c r="O152" s="37"/>
      <c r="P152" s="134"/>
      <c r="Q152" s="175"/>
      <c r="R152" s="176"/>
      <c r="S152" s="41"/>
      <c r="T152" s="134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6"/>
      <c r="AR152" s="94" t="str">
        <f>IF(AND(AM150&lt;&gt;"",OR(P152="",T152=""))," &lt;= Vul het postnummer én de gemeente in.","")</f>
        <v/>
      </c>
      <c r="AS152" s="59"/>
      <c r="AT152" s="59"/>
      <c r="AU152" s="59"/>
    </row>
    <row r="153" spans="1:57" s="64" customFormat="1" ht="3.6" customHeight="1" x14ac:dyDescent="0.3">
      <c r="A153" s="35"/>
      <c r="B153" s="35"/>
      <c r="C153" s="35"/>
      <c r="D153" s="60"/>
      <c r="E153" s="60"/>
      <c r="F153" s="60"/>
      <c r="G153" s="60"/>
      <c r="H153" s="60"/>
      <c r="I153" s="60"/>
      <c r="J153" s="60"/>
      <c r="L153" s="60"/>
      <c r="N153" s="19"/>
      <c r="O153" s="37"/>
      <c r="P153" s="48"/>
      <c r="Q153" s="48"/>
      <c r="R153" s="48"/>
      <c r="S153" s="23"/>
      <c r="T153" s="48"/>
      <c r="U153" s="48"/>
      <c r="V153" s="48"/>
      <c r="W153" s="48"/>
      <c r="X153" s="48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59"/>
      <c r="AS153" s="59"/>
      <c r="AT153" s="59"/>
      <c r="AU153" s="59"/>
    </row>
    <row r="154" spans="1:57" s="64" customFormat="1" ht="15.6" customHeight="1" x14ac:dyDescent="0.25">
      <c r="A154" s="35"/>
      <c r="B154" s="35"/>
      <c r="C154" s="35"/>
      <c r="D154" s="60"/>
      <c r="E154" s="60"/>
      <c r="F154" s="60"/>
      <c r="G154" s="60"/>
      <c r="H154" s="60"/>
      <c r="I154" s="60"/>
      <c r="J154" s="60"/>
      <c r="L154" s="60"/>
      <c r="N154" s="19" t="s">
        <v>657</v>
      </c>
      <c r="O154" s="49"/>
      <c r="P154" s="168"/>
      <c r="Q154" s="169"/>
      <c r="R154" s="169"/>
      <c r="S154" s="169"/>
      <c r="T154" s="169"/>
      <c r="U154" s="169"/>
      <c r="V154" s="169"/>
      <c r="W154" s="169"/>
      <c r="X154" s="170"/>
      <c r="Y154" s="92" t="str">
        <f>IF(AND(T152&lt;&gt;"",P154="")," &lt;= Vul het telefoonnummer in.","")</f>
        <v/>
      </c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59"/>
      <c r="AS154" s="59"/>
      <c r="AT154" s="59"/>
      <c r="AU154" s="59"/>
    </row>
    <row r="155" spans="1:57" s="64" customFormat="1" ht="4.2" customHeight="1" x14ac:dyDescent="0.25">
      <c r="A155" s="35"/>
      <c r="B155" s="35"/>
      <c r="C155" s="35"/>
      <c r="D155" s="60"/>
      <c r="E155" s="60"/>
      <c r="F155" s="60"/>
      <c r="G155" s="60"/>
      <c r="H155" s="60"/>
      <c r="I155" s="60"/>
      <c r="J155" s="60"/>
      <c r="K155" s="19"/>
      <c r="L155" s="60"/>
      <c r="N155" s="60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59"/>
      <c r="AR155" s="59"/>
      <c r="AS155" s="59"/>
      <c r="AT155" s="59"/>
      <c r="AU155" s="59"/>
    </row>
    <row r="156" spans="1:57" s="64" customFormat="1" ht="15" customHeight="1" x14ac:dyDescent="0.25">
      <c r="A156" s="35"/>
      <c r="B156" s="35"/>
      <c r="C156" s="35"/>
      <c r="N156" s="19" t="s">
        <v>735</v>
      </c>
      <c r="O156" s="50"/>
      <c r="P156" s="165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7"/>
      <c r="AL156" s="90" t="str">
        <f>IF(AND(P154&lt;&gt;"",P156="")," &lt;= Vul het e-mailadres in.","")</f>
        <v/>
      </c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</row>
    <row r="157" spans="1:57" s="64" customFormat="1" ht="3.6" customHeight="1" x14ac:dyDescent="0.25">
      <c r="A157" s="35"/>
      <c r="B157" s="35"/>
      <c r="C157" s="35"/>
      <c r="D157" s="60"/>
      <c r="E157" s="60"/>
      <c r="F157" s="60"/>
      <c r="G157" s="60"/>
      <c r="H157" s="60"/>
      <c r="I157" s="60"/>
      <c r="J157" s="60"/>
      <c r="L157" s="60"/>
      <c r="M157" s="60"/>
      <c r="N157" s="60"/>
      <c r="O157" s="60"/>
      <c r="P157" s="60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</row>
    <row r="158" spans="1:57" s="64" customFormat="1" ht="15.6" customHeight="1" x14ac:dyDescent="0.25">
      <c r="A158" s="35"/>
      <c r="B158" s="35"/>
      <c r="C158" s="35"/>
      <c r="D158" s="60"/>
      <c r="E158" s="60"/>
      <c r="F158" s="60"/>
      <c r="G158" s="60"/>
      <c r="H158" s="60"/>
      <c r="I158" s="60"/>
      <c r="J158" s="60"/>
      <c r="L158" s="60"/>
      <c r="N158" s="19" t="s">
        <v>741</v>
      </c>
      <c r="O158" s="37"/>
      <c r="P158" s="165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7"/>
      <c r="AL158" s="91" t="str">
        <f>IF(AND(P156&lt;&gt;"",P158="")," &lt;= Vul de website in. Als de school (nog) geen website heeft, vul dan in '(nog) geen website'.","")</f>
        <v/>
      </c>
      <c r="AM158" s="37"/>
      <c r="AN158" s="37"/>
      <c r="AO158" s="37"/>
      <c r="AP158" s="37"/>
      <c r="AQ158" s="37"/>
      <c r="AR158" s="59"/>
      <c r="AS158" s="59"/>
      <c r="AT158" s="59"/>
      <c r="AU158" s="59"/>
    </row>
    <row r="159" spans="1:57" ht="4.2" customHeight="1" x14ac:dyDescent="0.3">
      <c r="A159" s="57"/>
      <c r="B159" s="57"/>
      <c r="C159" s="20"/>
      <c r="AA159" s="39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</row>
    <row r="160" spans="1:57" s="64" customFormat="1" ht="15" customHeight="1" x14ac:dyDescent="0.25">
      <c r="A160" s="35"/>
      <c r="B160" s="35"/>
      <c r="C160" s="35"/>
      <c r="N160" s="19" t="s">
        <v>739</v>
      </c>
      <c r="P160" s="165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7"/>
      <c r="AL160" s="90" t="str">
        <f>IF(AND(P158&lt;&gt;"",P160="")," &lt;= Vul de VOORnaam van de directeur in.","")</f>
        <v/>
      </c>
      <c r="AS160" s="59"/>
      <c r="AT160" s="59"/>
      <c r="AU160" s="59"/>
    </row>
    <row r="161" spans="1:47" s="64" customFormat="1" ht="3.6" customHeight="1" x14ac:dyDescent="0.25">
      <c r="A161" s="35"/>
      <c r="B161" s="35"/>
      <c r="C161" s="35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59"/>
      <c r="AF161" s="59"/>
      <c r="AG161" s="59"/>
      <c r="AH161" s="59"/>
      <c r="AI161" s="59"/>
      <c r="AJ161" s="59"/>
      <c r="AK161" s="59"/>
      <c r="AS161" s="59"/>
      <c r="AT161" s="59"/>
      <c r="AU161" s="59"/>
    </row>
    <row r="162" spans="1:47" s="64" customFormat="1" ht="15" customHeight="1" x14ac:dyDescent="0.25">
      <c r="A162" s="35"/>
      <c r="B162" s="35"/>
      <c r="C162" s="35"/>
      <c r="N162" s="19" t="s">
        <v>740</v>
      </c>
      <c r="O162" s="47"/>
      <c r="P162" s="165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/>
      <c r="AH162" s="166"/>
      <c r="AI162" s="166"/>
      <c r="AJ162" s="166"/>
      <c r="AK162" s="167"/>
      <c r="AL162" s="92" t="str">
        <f>IF(AND(P160&lt;&gt;"",P162="")," &lt;= Vul de ACHTERnaam van de directeur in.","")</f>
        <v/>
      </c>
      <c r="AS162" s="59"/>
      <c r="AT162" s="59"/>
      <c r="AU162" s="59"/>
    </row>
    <row r="164" spans="1:47" ht="15" customHeight="1" x14ac:dyDescent="0.3">
      <c r="A164" s="139">
        <v>10</v>
      </c>
      <c r="B164" s="139"/>
      <c r="C164" s="20" t="s">
        <v>1983</v>
      </c>
      <c r="AB164" s="83"/>
      <c r="AC164" s="83"/>
      <c r="AD164" s="92" t="str">
        <f>IF(AND(A166="",T170="",N187=""),"","Beantwoord vraag "&amp;A164&amp;" volledig.")</f>
        <v/>
      </c>
      <c r="AF164" s="5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</row>
    <row r="165" spans="1:47" s="82" customFormat="1" ht="3.6" customHeight="1" x14ac:dyDescent="0.25">
      <c r="A165" s="35"/>
      <c r="B165" s="35"/>
      <c r="C165" s="35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79"/>
      <c r="AF165" s="79"/>
      <c r="AG165" s="79"/>
      <c r="AH165" s="79"/>
      <c r="AI165" s="79"/>
      <c r="AJ165" s="79"/>
      <c r="AK165" s="79"/>
      <c r="AS165" s="79"/>
      <c r="AT165" s="79"/>
      <c r="AU165" s="79"/>
    </row>
    <row r="166" spans="1:47" s="82" customFormat="1" ht="12.6" customHeight="1" x14ac:dyDescent="0.25">
      <c r="A166" s="126" t="str">
        <f>IF(AND(P162&lt;&gt;"",C166="",C175=""),"Maak uw keuze.","")</f>
        <v/>
      </c>
      <c r="B166" s="127"/>
      <c r="C166" s="33"/>
      <c r="D166" s="20" t="s">
        <v>1948</v>
      </c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79"/>
      <c r="AF166" s="79"/>
      <c r="AG166" s="79"/>
      <c r="AH166" s="79"/>
      <c r="AI166" s="79"/>
      <c r="AJ166" s="79"/>
      <c r="AK166" s="79"/>
      <c r="AL166" s="36" t="str">
        <f>IF(AND(C166="",P170&lt;&gt;"")," &lt;= Kruis de optie 'ja. ...' aan!","")</f>
        <v/>
      </c>
      <c r="AS166" s="79"/>
      <c r="AT166" s="79"/>
      <c r="AU166" s="79"/>
    </row>
    <row r="167" spans="1:47" s="82" customFormat="1" ht="4.2" customHeight="1" x14ac:dyDescent="0.25">
      <c r="A167" s="127"/>
      <c r="B167" s="127"/>
      <c r="C167" s="35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79"/>
      <c r="AF167" s="79"/>
      <c r="AG167" s="79"/>
      <c r="AH167" s="79"/>
      <c r="AI167" s="79"/>
      <c r="AJ167" s="79"/>
      <c r="AK167" s="79"/>
      <c r="AS167" s="79"/>
      <c r="AT167" s="79"/>
      <c r="AU167" s="79"/>
    </row>
    <row r="168" spans="1:47" s="82" customFormat="1" ht="28.95" customHeight="1" x14ac:dyDescent="0.25">
      <c r="A168" s="127"/>
      <c r="B168" s="127"/>
      <c r="C168" s="140" t="s">
        <v>1993</v>
      </c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S168" s="79"/>
      <c r="AT168" s="79"/>
      <c r="AU168" s="79"/>
    </row>
    <row r="169" spans="1:47" s="82" customFormat="1" ht="3.6" customHeight="1" x14ac:dyDescent="0.25">
      <c r="A169" s="127"/>
      <c r="B169" s="127"/>
      <c r="C169" s="81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S169" s="79"/>
      <c r="AT169" s="79"/>
      <c r="AU169" s="79"/>
    </row>
    <row r="170" spans="1:47" s="82" customFormat="1" ht="15" customHeight="1" x14ac:dyDescent="0.25">
      <c r="A170" s="127"/>
      <c r="B170" s="127"/>
      <c r="C170" s="81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19" t="s">
        <v>62</v>
      </c>
      <c r="O170" s="78"/>
      <c r="P170" s="142"/>
      <c r="Q170" s="143"/>
      <c r="R170" s="143"/>
      <c r="S170" s="144"/>
      <c r="T170" s="94" t="str">
        <f>IF(AND(C166="X",P170="")," &lt;= Vul het instellingsnummer van het CLB in.","")</f>
        <v/>
      </c>
      <c r="U170" s="88"/>
      <c r="V170" s="88"/>
      <c r="W170" s="88"/>
      <c r="X170" s="8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S170" s="79"/>
      <c r="AT170" s="79"/>
      <c r="AU170" s="79"/>
    </row>
    <row r="171" spans="1:47" s="82" customFormat="1" ht="4.2" customHeight="1" x14ac:dyDescent="0.25">
      <c r="A171" s="127"/>
      <c r="B171" s="127"/>
      <c r="C171" s="81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S171" s="79"/>
      <c r="AT171" s="79"/>
      <c r="AU171" s="79"/>
    </row>
    <row r="172" spans="1:47" s="82" customFormat="1" ht="15" customHeight="1" x14ac:dyDescent="0.25">
      <c r="A172" s="127"/>
      <c r="B172" s="127"/>
      <c r="C172" s="81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19" t="s">
        <v>1947</v>
      </c>
      <c r="O172" s="78"/>
      <c r="P172" s="145" t="str">
        <f>IF(P170="","",VLOOKUP(P170,'gegevens CLB''s'!$A$2:$B$500,2,FALSE))</f>
        <v/>
      </c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7"/>
      <c r="AS172" s="79"/>
      <c r="AT172" s="79"/>
      <c r="AU172" s="79"/>
    </row>
    <row r="173" spans="1:47" s="82" customFormat="1" ht="15" customHeight="1" x14ac:dyDescent="0.25">
      <c r="A173" s="127"/>
      <c r="B173" s="127"/>
      <c r="C173" s="81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148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50"/>
      <c r="AS173" s="79"/>
      <c r="AT173" s="79"/>
      <c r="AU173" s="79"/>
    </row>
    <row r="174" spans="1:47" s="82" customFormat="1" ht="4.2" customHeight="1" x14ac:dyDescent="0.3">
      <c r="A174" s="127"/>
      <c r="B174" s="127"/>
      <c r="C174" s="35"/>
      <c r="D174" s="80"/>
      <c r="E174" s="80"/>
      <c r="F174" s="80"/>
      <c r="G174" s="80"/>
      <c r="H174" s="80"/>
      <c r="I174" s="80"/>
      <c r="J174" s="80"/>
      <c r="L174" s="80"/>
      <c r="N174" s="19"/>
      <c r="O174" s="37"/>
      <c r="P174" s="37"/>
      <c r="Q174" s="37"/>
      <c r="R174" s="37"/>
      <c r="S174" s="23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79"/>
      <c r="AS174" s="79"/>
      <c r="AT174" s="79"/>
      <c r="AU174" s="79"/>
    </row>
    <row r="175" spans="1:47" s="82" customFormat="1" ht="12.6" customHeight="1" x14ac:dyDescent="0.25">
      <c r="A175" s="127"/>
      <c r="B175" s="127"/>
      <c r="C175" s="33"/>
      <c r="D175" s="164" t="s">
        <v>1986</v>
      </c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22" t="str">
        <f>IF(AND(C166="X",C175="X"),"Kruis bij vraag "&amp;A164&amp;" 'ja' OF 'nee' aan!","")</f>
        <v/>
      </c>
      <c r="AS175" s="79"/>
      <c r="AT175" s="79"/>
      <c r="AU175" s="79"/>
    </row>
    <row r="176" spans="1:47" s="82" customFormat="1" ht="15" customHeight="1" x14ac:dyDescent="0.25">
      <c r="A176" s="35"/>
      <c r="B176" s="35"/>
      <c r="C176" s="35"/>
      <c r="D176" s="162" t="s">
        <v>1987</v>
      </c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R176" s="79"/>
      <c r="AS176" s="79"/>
      <c r="AT176" s="79"/>
      <c r="AU176" s="79"/>
    </row>
    <row r="177" spans="1:50" s="114" customFormat="1" ht="13.8" customHeight="1" x14ac:dyDescent="0.25">
      <c r="A177" s="139">
        <v>11</v>
      </c>
      <c r="B177" s="139"/>
      <c r="C177" s="117" t="s">
        <v>5360</v>
      </c>
      <c r="D177" s="115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3"/>
      <c r="AS177" s="113"/>
      <c r="AT177" s="113"/>
      <c r="AU177" s="113"/>
    </row>
    <row r="178" spans="1:50" s="114" customFormat="1" ht="3.6" customHeight="1" x14ac:dyDescent="0.25">
      <c r="A178" s="35"/>
      <c r="B178" s="35"/>
      <c r="C178" s="35"/>
      <c r="D178" s="115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3"/>
      <c r="AS178" s="113"/>
      <c r="AT178" s="113"/>
      <c r="AU178" s="113"/>
    </row>
    <row r="179" spans="1:50" s="114" customFormat="1" ht="40.799999999999997" customHeight="1" x14ac:dyDescent="0.25">
      <c r="A179" s="35"/>
      <c r="B179" s="35"/>
      <c r="C179" s="171" t="s">
        <v>5362</v>
      </c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13"/>
      <c r="AS179" s="113"/>
      <c r="AT179" s="113"/>
      <c r="AU179" s="113"/>
    </row>
    <row r="180" spans="1:50" s="114" customFormat="1" ht="3.6" customHeight="1" x14ac:dyDescent="0.25">
      <c r="A180" s="35"/>
      <c r="B180" s="35"/>
      <c r="C180" s="35"/>
      <c r="D180" s="115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3"/>
      <c r="AS180" s="113"/>
      <c r="AT180" s="113"/>
      <c r="AU180" s="113"/>
    </row>
    <row r="181" spans="1:50" s="114" customFormat="1" ht="15" customHeight="1" x14ac:dyDescent="0.25">
      <c r="A181" s="35"/>
      <c r="B181" s="35"/>
      <c r="C181" s="35"/>
      <c r="D181" s="115"/>
      <c r="E181" s="116"/>
      <c r="F181" s="116"/>
      <c r="G181" s="116"/>
      <c r="H181" s="116"/>
      <c r="I181" s="116"/>
      <c r="J181" s="116"/>
      <c r="K181" s="116"/>
      <c r="L181" s="116"/>
      <c r="M181" s="116"/>
      <c r="N181" s="19" t="s">
        <v>62</v>
      </c>
      <c r="O181" s="116"/>
      <c r="P181" s="142"/>
      <c r="Q181" s="143"/>
      <c r="R181" s="143"/>
      <c r="S181" s="144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3"/>
      <c r="AS181" s="113"/>
      <c r="AT181" s="113"/>
      <c r="AU181" s="113"/>
    </row>
    <row r="182" spans="1:50" s="114" customFormat="1" ht="3.6" customHeight="1" x14ac:dyDescent="0.25">
      <c r="A182" s="35"/>
      <c r="B182" s="35"/>
      <c r="C182" s="35"/>
      <c r="D182" s="115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3"/>
      <c r="AS182" s="113"/>
      <c r="AT182" s="113"/>
      <c r="AU182" s="113"/>
    </row>
    <row r="183" spans="1:50" s="114" customFormat="1" ht="15" customHeight="1" x14ac:dyDescent="0.25">
      <c r="A183" s="35"/>
      <c r="B183" s="35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9" t="s">
        <v>5311</v>
      </c>
      <c r="O183" s="112"/>
      <c r="P183" s="145" t="str">
        <f>IF(P181="","",VLOOKUP(P181,'gegevens leersteuncentra'!$A$2:$B$500,2,FALSE))</f>
        <v/>
      </c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7"/>
      <c r="AS183" s="113"/>
      <c r="AT183" s="113"/>
      <c r="AU183" s="113"/>
    </row>
    <row r="184" spans="1:50" s="114" customFormat="1" ht="15" customHeight="1" x14ac:dyDescent="0.25">
      <c r="A184" s="35"/>
      <c r="B184" s="35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48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50"/>
      <c r="AS184" s="113"/>
      <c r="AT184" s="113"/>
      <c r="AU184" s="113"/>
    </row>
    <row r="185" spans="1:50" s="114" customFormat="1" ht="3.6" hidden="1" customHeight="1" x14ac:dyDescent="0.25">
      <c r="A185" s="35"/>
      <c r="B185" s="35"/>
      <c r="C185" s="35"/>
      <c r="D185" s="115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3"/>
      <c r="AS185" s="113"/>
      <c r="AT185" s="113"/>
      <c r="AU185" s="113"/>
    </row>
    <row r="186" spans="1:50" s="114" customFormat="1" ht="15" hidden="1" customHeight="1" x14ac:dyDescent="0.25">
      <c r="A186" s="35"/>
      <c r="B186" s="35"/>
      <c r="C186" s="118"/>
      <c r="D186" s="115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3"/>
      <c r="AS186" s="113"/>
      <c r="AT186" s="113"/>
      <c r="AU186" s="113"/>
    </row>
    <row r="187" spans="1:50" s="82" customFormat="1" ht="11.4" customHeight="1" x14ac:dyDescent="0.3">
      <c r="A187" s="35"/>
      <c r="B187" s="35"/>
      <c r="C187" s="35"/>
      <c r="D187" s="86"/>
      <c r="E187" s="80"/>
      <c r="F187" s="80"/>
      <c r="G187" s="80"/>
      <c r="H187" s="80"/>
      <c r="I187" s="80"/>
      <c r="J187" s="80"/>
      <c r="L187" s="80"/>
      <c r="N187" s="23"/>
      <c r="O187" s="37"/>
      <c r="P187" s="37"/>
      <c r="Q187" s="37"/>
      <c r="R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79"/>
      <c r="AS187" s="79"/>
      <c r="AT187" s="79"/>
      <c r="AU187" s="79"/>
    </row>
    <row r="188" spans="1:50" ht="15" customHeight="1" x14ac:dyDescent="0.3">
      <c r="A188" s="9"/>
      <c r="B188" s="9"/>
      <c r="C188" s="177" t="s">
        <v>745</v>
      </c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  <c r="AK188" s="177"/>
      <c r="AL188" s="177"/>
      <c r="AM188" s="177"/>
      <c r="AN188" s="177"/>
      <c r="AO188" s="177"/>
      <c r="AP188" s="177"/>
      <c r="AQ188" s="177"/>
    </row>
    <row r="189" spans="1:50" ht="6.15" customHeight="1" x14ac:dyDescent="0.3">
      <c r="A189" s="9"/>
      <c r="B189" s="9"/>
    </row>
    <row r="190" spans="1:50" s="13" customFormat="1" ht="15" customHeight="1" x14ac:dyDescent="0.3">
      <c r="A190" s="225">
        <v>12</v>
      </c>
      <c r="B190" s="226"/>
      <c r="C190" s="6" t="s">
        <v>68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S190" s="15"/>
      <c r="AT190" s="15"/>
      <c r="AU190" s="15"/>
      <c r="AV190" s="15"/>
      <c r="AW190" s="15"/>
      <c r="AX190" s="15"/>
    </row>
    <row r="191" spans="1:50" s="13" customFormat="1" ht="4.2" customHeight="1" x14ac:dyDescent="0.3">
      <c r="A191" s="70"/>
      <c r="B191" s="71"/>
      <c r="C191" s="38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S191" s="15"/>
      <c r="AT191" s="15"/>
      <c r="AU191" s="15"/>
      <c r="AV191" s="15"/>
      <c r="AW191" s="15"/>
      <c r="AX191" s="15"/>
    </row>
    <row r="192" spans="1:50" s="13" customFormat="1" x14ac:dyDescent="0.3">
      <c r="A192" s="70"/>
      <c r="B192" s="71"/>
      <c r="C192" s="156" t="s">
        <v>747</v>
      </c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S192" s="15"/>
      <c r="AT192" s="15"/>
      <c r="AU192" s="15"/>
      <c r="AV192" s="15"/>
      <c r="AW192" s="15"/>
      <c r="AX192" s="15"/>
    </row>
    <row r="193" spans="1:50" s="13" customFormat="1" ht="4.2" customHeight="1" x14ac:dyDescent="0.3">
      <c r="A193" s="70"/>
      <c r="B193" s="71"/>
      <c r="C193" s="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S193" s="15"/>
      <c r="AT193" s="15"/>
      <c r="AU193" s="15"/>
      <c r="AV193" s="15"/>
      <c r="AW193" s="15"/>
      <c r="AX193" s="15"/>
    </row>
    <row r="194" spans="1:50" s="13" customFormat="1" ht="15" customHeight="1" x14ac:dyDescent="0.3">
      <c r="A194" s="70"/>
      <c r="B194" s="71"/>
      <c r="C194" s="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9" t="s">
        <v>63</v>
      </c>
      <c r="O194" s="5"/>
      <c r="P194" s="158"/>
      <c r="Q194" s="135"/>
      <c r="R194" s="135"/>
      <c r="S194" s="135"/>
      <c r="T194" s="135"/>
      <c r="U194" s="136"/>
      <c r="V194" s="90" t="str">
        <f>IF(AND(P162&lt;&gt;"",P194="")," &lt;= Vul de datum in.","")</f>
        <v/>
      </c>
      <c r="W194" s="43"/>
      <c r="X194" s="43"/>
      <c r="Y194" s="5"/>
      <c r="Z194" s="5"/>
      <c r="AA194" s="5"/>
      <c r="AB194" s="5"/>
      <c r="AC194" s="5"/>
      <c r="AD194" s="5"/>
      <c r="AE194" s="5"/>
      <c r="AS194" s="15"/>
      <c r="AT194" s="15"/>
      <c r="AU194" s="15"/>
      <c r="AV194" s="15"/>
      <c r="AW194" s="15"/>
      <c r="AX194" s="15"/>
    </row>
    <row r="195" spans="1:50" s="13" customFormat="1" ht="3.6" customHeight="1" x14ac:dyDescent="0.3">
      <c r="A195" s="70"/>
      <c r="B195" s="71"/>
      <c r="C195" s="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S195" s="15"/>
      <c r="AT195" s="15"/>
      <c r="AU195" s="15"/>
      <c r="AV195" s="15"/>
      <c r="AW195" s="15"/>
      <c r="AX195" s="15"/>
    </row>
    <row r="196" spans="1:50" s="13" customFormat="1" ht="15" customHeight="1" x14ac:dyDescent="0.3">
      <c r="A196" s="70"/>
      <c r="B196" s="71"/>
      <c r="C196" s="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4" t="s">
        <v>722</v>
      </c>
      <c r="O196" s="5"/>
      <c r="P196" s="159" t="str">
        <f>IF(AND(AF29="",A30="",O31="",T41="",AA54="",AR59="",AR62="",AR64="",Y66="",AL68="",Y70="",V75="",AL77="",AL79="",Y81="",AL83=""),"","U hebt de vragen "&amp;A29&amp;" t.e.m. "&amp;A75&amp;" nog niet volledig (correct) beantwoord!")</f>
        <v/>
      </c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1"/>
      <c r="AS196" s="15"/>
      <c r="AT196" s="15"/>
      <c r="AU196" s="15"/>
      <c r="AV196" s="15"/>
      <c r="AW196" s="15"/>
      <c r="AX196" s="15"/>
    </row>
    <row r="197" spans="1:50" s="13" customFormat="1" ht="15" customHeight="1" x14ac:dyDescent="0.3">
      <c r="A197" s="70"/>
      <c r="B197" s="71"/>
      <c r="C197" s="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128" t="str">
        <f>IF(AND(V87="",A88="",AR91="",AR93="",A97="",X95="",W99="",AC103="",A105="",A125="",AA123=""),"","U hebt de vragen "&amp;A87&amp;" t.e.m. "&amp;A123&amp;" nog niet volledig (correct) beantwoord!")</f>
        <v/>
      </c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30"/>
      <c r="AS197" s="15"/>
      <c r="AT197" s="15"/>
      <c r="AU197" s="15"/>
      <c r="AV197" s="15"/>
      <c r="AW197" s="15"/>
      <c r="AX197" s="15"/>
    </row>
    <row r="198" spans="1:50" s="13" customFormat="1" ht="15" customHeight="1" x14ac:dyDescent="0.3">
      <c r="A198" s="70"/>
      <c r="B198" s="71"/>
      <c r="C198" s="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128" t="str">
        <f>IF(AND(AA146="",AR148="",AR150="",AR152="",Y154="",T170="",AL156="",AL158="",AL160="",AL162="",AD164="",A166="",AL166="",T170="",AR175=""),"","U hebt de vragen "&amp;A146&amp;" tot "&amp;A164&amp;" nog niet volledig (correct) beantwoord!")</f>
        <v/>
      </c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30"/>
      <c r="AS198" s="15"/>
      <c r="AT198" s="15"/>
      <c r="AU198" s="15"/>
      <c r="AV198" s="15"/>
      <c r="AW198" s="15"/>
      <c r="AX198" s="15"/>
    </row>
    <row r="199" spans="1:50" s="13" customFormat="1" ht="15" customHeight="1" x14ac:dyDescent="0.3">
      <c r="A199" s="70"/>
      <c r="B199" s="71"/>
      <c r="C199" s="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31" t="str">
        <f>IF(AND(V194="",AR201=""),"","U hebt vraag "&amp;A190&amp;" nog niet volledig beantwoord!")</f>
        <v/>
      </c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3"/>
      <c r="AS199" s="15"/>
      <c r="AT199" s="15"/>
      <c r="AU199" s="15"/>
      <c r="AV199" s="15"/>
      <c r="AW199" s="15"/>
      <c r="AX199" s="15"/>
    </row>
    <row r="200" spans="1:50" s="13" customFormat="1" ht="4.2" customHeight="1" x14ac:dyDescent="0.3">
      <c r="A200" s="70"/>
      <c r="B200" s="71"/>
      <c r="C200" s="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S200" s="15"/>
      <c r="AT200" s="15"/>
      <c r="AU200" s="15"/>
      <c r="AV200" s="15"/>
      <c r="AW200" s="15"/>
      <c r="AX200" s="15"/>
    </row>
    <row r="201" spans="1:50" s="13" customFormat="1" ht="15" customHeight="1" x14ac:dyDescent="0.3">
      <c r="A201" s="70"/>
      <c r="B201" s="71"/>
      <c r="C201" s="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9" t="s">
        <v>64</v>
      </c>
      <c r="O201" s="5"/>
      <c r="P201" s="151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3"/>
      <c r="AR201" s="89" t="str">
        <f>IF(AND(P194&lt;&gt;"",P201="")," &lt;= Vul de voor- en achternaam in.","")</f>
        <v/>
      </c>
      <c r="AS201" s="15"/>
      <c r="AT201" s="15"/>
      <c r="AU201" s="15"/>
      <c r="AV201" s="15"/>
      <c r="AW201" s="15"/>
      <c r="AX201" s="15"/>
    </row>
    <row r="202" spans="1:50" ht="10.95" customHeight="1" x14ac:dyDescent="0.3">
      <c r="A202" s="9"/>
      <c r="B202" s="9"/>
      <c r="E202" s="32"/>
      <c r="F202" s="32"/>
      <c r="G202" s="32"/>
      <c r="H202" s="32"/>
      <c r="I202" s="216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32"/>
      <c r="Z202" s="32"/>
      <c r="AA202" s="32"/>
      <c r="AB202" s="32"/>
      <c r="AC202" s="32"/>
      <c r="AD202" s="40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</row>
    <row r="203" spans="1:50" ht="15" customHeight="1" x14ac:dyDescent="0.3">
      <c r="A203" s="9"/>
      <c r="B203" s="9"/>
      <c r="C203" s="177" t="s">
        <v>661</v>
      </c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177"/>
      <c r="AB203" s="177"/>
      <c r="AC203" s="177"/>
      <c r="AD203" s="177"/>
      <c r="AE203" s="177"/>
      <c r="AF203" s="177"/>
      <c r="AG203" s="177"/>
      <c r="AH203" s="177"/>
      <c r="AI203" s="177"/>
      <c r="AJ203" s="177"/>
      <c r="AK203" s="177"/>
      <c r="AL203" s="177"/>
      <c r="AM203" s="177"/>
      <c r="AN203" s="177"/>
      <c r="AO203" s="177"/>
      <c r="AP203" s="177"/>
      <c r="AQ203" s="177"/>
    </row>
    <row r="204" spans="1:50" s="11" customFormat="1" ht="6.15" customHeight="1" x14ac:dyDescent="0.3">
      <c r="A204" s="10"/>
      <c r="B204" s="10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</row>
    <row r="205" spans="1:50" s="13" customFormat="1" ht="44.4" customHeight="1" x14ac:dyDescent="0.3">
      <c r="A205" s="223">
        <v>13</v>
      </c>
      <c r="B205" s="224"/>
      <c r="C205" s="140" t="s">
        <v>2127</v>
      </c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141"/>
      <c r="AP205" s="141"/>
      <c r="AQ205" s="141"/>
      <c r="AS205" s="15"/>
      <c r="AT205" s="15"/>
      <c r="AU205" s="15"/>
      <c r="AV205" s="15"/>
      <c r="AW205" s="15"/>
      <c r="AX205" s="15"/>
    </row>
    <row r="206" spans="1:50" s="13" customFormat="1" ht="12.9" customHeight="1" x14ac:dyDescent="0.3">
      <c r="A206" s="68"/>
      <c r="B206" s="69"/>
      <c r="C206" s="61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S206" s="15"/>
      <c r="AT206" s="15"/>
      <c r="AU206" s="15"/>
      <c r="AV206" s="15"/>
      <c r="AW206" s="15"/>
      <c r="AX206" s="15"/>
    </row>
    <row r="207" spans="1:50" s="13" customFormat="1" ht="12.9" customHeight="1" x14ac:dyDescent="0.3">
      <c r="A207" s="99"/>
      <c r="B207" s="100"/>
      <c r="C207" s="97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S207" s="15"/>
      <c r="AT207" s="15"/>
      <c r="AU207" s="15"/>
      <c r="AV207" s="15"/>
      <c r="AW207" s="15"/>
      <c r="AX207" s="15"/>
    </row>
    <row r="208" spans="1:50" s="13" customFormat="1" ht="12.9" customHeight="1" x14ac:dyDescent="0.3">
      <c r="A208" s="105"/>
      <c r="B208" s="106"/>
      <c r="C208" s="102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S208" s="15"/>
      <c r="AT208" s="15"/>
      <c r="AU208" s="15"/>
      <c r="AV208" s="15"/>
      <c r="AW208" s="15"/>
      <c r="AX208" s="15"/>
    </row>
    <row r="209" spans="1:50" s="13" customFormat="1" ht="12.9" customHeight="1" x14ac:dyDescent="0.3">
      <c r="A209" s="105"/>
      <c r="B209" s="106"/>
      <c r="C209" s="102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S209" s="15"/>
      <c r="AT209" s="15"/>
      <c r="AU209" s="15"/>
      <c r="AV209" s="15"/>
      <c r="AW209" s="15"/>
      <c r="AX209" s="15"/>
    </row>
    <row r="210" spans="1:50" s="13" customFormat="1" ht="12.9" customHeight="1" x14ac:dyDescent="0.3">
      <c r="A210" s="105"/>
      <c r="B210" s="106"/>
      <c r="C210" s="102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S210" s="15"/>
      <c r="AT210" s="15"/>
      <c r="AU210" s="15"/>
      <c r="AV210" s="15"/>
      <c r="AW210" s="15"/>
      <c r="AX210" s="15"/>
    </row>
    <row r="211" spans="1:50" s="13" customFormat="1" ht="12.9" customHeight="1" x14ac:dyDescent="0.3">
      <c r="A211" s="99"/>
      <c r="B211" s="100"/>
      <c r="C211" s="97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S211" s="15"/>
      <c r="AT211" s="15"/>
      <c r="AU211" s="15"/>
      <c r="AV211" s="15"/>
      <c r="AW211" s="15"/>
      <c r="AX211" s="15"/>
    </row>
    <row r="212" spans="1:50" s="13" customFormat="1" ht="12.9" customHeight="1" x14ac:dyDescent="0.3">
      <c r="A212" s="68"/>
      <c r="B212" s="69"/>
      <c r="C212" s="61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S212" s="15"/>
      <c r="AT212" s="15"/>
      <c r="AU212" s="15"/>
      <c r="AV212" s="15"/>
      <c r="AW212" s="15"/>
      <c r="AX212" s="15"/>
    </row>
    <row r="213" spans="1:50" s="13" customFormat="1" ht="12.9" customHeight="1" x14ac:dyDescent="0.3">
      <c r="A213" s="68"/>
      <c r="B213" s="69"/>
      <c r="C213" s="61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S213" s="15"/>
      <c r="AT213" s="15"/>
      <c r="AU213" s="15"/>
      <c r="AV213" s="15"/>
      <c r="AW213" s="15"/>
      <c r="AX213" s="15"/>
    </row>
    <row r="214" spans="1:50" s="13" customFormat="1" ht="12.9" customHeight="1" x14ac:dyDescent="0.3">
      <c r="A214" s="68"/>
      <c r="B214" s="69"/>
      <c r="C214" s="61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S214" s="15"/>
      <c r="AT214" s="15"/>
      <c r="AU214" s="15"/>
      <c r="AV214" s="15"/>
      <c r="AW214" s="15"/>
      <c r="AX214" s="15"/>
    </row>
    <row r="215" spans="1:50" s="13" customFormat="1" ht="12.9" customHeight="1" x14ac:dyDescent="0.3">
      <c r="A215" s="68"/>
      <c r="B215" s="69"/>
      <c r="C215" s="61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S215" s="15"/>
      <c r="AT215" s="15"/>
      <c r="AU215" s="15"/>
      <c r="AV215" s="15"/>
      <c r="AW215" s="15"/>
      <c r="AX215" s="15"/>
    </row>
    <row r="216" spans="1:50" s="13" customFormat="1" ht="12.9" customHeight="1" x14ac:dyDescent="0.3">
      <c r="A216" s="68"/>
      <c r="B216" s="69"/>
      <c r="C216" s="61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S216" s="15"/>
      <c r="AT216" s="15"/>
      <c r="AU216" s="15"/>
      <c r="AV216" s="15"/>
      <c r="AW216" s="15"/>
      <c r="AX216" s="15"/>
    </row>
    <row r="217" spans="1:50" s="13" customFormat="1" ht="12.9" customHeight="1" x14ac:dyDescent="0.3">
      <c r="A217" s="68"/>
      <c r="B217" s="69"/>
      <c r="C217" s="61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S217" s="15"/>
      <c r="AT217" s="15"/>
      <c r="AU217" s="15"/>
      <c r="AV217" s="15"/>
      <c r="AW217" s="15"/>
      <c r="AX217" s="15"/>
    </row>
    <row r="218" spans="1:50" s="13" customFormat="1" ht="12.9" customHeight="1" x14ac:dyDescent="0.3">
      <c r="A218" s="68"/>
      <c r="B218" s="69"/>
      <c r="C218" s="61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S218" s="15"/>
      <c r="AT218" s="15"/>
      <c r="AU218" s="15"/>
      <c r="AV218" s="15"/>
      <c r="AW218" s="15"/>
      <c r="AX218" s="15"/>
    </row>
    <row r="219" spans="1:50" s="13" customFormat="1" ht="12.9" customHeight="1" x14ac:dyDescent="0.3">
      <c r="A219" s="68"/>
      <c r="B219" s="69"/>
      <c r="C219" s="61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S219" s="15"/>
      <c r="AT219" s="15"/>
      <c r="AU219" s="15"/>
      <c r="AV219" s="15"/>
      <c r="AW219" s="15"/>
      <c r="AX219" s="15"/>
    </row>
    <row r="220" spans="1:50" s="13" customFormat="1" ht="12.9" customHeight="1" x14ac:dyDescent="0.3">
      <c r="A220" s="68"/>
      <c r="B220" s="69"/>
      <c r="C220" s="154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S220" s="15"/>
      <c r="AT220" s="15"/>
      <c r="AU220" s="15"/>
      <c r="AV220" s="15"/>
      <c r="AW220" s="15"/>
      <c r="AX220" s="15"/>
    </row>
    <row r="221" spans="1:50" s="13" customFormat="1" ht="12.9" customHeight="1" x14ac:dyDescent="0.3">
      <c r="A221" s="68"/>
      <c r="B221" s="69"/>
      <c r="C221" s="61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S221" s="15"/>
      <c r="AT221" s="15"/>
      <c r="AU221" s="15"/>
      <c r="AV221" s="15"/>
      <c r="AW221" s="15"/>
      <c r="AX221" s="15"/>
    </row>
    <row r="222" spans="1:50" s="13" customFormat="1" ht="18.75" customHeight="1" x14ac:dyDescent="0.3">
      <c r="A222" s="68"/>
      <c r="B222" s="69"/>
      <c r="C222" s="61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S222" s="15"/>
      <c r="AT222" s="15"/>
      <c r="AU222" s="15"/>
      <c r="AV222" s="15"/>
      <c r="AW222" s="15"/>
      <c r="AX222" s="15"/>
    </row>
  </sheetData>
  <sheetProtection algorithmName="SHA-512" hashValue="12qVcnV8DJfcYpzmgMgbVCQjp/NLexhXZg5eMeOErGkGfH8Lltd4h/vXy6NdyVwU3KcNPqpIHPYbr3Not4E9aA==" saltValue="N9DrXVH7oRIYhjtBPv6aXw==" spinCount="100000" sheet="1" objects="1" scenarios="1"/>
  <mergeCells count="104">
    <mergeCell ref="C220:AQ220"/>
    <mergeCell ref="I202:X202"/>
    <mergeCell ref="A30:B34"/>
    <mergeCell ref="O31:AQ33"/>
    <mergeCell ref="A88:B94"/>
    <mergeCell ref="P62:AK62"/>
    <mergeCell ref="A205:B205"/>
    <mergeCell ref="C203:AQ203"/>
    <mergeCell ref="A54:B54"/>
    <mergeCell ref="C205:AQ205"/>
    <mergeCell ref="A190:B190"/>
    <mergeCell ref="A75:B75"/>
    <mergeCell ref="P64:R64"/>
    <mergeCell ref="T64:AQ64"/>
    <mergeCell ref="C188:AQ188"/>
    <mergeCell ref="C73:AQ73"/>
    <mergeCell ref="A87:B87"/>
    <mergeCell ref="A95:B95"/>
    <mergeCell ref="A103:B103"/>
    <mergeCell ref="AM62:AQ62"/>
    <mergeCell ref="P66:X66"/>
    <mergeCell ref="P68:AK68"/>
    <mergeCell ref="C85:AQ85"/>
    <mergeCell ref="P77:AK77"/>
    <mergeCell ref="AR3:AS3"/>
    <mergeCell ref="C27:AQ27"/>
    <mergeCell ref="P59:AQ60"/>
    <mergeCell ref="Y6:AR14"/>
    <mergeCell ref="T48:AQ48"/>
    <mergeCell ref="P52:AQ52"/>
    <mergeCell ref="R38:AQ38"/>
    <mergeCell ref="D11:J11"/>
    <mergeCell ref="C56:AQ56"/>
    <mergeCell ref="C57:AQ57"/>
    <mergeCell ref="C12:U12"/>
    <mergeCell ref="AE1:AQ1"/>
    <mergeCell ref="C3:AQ3"/>
    <mergeCell ref="C5:AQ5"/>
    <mergeCell ref="P41:S41"/>
    <mergeCell ref="AK2:AQ2"/>
    <mergeCell ref="C17:AQ17"/>
    <mergeCell ref="C18:AQ18"/>
    <mergeCell ref="C19:AQ19"/>
    <mergeCell ref="C15:AQ15"/>
    <mergeCell ref="K11:O11"/>
    <mergeCell ref="C20:AQ20"/>
    <mergeCell ref="C21:AQ21"/>
    <mergeCell ref="C25:AQ25"/>
    <mergeCell ref="C23:AQ23"/>
    <mergeCell ref="P79:AK79"/>
    <mergeCell ref="P83:AK83"/>
    <mergeCell ref="P81:X81"/>
    <mergeCell ref="A97:B101"/>
    <mergeCell ref="P70:X70"/>
    <mergeCell ref="Y70:AK70"/>
    <mergeCell ref="A29:B29"/>
    <mergeCell ref="P43:AQ44"/>
    <mergeCell ref="P46:AQ46"/>
    <mergeCell ref="P48:R48"/>
    <mergeCell ref="P50:V50"/>
    <mergeCell ref="A35:B35"/>
    <mergeCell ref="C37:AQ37"/>
    <mergeCell ref="A105:B121"/>
    <mergeCell ref="P152:R152"/>
    <mergeCell ref="T152:AQ152"/>
    <mergeCell ref="P148:AQ148"/>
    <mergeCell ref="P150:AK150"/>
    <mergeCell ref="AM150:AQ150"/>
    <mergeCell ref="A146:B146"/>
    <mergeCell ref="C144:AQ144"/>
    <mergeCell ref="A123:B123"/>
    <mergeCell ref="C125:AQ125"/>
    <mergeCell ref="C127:AQ127"/>
    <mergeCell ref="C129:AQ129"/>
    <mergeCell ref="C131:AQ131"/>
    <mergeCell ref="C133:AQ133"/>
    <mergeCell ref="C135:AQ135"/>
    <mergeCell ref="P201:AQ201"/>
    <mergeCell ref="C142:AQ142"/>
    <mergeCell ref="C192:AQ192"/>
    <mergeCell ref="P194:U194"/>
    <mergeCell ref="P196:AQ196"/>
    <mergeCell ref="P197:AQ197"/>
    <mergeCell ref="D176:AQ176"/>
    <mergeCell ref="D175:AQ175"/>
    <mergeCell ref="P158:AK158"/>
    <mergeCell ref="P162:AK162"/>
    <mergeCell ref="P156:AK156"/>
    <mergeCell ref="P160:AK160"/>
    <mergeCell ref="P154:X154"/>
    <mergeCell ref="P172:AQ173"/>
    <mergeCell ref="P170:S170"/>
    <mergeCell ref="C179:AQ179"/>
    <mergeCell ref="A166:B175"/>
    <mergeCell ref="P198:AQ198"/>
    <mergeCell ref="P199:AQ199"/>
    <mergeCell ref="C137:AQ137"/>
    <mergeCell ref="C139:AQ139"/>
    <mergeCell ref="A125:B139"/>
    <mergeCell ref="A164:B164"/>
    <mergeCell ref="C168:AQ168"/>
    <mergeCell ref="A177:B177"/>
    <mergeCell ref="P181:S181"/>
    <mergeCell ref="P183:AQ184"/>
  </mergeCells>
  <phoneticPr fontId="2" type="noConversion"/>
  <dataValidations count="12">
    <dataValidation type="list" allowBlank="1" showInputMessage="1" showErrorMessage="1" prompt="Klik op het pijltje naast de cel en klik daarna op de letter X." sqref="C31:C33 C89 C175 C91 C93 C99 C101 C105 C107 C109 C111 C113 C115 C97 C166 C117:C121" xr:uid="{00000000-0002-0000-0000-000000000000}">
      <formula1>"X,"</formula1>
    </dataValidation>
    <dataValidation type="textLength" operator="equal" allowBlank="1" showInputMessage="1" showErrorMessage="1" error="Een postnummer moet altijd uit vier cijfers bestaan!  " sqref="P64:R65 P67:R67 P80:R80 P161:R161 P82:R82 P152:R153 P155:R155 P157:R157 P159:R159 P174:R174 P187:R187" xr:uid="{00000000-0002-0000-0000-000001000000}">
      <formula1>4</formula1>
    </dataValidation>
    <dataValidation allowBlank="1" showInputMessage="1" showErrorMessage="1" prompt="Vul het VOLLEDIGE telefoonnummer in ZONDER spaties of tekens als - of / . " sqref="O81 O154" xr:uid="{6DCB22FC-3DE4-45D9-86BE-B51F50476A2C}"/>
    <dataValidation type="textLength" operator="equal" allowBlank="1" showInputMessage="1" showErrorMessage="1" error="Een postnummer bestaat atlijd uit vier cijfers!" sqref="O80:O83 O152:O162 O174 O187" xr:uid="{D458E267-4F68-4DC0-B381-E3F34719A062}">
      <formula1>4</formula1>
    </dataValidation>
    <dataValidation allowBlank="1" showInputMessage="1" showErrorMessage="1" prompt="Vul het instellingsnummer van het SCHOOLBESTUUR in. Als u het nummer niet kent, kunt u het opzoeken in het tabblad 'gegevens schoolbesturen' of op de website 'Onderwijsaanbod in Vlaanderen'. " sqref="P41:S41" xr:uid="{718CBB9B-8120-4A3F-A251-5769398B6516}"/>
    <dataValidation allowBlank="1" showInputMessage="1" showErrorMessage="1" prompt="ALS DE SCHOOL (NOG) GEEN WEBSITE HEEFT, vul dan 'niet gekend' in." sqref="P158:AK158" xr:uid="{325AD0D9-954B-4DA1-8041-6B7BF20E555C}"/>
    <dataValidation allowBlank="1" showInputMessage="1" showErrorMessage="1" prompt="ALS DE DIRECTEUR NOG NIET IS GEKEND, vul dan 'nog niet gekend' in." sqref="P160:AK160 P162:AK162" xr:uid="{ADCB24AD-97C0-4A92-A9B6-27A4AADF828E}"/>
    <dataValidation type="textLength" allowBlank="1" showInputMessage="1" showErrorMessage="1" error="Een telefoonnummer is minimum 9 cijfers lang, een gsm-nummer minimum 10 cijfers! " prompt="Vul het telefoonnummer in ZONDER SPATIES EN ZONDER LEESTEKENS als - of / ." sqref="P81:X81 P154:X154 P66:X66" xr:uid="{E8FC6949-D8E2-4C3B-AA5E-D41B27E0CFDF}">
      <formula1>9</formula1>
      <formula2>10</formula2>
    </dataValidation>
    <dataValidation allowBlank="1" showInputMessage="1" showErrorMessage="1" prompt="ALS HET E-MAIL ADRES NOG NIET GEKEND IS, vul dan 'nog niet gekend' in." sqref="P68:AK68 P156:AK156" xr:uid="{D3F14E20-06D6-4B13-B726-13CFD5CED4C1}"/>
    <dataValidation allowBlank="1" showInputMessage="1" showErrorMessage="1" prompt="Vul het instellingsnummer van het CLB in. Als u het nummer niet kent, kunt u het opzoeken in het tabblad 'gegevens CLB'." sqref="P170:S170" xr:uid="{39390FEE-CF69-4F44-8EB3-B40B3280C69B}"/>
    <dataValidation allowBlank="1" showInputMessage="1" showErrorMessage="1" prompt="Vul het _x000a_KBO-nummer in." sqref="P70:X70" xr:uid="{2D1214B8-6D28-4A15-9A71-3051165ED6DB}"/>
    <dataValidation allowBlank="1" showInputMessage="1" showErrorMessage="1" prompt="Vul het instellingsnummer van het leersteuncentrum in. Als u het nummer niet kent, kunt u het opzoeken in het tabblad 'gegevens leersteuncentra'." sqref="P181:S181" xr:uid="{06E7D1F1-EC9A-49B2-B7A3-2648DEC4654A}"/>
  </dataValidations>
  <hyperlinks>
    <hyperlink ref="R38" r:id="rId1" xr:uid="{8ADD7398-D92B-4DCB-886C-9EB343C648F4}"/>
    <hyperlink ref="C12" r:id="rId2" xr:uid="{86F5AAD6-82A8-4AAC-AC50-1121EBA127EE}"/>
    <hyperlink ref="C17:AQ17" r:id="rId3" display="Meer informatie over dit formulier en de meest recente versie ervan vindt u inomzendbrief SO 61van 5 februari 1999 over programmatie in het voltijds gewoon secundair onderwijs. " xr:uid="{98976330-FEEF-41AA-A4A6-7A252691C638}"/>
    <hyperlink ref="C20:AQ20" r:id="rId4" display="Meer informatie over de financierings- en subsidiëringsvoorwaarden vindt u in artikel 15 van de Codex Secundair Onderwijs. De Codex Secundair Onderwijs vindt u op" xr:uid="{AB1CC6C5-C06A-4F8C-855B-BB02E471B6A0}"/>
    <hyperlink ref="C19:AQ19" r:id="rId5" display="Meer informatie over de erkenningsvoorwaarden vindt u in artikel 13 en 14 van de Codex Secundair Onderwijs." xr:uid="{936C7D5A-6331-4A6A-934F-EBDF712AED7D}"/>
    <hyperlink ref="C56:AQ56" r:id="rId6" display="https://data-onderwijs.vlaanderen.be/edulex/document.aspx?docid=9419" xr:uid="{57580C8D-E4A5-44B0-83D7-8E524D83D006}"/>
  </hyperlinks>
  <pageMargins left="0.31496062992125984" right="0.19685039370078741" top="0.70866141732283472" bottom="0.62992125984251968" header="0.35433070866141736" footer="0.39370078740157483"/>
  <pageSetup paperSize="9" fitToWidth="0" fitToHeight="0" orientation="portrait" useFirstPageNumber="1" r:id="rId7"/>
  <headerFooter differentFirst="1" alignWithMargins="0">
    <oddFooter>&amp;L&amp;"Calibri,Standaard"Aanvraag tot erkenning, financiering en subsidiëring van een school uit het secundair onderwijs - pagina &amp;P van &amp;N</oddFooter>
    <firstFooter>&amp;L&amp;G</firstFooter>
  </headerFooter>
  <rowBreaks count="2" manualBreakCount="2">
    <brk id="58" max="16383" man="1"/>
    <brk id="143" max="44" man="1"/>
  </rowBreaks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D7909-7004-4374-B2D7-25BBA6C67C39}">
  <dimension ref="A1:G1433"/>
  <sheetViews>
    <sheetView workbookViewId="0">
      <pane ySplit="1" topLeftCell="A2" activePane="bottomLeft" state="frozen"/>
      <selection pane="bottomLeft" activeCell="A2" sqref="A2"/>
    </sheetView>
  </sheetViews>
  <sheetFormatPr defaultColWidth="53.44140625" defaultRowHeight="13.2" x14ac:dyDescent="0.25"/>
  <cols>
    <col min="1" max="1" width="9.5546875" bestFit="1" customWidth="1"/>
    <col min="2" max="2" width="114.109375" bestFit="1" customWidth="1"/>
    <col min="3" max="3" width="34.109375" bestFit="1" customWidth="1"/>
    <col min="4" max="4" width="12.109375" bestFit="1" customWidth="1"/>
    <col min="5" max="5" width="27.109375" bestFit="1" customWidth="1"/>
    <col min="6" max="6" width="13.44140625" bestFit="1" customWidth="1"/>
    <col min="7" max="7" width="45.44140625" bestFit="1" customWidth="1"/>
  </cols>
  <sheetData>
    <row r="1" spans="1:7" ht="14.4" x14ac:dyDescent="0.25">
      <c r="A1" s="108" t="s">
        <v>3055</v>
      </c>
      <c r="B1" s="108" t="s">
        <v>3056</v>
      </c>
      <c r="C1" s="108" t="s">
        <v>725</v>
      </c>
      <c r="D1" s="108" t="s">
        <v>2146</v>
      </c>
      <c r="E1" s="108" t="s">
        <v>2147</v>
      </c>
      <c r="F1" s="108" t="s">
        <v>2148</v>
      </c>
      <c r="G1" s="108" t="s">
        <v>2149</v>
      </c>
    </row>
    <row r="2" spans="1:7" ht="14.4" x14ac:dyDescent="0.3">
      <c r="A2" s="109">
        <v>53223</v>
      </c>
      <c r="B2" s="110" t="s">
        <v>3057</v>
      </c>
      <c r="C2" s="110" t="s">
        <v>3058</v>
      </c>
      <c r="D2" s="110">
        <v>3600</v>
      </c>
      <c r="E2" s="110" t="s">
        <v>172</v>
      </c>
      <c r="F2" s="110" t="s">
        <v>748</v>
      </c>
      <c r="G2" s="110" t="s">
        <v>749</v>
      </c>
    </row>
    <row r="3" spans="1:7" ht="14.4" x14ac:dyDescent="0.3">
      <c r="A3" s="109">
        <v>53231</v>
      </c>
      <c r="B3" s="110" t="s">
        <v>3059</v>
      </c>
      <c r="C3" s="110" t="s">
        <v>3060</v>
      </c>
      <c r="D3" s="110">
        <v>3660</v>
      </c>
      <c r="E3" s="110" t="s">
        <v>750</v>
      </c>
      <c r="F3" s="110" t="s">
        <v>751</v>
      </c>
      <c r="G3" s="110" t="s">
        <v>2150</v>
      </c>
    </row>
    <row r="4" spans="1:7" ht="14.4" x14ac:dyDescent="0.3">
      <c r="A4" s="109">
        <v>53249</v>
      </c>
      <c r="B4" s="110" t="s">
        <v>3061</v>
      </c>
      <c r="C4" s="110" t="s">
        <v>3062</v>
      </c>
      <c r="D4" s="110">
        <v>8300</v>
      </c>
      <c r="E4" s="110" t="s">
        <v>2151</v>
      </c>
      <c r="F4" s="110" t="s">
        <v>2152</v>
      </c>
      <c r="G4" s="110" t="s">
        <v>724</v>
      </c>
    </row>
    <row r="5" spans="1:7" ht="14.4" x14ac:dyDescent="0.3">
      <c r="A5" s="109">
        <v>53264</v>
      </c>
      <c r="B5" s="110" t="s">
        <v>3063</v>
      </c>
      <c r="C5" s="110" t="s">
        <v>3064</v>
      </c>
      <c r="D5" s="110">
        <v>2870</v>
      </c>
      <c r="E5" s="110" t="s">
        <v>2153</v>
      </c>
      <c r="F5" s="110" t="s">
        <v>2154</v>
      </c>
      <c r="G5" s="110" t="s">
        <v>2155</v>
      </c>
    </row>
    <row r="6" spans="1:7" ht="14.4" x14ac:dyDescent="0.3">
      <c r="A6" s="109">
        <v>53281</v>
      </c>
      <c r="B6" s="110" t="s">
        <v>3065</v>
      </c>
      <c r="C6" s="110" t="s">
        <v>3066</v>
      </c>
      <c r="D6" s="110">
        <v>3001</v>
      </c>
      <c r="E6" s="110" t="s">
        <v>150</v>
      </c>
      <c r="F6" s="110" t="s">
        <v>2156</v>
      </c>
      <c r="G6" s="110" t="s">
        <v>2157</v>
      </c>
    </row>
    <row r="7" spans="1:7" ht="14.4" x14ac:dyDescent="0.3">
      <c r="A7" s="109">
        <v>53629</v>
      </c>
      <c r="B7" s="110" t="s">
        <v>3067</v>
      </c>
      <c r="C7" s="110" t="s">
        <v>3068</v>
      </c>
      <c r="D7" s="110">
        <v>3300</v>
      </c>
      <c r="E7" s="110" t="s">
        <v>160</v>
      </c>
      <c r="F7" s="110" t="s">
        <v>515</v>
      </c>
      <c r="G7" s="110" t="s">
        <v>752</v>
      </c>
    </row>
    <row r="8" spans="1:7" ht="14.4" x14ac:dyDescent="0.3">
      <c r="A8" s="109">
        <v>53637</v>
      </c>
      <c r="B8" s="110" t="s">
        <v>3069</v>
      </c>
      <c r="C8" s="110" t="s">
        <v>3070</v>
      </c>
      <c r="D8" s="110">
        <v>8920</v>
      </c>
      <c r="E8" s="110" t="s">
        <v>389</v>
      </c>
      <c r="F8" s="110" t="s">
        <v>2158</v>
      </c>
      <c r="G8" s="110" t="s">
        <v>2159</v>
      </c>
    </row>
    <row r="9" spans="1:7" ht="14.4" x14ac:dyDescent="0.3">
      <c r="A9" s="109">
        <v>53652</v>
      </c>
      <c r="B9" s="110" t="s">
        <v>3071</v>
      </c>
      <c r="C9" s="110" t="s">
        <v>3072</v>
      </c>
      <c r="D9" s="110">
        <v>8780</v>
      </c>
      <c r="E9" s="110" t="s">
        <v>383</v>
      </c>
      <c r="F9" s="110" t="s">
        <v>754</v>
      </c>
      <c r="G9" s="110" t="s">
        <v>755</v>
      </c>
    </row>
    <row r="10" spans="1:7" ht="14.4" x14ac:dyDescent="0.3">
      <c r="A10" s="109">
        <v>53678</v>
      </c>
      <c r="B10" s="110" t="s">
        <v>2160</v>
      </c>
      <c r="C10" s="110" t="s">
        <v>3073</v>
      </c>
      <c r="D10" s="110">
        <v>1210</v>
      </c>
      <c r="E10" s="110" t="s">
        <v>274</v>
      </c>
      <c r="F10" s="110" t="s">
        <v>724</v>
      </c>
      <c r="G10" s="110" t="s">
        <v>724</v>
      </c>
    </row>
    <row r="11" spans="1:7" ht="14.4" x14ac:dyDescent="0.3">
      <c r="A11" s="109">
        <v>53702</v>
      </c>
      <c r="B11" s="110" t="s">
        <v>2004</v>
      </c>
      <c r="C11" s="110" t="s">
        <v>3074</v>
      </c>
      <c r="D11" s="110">
        <v>9660</v>
      </c>
      <c r="E11" s="110" t="s">
        <v>263</v>
      </c>
      <c r="F11" s="110" t="s">
        <v>724</v>
      </c>
      <c r="G11" s="110" t="s">
        <v>724</v>
      </c>
    </row>
    <row r="12" spans="1:7" ht="14.4" x14ac:dyDescent="0.3">
      <c r="A12" s="109">
        <v>53711</v>
      </c>
      <c r="B12" s="110" t="s">
        <v>3075</v>
      </c>
      <c r="C12" s="110" t="s">
        <v>3076</v>
      </c>
      <c r="D12" s="110">
        <v>9500</v>
      </c>
      <c r="E12" s="110" t="s">
        <v>256</v>
      </c>
      <c r="F12" s="110" t="s">
        <v>475</v>
      </c>
      <c r="G12" s="110" t="s">
        <v>724</v>
      </c>
    </row>
    <row r="13" spans="1:7" ht="14.4" x14ac:dyDescent="0.3">
      <c r="A13" s="109">
        <v>53819</v>
      </c>
      <c r="B13" s="110" t="s">
        <v>3077</v>
      </c>
      <c r="C13" s="110" t="s">
        <v>3078</v>
      </c>
      <c r="D13" s="110">
        <v>3550</v>
      </c>
      <c r="E13" s="110" t="s">
        <v>363</v>
      </c>
      <c r="F13" s="110" t="s">
        <v>724</v>
      </c>
      <c r="G13" s="110" t="s">
        <v>2161</v>
      </c>
    </row>
    <row r="14" spans="1:7" ht="14.4" x14ac:dyDescent="0.3">
      <c r="A14" s="109">
        <v>53827</v>
      </c>
      <c r="B14" s="110" t="s">
        <v>756</v>
      </c>
      <c r="C14" s="110" t="s">
        <v>3079</v>
      </c>
      <c r="D14" s="110">
        <v>8790</v>
      </c>
      <c r="E14" s="110" t="s">
        <v>222</v>
      </c>
      <c r="F14" s="110" t="s">
        <v>757</v>
      </c>
      <c r="G14" s="110" t="s">
        <v>724</v>
      </c>
    </row>
    <row r="15" spans="1:7" ht="14.4" x14ac:dyDescent="0.3">
      <c r="A15" s="109">
        <v>53835</v>
      </c>
      <c r="B15" s="110" t="s">
        <v>758</v>
      </c>
      <c r="C15" s="110" t="s">
        <v>3080</v>
      </c>
      <c r="D15" s="110">
        <v>9090</v>
      </c>
      <c r="E15" s="110" t="s">
        <v>31</v>
      </c>
      <c r="F15" s="110" t="s">
        <v>469</v>
      </c>
      <c r="G15" s="110" t="s">
        <v>759</v>
      </c>
    </row>
    <row r="16" spans="1:7" ht="14.4" x14ac:dyDescent="0.3">
      <c r="A16" s="109">
        <v>53843</v>
      </c>
      <c r="B16" s="110" t="s">
        <v>760</v>
      </c>
      <c r="C16" s="110" t="s">
        <v>3081</v>
      </c>
      <c r="D16" s="110">
        <v>9500</v>
      </c>
      <c r="E16" s="110" t="s">
        <v>256</v>
      </c>
      <c r="F16" s="110" t="s">
        <v>761</v>
      </c>
      <c r="G16" s="110" t="s">
        <v>762</v>
      </c>
    </row>
    <row r="17" spans="1:7" ht="14.4" x14ac:dyDescent="0.3">
      <c r="A17" s="109">
        <v>53926</v>
      </c>
      <c r="B17" s="110" t="s">
        <v>3082</v>
      </c>
      <c r="C17" s="110" t="s">
        <v>3083</v>
      </c>
      <c r="D17" s="110">
        <v>8420</v>
      </c>
      <c r="E17" s="110" t="s">
        <v>205</v>
      </c>
      <c r="F17" s="110" t="s">
        <v>557</v>
      </c>
      <c r="G17" s="110" t="s">
        <v>3084</v>
      </c>
    </row>
    <row r="18" spans="1:7" ht="14.4" x14ac:dyDescent="0.3">
      <c r="A18" s="109">
        <v>53991</v>
      </c>
      <c r="B18" s="110" t="s">
        <v>3085</v>
      </c>
      <c r="C18" s="110" t="s">
        <v>3086</v>
      </c>
      <c r="D18" s="110">
        <v>2440</v>
      </c>
      <c r="E18" s="110" t="s">
        <v>124</v>
      </c>
      <c r="F18" s="110" t="s">
        <v>2162</v>
      </c>
      <c r="G18" s="110" t="s">
        <v>2163</v>
      </c>
    </row>
    <row r="19" spans="1:7" ht="14.4" x14ac:dyDescent="0.3">
      <c r="A19" s="109">
        <v>54007</v>
      </c>
      <c r="B19" s="110" t="s">
        <v>3087</v>
      </c>
      <c r="C19" s="110" t="s">
        <v>3088</v>
      </c>
      <c r="D19" s="110">
        <v>2440</v>
      </c>
      <c r="E19" s="110" t="s">
        <v>124</v>
      </c>
      <c r="F19" s="110" t="s">
        <v>620</v>
      </c>
      <c r="G19" s="110" t="s">
        <v>763</v>
      </c>
    </row>
    <row r="20" spans="1:7" ht="14.4" x14ac:dyDescent="0.3">
      <c r="A20" s="109">
        <v>54461</v>
      </c>
      <c r="B20" s="110" t="s">
        <v>3089</v>
      </c>
      <c r="C20" s="110" t="s">
        <v>3090</v>
      </c>
      <c r="D20" s="110">
        <v>8480</v>
      </c>
      <c r="E20" s="110" t="s">
        <v>2164</v>
      </c>
      <c r="F20" s="110" t="s">
        <v>2165</v>
      </c>
      <c r="G20" s="110" t="s">
        <v>724</v>
      </c>
    </row>
    <row r="21" spans="1:7" ht="14.4" x14ac:dyDescent="0.3">
      <c r="A21" s="109">
        <v>54502</v>
      </c>
      <c r="B21" s="110" t="s">
        <v>3091</v>
      </c>
      <c r="C21" s="110" t="s">
        <v>3092</v>
      </c>
      <c r="D21" s="110">
        <v>2580</v>
      </c>
      <c r="E21" s="110" t="s">
        <v>146</v>
      </c>
      <c r="F21" s="110" t="s">
        <v>490</v>
      </c>
      <c r="G21" s="110" t="s">
        <v>764</v>
      </c>
    </row>
    <row r="22" spans="1:7" ht="14.4" x14ac:dyDescent="0.3">
      <c r="A22" s="109">
        <v>54511</v>
      </c>
      <c r="B22" s="110" t="s">
        <v>765</v>
      </c>
      <c r="C22" s="110" t="s">
        <v>3093</v>
      </c>
      <c r="D22" s="110">
        <v>3700</v>
      </c>
      <c r="E22" s="110" t="s">
        <v>178</v>
      </c>
      <c r="F22" s="110" t="s">
        <v>708</v>
      </c>
      <c r="G22" s="110" t="s">
        <v>766</v>
      </c>
    </row>
    <row r="23" spans="1:7" ht="14.4" x14ac:dyDescent="0.3">
      <c r="A23" s="109">
        <v>54536</v>
      </c>
      <c r="B23" s="110" t="s">
        <v>3094</v>
      </c>
      <c r="C23" s="110" t="s">
        <v>3095</v>
      </c>
      <c r="D23" s="110">
        <v>8720</v>
      </c>
      <c r="E23" s="110" t="s">
        <v>388</v>
      </c>
      <c r="F23" s="110" t="s">
        <v>2166</v>
      </c>
      <c r="G23" s="110" t="s">
        <v>2167</v>
      </c>
    </row>
    <row r="24" spans="1:7" ht="14.4" x14ac:dyDescent="0.3">
      <c r="A24" s="109">
        <v>54544</v>
      </c>
      <c r="B24" s="110" t="s">
        <v>3096</v>
      </c>
      <c r="C24" s="110" t="s">
        <v>3097</v>
      </c>
      <c r="D24" s="110">
        <v>3910</v>
      </c>
      <c r="E24" s="110" t="s">
        <v>777</v>
      </c>
      <c r="F24" s="110" t="s">
        <v>724</v>
      </c>
      <c r="G24" s="110" t="s">
        <v>2005</v>
      </c>
    </row>
    <row r="25" spans="1:7" ht="14.4" x14ac:dyDescent="0.3">
      <c r="A25" s="109">
        <v>54601</v>
      </c>
      <c r="B25" s="110" t="s">
        <v>3098</v>
      </c>
      <c r="C25" s="110" t="s">
        <v>3099</v>
      </c>
      <c r="D25" s="110">
        <v>9300</v>
      </c>
      <c r="E25" s="110" t="s">
        <v>246</v>
      </c>
      <c r="F25" s="110" t="s">
        <v>537</v>
      </c>
      <c r="G25" s="110" t="s">
        <v>767</v>
      </c>
    </row>
    <row r="26" spans="1:7" ht="14.4" x14ac:dyDescent="0.3">
      <c r="A26" s="109">
        <v>54643</v>
      </c>
      <c r="B26" s="110" t="s">
        <v>3100</v>
      </c>
      <c r="C26" s="110" t="s">
        <v>3101</v>
      </c>
      <c r="D26" s="110">
        <v>9570</v>
      </c>
      <c r="E26" s="110" t="s">
        <v>768</v>
      </c>
      <c r="F26" s="110" t="s">
        <v>724</v>
      </c>
      <c r="G26" s="110" t="s">
        <v>769</v>
      </c>
    </row>
    <row r="27" spans="1:7" ht="14.4" x14ac:dyDescent="0.3">
      <c r="A27" s="109">
        <v>54651</v>
      </c>
      <c r="B27" s="110" t="s">
        <v>3102</v>
      </c>
      <c r="C27" s="110" t="s">
        <v>3103</v>
      </c>
      <c r="D27" s="110">
        <v>9840</v>
      </c>
      <c r="E27" s="110" t="s">
        <v>43</v>
      </c>
      <c r="F27" s="110" t="s">
        <v>602</v>
      </c>
      <c r="G27" s="110" t="s">
        <v>2168</v>
      </c>
    </row>
    <row r="28" spans="1:7" ht="14.4" x14ac:dyDescent="0.3">
      <c r="A28" s="109">
        <v>54718</v>
      </c>
      <c r="B28" s="110" t="s">
        <v>3104</v>
      </c>
      <c r="C28" s="110" t="s">
        <v>3105</v>
      </c>
      <c r="D28" s="110">
        <v>1933</v>
      </c>
      <c r="E28" s="110" t="s">
        <v>298</v>
      </c>
      <c r="F28" s="110" t="s">
        <v>724</v>
      </c>
      <c r="G28" s="110" t="s">
        <v>724</v>
      </c>
    </row>
    <row r="29" spans="1:7" ht="14.4" x14ac:dyDescent="0.3">
      <c r="A29" s="109">
        <v>54734</v>
      </c>
      <c r="B29" s="110" t="s">
        <v>2169</v>
      </c>
      <c r="C29" s="110" t="s">
        <v>3106</v>
      </c>
      <c r="D29" s="110">
        <v>2870</v>
      </c>
      <c r="E29" s="110" t="s">
        <v>1464</v>
      </c>
      <c r="F29" s="110" t="s">
        <v>2170</v>
      </c>
      <c r="G29" s="110" t="s">
        <v>2171</v>
      </c>
    </row>
    <row r="30" spans="1:7" ht="14.4" x14ac:dyDescent="0.3">
      <c r="A30" s="109">
        <v>54759</v>
      </c>
      <c r="B30" s="110" t="s">
        <v>3107</v>
      </c>
      <c r="C30" s="110" t="s">
        <v>3108</v>
      </c>
      <c r="D30" s="110">
        <v>2980</v>
      </c>
      <c r="E30" s="110" t="s">
        <v>106</v>
      </c>
      <c r="F30" s="110" t="s">
        <v>724</v>
      </c>
      <c r="G30" s="110" t="s">
        <v>724</v>
      </c>
    </row>
    <row r="31" spans="1:7" ht="14.4" x14ac:dyDescent="0.3">
      <c r="A31" s="109">
        <v>54767</v>
      </c>
      <c r="B31" s="110" t="s">
        <v>770</v>
      </c>
      <c r="C31" s="110" t="s">
        <v>3109</v>
      </c>
      <c r="D31" s="110">
        <v>2500</v>
      </c>
      <c r="E31" s="110" t="s">
        <v>127</v>
      </c>
      <c r="F31" s="110" t="s">
        <v>404</v>
      </c>
      <c r="G31" s="110" t="s">
        <v>724</v>
      </c>
    </row>
    <row r="32" spans="1:7" ht="14.4" x14ac:dyDescent="0.3">
      <c r="A32" s="109">
        <v>54791</v>
      </c>
      <c r="B32" s="110" t="s">
        <v>2172</v>
      </c>
      <c r="C32" s="110" t="s">
        <v>3110</v>
      </c>
      <c r="D32" s="110">
        <v>2880</v>
      </c>
      <c r="E32" s="110" t="s">
        <v>2173</v>
      </c>
      <c r="F32" s="110" t="s">
        <v>2174</v>
      </c>
      <c r="G32" s="110" t="s">
        <v>2175</v>
      </c>
    </row>
    <row r="33" spans="1:7" ht="14.4" x14ac:dyDescent="0.3">
      <c r="A33" s="109">
        <v>54825</v>
      </c>
      <c r="B33" s="110" t="s">
        <v>3111</v>
      </c>
      <c r="C33" s="110" t="s">
        <v>3112</v>
      </c>
      <c r="D33" s="110">
        <v>3560</v>
      </c>
      <c r="E33" s="110" t="s">
        <v>185</v>
      </c>
      <c r="F33" s="110" t="s">
        <v>2176</v>
      </c>
      <c r="G33" s="110" t="s">
        <v>2177</v>
      </c>
    </row>
    <row r="34" spans="1:7" ht="14.4" x14ac:dyDescent="0.3">
      <c r="A34" s="109">
        <v>54833</v>
      </c>
      <c r="B34" s="110" t="s">
        <v>3113</v>
      </c>
      <c r="C34" s="110" t="s">
        <v>3114</v>
      </c>
      <c r="D34" s="110">
        <v>3680</v>
      </c>
      <c r="E34" s="110" t="s">
        <v>369</v>
      </c>
      <c r="F34" s="110" t="s">
        <v>771</v>
      </c>
      <c r="G34" s="110" t="s">
        <v>772</v>
      </c>
    </row>
    <row r="35" spans="1:7" ht="14.4" x14ac:dyDescent="0.3">
      <c r="A35" s="109">
        <v>55038</v>
      </c>
      <c r="B35" s="110" t="s">
        <v>3115</v>
      </c>
      <c r="C35" s="110" t="s">
        <v>3116</v>
      </c>
      <c r="D35" s="110">
        <v>9420</v>
      </c>
      <c r="E35" s="110" t="s">
        <v>2178</v>
      </c>
      <c r="F35" s="110" t="s">
        <v>2179</v>
      </c>
      <c r="G35" s="110" t="s">
        <v>724</v>
      </c>
    </row>
    <row r="36" spans="1:7" ht="14.4" x14ac:dyDescent="0.3">
      <c r="A36" s="109">
        <v>55046</v>
      </c>
      <c r="B36" s="110" t="s">
        <v>2180</v>
      </c>
      <c r="C36" s="110" t="s">
        <v>3117</v>
      </c>
      <c r="D36" s="110">
        <v>8000</v>
      </c>
      <c r="E36" s="110" t="s">
        <v>190</v>
      </c>
      <c r="F36" s="110" t="s">
        <v>724</v>
      </c>
      <c r="G36" s="110" t="s">
        <v>724</v>
      </c>
    </row>
    <row r="37" spans="1:7" ht="14.4" x14ac:dyDescent="0.3">
      <c r="A37" s="109">
        <v>55053</v>
      </c>
      <c r="B37" s="110" t="s">
        <v>3118</v>
      </c>
      <c r="C37" s="110" t="s">
        <v>3119</v>
      </c>
      <c r="D37" s="110">
        <v>1080</v>
      </c>
      <c r="E37" s="110" t="s">
        <v>273</v>
      </c>
      <c r="F37" s="110" t="s">
        <v>58</v>
      </c>
      <c r="G37" s="110" t="s">
        <v>773</v>
      </c>
    </row>
    <row r="38" spans="1:7" ht="14.4" x14ac:dyDescent="0.3">
      <c r="A38" s="109">
        <v>55087</v>
      </c>
      <c r="B38" s="110" t="s">
        <v>3120</v>
      </c>
      <c r="C38" s="110" t="s">
        <v>3121</v>
      </c>
      <c r="D38" s="110">
        <v>1180</v>
      </c>
      <c r="E38" s="110" t="s">
        <v>80</v>
      </c>
      <c r="F38" s="110" t="s">
        <v>437</v>
      </c>
      <c r="G38" s="110" t="s">
        <v>2181</v>
      </c>
    </row>
    <row r="39" spans="1:7" ht="14.4" x14ac:dyDescent="0.3">
      <c r="A39" s="109">
        <v>55111</v>
      </c>
      <c r="B39" s="110" t="s">
        <v>3122</v>
      </c>
      <c r="C39" s="110" t="s">
        <v>3123</v>
      </c>
      <c r="D39" s="110">
        <v>3001</v>
      </c>
      <c r="E39" s="110" t="s">
        <v>150</v>
      </c>
      <c r="F39" s="110" t="s">
        <v>775</v>
      </c>
      <c r="G39" s="110" t="s">
        <v>2182</v>
      </c>
    </row>
    <row r="40" spans="1:7" ht="14.4" x14ac:dyDescent="0.3">
      <c r="A40" s="109">
        <v>55129</v>
      </c>
      <c r="B40" s="110" t="s">
        <v>3124</v>
      </c>
      <c r="C40" s="110" t="s">
        <v>3123</v>
      </c>
      <c r="D40" s="110">
        <v>3001</v>
      </c>
      <c r="E40" s="110" t="s">
        <v>150</v>
      </c>
      <c r="F40" s="110" t="s">
        <v>775</v>
      </c>
      <c r="G40" s="110" t="s">
        <v>2183</v>
      </c>
    </row>
    <row r="41" spans="1:7" ht="14.4" x14ac:dyDescent="0.3">
      <c r="A41" s="109">
        <v>55137</v>
      </c>
      <c r="B41" s="110" t="s">
        <v>3125</v>
      </c>
      <c r="C41" s="110" t="s">
        <v>3123</v>
      </c>
      <c r="D41" s="110">
        <v>3001</v>
      </c>
      <c r="E41" s="110" t="s">
        <v>150</v>
      </c>
      <c r="F41" s="110" t="s">
        <v>775</v>
      </c>
      <c r="G41" s="110" t="s">
        <v>776</v>
      </c>
    </row>
    <row r="42" spans="1:7" ht="14.4" x14ac:dyDescent="0.3">
      <c r="A42" s="109">
        <v>55145</v>
      </c>
      <c r="B42" s="110" t="s">
        <v>3126</v>
      </c>
      <c r="C42" s="110" t="s">
        <v>3127</v>
      </c>
      <c r="D42" s="110">
        <v>3900</v>
      </c>
      <c r="E42" s="110" t="s">
        <v>777</v>
      </c>
      <c r="F42" s="110" t="s">
        <v>530</v>
      </c>
      <c r="G42" s="110" t="s">
        <v>778</v>
      </c>
    </row>
    <row r="43" spans="1:7" ht="14.4" x14ac:dyDescent="0.3">
      <c r="A43" s="109">
        <v>55228</v>
      </c>
      <c r="B43" s="110" t="s">
        <v>3128</v>
      </c>
      <c r="C43" s="110" t="s">
        <v>3129</v>
      </c>
      <c r="D43" s="110">
        <v>8020</v>
      </c>
      <c r="E43" s="110" t="s">
        <v>191</v>
      </c>
      <c r="F43" s="110" t="s">
        <v>654</v>
      </c>
      <c r="G43" s="110" t="s">
        <v>779</v>
      </c>
    </row>
    <row r="44" spans="1:7" ht="14.4" x14ac:dyDescent="0.3">
      <c r="A44" s="109">
        <v>55236</v>
      </c>
      <c r="B44" s="110" t="s">
        <v>3130</v>
      </c>
      <c r="C44" s="110" t="s">
        <v>3131</v>
      </c>
      <c r="D44" s="110">
        <v>8680</v>
      </c>
      <c r="E44" s="110" t="s">
        <v>200</v>
      </c>
      <c r="F44" s="110" t="s">
        <v>2184</v>
      </c>
      <c r="G44" s="110" t="s">
        <v>2185</v>
      </c>
    </row>
    <row r="45" spans="1:7" ht="14.4" x14ac:dyDescent="0.3">
      <c r="A45" s="109">
        <v>55269</v>
      </c>
      <c r="B45" s="110" t="s">
        <v>2186</v>
      </c>
      <c r="C45" s="110" t="s">
        <v>3132</v>
      </c>
      <c r="D45" s="110">
        <v>2620</v>
      </c>
      <c r="E45" s="110" t="s">
        <v>321</v>
      </c>
      <c r="F45" s="110" t="s">
        <v>2187</v>
      </c>
      <c r="G45" s="110" t="s">
        <v>2188</v>
      </c>
    </row>
    <row r="46" spans="1:7" ht="14.4" x14ac:dyDescent="0.3">
      <c r="A46" s="109">
        <v>55277</v>
      </c>
      <c r="B46" s="110" t="s">
        <v>3133</v>
      </c>
      <c r="C46" s="110" t="s">
        <v>3134</v>
      </c>
      <c r="D46" s="110">
        <v>9620</v>
      </c>
      <c r="E46" s="110" t="s">
        <v>261</v>
      </c>
      <c r="F46" s="110" t="s">
        <v>724</v>
      </c>
      <c r="G46" s="110" t="s">
        <v>5075</v>
      </c>
    </row>
    <row r="47" spans="1:7" ht="14.4" x14ac:dyDescent="0.3">
      <c r="A47" s="109">
        <v>55285</v>
      </c>
      <c r="B47" s="110" t="s">
        <v>3135</v>
      </c>
      <c r="C47" s="110" t="s">
        <v>3136</v>
      </c>
      <c r="D47" s="110">
        <v>3950</v>
      </c>
      <c r="E47" s="110" t="s">
        <v>171</v>
      </c>
      <c r="F47" s="110" t="s">
        <v>780</v>
      </c>
      <c r="G47" s="110" t="s">
        <v>781</v>
      </c>
    </row>
    <row r="48" spans="1:7" ht="14.4" x14ac:dyDescent="0.3">
      <c r="A48" s="109">
        <v>55293</v>
      </c>
      <c r="B48" s="110" t="s">
        <v>3137</v>
      </c>
      <c r="C48" s="110" t="s">
        <v>3138</v>
      </c>
      <c r="D48" s="110">
        <v>3950</v>
      </c>
      <c r="E48" s="110" t="s">
        <v>171</v>
      </c>
      <c r="F48" s="110" t="s">
        <v>782</v>
      </c>
      <c r="G48" s="110" t="s">
        <v>2189</v>
      </c>
    </row>
    <row r="49" spans="1:7" ht="14.4" x14ac:dyDescent="0.3">
      <c r="A49" s="109">
        <v>55368</v>
      </c>
      <c r="B49" s="110" t="s">
        <v>2190</v>
      </c>
      <c r="C49" s="110" t="s">
        <v>3139</v>
      </c>
      <c r="D49" s="110">
        <v>8500</v>
      </c>
      <c r="E49" s="110" t="s">
        <v>210</v>
      </c>
      <c r="F49" s="110" t="s">
        <v>724</v>
      </c>
      <c r="G49" s="110" t="s">
        <v>724</v>
      </c>
    </row>
    <row r="50" spans="1:7" ht="14.4" x14ac:dyDescent="0.3">
      <c r="A50" s="109">
        <v>55483</v>
      </c>
      <c r="B50" s="110" t="s">
        <v>2191</v>
      </c>
      <c r="C50" s="110" t="s">
        <v>3140</v>
      </c>
      <c r="D50" s="110">
        <v>3990</v>
      </c>
      <c r="E50" s="110" t="s">
        <v>169</v>
      </c>
      <c r="F50" s="110" t="s">
        <v>724</v>
      </c>
      <c r="G50" s="110" t="s">
        <v>724</v>
      </c>
    </row>
    <row r="51" spans="1:7" ht="14.4" x14ac:dyDescent="0.3">
      <c r="A51" s="109">
        <v>55491</v>
      </c>
      <c r="B51" s="110" t="s">
        <v>3141</v>
      </c>
      <c r="C51" s="110" t="s">
        <v>3142</v>
      </c>
      <c r="D51" s="110">
        <v>2500</v>
      </c>
      <c r="E51" s="110" t="s">
        <v>127</v>
      </c>
      <c r="F51" s="110" t="s">
        <v>724</v>
      </c>
      <c r="G51" s="110" t="s">
        <v>2192</v>
      </c>
    </row>
    <row r="52" spans="1:7" ht="14.4" x14ac:dyDescent="0.3">
      <c r="A52" s="109">
        <v>55509</v>
      </c>
      <c r="B52" s="110" t="s">
        <v>3143</v>
      </c>
      <c r="C52" s="110" t="s">
        <v>3144</v>
      </c>
      <c r="D52" s="110">
        <v>3600</v>
      </c>
      <c r="E52" s="110" t="s">
        <v>172</v>
      </c>
      <c r="F52" s="110" t="s">
        <v>2193</v>
      </c>
      <c r="G52" s="110" t="s">
        <v>2194</v>
      </c>
    </row>
    <row r="53" spans="1:7" ht="14.4" x14ac:dyDescent="0.3">
      <c r="A53" s="109">
        <v>55517</v>
      </c>
      <c r="B53" s="110" t="s">
        <v>3145</v>
      </c>
      <c r="C53" s="110" t="s">
        <v>3146</v>
      </c>
      <c r="D53" s="110">
        <v>9700</v>
      </c>
      <c r="E53" s="110" t="s">
        <v>264</v>
      </c>
      <c r="F53" s="110" t="s">
        <v>724</v>
      </c>
      <c r="G53" s="110" t="s">
        <v>724</v>
      </c>
    </row>
    <row r="54" spans="1:7" ht="14.4" x14ac:dyDescent="0.3">
      <c r="A54" s="109">
        <v>55525</v>
      </c>
      <c r="B54" s="110" t="s">
        <v>3147</v>
      </c>
      <c r="C54" s="110" t="s">
        <v>3148</v>
      </c>
      <c r="D54" s="110">
        <v>9800</v>
      </c>
      <c r="E54" s="110" t="s">
        <v>267</v>
      </c>
      <c r="F54" s="110" t="s">
        <v>724</v>
      </c>
      <c r="G54" s="110" t="s">
        <v>724</v>
      </c>
    </row>
    <row r="55" spans="1:7" ht="14.4" x14ac:dyDescent="0.3">
      <c r="A55" s="109">
        <v>55533</v>
      </c>
      <c r="B55" s="110" t="s">
        <v>3149</v>
      </c>
      <c r="C55" s="110" t="s">
        <v>3150</v>
      </c>
      <c r="D55" s="110">
        <v>3680</v>
      </c>
      <c r="E55" s="110" t="s">
        <v>176</v>
      </c>
      <c r="F55" s="110" t="s">
        <v>724</v>
      </c>
      <c r="G55" s="110" t="s">
        <v>724</v>
      </c>
    </row>
    <row r="56" spans="1:7" ht="14.4" x14ac:dyDescent="0.3">
      <c r="A56" s="109">
        <v>55541</v>
      </c>
      <c r="B56" s="110" t="s">
        <v>3151</v>
      </c>
      <c r="C56" s="110" t="s">
        <v>3152</v>
      </c>
      <c r="D56" s="110">
        <v>9600</v>
      </c>
      <c r="E56" s="110" t="s">
        <v>260</v>
      </c>
      <c r="F56" s="110" t="s">
        <v>3153</v>
      </c>
      <c r="G56" s="110" t="s">
        <v>724</v>
      </c>
    </row>
    <row r="57" spans="1:7" ht="14.4" x14ac:dyDescent="0.3">
      <c r="A57" s="109">
        <v>55558</v>
      </c>
      <c r="B57" s="110" t="s">
        <v>3154</v>
      </c>
      <c r="C57" s="110" t="s">
        <v>3155</v>
      </c>
      <c r="D57" s="110">
        <v>2850</v>
      </c>
      <c r="E57" s="110" t="s">
        <v>136</v>
      </c>
      <c r="F57" s="110" t="s">
        <v>3156</v>
      </c>
      <c r="G57" s="110" t="s">
        <v>724</v>
      </c>
    </row>
    <row r="58" spans="1:7" ht="14.4" x14ac:dyDescent="0.3">
      <c r="A58" s="109">
        <v>55566</v>
      </c>
      <c r="B58" s="110" t="s">
        <v>3157</v>
      </c>
      <c r="C58" s="110" t="s">
        <v>3158</v>
      </c>
      <c r="D58" s="110">
        <v>2880</v>
      </c>
      <c r="E58" s="110" t="s">
        <v>137</v>
      </c>
      <c r="F58" s="110" t="s">
        <v>5230</v>
      </c>
      <c r="G58" s="110" t="s">
        <v>724</v>
      </c>
    </row>
    <row r="59" spans="1:7" ht="14.4" x14ac:dyDescent="0.3">
      <c r="A59" s="109">
        <v>55574</v>
      </c>
      <c r="B59" s="110" t="s">
        <v>3159</v>
      </c>
      <c r="C59" s="110" t="s">
        <v>3160</v>
      </c>
      <c r="D59" s="110">
        <v>2900</v>
      </c>
      <c r="E59" s="110" t="s">
        <v>104</v>
      </c>
      <c r="F59" s="110" t="s">
        <v>724</v>
      </c>
      <c r="G59" s="110" t="s">
        <v>724</v>
      </c>
    </row>
    <row r="60" spans="1:7" ht="14.4" x14ac:dyDescent="0.3">
      <c r="A60" s="109">
        <v>55582</v>
      </c>
      <c r="B60" s="110" t="s">
        <v>3161</v>
      </c>
      <c r="C60" s="110" t="s">
        <v>3162</v>
      </c>
      <c r="D60" s="110">
        <v>3980</v>
      </c>
      <c r="E60" s="110" t="s">
        <v>188</v>
      </c>
      <c r="F60" s="110" t="s">
        <v>724</v>
      </c>
      <c r="G60" s="110" t="s">
        <v>724</v>
      </c>
    </row>
    <row r="61" spans="1:7" ht="14.4" x14ac:dyDescent="0.3">
      <c r="A61" s="109">
        <v>55591</v>
      </c>
      <c r="B61" s="110" t="s">
        <v>3163</v>
      </c>
      <c r="C61" s="110" t="s">
        <v>3164</v>
      </c>
      <c r="D61" s="110">
        <v>8370</v>
      </c>
      <c r="E61" s="110" t="s">
        <v>203</v>
      </c>
      <c r="F61" s="110" t="s">
        <v>724</v>
      </c>
      <c r="G61" s="110" t="s">
        <v>724</v>
      </c>
    </row>
    <row r="62" spans="1:7" ht="14.4" x14ac:dyDescent="0.3">
      <c r="A62" s="109">
        <v>55616</v>
      </c>
      <c r="B62" s="110" t="s">
        <v>3165</v>
      </c>
      <c r="C62" s="110" t="s">
        <v>3152</v>
      </c>
      <c r="D62" s="110">
        <v>8970</v>
      </c>
      <c r="E62" s="110" t="s">
        <v>228</v>
      </c>
      <c r="F62" s="110" t="s">
        <v>724</v>
      </c>
      <c r="G62" s="110" t="s">
        <v>724</v>
      </c>
    </row>
    <row r="63" spans="1:7" ht="14.4" x14ac:dyDescent="0.3">
      <c r="A63" s="109">
        <v>55624</v>
      </c>
      <c r="B63" s="110" t="s">
        <v>3166</v>
      </c>
      <c r="C63" s="110" t="s">
        <v>3167</v>
      </c>
      <c r="D63" s="110">
        <v>9140</v>
      </c>
      <c r="E63" s="110" t="s">
        <v>138</v>
      </c>
      <c r="F63" s="110" t="s">
        <v>724</v>
      </c>
      <c r="G63" s="110" t="s">
        <v>724</v>
      </c>
    </row>
    <row r="64" spans="1:7" ht="14.4" x14ac:dyDescent="0.3">
      <c r="A64" s="109">
        <v>55632</v>
      </c>
      <c r="B64" s="110" t="s">
        <v>3168</v>
      </c>
      <c r="C64" s="110" t="s">
        <v>3169</v>
      </c>
      <c r="D64" s="110">
        <v>9340</v>
      </c>
      <c r="E64" s="110" t="s">
        <v>247</v>
      </c>
      <c r="F64" s="110" t="s">
        <v>3170</v>
      </c>
      <c r="G64" s="110" t="s">
        <v>3171</v>
      </c>
    </row>
    <row r="65" spans="1:7" ht="14.4" x14ac:dyDescent="0.3">
      <c r="A65" s="109">
        <v>55665</v>
      </c>
      <c r="B65" s="110" t="s">
        <v>3172</v>
      </c>
      <c r="C65" s="110" t="s">
        <v>3173</v>
      </c>
      <c r="D65" s="110">
        <v>2910</v>
      </c>
      <c r="E65" s="110" t="s">
        <v>109</v>
      </c>
      <c r="F65" s="110" t="s">
        <v>1669</v>
      </c>
      <c r="G65" s="110" t="s">
        <v>724</v>
      </c>
    </row>
    <row r="66" spans="1:7" ht="14.4" x14ac:dyDescent="0.3">
      <c r="A66" s="109">
        <v>55848</v>
      </c>
      <c r="B66" s="110" t="s">
        <v>3174</v>
      </c>
      <c r="C66" s="110" t="s">
        <v>3175</v>
      </c>
      <c r="D66" s="110">
        <v>8930</v>
      </c>
      <c r="E66" s="110" t="s">
        <v>377</v>
      </c>
      <c r="F66" s="110" t="s">
        <v>628</v>
      </c>
      <c r="G66" s="110" t="s">
        <v>724</v>
      </c>
    </row>
    <row r="67" spans="1:7" ht="14.4" x14ac:dyDescent="0.3">
      <c r="A67" s="109">
        <v>55954</v>
      </c>
      <c r="B67" s="110" t="s">
        <v>3176</v>
      </c>
      <c r="C67" s="110" t="s">
        <v>3177</v>
      </c>
      <c r="D67" s="110">
        <v>9200</v>
      </c>
      <c r="E67" s="110" t="s">
        <v>248</v>
      </c>
      <c r="F67" s="110" t="s">
        <v>2196</v>
      </c>
      <c r="G67" s="110" t="s">
        <v>724</v>
      </c>
    </row>
    <row r="68" spans="1:7" ht="14.4" x14ac:dyDescent="0.3">
      <c r="A68" s="109">
        <v>56135</v>
      </c>
      <c r="B68" s="110" t="s">
        <v>3178</v>
      </c>
      <c r="C68" s="110" t="s">
        <v>3179</v>
      </c>
      <c r="D68" s="110">
        <v>2030</v>
      </c>
      <c r="E68" s="110" t="s">
        <v>679</v>
      </c>
      <c r="F68" s="110" t="s">
        <v>791</v>
      </c>
      <c r="G68" s="110" t="s">
        <v>2197</v>
      </c>
    </row>
    <row r="69" spans="1:7" ht="14.4" x14ac:dyDescent="0.3">
      <c r="A69" s="109">
        <v>56143</v>
      </c>
      <c r="B69" s="110" t="s">
        <v>783</v>
      </c>
      <c r="C69" s="110" t="s">
        <v>3180</v>
      </c>
      <c r="D69" s="110">
        <v>2390</v>
      </c>
      <c r="E69" s="110" t="s">
        <v>658</v>
      </c>
      <c r="F69" s="110" t="s">
        <v>784</v>
      </c>
      <c r="G69" s="110" t="s">
        <v>3181</v>
      </c>
    </row>
    <row r="70" spans="1:7" ht="14.4" x14ac:dyDescent="0.3">
      <c r="A70" s="109">
        <v>56151</v>
      </c>
      <c r="B70" s="110" t="s">
        <v>5076</v>
      </c>
      <c r="C70" s="110" t="s">
        <v>3182</v>
      </c>
      <c r="D70" s="110">
        <v>8670</v>
      </c>
      <c r="E70" s="110" t="s">
        <v>207</v>
      </c>
      <c r="F70" s="110" t="s">
        <v>559</v>
      </c>
      <c r="G70" s="110" t="s">
        <v>786</v>
      </c>
    </row>
    <row r="71" spans="1:7" ht="14.4" x14ac:dyDescent="0.3">
      <c r="A71" s="109">
        <v>56176</v>
      </c>
      <c r="B71" s="110" t="s">
        <v>3183</v>
      </c>
      <c r="C71" s="110" t="s">
        <v>3184</v>
      </c>
      <c r="D71" s="110">
        <v>8740</v>
      </c>
      <c r="E71" s="110" t="s">
        <v>2198</v>
      </c>
      <c r="F71" s="110" t="s">
        <v>2199</v>
      </c>
      <c r="G71" s="110" t="s">
        <v>2200</v>
      </c>
    </row>
    <row r="72" spans="1:7" ht="14.4" x14ac:dyDescent="0.3">
      <c r="A72" s="109">
        <v>56184</v>
      </c>
      <c r="B72" s="110" t="s">
        <v>3185</v>
      </c>
      <c r="C72" s="110" t="s">
        <v>3186</v>
      </c>
      <c r="D72" s="110">
        <v>8710</v>
      </c>
      <c r="E72" s="110" t="s">
        <v>385</v>
      </c>
      <c r="F72" s="110" t="s">
        <v>571</v>
      </c>
      <c r="G72" s="110" t="s">
        <v>2201</v>
      </c>
    </row>
    <row r="73" spans="1:7" ht="14.4" x14ac:dyDescent="0.3">
      <c r="A73" s="109">
        <v>56192</v>
      </c>
      <c r="B73" s="110" t="s">
        <v>3187</v>
      </c>
      <c r="C73" s="110" t="s">
        <v>3188</v>
      </c>
      <c r="D73" s="110">
        <v>8980</v>
      </c>
      <c r="E73" s="110" t="s">
        <v>381</v>
      </c>
      <c r="F73" s="110" t="s">
        <v>566</v>
      </c>
      <c r="G73" s="110" t="s">
        <v>2202</v>
      </c>
    </row>
    <row r="74" spans="1:7" ht="14.4" x14ac:dyDescent="0.3">
      <c r="A74" s="109">
        <v>56242</v>
      </c>
      <c r="B74" s="110" t="s">
        <v>3189</v>
      </c>
      <c r="C74" s="110" t="s">
        <v>3190</v>
      </c>
      <c r="D74" s="110">
        <v>8480</v>
      </c>
      <c r="E74" s="110" t="s">
        <v>22</v>
      </c>
      <c r="F74" s="110" t="s">
        <v>554</v>
      </c>
      <c r="G74" s="110" t="s">
        <v>787</v>
      </c>
    </row>
    <row r="75" spans="1:7" ht="14.4" x14ac:dyDescent="0.3">
      <c r="A75" s="109">
        <v>56259</v>
      </c>
      <c r="B75" s="110" t="s">
        <v>3191</v>
      </c>
      <c r="C75" s="110" t="s">
        <v>3192</v>
      </c>
      <c r="D75" s="110">
        <v>8650</v>
      </c>
      <c r="E75" s="110" t="s">
        <v>16</v>
      </c>
      <c r="F75" s="110" t="s">
        <v>724</v>
      </c>
      <c r="G75" s="110" t="s">
        <v>724</v>
      </c>
    </row>
    <row r="76" spans="1:7" ht="14.4" x14ac:dyDescent="0.3">
      <c r="A76" s="109">
        <v>56267</v>
      </c>
      <c r="B76" s="110" t="s">
        <v>3193</v>
      </c>
      <c r="C76" s="110" t="s">
        <v>3179</v>
      </c>
      <c r="D76" s="110">
        <v>2030</v>
      </c>
      <c r="E76" s="110" t="s">
        <v>679</v>
      </c>
      <c r="F76" s="110" t="s">
        <v>791</v>
      </c>
      <c r="G76" s="110" t="s">
        <v>2197</v>
      </c>
    </row>
    <row r="77" spans="1:7" ht="14.4" x14ac:dyDescent="0.3">
      <c r="A77" s="109">
        <v>56275</v>
      </c>
      <c r="B77" s="110" t="s">
        <v>788</v>
      </c>
      <c r="C77" s="110" t="s">
        <v>3180</v>
      </c>
      <c r="D77" s="110">
        <v>2390</v>
      </c>
      <c r="E77" s="110" t="s">
        <v>658</v>
      </c>
      <c r="F77" s="110" t="s">
        <v>784</v>
      </c>
      <c r="G77" s="110" t="s">
        <v>3194</v>
      </c>
    </row>
    <row r="78" spans="1:7" ht="14.4" x14ac:dyDescent="0.3">
      <c r="A78" s="109">
        <v>56283</v>
      </c>
      <c r="B78" s="110" t="s">
        <v>3195</v>
      </c>
      <c r="C78" s="110" t="s">
        <v>3179</v>
      </c>
      <c r="D78" s="110">
        <v>2030</v>
      </c>
      <c r="E78" s="110" t="s">
        <v>679</v>
      </c>
      <c r="F78" s="110" t="s">
        <v>791</v>
      </c>
      <c r="G78" s="110" t="s">
        <v>2197</v>
      </c>
    </row>
    <row r="79" spans="1:7" ht="14.4" x14ac:dyDescent="0.3">
      <c r="A79" s="109">
        <v>56291</v>
      </c>
      <c r="B79" s="110" t="s">
        <v>789</v>
      </c>
      <c r="C79" s="110" t="s">
        <v>3180</v>
      </c>
      <c r="D79" s="110">
        <v>2390</v>
      </c>
      <c r="E79" s="110" t="s">
        <v>658</v>
      </c>
      <c r="F79" s="110" t="s">
        <v>784</v>
      </c>
      <c r="G79" s="110" t="s">
        <v>5077</v>
      </c>
    </row>
    <row r="80" spans="1:7" ht="14.4" x14ac:dyDescent="0.3">
      <c r="A80" s="109">
        <v>56309</v>
      </c>
      <c r="B80" s="110" t="s">
        <v>5231</v>
      </c>
      <c r="C80" s="110" t="s">
        <v>5232</v>
      </c>
      <c r="D80" s="110">
        <v>2320</v>
      </c>
      <c r="E80" s="110" t="s">
        <v>308</v>
      </c>
      <c r="F80" s="110" t="s">
        <v>784</v>
      </c>
      <c r="G80" s="110" t="s">
        <v>5233</v>
      </c>
    </row>
    <row r="81" spans="1:7" ht="14.4" x14ac:dyDescent="0.3">
      <c r="A81" s="109">
        <v>56333</v>
      </c>
      <c r="B81" s="110" t="s">
        <v>3196</v>
      </c>
      <c r="C81" s="110" t="s">
        <v>3197</v>
      </c>
      <c r="D81" s="110">
        <v>1770</v>
      </c>
      <c r="E81" s="110" t="s">
        <v>89</v>
      </c>
      <c r="F81" s="110" t="s">
        <v>724</v>
      </c>
      <c r="G81" s="110" t="s">
        <v>724</v>
      </c>
    </row>
    <row r="82" spans="1:7" ht="14.4" x14ac:dyDescent="0.3">
      <c r="A82" s="109">
        <v>56416</v>
      </c>
      <c r="B82" s="110" t="s">
        <v>2203</v>
      </c>
      <c r="C82" s="110" t="s">
        <v>3198</v>
      </c>
      <c r="D82" s="110">
        <v>8200</v>
      </c>
      <c r="E82" s="110" t="s">
        <v>19</v>
      </c>
      <c r="F82" s="110" t="s">
        <v>724</v>
      </c>
      <c r="G82" s="110" t="s">
        <v>724</v>
      </c>
    </row>
    <row r="83" spans="1:7" ht="14.4" x14ac:dyDescent="0.3">
      <c r="A83" s="109">
        <v>56424</v>
      </c>
      <c r="B83" s="110" t="s">
        <v>2204</v>
      </c>
      <c r="C83" s="110" t="s">
        <v>3199</v>
      </c>
      <c r="D83" s="110">
        <v>2320</v>
      </c>
      <c r="E83" s="110" t="s">
        <v>308</v>
      </c>
      <c r="F83" s="110" t="s">
        <v>724</v>
      </c>
      <c r="G83" s="110" t="s">
        <v>724</v>
      </c>
    </row>
    <row r="84" spans="1:7" ht="14.4" x14ac:dyDescent="0.3">
      <c r="A84" s="109">
        <v>56432</v>
      </c>
      <c r="B84" s="110" t="s">
        <v>2205</v>
      </c>
      <c r="C84" s="110" t="s">
        <v>3200</v>
      </c>
      <c r="D84" s="110">
        <v>8310</v>
      </c>
      <c r="E84" s="110" t="s">
        <v>201</v>
      </c>
      <c r="F84" s="110" t="s">
        <v>724</v>
      </c>
      <c r="G84" s="110" t="s">
        <v>724</v>
      </c>
    </row>
    <row r="85" spans="1:7" ht="14.4" x14ac:dyDescent="0.3">
      <c r="A85" s="109">
        <v>56441</v>
      </c>
      <c r="B85" s="110" t="s">
        <v>3201</v>
      </c>
      <c r="C85" s="110" t="s">
        <v>3202</v>
      </c>
      <c r="D85" s="110">
        <v>9000</v>
      </c>
      <c r="E85" s="110" t="s">
        <v>229</v>
      </c>
      <c r="F85" s="110" t="s">
        <v>724</v>
      </c>
      <c r="G85" s="110" t="s">
        <v>724</v>
      </c>
    </row>
    <row r="86" spans="1:7" ht="14.4" x14ac:dyDescent="0.3">
      <c r="A86" s="109">
        <v>58347</v>
      </c>
      <c r="B86" s="110" t="s">
        <v>3203</v>
      </c>
      <c r="C86" s="110" t="s">
        <v>3204</v>
      </c>
      <c r="D86" s="110">
        <v>8550</v>
      </c>
      <c r="E86" s="110" t="s">
        <v>212</v>
      </c>
      <c r="F86" s="110" t="s">
        <v>560</v>
      </c>
      <c r="G86" s="110" t="s">
        <v>790</v>
      </c>
    </row>
    <row r="87" spans="1:7" ht="14.4" x14ac:dyDescent="0.3">
      <c r="A87" s="109">
        <v>60335</v>
      </c>
      <c r="B87" s="110" t="s">
        <v>3205</v>
      </c>
      <c r="C87" s="110" t="s">
        <v>3206</v>
      </c>
      <c r="D87" s="110">
        <v>2590</v>
      </c>
      <c r="E87" s="110" t="s">
        <v>133</v>
      </c>
      <c r="F87" s="110" t="s">
        <v>2206</v>
      </c>
      <c r="G87" s="110" t="s">
        <v>2064</v>
      </c>
    </row>
    <row r="88" spans="1:7" ht="14.4" x14ac:dyDescent="0.3">
      <c r="A88" s="109">
        <v>60491</v>
      </c>
      <c r="B88" s="110" t="s">
        <v>2207</v>
      </c>
      <c r="C88" s="110" t="s">
        <v>3207</v>
      </c>
      <c r="D88" s="110">
        <v>3001</v>
      </c>
      <c r="E88" s="110" t="s">
        <v>150</v>
      </c>
      <c r="F88" s="110" t="s">
        <v>724</v>
      </c>
      <c r="G88" s="110" t="s">
        <v>724</v>
      </c>
    </row>
    <row r="89" spans="1:7" ht="14.4" x14ac:dyDescent="0.3">
      <c r="A89" s="109">
        <v>60558</v>
      </c>
      <c r="B89" s="110" t="s">
        <v>2006</v>
      </c>
      <c r="C89" s="110" t="s">
        <v>3208</v>
      </c>
      <c r="D89" s="110">
        <v>3000</v>
      </c>
      <c r="E89" s="110" t="s">
        <v>335</v>
      </c>
      <c r="F89" s="110" t="s">
        <v>724</v>
      </c>
      <c r="G89" s="110" t="s">
        <v>2007</v>
      </c>
    </row>
    <row r="90" spans="1:7" ht="14.4" x14ac:dyDescent="0.3">
      <c r="A90" s="109">
        <v>60715</v>
      </c>
      <c r="B90" s="110" t="s">
        <v>2208</v>
      </c>
      <c r="C90" s="110" t="s">
        <v>3209</v>
      </c>
      <c r="D90" s="110">
        <v>3500</v>
      </c>
      <c r="E90" s="110" t="s">
        <v>163</v>
      </c>
      <c r="F90" s="110" t="s">
        <v>724</v>
      </c>
      <c r="G90" s="110" t="s">
        <v>724</v>
      </c>
    </row>
    <row r="91" spans="1:7" ht="14.4" x14ac:dyDescent="0.3">
      <c r="A91" s="109">
        <v>60723</v>
      </c>
      <c r="B91" s="110" t="s">
        <v>3210</v>
      </c>
      <c r="C91" s="110" t="s">
        <v>3211</v>
      </c>
      <c r="D91" s="110">
        <v>3950</v>
      </c>
      <c r="E91" s="110" t="s">
        <v>171</v>
      </c>
      <c r="F91" s="110" t="s">
        <v>533</v>
      </c>
      <c r="G91" s="110" t="s">
        <v>5234</v>
      </c>
    </row>
    <row r="92" spans="1:7" ht="14.4" x14ac:dyDescent="0.3">
      <c r="A92" s="109">
        <v>60749</v>
      </c>
      <c r="B92" s="110" t="s">
        <v>5235</v>
      </c>
      <c r="C92" s="110" t="s">
        <v>3180</v>
      </c>
      <c r="D92" s="110">
        <v>2390</v>
      </c>
      <c r="E92" s="110" t="s">
        <v>658</v>
      </c>
      <c r="F92" s="110" t="s">
        <v>784</v>
      </c>
      <c r="G92" s="110" t="s">
        <v>5236</v>
      </c>
    </row>
    <row r="93" spans="1:7" ht="14.4" x14ac:dyDescent="0.3">
      <c r="A93" s="109">
        <v>60756</v>
      </c>
      <c r="B93" s="110" t="s">
        <v>3212</v>
      </c>
      <c r="C93" s="110" t="s">
        <v>3179</v>
      </c>
      <c r="D93" s="110">
        <v>2030</v>
      </c>
      <c r="E93" s="110" t="s">
        <v>679</v>
      </c>
      <c r="F93" s="110" t="s">
        <v>724</v>
      </c>
      <c r="G93" s="110" t="s">
        <v>2197</v>
      </c>
    </row>
    <row r="94" spans="1:7" ht="14.4" x14ac:dyDescent="0.3">
      <c r="A94" s="109">
        <v>60764</v>
      </c>
      <c r="B94" s="110" t="s">
        <v>3213</v>
      </c>
      <c r="C94" s="110" t="s">
        <v>3180</v>
      </c>
      <c r="D94" s="110">
        <v>2390</v>
      </c>
      <c r="E94" s="110" t="s">
        <v>658</v>
      </c>
      <c r="F94" s="110" t="s">
        <v>784</v>
      </c>
      <c r="G94" s="110" t="s">
        <v>3214</v>
      </c>
    </row>
    <row r="95" spans="1:7" ht="14.4" x14ac:dyDescent="0.3">
      <c r="A95" s="109">
        <v>60781</v>
      </c>
      <c r="B95" s="110" t="s">
        <v>792</v>
      </c>
      <c r="C95" s="110" t="s">
        <v>3215</v>
      </c>
      <c r="D95" s="110">
        <v>9100</v>
      </c>
      <c r="E95" s="110" t="s">
        <v>139</v>
      </c>
      <c r="F95" s="110" t="s">
        <v>793</v>
      </c>
      <c r="G95" s="110" t="s">
        <v>5078</v>
      </c>
    </row>
    <row r="96" spans="1:7" ht="14.4" x14ac:dyDescent="0.3">
      <c r="A96" s="109">
        <v>60913</v>
      </c>
      <c r="B96" s="110" t="s">
        <v>3216</v>
      </c>
      <c r="C96" s="110" t="s">
        <v>3202</v>
      </c>
      <c r="D96" s="110">
        <v>9000</v>
      </c>
      <c r="E96" s="110" t="s">
        <v>229</v>
      </c>
      <c r="F96" s="110" t="s">
        <v>724</v>
      </c>
      <c r="G96" s="110" t="s">
        <v>724</v>
      </c>
    </row>
    <row r="97" spans="1:7" ht="14.4" x14ac:dyDescent="0.3">
      <c r="A97" s="109">
        <v>60939</v>
      </c>
      <c r="B97" s="110" t="s">
        <v>3217</v>
      </c>
      <c r="C97" s="110" t="s">
        <v>3218</v>
      </c>
      <c r="D97" s="110">
        <v>9550</v>
      </c>
      <c r="E97" s="110" t="s">
        <v>2209</v>
      </c>
      <c r="F97" s="110" t="s">
        <v>2210</v>
      </c>
      <c r="G97" s="110" t="s">
        <v>724</v>
      </c>
    </row>
    <row r="98" spans="1:7" ht="14.4" x14ac:dyDescent="0.3">
      <c r="A98" s="109">
        <v>60947</v>
      </c>
      <c r="B98" s="110" t="s">
        <v>2211</v>
      </c>
      <c r="C98" s="110" t="s">
        <v>3219</v>
      </c>
      <c r="D98" s="110">
        <v>1000</v>
      </c>
      <c r="E98" s="110" t="s">
        <v>678</v>
      </c>
      <c r="F98" s="110" t="s">
        <v>724</v>
      </c>
      <c r="G98" s="110" t="s">
        <v>724</v>
      </c>
    </row>
    <row r="99" spans="1:7" ht="14.4" x14ac:dyDescent="0.3">
      <c r="A99" s="109">
        <v>60971</v>
      </c>
      <c r="B99" s="110" t="s">
        <v>3220</v>
      </c>
      <c r="C99" s="110" t="s">
        <v>3221</v>
      </c>
      <c r="D99" s="110">
        <v>3640</v>
      </c>
      <c r="E99" s="110" t="s">
        <v>370</v>
      </c>
      <c r="F99" s="110" t="s">
        <v>423</v>
      </c>
      <c r="G99" s="110" t="s">
        <v>794</v>
      </c>
    </row>
    <row r="100" spans="1:7" ht="14.4" x14ac:dyDescent="0.3">
      <c r="A100" s="109">
        <v>61011</v>
      </c>
      <c r="B100" s="110" t="s">
        <v>3222</v>
      </c>
      <c r="C100" s="110" t="s">
        <v>3223</v>
      </c>
      <c r="D100" s="110">
        <v>8610</v>
      </c>
      <c r="E100" s="110" t="s">
        <v>15</v>
      </c>
      <c r="F100" s="110" t="s">
        <v>724</v>
      </c>
      <c r="G100" s="110" t="s">
        <v>724</v>
      </c>
    </row>
    <row r="101" spans="1:7" ht="14.4" x14ac:dyDescent="0.3">
      <c r="A101" s="109">
        <v>61036</v>
      </c>
      <c r="B101" s="110" t="s">
        <v>3224</v>
      </c>
      <c r="C101" s="110" t="s">
        <v>3225</v>
      </c>
      <c r="D101" s="110">
        <v>1070</v>
      </c>
      <c r="E101" s="110" t="s">
        <v>275</v>
      </c>
      <c r="F101" s="110" t="s">
        <v>2212</v>
      </c>
      <c r="G101" s="110" t="s">
        <v>2213</v>
      </c>
    </row>
    <row r="102" spans="1:7" ht="14.4" x14ac:dyDescent="0.3">
      <c r="A102" s="109">
        <v>61119</v>
      </c>
      <c r="B102" s="110" t="s">
        <v>5364</v>
      </c>
      <c r="C102" s="110" t="s">
        <v>3226</v>
      </c>
      <c r="D102" s="110">
        <v>8570</v>
      </c>
      <c r="E102" s="110" t="s">
        <v>375</v>
      </c>
      <c r="F102" s="110" t="s">
        <v>561</v>
      </c>
      <c r="G102" s="110" t="s">
        <v>5079</v>
      </c>
    </row>
    <row r="103" spans="1:7" ht="14.4" x14ac:dyDescent="0.3">
      <c r="A103" s="109">
        <v>61127</v>
      </c>
      <c r="B103" s="110" t="s">
        <v>3227</v>
      </c>
      <c r="C103" s="110" t="s">
        <v>3228</v>
      </c>
      <c r="D103" s="110">
        <v>8750</v>
      </c>
      <c r="E103" s="110" t="s">
        <v>13</v>
      </c>
      <c r="F103" s="110" t="s">
        <v>546</v>
      </c>
      <c r="G103" s="110" t="s">
        <v>724</v>
      </c>
    </row>
    <row r="104" spans="1:7" ht="14.4" x14ac:dyDescent="0.3">
      <c r="A104" s="109">
        <v>61135</v>
      </c>
      <c r="B104" s="110" t="s">
        <v>3229</v>
      </c>
      <c r="C104" s="110" t="s">
        <v>3230</v>
      </c>
      <c r="D104" s="110">
        <v>8710</v>
      </c>
      <c r="E104" s="110" t="s">
        <v>384</v>
      </c>
      <c r="F104" s="110" t="s">
        <v>570</v>
      </c>
      <c r="G104" s="110" t="s">
        <v>795</v>
      </c>
    </row>
    <row r="105" spans="1:7" ht="14.4" x14ac:dyDescent="0.3">
      <c r="A105" s="109">
        <v>61143</v>
      </c>
      <c r="B105" s="110" t="s">
        <v>3231</v>
      </c>
      <c r="C105" s="110" t="s">
        <v>3232</v>
      </c>
      <c r="D105" s="110">
        <v>8420</v>
      </c>
      <c r="E105" s="110" t="s">
        <v>2214</v>
      </c>
      <c r="F105" s="110" t="s">
        <v>2215</v>
      </c>
      <c r="G105" s="110" t="s">
        <v>2216</v>
      </c>
    </row>
    <row r="106" spans="1:7" ht="14.4" x14ac:dyDescent="0.3">
      <c r="A106" s="109">
        <v>61234</v>
      </c>
      <c r="B106" s="110" t="s">
        <v>3233</v>
      </c>
      <c r="C106" s="110" t="s">
        <v>3234</v>
      </c>
      <c r="D106" s="110">
        <v>8730</v>
      </c>
      <c r="E106" s="110" t="s">
        <v>23</v>
      </c>
      <c r="F106" s="110" t="s">
        <v>796</v>
      </c>
      <c r="G106" s="110" t="s">
        <v>797</v>
      </c>
    </row>
    <row r="107" spans="1:7" ht="14.4" x14ac:dyDescent="0.3">
      <c r="A107" s="109">
        <v>61333</v>
      </c>
      <c r="B107" s="110" t="s">
        <v>3235</v>
      </c>
      <c r="C107" s="110" t="s">
        <v>3236</v>
      </c>
      <c r="D107" s="110">
        <v>8540</v>
      </c>
      <c r="E107" s="110" t="s">
        <v>213</v>
      </c>
      <c r="F107" s="110" t="s">
        <v>798</v>
      </c>
      <c r="G107" s="110" t="s">
        <v>2217</v>
      </c>
    </row>
    <row r="108" spans="1:7" ht="14.4" x14ac:dyDescent="0.3">
      <c r="A108" s="109">
        <v>61382</v>
      </c>
      <c r="B108" s="110" t="s">
        <v>3237</v>
      </c>
      <c r="C108" s="110" t="s">
        <v>3238</v>
      </c>
      <c r="D108" s="110">
        <v>3540</v>
      </c>
      <c r="E108" s="110" t="s">
        <v>184</v>
      </c>
      <c r="F108" s="110" t="s">
        <v>2218</v>
      </c>
      <c r="G108" s="110" t="s">
        <v>2219</v>
      </c>
    </row>
    <row r="109" spans="1:7" ht="14.4" x14ac:dyDescent="0.3">
      <c r="A109" s="109">
        <v>61416</v>
      </c>
      <c r="B109" s="110" t="s">
        <v>799</v>
      </c>
      <c r="C109" s="110" t="s">
        <v>3239</v>
      </c>
      <c r="D109" s="110">
        <v>2330</v>
      </c>
      <c r="E109" s="110" t="s">
        <v>309</v>
      </c>
      <c r="F109" s="110" t="s">
        <v>372</v>
      </c>
      <c r="G109" s="110" t="s">
        <v>800</v>
      </c>
    </row>
    <row r="110" spans="1:7" ht="14.4" x14ac:dyDescent="0.3">
      <c r="A110" s="109">
        <v>61465</v>
      </c>
      <c r="B110" s="110" t="s">
        <v>801</v>
      </c>
      <c r="C110" s="110" t="s">
        <v>3240</v>
      </c>
      <c r="D110" s="110">
        <v>2170</v>
      </c>
      <c r="E110" s="110" t="s">
        <v>99</v>
      </c>
      <c r="F110" s="110" t="s">
        <v>458</v>
      </c>
      <c r="G110" s="110" t="s">
        <v>802</v>
      </c>
    </row>
    <row r="111" spans="1:7" ht="14.4" x14ac:dyDescent="0.3">
      <c r="A111" s="109">
        <v>61473</v>
      </c>
      <c r="B111" s="110" t="s">
        <v>3241</v>
      </c>
      <c r="C111" s="110" t="s">
        <v>3242</v>
      </c>
      <c r="D111" s="110">
        <v>2440</v>
      </c>
      <c r="E111" s="110" t="s">
        <v>124</v>
      </c>
      <c r="F111" s="110" t="s">
        <v>724</v>
      </c>
      <c r="G111" s="110" t="s">
        <v>724</v>
      </c>
    </row>
    <row r="112" spans="1:7" ht="14.4" x14ac:dyDescent="0.3">
      <c r="A112" s="109">
        <v>61507</v>
      </c>
      <c r="B112" s="110" t="s">
        <v>3243</v>
      </c>
      <c r="C112" s="110" t="s">
        <v>3244</v>
      </c>
      <c r="D112" s="110">
        <v>3630</v>
      </c>
      <c r="E112" s="110" t="s">
        <v>173</v>
      </c>
      <c r="F112" s="110" t="s">
        <v>724</v>
      </c>
      <c r="G112" s="110" t="s">
        <v>2008</v>
      </c>
    </row>
    <row r="113" spans="1:7" ht="14.4" x14ac:dyDescent="0.3">
      <c r="A113" s="109">
        <v>61523</v>
      </c>
      <c r="B113" s="110" t="s">
        <v>3245</v>
      </c>
      <c r="C113" s="110" t="s">
        <v>3246</v>
      </c>
      <c r="D113" s="110">
        <v>2440</v>
      </c>
      <c r="E113" s="110" t="s">
        <v>124</v>
      </c>
      <c r="F113" s="110" t="s">
        <v>803</v>
      </c>
      <c r="G113" s="110" t="s">
        <v>804</v>
      </c>
    </row>
    <row r="114" spans="1:7" ht="14.4" x14ac:dyDescent="0.3">
      <c r="A114" s="109">
        <v>61739</v>
      </c>
      <c r="B114" s="110" t="s">
        <v>3247</v>
      </c>
      <c r="C114" s="110" t="s">
        <v>3248</v>
      </c>
      <c r="D114" s="110">
        <v>1000</v>
      </c>
      <c r="E114" s="110" t="s">
        <v>678</v>
      </c>
      <c r="F114" s="110" t="s">
        <v>724</v>
      </c>
      <c r="G114" s="110" t="s">
        <v>724</v>
      </c>
    </row>
    <row r="115" spans="1:7" ht="14.4" x14ac:dyDescent="0.3">
      <c r="A115" s="109">
        <v>61762</v>
      </c>
      <c r="B115" s="110" t="s">
        <v>805</v>
      </c>
      <c r="C115" s="110" t="s">
        <v>3249</v>
      </c>
      <c r="D115" s="110">
        <v>2235</v>
      </c>
      <c r="E115" s="110" t="s">
        <v>347</v>
      </c>
      <c r="F115" s="110" t="s">
        <v>504</v>
      </c>
      <c r="G115" s="110" t="s">
        <v>806</v>
      </c>
    </row>
    <row r="116" spans="1:7" ht="14.4" x14ac:dyDescent="0.3">
      <c r="A116" s="109">
        <v>61788</v>
      </c>
      <c r="B116" s="110" t="s">
        <v>3250</v>
      </c>
      <c r="C116" s="110" t="s">
        <v>3251</v>
      </c>
      <c r="D116" s="110">
        <v>8980</v>
      </c>
      <c r="E116" s="110" t="s">
        <v>2220</v>
      </c>
      <c r="F116" s="110" t="s">
        <v>2221</v>
      </c>
      <c r="G116" s="110" t="s">
        <v>2222</v>
      </c>
    </row>
    <row r="117" spans="1:7" ht="14.4" x14ac:dyDescent="0.3">
      <c r="A117" s="109">
        <v>61796</v>
      </c>
      <c r="B117" s="110" t="s">
        <v>3252</v>
      </c>
      <c r="C117" s="110" t="s">
        <v>3253</v>
      </c>
      <c r="D117" s="110">
        <v>8210</v>
      </c>
      <c r="E117" s="110" t="s">
        <v>2223</v>
      </c>
      <c r="F117" s="110" t="s">
        <v>2224</v>
      </c>
      <c r="G117" s="110" t="s">
        <v>724</v>
      </c>
    </row>
    <row r="118" spans="1:7" ht="14.4" x14ac:dyDescent="0.3">
      <c r="A118" s="109">
        <v>61821</v>
      </c>
      <c r="B118" s="110" t="s">
        <v>807</v>
      </c>
      <c r="C118" s="110" t="s">
        <v>3254</v>
      </c>
      <c r="D118" s="110">
        <v>8400</v>
      </c>
      <c r="E118" s="110" t="s">
        <v>204</v>
      </c>
      <c r="F118" s="110" t="s">
        <v>652</v>
      </c>
      <c r="G118" s="110" t="s">
        <v>2225</v>
      </c>
    </row>
    <row r="119" spans="1:7" ht="14.4" x14ac:dyDescent="0.3">
      <c r="A119" s="109">
        <v>61838</v>
      </c>
      <c r="B119" s="110" t="s">
        <v>3255</v>
      </c>
      <c r="C119" s="110" t="s">
        <v>3256</v>
      </c>
      <c r="D119" s="110">
        <v>1820</v>
      </c>
      <c r="E119" s="110" t="s">
        <v>342</v>
      </c>
      <c r="F119" s="110" t="s">
        <v>449</v>
      </c>
      <c r="G119" s="110" t="s">
        <v>724</v>
      </c>
    </row>
    <row r="120" spans="1:7" ht="14.4" x14ac:dyDescent="0.3">
      <c r="A120" s="109">
        <v>61846</v>
      </c>
      <c r="B120" s="110" t="s">
        <v>808</v>
      </c>
      <c r="C120" s="110" t="s">
        <v>3257</v>
      </c>
      <c r="D120" s="110">
        <v>1755</v>
      </c>
      <c r="E120" s="110" t="s">
        <v>284</v>
      </c>
      <c r="F120" s="110" t="s">
        <v>443</v>
      </c>
      <c r="G120" s="110" t="s">
        <v>809</v>
      </c>
    </row>
    <row r="121" spans="1:7" ht="14.4" x14ac:dyDescent="0.3">
      <c r="A121" s="109">
        <v>61879</v>
      </c>
      <c r="B121" s="110" t="s">
        <v>810</v>
      </c>
      <c r="C121" s="110" t="s">
        <v>3258</v>
      </c>
      <c r="D121" s="110">
        <v>9810</v>
      </c>
      <c r="E121" s="110" t="s">
        <v>266</v>
      </c>
      <c r="F121" s="110" t="s">
        <v>811</v>
      </c>
      <c r="G121" s="110" t="s">
        <v>724</v>
      </c>
    </row>
    <row r="122" spans="1:7" ht="14.4" x14ac:dyDescent="0.3">
      <c r="A122" s="109">
        <v>61994</v>
      </c>
      <c r="B122" s="110" t="s">
        <v>3259</v>
      </c>
      <c r="C122" s="110" t="s">
        <v>3260</v>
      </c>
      <c r="D122" s="110">
        <v>8300</v>
      </c>
      <c r="E122" s="110" t="s">
        <v>2226</v>
      </c>
      <c r="F122" s="110" t="s">
        <v>2227</v>
      </c>
      <c r="G122" s="110" t="s">
        <v>2228</v>
      </c>
    </row>
    <row r="123" spans="1:7" ht="14.4" x14ac:dyDescent="0.3">
      <c r="A123" s="109">
        <v>62001</v>
      </c>
      <c r="B123" s="110" t="s">
        <v>3261</v>
      </c>
      <c r="C123" s="110" t="s">
        <v>3262</v>
      </c>
      <c r="D123" s="110">
        <v>8460</v>
      </c>
      <c r="E123" s="110" t="s">
        <v>2229</v>
      </c>
      <c r="F123" s="110" t="s">
        <v>2230</v>
      </c>
      <c r="G123" s="110" t="s">
        <v>2231</v>
      </c>
    </row>
    <row r="124" spans="1:7" ht="14.4" x14ac:dyDescent="0.3">
      <c r="A124" s="109">
        <v>62018</v>
      </c>
      <c r="B124" s="110" t="s">
        <v>3263</v>
      </c>
      <c r="C124" s="110" t="s">
        <v>3264</v>
      </c>
      <c r="D124" s="110">
        <v>8650</v>
      </c>
      <c r="E124" s="110" t="s">
        <v>17</v>
      </c>
      <c r="F124" s="110" t="s">
        <v>2232</v>
      </c>
      <c r="G124" s="110" t="s">
        <v>2233</v>
      </c>
    </row>
    <row r="125" spans="1:7" ht="14.4" x14ac:dyDescent="0.3">
      <c r="A125" s="109">
        <v>62109</v>
      </c>
      <c r="B125" s="110" t="s">
        <v>3265</v>
      </c>
      <c r="C125" s="110" t="s">
        <v>3266</v>
      </c>
      <c r="D125" s="110">
        <v>9290</v>
      </c>
      <c r="E125" s="110" t="s">
        <v>35</v>
      </c>
      <c r="F125" s="110" t="s">
        <v>5080</v>
      </c>
      <c r="G125" s="110" t="s">
        <v>5081</v>
      </c>
    </row>
    <row r="126" spans="1:7" ht="14.4" x14ac:dyDescent="0.3">
      <c r="A126" s="109">
        <v>62117</v>
      </c>
      <c r="B126" s="110" t="s">
        <v>3267</v>
      </c>
      <c r="C126" s="110" t="s">
        <v>3268</v>
      </c>
      <c r="D126" s="110">
        <v>9870</v>
      </c>
      <c r="E126" s="110" t="s">
        <v>91</v>
      </c>
      <c r="F126" s="110" t="s">
        <v>640</v>
      </c>
      <c r="G126" s="110" t="s">
        <v>812</v>
      </c>
    </row>
    <row r="127" spans="1:7" ht="14.4" x14ac:dyDescent="0.3">
      <c r="A127" s="109">
        <v>62174</v>
      </c>
      <c r="B127" s="110" t="s">
        <v>2234</v>
      </c>
      <c r="C127" s="110" t="s">
        <v>3269</v>
      </c>
      <c r="D127" s="110">
        <v>3000</v>
      </c>
      <c r="E127" s="110" t="s">
        <v>335</v>
      </c>
      <c r="F127" s="110" t="s">
        <v>724</v>
      </c>
      <c r="G127" s="110" t="s">
        <v>2009</v>
      </c>
    </row>
    <row r="128" spans="1:7" ht="14.4" x14ac:dyDescent="0.3">
      <c r="A128" s="109">
        <v>62191</v>
      </c>
      <c r="B128" s="110" t="s">
        <v>3270</v>
      </c>
      <c r="C128" s="110" t="s">
        <v>3271</v>
      </c>
      <c r="D128" s="110">
        <v>8800</v>
      </c>
      <c r="E128" s="110" t="s">
        <v>223</v>
      </c>
      <c r="F128" s="110" t="s">
        <v>724</v>
      </c>
      <c r="G128" s="110" t="s">
        <v>2010</v>
      </c>
    </row>
    <row r="129" spans="1:7" ht="14.4" x14ac:dyDescent="0.3">
      <c r="A129" s="109">
        <v>62216</v>
      </c>
      <c r="B129" s="110" t="s">
        <v>3272</v>
      </c>
      <c r="C129" s="110" t="s">
        <v>3273</v>
      </c>
      <c r="D129" s="110">
        <v>8570</v>
      </c>
      <c r="E129" s="110" t="s">
        <v>376</v>
      </c>
      <c r="F129" s="110" t="s">
        <v>563</v>
      </c>
      <c r="G129" s="110" t="s">
        <v>813</v>
      </c>
    </row>
    <row r="130" spans="1:7" ht="14.4" x14ac:dyDescent="0.3">
      <c r="A130" s="109">
        <v>62232</v>
      </c>
      <c r="B130" s="110" t="s">
        <v>3274</v>
      </c>
      <c r="C130" s="110" t="s">
        <v>3275</v>
      </c>
      <c r="D130" s="110">
        <v>8720</v>
      </c>
      <c r="E130" s="110" t="s">
        <v>388</v>
      </c>
      <c r="F130" s="110" t="s">
        <v>2235</v>
      </c>
      <c r="G130" s="110" t="s">
        <v>2236</v>
      </c>
    </row>
    <row r="131" spans="1:7" ht="14.4" x14ac:dyDescent="0.3">
      <c r="A131" s="109">
        <v>62241</v>
      </c>
      <c r="B131" s="110" t="s">
        <v>3276</v>
      </c>
      <c r="C131" s="110" t="s">
        <v>3277</v>
      </c>
      <c r="D131" s="110">
        <v>8570</v>
      </c>
      <c r="E131" s="110" t="s">
        <v>376</v>
      </c>
      <c r="F131" s="110" t="s">
        <v>562</v>
      </c>
      <c r="G131" s="110" t="s">
        <v>814</v>
      </c>
    </row>
    <row r="132" spans="1:7" ht="14.4" x14ac:dyDescent="0.3">
      <c r="A132" s="109">
        <v>62265</v>
      </c>
      <c r="B132" s="110" t="s">
        <v>3278</v>
      </c>
      <c r="C132" s="110" t="s">
        <v>3279</v>
      </c>
      <c r="D132" s="110">
        <v>1800</v>
      </c>
      <c r="E132" s="110" t="s">
        <v>90</v>
      </c>
      <c r="F132" s="110" t="s">
        <v>724</v>
      </c>
      <c r="G132" s="110" t="s">
        <v>724</v>
      </c>
    </row>
    <row r="133" spans="1:7" ht="14.4" x14ac:dyDescent="0.3">
      <c r="A133" s="109">
        <v>62281</v>
      </c>
      <c r="B133" s="110" t="s">
        <v>3280</v>
      </c>
      <c r="C133" s="110" t="s">
        <v>3281</v>
      </c>
      <c r="D133" s="110">
        <v>2800</v>
      </c>
      <c r="E133" s="110" t="s">
        <v>143</v>
      </c>
      <c r="F133" s="110" t="s">
        <v>724</v>
      </c>
      <c r="G133" s="110" t="s">
        <v>724</v>
      </c>
    </row>
    <row r="134" spans="1:7" ht="14.4" x14ac:dyDescent="0.3">
      <c r="A134" s="109">
        <v>102541</v>
      </c>
      <c r="B134" s="110" t="s">
        <v>3282</v>
      </c>
      <c r="C134" s="110" t="s">
        <v>3283</v>
      </c>
      <c r="D134" s="110">
        <v>3380</v>
      </c>
      <c r="E134" s="110" t="s">
        <v>356</v>
      </c>
      <c r="F134" s="110" t="s">
        <v>2238</v>
      </c>
      <c r="G134" s="110" t="s">
        <v>724</v>
      </c>
    </row>
    <row r="135" spans="1:7" ht="14.4" x14ac:dyDescent="0.3">
      <c r="A135" s="109">
        <v>102624</v>
      </c>
      <c r="B135" s="110" t="s">
        <v>2239</v>
      </c>
      <c r="C135" s="110" t="s">
        <v>3284</v>
      </c>
      <c r="D135" s="110">
        <v>8000</v>
      </c>
      <c r="E135" s="110" t="s">
        <v>190</v>
      </c>
      <c r="F135" s="110" t="s">
        <v>2240</v>
      </c>
      <c r="G135" s="110" t="s">
        <v>2241</v>
      </c>
    </row>
    <row r="136" spans="1:7" ht="14.4" x14ac:dyDescent="0.3">
      <c r="A136" s="109">
        <v>103051</v>
      </c>
      <c r="B136" s="110" t="s">
        <v>2242</v>
      </c>
      <c r="C136" s="110" t="s">
        <v>3285</v>
      </c>
      <c r="D136" s="110">
        <v>2600</v>
      </c>
      <c r="E136" s="110" t="s">
        <v>320</v>
      </c>
      <c r="F136" s="110" t="s">
        <v>2243</v>
      </c>
      <c r="G136" s="110" t="s">
        <v>2244</v>
      </c>
    </row>
    <row r="137" spans="1:7" ht="14.4" x14ac:dyDescent="0.3">
      <c r="A137" s="109">
        <v>103077</v>
      </c>
      <c r="B137" s="110" t="s">
        <v>3286</v>
      </c>
      <c r="C137" s="110" t="s">
        <v>3179</v>
      </c>
      <c r="D137" s="110">
        <v>2030</v>
      </c>
      <c r="E137" s="110" t="s">
        <v>679</v>
      </c>
      <c r="F137" s="110" t="s">
        <v>791</v>
      </c>
      <c r="G137" s="110" t="s">
        <v>2197</v>
      </c>
    </row>
    <row r="138" spans="1:7" ht="14.4" x14ac:dyDescent="0.3">
      <c r="A138" s="109">
        <v>103101</v>
      </c>
      <c r="B138" s="110" t="s">
        <v>2011</v>
      </c>
      <c r="C138" s="110" t="s">
        <v>3287</v>
      </c>
      <c r="D138" s="110">
        <v>3600</v>
      </c>
      <c r="E138" s="110" t="s">
        <v>172</v>
      </c>
      <c r="F138" s="110" t="s">
        <v>724</v>
      </c>
      <c r="G138" s="110" t="s">
        <v>2245</v>
      </c>
    </row>
    <row r="139" spans="1:7" ht="14.4" x14ac:dyDescent="0.3">
      <c r="A139" s="109">
        <v>103119</v>
      </c>
      <c r="B139" s="110" t="s">
        <v>3288</v>
      </c>
      <c r="C139" s="110" t="s">
        <v>3289</v>
      </c>
      <c r="D139" s="110">
        <v>8902</v>
      </c>
      <c r="E139" s="110" t="s">
        <v>410</v>
      </c>
      <c r="F139" s="110" t="s">
        <v>650</v>
      </c>
      <c r="G139" s="110" t="s">
        <v>5365</v>
      </c>
    </row>
    <row r="140" spans="1:7" ht="14.4" x14ac:dyDescent="0.3">
      <c r="A140" s="109">
        <v>103135</v>
      </c>
      <c r="B140" s="110" t="s">
        <v>3290</v>
      </c>
      <c r="C140" s="110" t="s">
        <v>3291</v>
      </c>
      <c r="D140" s="110">
        <v>8490</v>
      </c>
      <c r="E140" s="110" t="s">
        <v>198</v>
      </c>
      <c r="F140" s="110" t="s">
        <v>553</v>
      </c>
      <c r="G140" s="110" t="s">
        <v>724</v>
      </c>
    </row>
    <row r="141" spans="1:7" ht="14.4" x14ac:dyDescent="0.3">
      <c r="A141" s="109">
        <v>103192</v>
      </c>
      <c r="B141" s="110" t="s">
        <v>815</v>
      </c>
      <c r="C141" s="110" t="s">
        <v>3180</v>
      </c>
      <c r="D141" s="110">
        <v>2390</v>
      </c>
      <c r="E141" s="110" t="s">
        <v>658</v>
      </c>
      <c r="F141" s="110" t="s">
        <v>784</v>
      </c>
      <c r="G141" s="110" t="s">
        <v>3292</v>
      </c>
    </row>
    <row r="142" spans="1:7" ht="14.4" x14ac:dyDescent="0.3">
      <c r="A142" s="109">
        <v>103201</v>
      </c>
      <c r="B142" s="110" t="s">
        <v>3293</v>
      </c>
      <c r="C142" s="110" t="s">
        <v>3179</v>
      </c>
      <c r="D142" s="110">
        <v>2030</v>
      </c>
      <c r="E142" s="110" t="s">
        <v>679</v>
      </c>
      <c r="F142" s="110" t="s">
        <v>791</v>
      </c>
      <c r="G142" s="110" t="s">
        <v>2197</v>
      </c>
    </row>
    <row r="143" spans="1:7" ht="14.4" x14ac:dyDescent="0.3">
      <c r="A143" s="109">
        <v>103218</v>
      </c>
      <c r="B143" s="110" t="s">
        <v>3294</v>
      </c>
      <c r="C143" s="110" t="s">
        <v>3295</v>
      </c>
      <c r="D143" s="110">
        <v>1000</v>
      </c>
      <c r="E143" s="110" t="s">
        <v>678</v>
      </c>
      <c r="F143" s="110" t="s">
        <v>816</v>
      </c>
      <c r="G143" s="110" t="s">
        <v>817</v>
      </c>
    </row>
    <row r="144" spans="1:7" ht="14.4" x14ac:dyDescent="0.3">
      <c r="A144" s="109">
        <v>103366</v>
      </c>
      <c r="B144" s="110" t="s">
        <v>3296</v>
      </c>
      <c r="C144" s="110" t="s">
        <v>3297</v>
      </c>
      <c r="D144" s="110">
        <v>9200</v>
      </c>
      <c r="E144" s="110" t="s">
        <v>248</v>
      </c>
      <c r="F144" s="110" t="s">
        <v>588</v>
      </c>
      <c r="G144" s="110" t="s">
        <v>818</v>
      </c>
    </row>
    <row r="145" spans="1:7" ht="14.4" x14ac:dyDescent="0.3">
      <c r="A145" s="109">
        <v>103382</v>
      </c>
      <c r="B145" s="110" t="s">
        <v>3298</v>
      </c>
      <c r="C145" s="110" t="s">
        <v>3299</v>
      </c>
      <c r="D145" s="110">
        <v>2970</v>
      </c>
      <c r="E145" s="110" t="s">
        <v>112</v>
      </c>
      <c r="F145" s="110" t="s">
        <v>2246</v>
      </c>
      <c r="G145" s="110" t="s">
        <v>2247</v>
      </c>
    </row>
    <row r="146" spans="1:7" ht="14.4" x14ac:dyDescent="0.3">
      <c r="A146" s="109">
        <v>103465</v>
      </c>
      <c r="B146" s="110" t="s">
        <v>3300</v>
      </c>
      <c r="C146" s="110" t="s">
        <v>3301</v>
      </c>
      <c r="D146" s="110">
        <v>2950</v>
      </c>
      <c r="E146" s="110" t="s">
        <v>101</v>
      </c>
      <c r="F146" s="110" t="s">
        <v>2248</v>
      </c>
      <c r="G146" s="110" t="s">
        <v>2249</v>
      </c>
    </row>
    <row r="147" spans="1:7" ht="14.4" x14ac:dyDescent="0.3">
      <c r="A147" s="109">
        <v>103507</v>
      </c>
      <c r="B147" s="110" t="s">
        <v>3302</v>
      </c>
      <c r="C147" s="110" t="s">
        <v>3303</v>
      </c>
      <c r="D147" s="110">
        <v>8020</v>
      </c>
      <c r="E147" s="110" t="s">
        <v>2250</v>
      </c>
      <c r="F147" s="110" t="s">
        <v>2251</v>
      </c>
      <c r="G147" s="110" t="s">
        <v>2252</v>
      </c>
    </row>
    <row r="148" spans="1:7" ht="14.4" x14ac:dyDescent="0.3">
      <c r="A148" s="109">
        <v>103895</v>
      </c>
      <c r="B148" s="110" t="s">
        <v>2253</v>
      </c>
      <c r="C148" s="110" t="s">
        <v>3304</v>
      </c>
      <c r="D148" s="110">
        <v>2800</v>
      </c>
      <c r="E148" s="110" t="s">
        <v>143</v>
      </c>
      <c r="F148" s="110" t="s">
        <v>2254</v>
      </c>
      <c r="G148" s="110" t="s">
        <v>724</v>
      </c>
    </row>
    <row r="149" spans="1:7" ht="14.4" x14ac:dyDescent="0.3">
      <c r="A149" s="109">
        <v>103903</v>
      </c>
      <c r="B149" s="110" t="s">
        <v>3305</v>
      </c>
      <c r="C149" s="110" t="s">
        <v>3306</v>
      </c>
      <c r="D149" s="110">
        <v>2018</v>
      </c>
      <c r="E149" s="110" t="s">
        <v>679</v>
      </c>
      <c r="F149" s="110" t="s">
        <v>2255</v>
      </c>
      <c r="G149" s="110" t="s">
        <v>724</v>
      </c>
    </row>
    <row r="150" spans="1:7" ht="14.4" x14ac:dyDescent="0.3">
      <c r="A150" s="109">
        <v>103929</v>
      </c>
      <c r="B150" s="110" t="s">
        <v>2256</v>
      </c>
      <c r="C150" s="110" t="s">
        <v>3207</v>
      </c>
      <c r="D150" s="110">
        <v>3001</v>
      </c>
      <c r="E150" s="110" t="s">
        <v>150</v>
      </c>
      <c r="F150" s="110" t="s">
        <v>2257</v>
      </c>
      <c r="G150" s="110" t="s">
        <v>724</v>
      </c>
    </row>
    <row r="151" spans="1:7" ht="14.4" x14ac:dyDescent="0.3">
      <c r="A151" s="109">
        <v>103945</v>
      </c>
      <c r="B151" s="110" t="s">
        <v>2258</v>
      </c>
      <c r="C151" s="110" t="s">
        <v>3307</v>
      </c>
      <c r="D151" s="110">
        <v>9000</v>
      </c>
      <c r="E151" s="110" t="s">
        <v>229</v>
      </c>
      <c r="F151" s="110" t="s">
        <v>2259</v>
      </c>
      <c r="G151" s="110" t="s">
        <v>724</v>
      </c>
    </row>
    <row r="152" spans="1:7" ht="14.4" x14ac:dyDescent="0.3">
      <c r="A152" s="109">
        <v>103978</v>
      </c>
      <c r="B152" s="110" t="s">
        <v>2260</v>
      </c>
      <c r="C152" s="110" t="s">
        <v>3308</v>
      </c>
      <c r="D152" s="110">
        <v>3500</v>
      </c>
      <c r="E152" s="110" t="s">
        <v>163</v>
      </c>
      <c r="F152" s="110" t="s">
        <v>2261</v>
      </c>
      <c r="G152" s="110" t="s">
        <v>724</v>
      </c>
    </row>
    <row r="153" spans="1:7" ht="14.4" x14ac:dyDescent="0.3">
      <c r="A153" s="109">
        <v>103986</v>
      </c>
      <c r="B153" s="110" t="s">
        <v>2262</v>
      </c>
      <c r="C153" s="110" t="s">
        <v>3309</v>
      </c>
      <c r="D153" s="110">
        <v>3590</v>
      </c>
      <c r="E153" s="110" t="s">
        <v>366</v>
      </c>
      <c r="F153" s="110" t="s">
        <v>2263</v>
      </c>
      <c r="G153" s="110" t="s">
        <v>724</v>
      </c>
    </row>
    <row r="154" spans="1:7" ht="14.4" x14ac:dyDescent="0.3">
      <c r="A154" s="109">
        <v>103994</v>
      </c>
      <c r="B154" s="110" t="s">
        <v>3310</v>
      </c>
      <c r="C154" s="110" t="s">
        <v>3311</v>
      </c>
      <c r="D154" s="110">
        <v>8500</v>
      </c>
      <c r="E154" s="110" t="s">
        <v>210</v>
      </c>
      <c r="F154" s="110" t="s">
        <v>2264</v>
      </c>
      <c r="G154" s="110" t="s">
        <v>724</v>
      </c>
    </row>
    <row r="155" spans="1:7" ht="14.4" x14ac:dyDescent="0.3">
      <c r="A155" s="109">
        <v>104001</v>
      </c>
      <c r="B155" s="110" t="s">
        <v>3312</v>
      </c>
      <c r="C155" s="110" t="s">
        <v>3313</v>
      </c>
      <c r="D155" s="110">
        <v>8200</v>
      </c>
      <c r="E155" s="110" t="s">
        <v>197</v>
      </c>
      <c r="F155" s="110" t="s">
        <v>2265</v>
      </c>
      <c r="G155" s="110" t="s">
        <v>724</v>
      </c>
    </row>
    <row r="156" spans="1:7" ht="14.4" x14ac:dyDescent="0.3">
      <c r="A156" s="109">
        <v>104018</v>
      </c>
      <c r="B156" s="110" t="s">
        <v>3314</v>
      </c>
      <c r="C156" s="110" t="s">
        <v>3315</v>
      </c>
      <c r="D156" s="110">
        <v>8500</v>
      </c>
      <c r="E156" s="110" t="s">
        <v>210</v>
      </c>
      <c r="F156" s="110" t="s">
        <v>2266</v>
      </c>
      <c r="G156" s="110" t="s">
        <v>724</v>
      </c>
    </row>
    <row r="157" spans="1:7" ht="14.4" x14ac:dyDescent="0.3">
      <c r="A157" s="109">
        <v>104026</v>
      </c>
      <c r="B157" s="110" t="s">
        <v>3316</v>
      </c>
      <c r="C157" s="110" t="s">
        <v>3317</v>
      </c>
      <c r="D157" s="110">
        <v>1030</v>
      </c>
      <c r="E157" s="110" t="s">
        <v>71</v>
      </c>
      <c r="F157" s="110" t="s">
        <v>2267</v>
      </c>
      <c r="G157" s="110" t="s">
        <v>724</v>
      </c>
    </row>
    <row r="158" spans="1:7" ht="14.4" x14ac:dyDescent="0.3">
      <c r="A158" s="109">
        <v>104034</v>
      </c>
      <c r="B158" s="110" t="s">
        <v>3318</v>
      </c>
      <c r="C158" s="110" t="s">
        <v>3319</v>
      </c>
      <c r="D158" s="110">
        <v>2000</v>
      </c>
      <c r="E158" s="110" t="s">
        <v>679</v>
      </c>
      <c r="F158" s="110" t="s">
        <v>724</v>
      </c>
      <c r="G158" s="110" t="s">
        <v>724</v>
      </c>
    </row>
    <row r="159" spans="1:7" ht="14.4" x14ac:dyDescent="0.3">
      <c r="A159" s="109">
        <v>104042</v>
      </c>
      <c r="B159" s="110" t="s">
        <v>3320</v>
      </c>
      <c r="C159" s="110" t="s">
        <v>3321</v>
      </c>
      <c r="D159" s="110">
        <v>1070</v>
      </c>
      <c r="E159" s="110" t="s">
        <v>275</v>
      </c>
      <c r="F159" s="110" t="s">
        <v>724</v>
      </c>
      <c r="G159" s="110" t="s">
        <v>724</v>
      </c>
    </row>
    <row r="160" spans="1:7" ht="14.4" x14ac:dyDescent="0.3">
      <c r="A160" s="109">
        <v>104059</v>
      </c>
      <c r="B160" s="110" t="s">
        <v>3322</v>
      </c>
      <c r="C160" s="110" t="s">
        <v>3323</v>
      </c>
      <c r="D160" s="110">
        <v>9000</v>
      </c>
      <c r="E160" s="110" t="s">
        <v>229</v>
      </c>
      <c r="F160" s="110" t="s">
        <v>2268</v>
      </c>
      <c r="G160" s="110" t="s">
        <v>724</v>
      </c>
    </row>
    <row r="161" spans="1:7" ht="14.4" x14ac:dyDescent="0.3">
      <c r="A161" s="109">
        <v>104109</v>
      </c>
      <c r="B161" s="110" t="s">
        <v>2269</v>
      </c>
      <c r="C161" s="110" t="s">
        <v>3242</v>
      </c>
      <c r="D161" s="110">
        <v>2440</v>
      </c>
      <c r="E161" s="110" t="s">
        <v>124</v>
      </c>
      <c r="F161" s="110" t="s">
        <v>2270</v>
      </c>
      <c r="G161" s="110" t="s">
        <v>724</v>
      </c>
    </row>
    <row r="162" spans="1:7" ht="14.4" x14ac:dyDescent="0.3">
      <c r="A162" s="109">
        <v>104117</v>
      </c>
      <c r="B162" s="110" t="s">
        <v>2271</v>
      </c>
      <c r="C162" s="110" t="s">
        <v>3317</v>
      </c>
      <c r="D162" s="110">
        <v>1030</v>
      </c>
      <c r="E162" s="110" t="s">
        <v>71</v>
      </c>
      <c r="F162" s="110" t="s">
        <v>2272</v>
      </c>
      <c r="G162" s="110" t="s">
        <v>724</v>
      </c>
    </row>
    <row r="163" spans="1:7" ht="14.4" x14ac:dyDescent="0.3">
      <c r="A163" s="109">
        <v>104356</v>
      </c>
      <c r="B163" s="110" t="s">
        <v>3324</v>
      </c>
      <c r="C163" s="110" t="s">
        <v>3325</v>
      </c>
      <c r="D163" s="110">
        <v>1050</v>
      </c>
      <c r="E163" s="110" t="s">
        <v>2273</v>
      </c>
      <c r="F163" s="110" t="s">
        <v>724</v>
      </c>
      <c r="G163" s="110" t="s">
        <v>724</v>
      </c>
    </row>
    <row r="164" spans="1:7" ht="14.4" x14ac:dyDescent="0.3">
      <c r="A164" s="109">
        <v>104554</v>
      </c>
      <c r="B164" s="110" t="s">
        <v>819</v>
      </c>
      <c r="C164" s="110" t="s">
        <v>3326</v>
      </c>
      <c r="D164" s="110">
        <v>8970</v>
      </c>
      <c r="E164" s="110" t="s">
        <v>228</v>
      </c>
      <c r="F164" s="110" t="s">
        <v>631</v>
      </c>
      <c r="G164" s="110" t="s">
        <v>820</v>
      </c>
    </row>
    <row r="165" spans="1:7" ht="14.4" x14ac:dyDescent="0.3">
      <c r="A165" s="109">
        <v>104646</v>
      </c>
      <c r="B165" s="110" t="s">
        <v>821</v>
      </c>
      <c r="C165" s="110" t="s">
        <v>3327</v>
      </c>
      <c r="D165" s="110">
        <v>9230</v>
      </c>
      <c r="E165" s="110" t="s">
        <v>239</v>
      </c>
      <c r="F165" s="110" t="s">
        <v>822</v>
      </c>
      <c r="G165" s="110" t="s">
        <v>823</v>
      </c>
    </row>
    <row r="166" spans="1:7" ht="14.4" x14ac:dyDescent="0.3">
      <c r="A166" s="109">
        <v>104653</v>
      </c>
      <c r="B166" s="110" t="s">
        <v>3328</v>
      </c>
      <c r="C166" s="110" t="s">
        <v>3329</v>
      </c>
      <c r="D166" s="110">
        <v>9112</v>
      </c>
      <c r="E166" s="110" t="s">
        <v>402</v>
      </c>
      <c r="F166" s="110" t="s">
        <v>2274</v>
      </c>
      <c r="G166" s="110" t="s">
        <v>2275</v>
      </c>
    </row>
    <row r="167" spans="1:7" ht="14.4" x14ac:dyDescent="0.3">
      <c r="A167" s="109">
        <v>104661</v>
      </c>
      <c r="B167" s="110" t="s">
        <v>3330</v>
      </c>
      <c r="C167" s="110" t="s">
        <v>3331</v>
      </c>
      <c r="D167" s="110">
        <v>2550</v>
      </c>
      <c r="E167" s="110" t="s">
        <v>131</v>
      </c>
      <c r="F167" s="110" t="s">
        <v>824</v>
      </c>
      <c r="G167" s="110" t="s">
        <v>5082</v>
      </c>
    </row>
    <row r="168" spans="1:7" ht="14.4" x14ac:dyDescent="0.3">
      <c r="A168" s="109">
        <v>104729</v>
      </c>
      <c r="B168" s="110" t="s">
        <v>825</v>
      </c>
      <c r="C168" s="110" t="s">
        <v>3332</v>
      </c>
      <c r="D168" s="110">
        <v>1930</v>
      </c>
      <c r="E168" s="110" t="s">
        <v>96</v>
      </c>
      <c r="F168" s="110" t="s">
        <v>826</v>
      </c>
      <c r="G168" s="110" t="s">
        <v>827</v>
      </c>
    </row>
    <row r="169" spans="1:7" ht="14.4" x14ac:dyDescent="0.3">
      <c r="A169" s="109">
        <v>104737</v>
      </c>
      <c r="B169" s="110" t="s">
        <v>3333</v>
      </c>
      <c r="C169" s="110" t="s">
        <v>3334</v>
      </c>
      <c r="D169" s="110">
        <v>3018</v>
      </c>
      <c r="E169" s="110" t="s">
        <v>54</v>
      </c>
      <c r="F169" s="110" t="s">
        <v>621</v>
      </c>
      <c r="G169" s="110" t="s">
        <v>828</v>
      </c>
    </row>
    <row r="170" spans="1:7" ht="14.4" x14ac:dyDescent="0.3">
      <c r="A170" s="109">
        <v>104943</v>
      </c>
      <c r="B170" s="110" t="s">
        <v>3335</v>
      </c>
      <c r="C170" s="110" t="s">
        <v>3336</v>
      </c>
      <c r="D170" s="110">
        <v>9052</v>
      </c>
      <c r="E170" s="110" t="s">
        <v>42</v>
      </c>
      <c r="F170" s="110" t="s">
        <v>600</v>
      </c>
      <c r="G170" s="110" t="s">
        <v>829</v>
      </c>
    </row>
    <row r="171" spans="1:7" ht="14.4" x14ac:dyDescent="0.3">
      <c r="A171" s="109">
        <v>104984</v>
      </c>
      <c r="B171" s="110" t="s">
        <v>3337</v>
      </c>
      <c r="C171" s="110" t="s">
        <v>3338</v>
      </c>
      <c r="D171" s="110">
        <v>1831</v>
      </c>
      <c r="E171" s="110" t="s">
        <v>296</v>
      </c>
      <c r="F171" s="110" t="s">
        <v>629</v>
      </c>
      <c r="G171" s="110" t="s">
        <v>724</v>
      </c>
    </row>
    <row r="172" spans="1:7" ht="14.4" x14ac:dyDescent="0.3">
      <c r="A172" s="109">
        <v>105007</v>
      </c>
      <c r="B172" s="110" t="s">
        <v>2276</v>
      </c>
      <c r="C172" s="110" t="s">
        <v>3339</v>
      </c>
      <c r="D172" s="110">
        <v>2270</v>
      </c>
      <c r="E172" s="110" t="s">
        <v>115</v>
      </c>
      <c r="F172" s="110" t="s">
        <v>2277</v>
      </c>
      <c r="G172" s="110" t="s">
        <v>2278</v>
      </c>
    </row>
    <row r="173" spans="1:7" ht="14.4" x14ac:dyDescent="0.3">
      <c r="A173" s="109">
        <v>105015</v>
      </c>
      <c r="B173" s="110" t="s">
        <v>830</v>
      </c>
      <c r="C173" s="110" t="s">
        <v>3340</v>
      </c>
      <c r="D173" s="110">
        <v>2160</v>
      </c>
      <c r="E173" s="110" t="s">
        <v>111</v>
      </c>
      <c r="F173" s="110" t="s">
        <v>467</v>
      </c>
      <c r="G173" s="110" t="s">
        <v>3341</v>
      </c>
    </row>
    <row r="174" spans="1:7" ht="14.4" x14ac:dyDescent="0.3">
      <c r="A174" s="109">
        <v>105023</v>
      </c>
      <c r="B174" s="110" t="s">
        <v>831</v>
      </c>
      <c r="C174" s="110" t="s">
        <v>3180</v>
      </c>
      <c r="D174" s="110">
        <v>2390</v>
      </c>
      <c r="E174" s="110" t="s">
        <v>658</v>
      </c>
      <c r="F174" s="110" t="s">
        <v>784</v>
      </c>
      <c r="G174" s="110" t="s">
        <v>5083</v>
      </c>
    </row>
    <row r="175" spans="1:7" ht="14.4" x14ac:dyDescent="0.3">
      <c r="A175" s="109">
        <v>105031</v>
      </c>
      <c r="B175" s="110" t="s">
        <v>832</v>
      </c>
      <c r="C175" s="110" t="s">
        <v>3342</v>
      </c>
      <c r="D175" s="110">
        <v>2340</v>
      </c>
      <c r="E175" s="110" t="s">
        <v>302</v>
      </c>
      <c r="F175" s="110" t="s">
        <v>461</v>
      </c>
      <c r="G175" s="110" t="s">
        <v>3343</v>
      </c>
    </row>
    <row r="176" spans="1:7" ht="14.4" x14ac:dyDescent="0.3">
      <c r="A176" s="109">
        <v>105072</v>
      </c>
      <c r="B176" s="110" t="s">
        <v>2012</v>
      </c>
      <c r="C176" s="110" t="s">
        <v>3344</v>
      </c>
      <c r="D176" s="110">
        <v>2400</v>
      </c>
      <c r="E176" s="110" t="s">
        <v>120</v>
      </c>
      <c r="F176" s="110" t="s">
        <v>2013</v>
      </c>
      <c r="G176" s="110" t="s">
        <v>2014</v>
      </c>
    </row>
    <row r="177" spans="1:7" ht="14.4" x14ac:dyDescent="0.3">
      <c r="A177" s="109">
        <v>105081</v>
      </c>
      <c r="B177" s="110" t="s">
        <v>3345</v>
      </c>
      <c r="C177" s="110" t="s">
        <v>3346</v>
      </c>
      <c r="D177" s="110">
        <v>2000</v>
      </c>
      <c r="E177" s="110" t="s">
        <v>679</v>
      </c>
      <c r="F177" s="110" t="s">
        <v>2279</v>
      </c>
      <c r="G177" s="110" t="s">
        <v>724</v>
      </c>
    </row>
    <row r="178" spans="1:7" ht="14.4" x14ac:dyDescent="0.3">
      <c r="A178" s="109">
        <v>105098</v>
      </c>
      <c r="B178" s="110" t="s">
        <v>3347</v>
      </c>
      <c r="C178" s="110" t="s">
        <v>3348</v>
      </c>
      <c r="D178" s="110">
        <v>1702</v>
      </c>
      <c r="E178" s="110" t="s">
        <v>287</v>
      </c>
      <c r="F178" s="110" t="s">
        <v>2280</v>
      </c>
      <c r="G178" s="110" t="s">
        <v>724</v>
      </c>
    </row>
    <row r="179" spans="1:7" ht="14.4" x14ac:dyDescent="0.3">
      <c r="A179" s="109">
        <v>105122</v>
      </c>
      <c r="B179" s="110" t="s">
        <v>2281</v>
      </c>
      <c r="C179" s="110" t="s">
        <v>3349</v>
      </c>
      <c r="D179" s="110">
        <v>8000</v>
      </c>
      <c r="E179" s="110" t="s">
        <v>190</v>
      </c>
      <c r="F179" s="110" t="s">
        <v>2282</v>
      </c>
      <c r="G179" s="110" t="s">
        <v>724</v>
      </c>
    </row>
    <row r="180" spans="1:7" ht="14.4" x14ac:dyDescent="0.3">
      <c r="A180" s="109">
        <v>105131</v>
      </c>
      <c r="B180" s="110" t="s">
        <v>2283</v>
      </c>
      <c r="C180" s="110" t="s">
        <v>3198</v>
      </c>
      <c r="D180" s="110">
        <v>8200</v>
      </c>
      <c r="E180" s="110" t="s">
        <v>19</v>
      </c>
      <c r="F180" s="110" t="s">
        <v>2284</v>
      </c>
      <c r="G180" s="110" t="s">
        <v>724</v>
      </c>
    </row>
    <row r="181" spans="1:7" ht="14.4" x14ac:dyDescent="0.3">
      <c r="A181" s="109">
        <v>105155</v>
      </c>
      <c r="B181" s="110" t="s">
        <v>2285</v>
      </c>
      <c r="C181" s="110" t="s">
        <v>3350</v>
      </c>
      <c r="D181" s="110">
        <v>8970</v>
      </c>
      <c r="E181" s="110" t="s">
        <v>228</v>
      </c>
      <c r="F181" s="110" t="s">
        <v>2286</v>
      </c>
      <c r="G181" s="110" t="s">
        <v>724</v>
      </c>
    </row>
    <row r="182" spans="1:7" ht="14.4" x14ac:dyDescent="0.3">
      <c r="A182" s="109">
        <v>105197</v>
      </c>
      <c r="B182" s="110" t="s">
        <v>2287</v>
      </c>
      <c r="C182" s="110" t="s">
        <v>3351</v>
      </c>
      <c r="D182" s="110">
        <v>8700</v>
      </c>
      <c r="E182" s="110" t="s">
        <v>224</v>
      </c>
      <c r="F182" s="110" t="s">
        <v>2288</v>
      </c>
      <c r="G182" s="110" t="s">
        <v>724</v>
      </c>
    </row>
    <row r="183" spans="1:7" ht="14.4" x14ac:dyDescent="0.3">
      <c r="A183" s="109">
        <v>105213</v>
      </c>
      <c r="B183" s="110" t="s">
        <v>2289</v>
      </c>
      <c r="C183" s="110" t="s">
        <v>3352</v>
      </c>
      <c r="D183" s="110">
        <v>9000</v>
      </c>
      <c r="E183" s="110" t="s">
        <v>229</v>
      </c>
      <c r="F183" s="110" t="s">
        <v>2290</v>
      </c>
      <c r="G183" s="110" t="s">
        <v>724</v>
      </c>
    </row>
    <row r="184" spans="1:7" ht="14.4" x14ac:dyDescent="0.3">
      <c r="A184" s="109">
        <v>105271</v>
      </c>
      <c r="B184" s="110" t="s">
        <v>2291</v>
      </c>
      <c r="C184" s="110" t="s">
        <v>3353</v>
      </c>
      <c r="D184" s="110">
        <v>3940</v>
      </c>
      <c r="E184" s="110" t="s">
        <v>168</v>
      </c>
      <c r="F184" s="110" t="s">
        <v>2292</v>
      </c>
      <c r="G184" s="110" t="s">
        <v>724</v>
      </c>
    </row>
    <row r="185" spans="1:7" ht="14.4" x14ac:dyDescent="0.3">
      <c r="A185" s="109">
        <v>105296</v>
      </c>
      <c r="B185" s="110" t="s">
        <v>5084</v>
      </c>
      <c r="C185" s="110" t="s">
        <v>3354</v>
      </c>
      <c r="D185" s="110">
        <v>3800</v>
      </c>
      <c r="E185" s="110" t="s">
        <v>180</v>
      </c>
      <c r="F185" s="110" t="s">
        <v>5085</v>
      </c>
      <c r="G185" s="110" t="s">
        <v>5086</v>
      </c>
    </row>
    <row r="186" spans="1:7" ht="14.4" x14ac:dyDescent="0.3">
      <c r="A186" s="109">
        <v>105312</v>
      </c>
      <c r="B186" s="110" t="s">
        <v>2293</v>
      </c>
      <c r="C186" s="110" t="s">
        <v>3355</v>
      </c>
      <c r="D186" s="110">
        <v>8670</v>
      </c>
      <c r="E186" s="110" t="s">
        <v>29</v>
      </c>
      <c r="F186" s="110" t="s">
        <v>724</v>
      </c>
      <c r="G186" s="110" t="s">
        <v>724</v>
      </c>
    </row>
    <row r="187" spans="1:7" ht="14.4" x14ac:dyDescent="0.3">
      <c r="A187" s="109">
        <v>105321</v>
      </c>
      <c r="B187" s="110" t="s">
        <v>2294</v>
      </c>
      <c r="C187" s="110" t="s">
        <v>3356</v>
      </c>
      <c r="D187" s="110">
        <v>3010</v>
      </c>
      <c r="E187" s="110" t="s">
        <v>156</v>
      </c>
      <c r="F187" s="110" t="s">
        <v>724</v>
      </c>
      <c r="G187" s="110" t="s">
        <v>2295</v>
      </c>
    </row>
    <row r="188" spans="1:7" ht="14.4" x14ac:dyDescent="0.3">
      <c r="A188" s="109">
        <v>105338</v>
      </c>
      <c r="B188" s="110" t="s">
        <v>2296</v>
      </c>
      <c r="C188" s="110" t="s">
        <v>3357</v>
      </c>
      <c r="D188" s="110">
        <v>1140</v>
      </c>
      <c r="E188" s="110" t="s">
        <v>76</v>
      </c>
      <c r="F188" s="110" t="s">
        <v>724</v>
      </c>
      <c r="G188" s="110" t="s">
        <v>724</v>
      </c>
    </row>
    <row r="189" spans="1:7" ht="14.4" x14ac:dyDescent="0.3">
      <c r="A189" s="109">
        <v>105346</v>
      </c>
      <c r="B189" s="110" t="s">
        <v>3358</v>
      </c>
      <c r="C189" s="110" t="s">
        <v>3359</v>
      </c>
      <c r="D189" s="110">
        <v>2180</v>
      </c>
      <c r="E189" s="110" t="s">
        <v>100</v>
      </c>
      <c r="F189" s="110" t="s">
        <v>636</v>
      </c>
      <c r="G189" s="110" t="s">
        <v>833</v>
      </c>
    </row>
    <row r="190" spans="1:7" ht="14.4" x14ac:dyDescent="0.3">
      <c r="A190" s="109">
        <v>105387</v>
      </c>
      <c r="B190" s="110" t="s">
        <v>834</v>
      </c>
      <c r="C190" s="110" t="s">
        <v>3360</v>
      </c>
      <c r="D190" s="110">
        <v>9000</v>
      </c>
      <c r="E190" s="110" t="s">
        <v>229</v>
      </c>
      <c r="F190" s="110" t="s">
        <v>714</v>
      </c>
      <c r="G190" s="110" t="s">
        <v>835</v>
      </c>
    </row>
    <row r="191" spans="1:7" ht="14.4" x14ac:dyDescent="0.3">
      <c r="A191" s="109">
        <v>105551</v>
      </c>
      <c r="B191" s="110" t="s">
        <v>3361</v>
      </c>
      <c r="C191" s="110" t="s">
        <v>3362</v>
      </c>
      <c r="D191" s="110">
        <v>1030</v>
      </c>
      <c r="E191" s="110" t="s">
        <v>71</v>
      </c>
      <c r="F191" s="110" t="s">
        <v>2297</v>
      </c>
      <c r="G191" s="110" t="s">
        <v>724</v>
      </c>
    </row>
    <row r="192" spans="1:7" ht="14.4" x14ac:dyDescent="0.3">
      <c r="A192" s="109">
        <v>105569</v>
      </c>
      <c r="B192" s="110" t="s">
        <v>2298</v>
      </c>
      <c r="C192" s="110" t="s">
        <v>3363</v>
      </c>
      <c r="D192" s="110">
        <v>1000</v>
      </c>
      <c r="E192" s="110" t="s">
        <v>678</v>
      </c>
      <c r="F192" s="110" t="s">
        <v>2299</v>
      </c>
      <c r="G192" s="110" t="s">
        <v>2300</v>
      </c>
    </row>
    <row r="193" spans="1:7" ht="14.4" x14ac:dyDescent="0.3">
      <c r="A193" s="109">
        <v>105585</v>
      </c>
      <c r="B193" s="110" t="s">
        <v>2301</v>
      </c>
      <c r="C193" s="110" t="s">
        <v>3364</v>
      </c>
      <c r="D193" s="110">
        <v>2200</v>
      </c>
      <c r="E193" s="110" t="s">
        <v>121</v>
      </c>
      <c r="F193" s="110" t="s">
        <v>2302</v>
      </c>
      <c r="G193" s="110" t="s">
        <v>724</v>
      </c>
    </row>
    <row r="194" spans="1:7" ht="14.4" x14ac:dyDescent="0.3">
      <c r="A194" s="109">
        <v>105593</v>
      </c>
      <c r="B194" s="110" t="s">
        <v>2303</v>
      </c>
      <c r="C194" s="110" t="s">
        <v>3365</v>
      </c>
      <c r="D194" s="110">
        <v>9030</v>
      </c>
      <c r="E194" s="110" t="s">
        <v>271</v>
      </c>
      <c r="F194" s="110" t="s">
        <v>2304</v>
      </c>
      <c r="G194" s="110" t="s">
        <v>724</v>
      </c>
    </row>
    <row r="195" spans="1:7" ht="14.4" x14ac:dyDescent="0.3">
      <c r="A195" s="109">
        <v>105619</v>
      </c>
      <c r="B195" s="110" t="s">
        <v>3366</v>
      </c>
      <c r="C195" s="110" t="s">
        <v>3367</v>
      </c>
      <c r="D195" s="110">
        <v>3200</v>
      </c>
      <c r="E195" s="110" t="s">
        <v>158</v>
      </c>
      <c r="F195" s="110" t="s">
        <v>2305</v>
      </c>
      <c r="G195" s="110" t="s">
        <v>724</v>
      </c>
    </row>
    <row r="196" spans="1:7" ht="14.4" x14ac:dyDescent="0.3">
      <c r="A196" s="109">
        <v>105627</v>
      </c>
      <c r="B196" s="110" t="s">
        <v>3368</v>
      </c>
      <c r="C196" s="110" t="s">
        <v>3369</v>
      </c>
      <c r="D196" s="110">
        <v>2400</v>
      </c>
      <c r="E196" s="110" t="s">
        <v>120</v>
      </c>
      <c r="F196" s="110" t="s">
        <v>2306</v>
      </c>
      <c r="G196" s="110" t="s">
        <v>724</v>
      </c>
    </row>
    <row r="197" spans="1:7" ht="14.4" x14ac:dyDescent="0.3">
      <c r="A197" s="109">
        <v>105643</v>
      </c>
      <c r="B197" s="110" t="s">
        <v>3370</v>
      </c>
      <c r="C197" s="110" t="s">
        <v>3371</v>
      </c>
      <c r="D197" s="110">
        <v>9040</v>
      </c>
      <c r="E197" s="110" t="s">
        <v>236</v>
      </c>
      <c r="F197" s="110" t="s">
        <v>2307</v>
      </c>
      <c r="G197" s="110" t="s">
        <v>2308</v>
      </c>
    </row>
    <row r="198" spans="1:7" ht="14.4" x14ac:dyDescent="0.3">
      <c r="A198" s="109">
        <v>105651</v>
      </c>
      <c r="B198" s="110" t="s">
        <v>3372</v>
      </c>
      <c r="C198" s="110" t="s">
        <v>3373</v>
      </c>
      <c r="D198" s="110">
        <v>1030</v>
      </c>
      <c r="E198" s="110" t="s">
        <v>71</v>
      </c>
      <c r="F198" s="110" t="s">
        <v>2309</v>
      </c>
      <c r="G198" s="110" t="s">
        <v>724</v>
      </c>
    </row>
    <row r="199" spans="1:7" ht="14.4" x14ac:dyDescent="0.3">
      <c r="A199" s="109">
        <v>105783</v>
      </c>
      <c r="B199" s="110" t="s">
        <v>3374</v>
      </c>
      <c r="C199" s="110" t="s">
        <v>3354</v>
      </c>
      <c r="D199" s="110">
        <v>3800</v>
      </c>
      <c r="E199" s="110" t="s">
        <v>180</v>
      </c>
      <c r="F199" s="110" t="s">
        <v>2310</v>
      </c>
      <c r="G199" s="110" t="s">
        <v>2311</v>
      </c>
    </row>
    <row r="200" spans="1:7" ht="14.4" x14ac:dyDescent="0.3">
      <c r="A200" s="109">
        <v>105858</v>
      </c>
      <c r="B200" s="110" t="s">
        <v>836</v>
      </c>
      <c r="C200" s="110" t="s">
        <v>3375</v>
      </c>
      <c r="D200" s="110">
        <v>8510</v>
      </c>
      <c r="E200" s="110" t="s">
        <v>211</v>
      </c>
      <c r="F200" s="110" t="s">
        <v>646</v>
      </c>
      <c r="G200" s="110" t="s">
        <v>837</v>
      </c>
    </row>
    <row r="201" spans="1:7" ht="14.4" x14ac:dyDescent="0.3">
      <c r="A201" s="109">
        <v>106071</v>
      </c>
      <c r="B201" s="110" t="s">
        <v>5087</v>
      </c>
      <c r="C201" s="110" t="s">
        <v>3376</v>
      </c>
      <c r="D201" s="110">
        <v>2900</v>
      </c>
      <c r="E201" s="110" t="s">
        <v>104</v>
      </c>
      <c r="F201" s="110" t="s">
        <v>638</v>
      </c>
      <c r="G201" s="110" t="s">
        <v>838</v>
      </c>
    </row>
    <row r="202" spans="1:7" ht="14.4" x14ac:dyDescent="0.3">
      <c r="A202" s="109">
        <v>106229</v>
      </c>
      <c r="B202" s="110" t="s">
        <v>2312</v>
      </c>
      <c r="C202" s="110" t="s">
        <v>3254</v>
      </c>
      <c r="D202" s="110">
        <v>8400</v>
      </c>
      <c r="E202" s="110" t="s">
        <v>204</v>
      </c>
      <c r="F202" s="110" t="s">
        <v>652</v>
      </c>
      <c r="G202" s="110" t="s">
        <v>724</v>
      </c>
    </row>
    <row r="203" spans="1:7" ht="14.4" x14ac:dyDescent="0.3">
      <c r="A203" s="109">
        <v>106237</v>
      </c>
      <c r="B203" s="110" t="s">
        <v>3377</v>
      </c>
      <c r="C203" s="110" t="s">
        <v>3378</v>
      </c>
      <c r="D203" s="110">
        <v>3051</v>
      </c>
      <c r="E203" s="110" t="s">
        <v>2313</v>
      </c>
      <c r="F203" s="110" t="s">
        <v>2314</v>
      </c>
      <c r="G203" s="110" t="s">
        <v>2315</v>
      </c>
    </row>
    <row r="204" spans="1:7" ht="14.4" x14ac:dyDescent="0.3">
      <c r="A204" s="109">
        <v>106261</v>
      </c>
      <c r="B204" s="110" t="s">
        <v>2316</v>
      </c>
      <c r="C204" s="110" t="s">
        <v>3379</v>
      </c>
      <c r="D204" s="110">
        <v>2800</v>
      </c>
      <c r="E204" s="110" t="s">
        <v>143</v>
      </c>
      <c r="F204" s="110" t="s">
        <v>2317</v>
      </c>
      <c r="G204" s="110" t="s">
        <v>724</v>
      </c>
    </row>
    <row r="205" spans="1:7" ht="14.4" x14ac:dyDescent="0.3">
      <c r="A205" s="109">
        <v>106286</v>
      </c>
      <c r="B205" s="110" t="s">
        <v>5237</v>
      </c>
      <c r="C205" s="110" t="s">
        <v>3380</v>
      </c>
      <c r="D205" s="110">
        <v>3200</v>
      </c>
      <c r="E205" s="110" t="s">
        <v>158</v>
      </c>
      <c r="F205" s="110" t="s">
        <v>2350</v>
      </c>
      <c r="G205" s="110" t="s">
        <v>724</v>
      </c>
    </row>
    <row r="206" spans="1:7" ht="14.4" x14ac:dyDescent="0.3">
      <c r="A206" s="109">
        <v>106294</v>
      </c>
      <c r="B206" s="110" t="s">
        <v>2318</v>
      </c>
      <c r="C206" s="110" t="s">
        <v>3381</v>
      </c>
      <c r="D206" s="110">
        <v>3600</v>
      </c>
      <c r="E206" s="110" t="s">
        <v>172</v>
      </c>
      <c r="F206" s="110" t="s">
        <v>2319</v>
      </c>
      <c r="G206" s="110" t="s">
        <v>5238</v>
      </c>
    </row>
    <row r="207" spans="1:7" ht="14.4" x14ac:dyDescent="0.3">
      <c r="A207" s="109">
        <v>106311</v>
      </c>
      <c r="B207" s="110" t="s">
        <v>3382</v>
      </c>
      <c r="C207" s="110" t="s">
        <v>3383</v>
      </c>
      <c r="D207" s="110">
        <v>8300</v>
      </c>
      <c r="E207" s="110" t="s">
        <v>2151</v>
      </c>
      <c r="F207" s="110" t="s">
        <v>2320</v>
      </c>
      <c r="G207" s="110" t="s">
        <v>2321</v>
      </c>
    </row>
    <row r="208" spans="1:7" ht="14.4" x14ac:dyDescent="0.3">
      <c r="A208" s="109">
        <v>106351</v>
      </c>
      <c r="B208" s="110" t="s">
        <v>2322</v>
      </c>
      <c r="C208" s="110" t="s">
        <v>3384</v>
      </c>
      <c r="D208" s="110">
        <v>8790</v>
      </c>
      <c r="E208" s="110" t="s">
        <v>222</v>
      </c>
      <c r="F208" s="110" t="s">
        <v>2323</v>
      </c>
      <c r="G208" s="110" t="s">
        <v>724</v>
      </c>
    </row>
    <row r="209" spans="1:7" ht="14.4" x14ac:dyDescent="0.3">
      <c r="A209" s="109">
        <v>106369</v>
      </c>
      <c r="B209" s="110" t="s">
        <v>3385</v>
      </c>
      <c r="C209" s="110" t="s">
        <v>3386</v>
      </c>
      <c r="D209" s="110">
        <v>8000</v>
      </c>
      <c r="E209" s="110" t="s">
        <v>190</v>
      </c>
      <c r="F209" s="110" t="s">
        <v>2324</v>
      </c>
      <c r="G209" s="110" t="s">
        <v>724</v>
      </c>
    </row>
    <row r="210" spans="1:7" ht="14.4" x14ac:dyDescent="0.3">
      <c r="A210" s="109">
        <v>106377</v>
      </c>
      <c r="B210" s="110" t="s">
        <v>2325</v>
      </c>
      <c r="C210" s="110" t="s">
        <v>3387</v>
      </c>
      <c r="D210" s="110">
        <v>8500</v>
      </c>
      <c r="E210" s="110" t="s">
        <v>210</v>
      </c>
      <c r="F210" s="110" t="s">
        <v>2326</v>
      </c>
      <c r="G210" s="110" t="s">
        <v>2327</v>
      </c>
    </row>
    <row r="211" spans="1:7" ht="14.4" x14ac:dyDescent="0.3">
      <c r="A211" s="109">
        <v>106401</v>
      </c>
      <c r="B211" s="110" t="s">
        <v>3388</v>
      </c>
      <c r="C211" s="110" t="s">
        <v>3389</v>
      </c>
      <c r="D211" s="110">
        <v>9900</v>
      </c>
      <c r="E211" s="110" t="s">
        <v>270</v>
      </c>
      <c r="F211" s="110" t="s">
        <v>2328</v>
      </c>
      <c r="G211" s="110" t="s">
        <v>2329</v>
      </c>
    </row>
    <row r="212" spans="1:7" ht="14.4" x14ac:dyDescent="0.3">
      <c r="A212" s="109">
        <v>106419</v>
      </c>
      <c r="B212" s="110" t="s">
        <v>2330</v>
      </c>
      <c r="C212" s="110" t="s">
        <v>3390</v>
      </c>
      <c r="D212" s="110">
        <v>9040</v>
      </c>
      <c r="E212" s="110" t="s">
        <v>236</v>
      </c>
      <c r="F212" s="110" t="s">
        <v>2331</v>
      </c>
      <c r="G212" s="110" t="s">
        <v>724</v>
      </c>
    </row>
    <row r="213" spans="1:7" ht="14.4" x14ac:dyDescent="0.3">
      <c r="A213" s="109">
        <v>106476</v>
      </c>
      <c r="B213" s="110" t="s">
        <v>3391</v>
      </c>
      <c r="C213" s="110" t="s">
        <v>3392</v>
      </c>
      <c r="D213" s="110">
        <v>1080</v>
      </c>
      <c r="E213" s="110" t="s">
        <v>273</v>
      </c>
      <c r="F213" s="110" t="s">
        <v>2332</v>
      </c>
      <c r="G213" s="110" t="s">
        <v>2333</v>
      </c>
    </row>
    <row r="214" spans="1:7" ht="14.4" x14ac:dyDescent="0.3">
      <c r="A214" s="109">
        <v>106518</v>
      </c>
      <c r="B214" s="110" t="s">
        <v>2334</v>
      </c>
      <c r="C214" s="110" t="s">
        <v>3393</v>
      </c>
      <c r="D214" s="110">
        <v>1500</v>
      </c>
      <c r="E214" s="110" t="s">
        <v>82</v>
      </c>
      <c r="F214" s="110" t="s">
        <v>2335</v>
      </c>
      <c r="G214" s="110" t="s">
        <v>724</v>
      </c>
    </row>
    <row r="215" spans="1:7" ht="14.4" x14ac:dyDescent="0.3">
      <c r="A215" s="109">
        <v>106526</v>
      </c>
      <c r="B215" s="110" t="s">
        <v>2336</v>
      </c>
      <c r="C215" s="110" t="s">
        <v>3394</v>
      </c>
      <c r="D215" s="110">
        <v>3300</v>
      </c>
      <c r="E215" s="110" t="s">
        <v>160</v>
      </c>
      <c r="F215" s="110" t="s">
        <v>2337</v>
      </c>
      <c r="G215" s="110" t="s">
        <v>724</v>
      </c>
    </row>
    <row r="216" spans="1:7" ht="14.4" x14ac:dyDescent="0.3">
      <c r="A216" s="109">
        <v>106583</v>
      </c>
      <c r="B216" s="110" t="s">
        <v>2338</v>
      </c>
      <c r="C216" s="110" t="s">
        <v>3395</v>
      </c>
      <c r="D216" s="110">
        <v>2300</v>
      </c>
      <c r="E216" s="110" t="s">
        <v>117</v>
      </c>
      <c r="F216" s="110" t="s">
        <v>2339</v>
      </c>
      <c r="G216" s="110" t="s">
        <v>724</v>
      </c>
    </row>
    <row r="217" spans="1:7" ht="14.4" x14ac:dyDescent="0.3">
      <c r="A217" s="109">
        <v>106641</v>
      </c>
      <c r="B217" s="110" t="s">
        <v>2340</v>
      </c>
      <c r="C217" s="110" t="s">
        <v>3396</v>
      </c>
      <c r="D217" s="110">
        <v>8630</v>
      </c>
      <c r="E217" s="110" t="s">
        <v>209</v>
      </c>
      <c r="F217" s="110" t="s">
        <v>2341</v>
      </c>
      <c r="G217" s="110" t="s">
        <v>724</v>
      </c>
    </row>
    <row r="218" spans="1:7" ht="14.4" x14ac:dyDescent="0.3">
      <c r="A218" s="109">
        <v>106682</v>
      </c>
      <c r="B218" s="110" t="s">
        <v>2342</v>
      </c>
      <c r="C218" s="110" t="s">
        <v>3397</v>
      </c>
      <c r="D218" s="110">
        <v>8400</v>
      </c>
      <c r="E218" s="110" t="s">
        <v>204</v>
      </c>
      <c r="F218" s="110" t="s">
        <v>724</v>
      </c>
      <c r="G218" s="110" t="s">
        <v>724</v>
      </c>
    </row>
    <row r="219" spans="1:7" ht="14.4" x14ac:dyDescent="0.3">
      <c r="A219" s="109">
        <v>106691</v>
      </c>
      <c r="B219" s="110" t="s">
        <v>3398</v>
      </c>
      <c r="C219" s="110" t="s">
        <v>3399</v>
      </c>
      <c r="D219" s="110">
        <v>3000</v>
      </c>
      <c r="E219" s="110" t="s">
        <v>335</v>
      </c>
      <c r="F219" s="110" t="s">
        <v>2343</v>
      </c>
      <c r="G219" s="110" t="s">
        <v>2344</v>
      </c>
    </row>
    <row r="220" spans="1:7" ht="14.4" x14ac:dyDescent="0.3">
      <c r="A220" s="109">
        <v>106708</v>
      </c>
      <c r="B220" s="110" t="s">
        <v>2336</v>
      </c>
      <c r="C220" s="110" t="s">
        <v>3400</v>
      </c>
      <c r="D220" s="110">
        <v>9300</v>
      </c>
      <c r="E220" s="110" t="s">
        <v>246</v>
      </c>
      <c r="F220" s="110" t="s">
        <v>2345</v>
      </c>
      <c r="G220" s="110" t="s">
        <v>724</v>
      </c>
    </row>
    <row r="221" spans="1:7" ht="14.4" x14ac:dyDescent="0.3">
      <c r="A221" s="109">
        <v>106716</v>
      </c>
      <c r="B221" s="110" t="s">
        <v>2346</v>
      </c>
      <c r="C221" s="110" t="s">
        <v>3401</v>
      </c>
      <c r="D221" s="110">
        <v>8800</v>
      </c>
      <c r="E221" s="110" t="s">
        <v>223</v>
      </c>
      <c r="F221" s="110" t="s">
        <v>2347</v>
      </c>
      <c r="G221" s="110" t="s">
        <v>724</v>
      </c>
    </row>
    <row r="222" spans="1:7" ht="14.4" x14ac:dyDescent="0.3">
      <c r="A222" s="109">
        <v>106724</v>
      </c>
      <c r="B222" s="110" t="s">
        <v>1976</v>
      </c>
      <c r="C222" s="110" t="s">
        <v>3402</v>
      </c>
      <c r="D222" s="110">
        <v>8930</v>
      </c>
      <c r="E222" s="110" t="s">
        <v>377</v>
      </c>
      <c r="F222" s="110" t="s">
        <v>2348</v>
      </c>
      <c r="G222" s="110" t="s">
        <v>724</v>
      </c>
    </row>
    <row r="223" spans="1:7" ht="14.4" x14ac:dyDescent="0.3">
      <c r="A223" s="109">
        <v>106773</v>
      </c>
      <c r="B223" s="110" t="s">
        <v>2349</v>
      </c>
      <c r="C223" s="110" t="s">
        <v>3380</v>
      </c>
      <c r="D223" s="110">
        <v>3200</v>
      </c>
      <c r="E223" s="110" t="s">
        <v>158</v>
      </c>
      <c r="F223" s="110" t="s">
        <v>2350</v>
      </c>
      <c r="G223" s="110" t="s">
        <v>724</v>
      </c>
    </row>
    <row r="224" spans="1:7" ht="14.4" x14ac:dyDescent="0.3">
      <c r="A224" s="109">
        <v>106807</v>
      </c>
      <c r="B224" s="110" t="s">
        <v>3403</v>
      </c>
      <c r="C224" s="110" t="s">
        <v>3404</v>
      </c>
      <c r="D224" s="110">
        <v>9400</v>
      </c>
      <c r="E224" s="110" t="s">
        <v>251</v>
      </c>
      <c r="F224" s="110" t="s">
        <v>839</v>
      </c>
      <c r="G224" s="110" t="s">
        <v>840</v>
      </c>
    </row>
    <row r="225" spans="1:7" ht="14.4" x14ac:dyDescent="0.3">
      <c r="A225" s="109">
        <v>107177</v>
      </c>
      <c r="B225" s="110" t="s">
        <v>2351</v>
      </c>
      <c r="C225" s="110" t="s">
        <v>3179</v>
      </c>
      <c r="D225" s="110">
        <v>2030</v>
      </c>
      <c r="E225" s="110" t="s">
        <v>679</v>
      </c>
      <c r="F225" s="110" t="s">
        <v>791</v>
      </c>
      <c r="G225" s="110" t="s">
        <v>2197</v>
      </c>
    </row>
    <row r="226" spans="1:7" ht="14.4" x14ac:dyDescent="0.3">
      <c r="A226" s="109">
        <v>107185</v>
      </c>
      <c r="B226" s="110" t="s">
        <v>2352</v>
      </c>
      <c r="C226" s="110" t="s">
        <v>3405</v>
      </c>
      <c r="D226" s="110">
        <v>2990</v>
      </c>
      <c r="E226" s="110" t="s">
        <v>2353</v>
      </c>
      <c r="F226" s="110" t="s">
        <v>2354</v>
      </c>
      <c r="G226" s="110" t="s">
        <v>2355</v>
      </c>
    </row>
    <row r="227" spans="1:7" ht="14.4" x14ac:dyDescent="0.3">
      <c r="A227" s="109">
        <v>107219</v>
      </c>
      <c r="B227" s="110" t="s">
        <v>2356</v>
      </c>
      <c r="C227" s="110" t="s">
        <v>3406</v>
      </c>
      <c r="D227" s="110">
        <v>8420</v>
      </c>
      <c r="E227" s="110" t="s">
        <v>205</v>
      </c>
      <c r="F227" s="110" t="s">
        <v>724</v>
      </c>
      <c r="G227" s="110" t="s">
        <v>724</v>
      </c>
    </row>
    <row r="228" spans="1:7" ht="14.4" x14ac:dyDescent="0.3">
      <c r="A228" s="109">
        <v>107227</v>
      </c>
      <c r="B228" s="110" t="s">
        <v>2357</v>
      </c>
      <c r="C228" s="110" t="s">
        <v>3407</v>
      </c>
      <c r="D228" s="110">
        <v>8000</v>
      </c>
      <c r="E228" s="110" t="s">
        <v>190</v>
      </c>
      <c r="F228" s="110" t="s">
        <v>724</v>
      </c>
      <c r="G228" s="110" t="s">
        <v>724</v>
      </c>
    </row>
    <row r="229" spans="1:7" ht="14.4" x14ac:dyDescent="0.3">
      <c r="A229" s="109">
        <v>107326</v>
      </c>
      <c r="B229" s="110" t="s">
        <v>3409</v>
      </c>
      <c r="C229" s="110" t="s">
        <v>3410</v>
      </c>
      <c r="D229" s="110">
        <v>1070</v>
      </c>
      <c r="E229" s="110" t="s">
        <v>275</v>
      </c>
      <c r="F229" s="110" t="s">
        <v>649</v>
      </c>
      <c r="G229" s="110" t="s">
        <v>724</v>
      </c>
    </row>
    <row r="230" spans="1:7" ht="14.4" x14ac:dyDescent="0.3">
      <c r="A230" s="109">
        <v>107359</v>
      </c>
      <c r="B230" s="110" t="s">
        <v>842</v>
      </c>
      <c r="C230" s="110" t="s">
        <v>3411</v>
      </c>
      <c r="D230" s="110">
        <v>1030</v>
      </c>
      <c r="E230" s="110" t="s">
        <v>71</v>
      </c>
      <c r="F230" s="110" t="s">
        <v>597</v>
      </c>
      <c r="G230" s="110" t="s">
        <v>2358</v>
      </c>
    </row>
    <row r="231" spans="1:7" ht="14.4" x14ac:dyDescent="0.3">
      <c r="A231" s="109">
        <v>107367</v>
      </c>
      <c r="B231" s="110" t="s">
        <v>843</v>
      </c>
      <c r="C231" s="110" t="s">
        <v>3412</v>
      </c>
      <c r="D231" s="110">
        <v>9340</v>
      </c>
      <c r="E231" s="110" t="s">
        <v>472</v>
      </c>
      <c r="F231" s="110" t="s">
        <v>656</v>
      </c>
      <c r="G231" s="110" t="s">
        <v>844</v>
      </c>
    </row>
    <row r="232" spans="1:7" ht="14.4" x14ac:dyDescent="0.3">
      <c r="A232" s="109">
        <v>107383</v>
      </c>
      <c r="B232" s="110" t="s">
        <v>3413</v>
      </c>
      <c r="C232" s="110" t="s">
        <v>3414</v>
      </c>
      <c r="D232" s="110">
        <v>8560</v>
      </c>
      <c r="E232" s="110" t="s">
        <v>215</v>
      </c>
      <c r="F232" s="110" t="s">
        <v>564</v>
      </c>
      <c r="G232" s="110" t="s">
        <v>845</v>
      </c>
    </row>
    <row r="233" spans="1:7" ht="14.4" x14ac:dyDescent="0.3">
      <c r="A233" s="109">
        <v>107409</v>
      </c>
      <c r="B233" s="110" t="s">
        <v>3415</v>
      </c>
      <c r="C233" s="110" t="s">
        <v>3416</v>
      </c>
      <c r="D233" s="110">
        <v>8610</v>
      </c>
      <c r="E233" s="110" t="s">
        <v>15</v>
      </c>
      <c r="F233" s="110" t="s">
        <v>2359</v>
      </c>
      <c r="G233" s="110" t="s">
        <v>2360</v>
      </c>
    </row>
    <row r="234" spans="1:7" ht="14.4" x14ac:dyDescent="0.3">
      <c r="A234" s="109">
        <v>107425</v>
      </c>
      <c r="B234" s="110" t="s">
        <v>3417</v>
      </c>
      <c r="C234" s="110" t="s">
        <v>3418</v>
      </c>
      <c r="D234" s="110">
        <v>8520</v>
      </c>
      <c r="E234" s="110" t="s">
        <v>219</v>
      </c>
      <c r="F234" s="110" t="s">
        <v>568</v>
      </c>
      <c r="G234" s="110" t="s">
        <v>846</v>
      </c>
    </row>
    <row r="235" spans="1:7" ht="14.4" x14ac:dyDescent="0.3">
      <c r="A235" s="109">
        <v>107441</v>
      </c>
      <c r="B235" s="110" t="s">
        <v>3419</v>
      </c>
      <c r="C235" s="110" t="s">
        <v>3420</v>
      </c>
      <c r="D235" s="110">
        <v>3500</v>
      </c>
      <c r="E235" s="110" t="s">
        <v>163</v>
      </c>
      <c r="F235" s="110" t="s">
        <v>518</v>
      </c>
      <c r="G235" s="110" t="s">
        <v>724</v>
      </c>
    </row>
    <row r="236" spans="1:7" ht="14.4" x14ac:dyDescent="0.3">
      <c r="A236" s="109">
        <v>107458</v>
      </c>
      <c r="B236" s="110" t="s">
        <v>3421</v>
      </c>
      <c r="C236" s="110" t="s">
        <v>3422</v>
      </c>
      <c r="D236" s="110">
        <v>2500</v>
      </c>
      <c r="E236" s="110" t="s">
        <v>127</v>
      </c>
      <c r="F236" s="110" t="s">
        <v>847</v>
      </c>
      <c r="G236" s="110" t="s">
        <v>2361</v>
      </c>
    </row>
    <row r="237" spans="1:7" ht="14.4" x14ac:dyDescent="0.3">
      <c r="A237" s="109">
        <v>107466</v>
      </c>
      <c r="B237" s="110" t="s">
        <v>3423</v>
      </c>
      <c r="C237" s="110" t="s">
        <v>3424</v>
      </c>
      <c r="D237" s="110">
        <v>2920</v>
      </c>
      <c r="E237" s="110" t="s">
        <v>108</v>
      </c>
      <c r="F237" s="110" t="s">
        <v>465</v>
      </c>
      <c r="G237" s="110" t="s">
        <v>848</v>
      </c>
    </row>
    <row r="238" spans="1:7" ht="14.4" x14ac:dyDescent="0.3">
      <c r="A238" s="109">
        <v>107482</v>
      </c>
      <c r="B238" s="110" t="s">
        <v>3425</v>
      </c>
      <c r="C238" s="110" t="s">
        <v>3426</v>
      </c>
      <c r="D238" s="110">
        <v>2920</v>
      </c>
      <c r="E238" s="110" t="s">
        <v>108</v>
      </c>
      <c r="F238" s="110" t="s">
        <v>464</v>
      </c>
      <c r="G238" s="110" t="s">
        <v>849</v>
      </c>
    </row>
    <row r="239" spans="1:7" ht="14.4" x14ac:dyDescent="0.3">
      <c r="A239" s="109">
        <v>107491</v>
      </c>
      <c r="B239" s="110" t="s">
        <v>3427</v>
      </c>
      <c r="C239" s="110" t="s">
        <v>3428</v>
      </c>
      <c r="D239" s="110">
        <v>3680</v>
      </c>
      <c r="E239" s="110" t="s">
        <v>176</v>
      </c>
      <c r="F239" s="110" t="s">
        <v>707</v>
      </c>
      <c r="G239" s="110" t="s">
        <v>850</v>
      </c>
    </row>
    <row r="240" spans="1:7" ht="14.4" x14ac:dyDescent="0.3">
      <c r="A240" s="109">
        <v>107961</v>
      </c>
      <c r="B240" s="110" t="s">
        <v>2362</v>
      </c>
      <c r="C240" s="110" t="s">
        <v>3429</v>
      </c>
      <c r="D240" s="110">
        <v>9320</v>
      </c>
      <c r="E240" s="110" t="s">
        <v>2363</v>
      </c>
      <c r="F240" s="110" t="s">
        <v>5088</v>
      </c>
      <c r="G240" s="110" t="s">
        <v>5089</v>
      </c>
    </row>
    <row r="241" spans="1:7" ht="14.4" x14ac:dyDescent="0.3">
      <c r="A241" s="109">
        <v>107987</v>
      </c>
      <c r="B241" s="110" t="s">
        <v>851</v>
      </c>
      <c r="C241" s="110" t="s">
        <v>3430</v>
      </c>
      <c r="D241" s="110">
        <v>9300</v>
      </c>
      <c r="E241" s="110" t="s">
        <v>246</v>
      </c>
      <c r="F241" s="110" t="s">
        <v>852</v>
      </c>
      <c r="G241" s="110" t="s">
        <v>853</v>
      </c>
    </row>
    <row r="242" spans="1:7" ht="14.4" x14ac:dyDescent="0.3">
      <c r="A242" s="109">
        <v>108076</v>
      </c>
      <c r="B242" s="110" t="s">
        <v>854</v>
      </c>
      <c r="C242" s="110" t="s">
        <v>3431</v>
      </c>
      <c r="D242" s="110">
        <v>2920</v>
      </c>
      <c r="E242" s="110" t="s">
        <v>108</v>
      </c>
      <c r="F242" s="110" t="s">
        <v>641</v>
      </c>
      <c r="G242" s="110" t="s">
        <v>855</v>
      </c>
    </row>
    <row r="243" spans="1:7" ht="14.4" x14ac:dyDescent="0.3">
      <c r="A243" s="109">
        <v>108092</v>
      </c>
      <c r="B243" s="110" t="s">
        <v>3432</v>
      </c>
      <c r="C243" s="110" t="s">
        <v>3433</v>
      </c>
      <c r="D243" s="110">
        <v>8610</v>
      </c>
      <c r="E243" s="110" t="s">
        <v>15</v>
      </c>
      <c r="F243" s="110" t="s">
        <v>2364</v>
      </c>
      <c r="G243" s="110" t="s">
        <v>2365</v>
      </c>
    </row>
    <row r="244" spans="1:7" ht="14.4" x14ac:dyDescent="0.3">
      <c r="A244" s="109">
        <v>108101</v>
      </c>
      <c r="B244" s="110" t="s">
        <v>3434</v>
      </c>
      <c r="C244" s="110" t="s">
        <v>3435</v>
      </c>
      <c r="D244" s="110">
        <v>8490</v>
      </c>
      <c r="E244" s="110" t="s">
        <v>198</v>
      </c>
      <c r="F244" s="110" t="s">
        <v>724</v>
      </c>
      <c r="G244" s="110" t="s">
        <v>724</v>
      </c>
    </row>
    <row r="245" spans="1:7" ht="14.4" x14ac:dyDescent="0.3">
      <c r="A245" s="109">
        <v>108217</v>
      </c>
      <c r="B245" s="110" t="s">
        <v>856</v>
      </c>
      <c r="C245" s="110" t="s">
        <v>3436</v>
      </c>
      <c r="D245" s="110">
        <v>1750</v>
      </c>
      <c r="E245" s="110" t="s">
        <v>85</v>
      </c>
      <c r="F245" s="110" t="s">
        <v>685</v>
      </c>
      <c r="G245" s="110" t="s">
        <v>857</v>
      </c>
    </row>
    <row r="246" spans="1:7" ht="14.4" x14ac:dyDescent="0.3">
      <c r="A246" s="109">
        <v>108308</v>
      </c>
      <c r="B246" s="110" t="s">
        <v>3437</v>
      </c>
      <c r="C246" s="110" t="s">
        <v>3438</v>
      </c>
      <c r="D246" s="110">
        <v>1040</v>
      </c>
      <c r="E246" s="110" t="s">
        <v>72</v>
      </c>
      <c r="F246" s="110" t="s">
        <v>637</v>
      </c>
      <c r="G246" s="110" t="s">
        <v>5090</v>
      </c>
    </row>
    <row r="247" spans="1:7" ht="14.4" x14ac:dyDescent="0.3">
      <c r="A247" s="109">
        <v>108316</v>
      </c>
      <c r="B247" s="110" t="s">
        <v>3439</v>
      </c>
      <c r="C247" s="110" t="s">
        <v>3440</v>
      </c>
      <c r="D247" s="110">
        <v>2018</v>
      </c>
      <c r="E247" s="110" t="s">
        <v>679</v>
      </c>
      <c r="F247" s="110" t="s">
        <v>2366</v>
      </c>
      <c r="G247" s="110" t="s">
        <v>724</v>
      </c>
    </row>
    <row r="248" spans="1:7" ht="14.4" x14ac:dyDescent="0.3">
      <c r="A248" s="109">
        <v>108324</v>
      </c>
      <c r="B248" s="110" t="s">
        <v>3441</v>
      </c>
      <c r="C248" s="110" t="s">
        <v>3442</v>
      </c>
      <c r="D248" s="110">
        <v>3800</v>
      </c>
      <c r="E248" s="110" t="s">
        <v>180</v>
      </c>
      <c r="F248" s="110" t="s">
        <v>724</v>
      </c>
      <c r="G248" s="110" t="s">
        <v>5239</v>
      </c>
    </row>
    <row r="249" spans="1:7" ht="14.4" x14ac:dyDescent="0.3">
      <c r="A249" s="109">
        <v>108621</v>
      </c>
      <c r="B249" s="110" t="s">
        <v>2367</v>
      </c>
      <c r="C249" s="110" t="s">
        <v>3206</v>
      </c>
      <c r="D249" s="110">
        <v>2590</v>
      </c>
      <c r="E249" s="110" t="s">
        <v>133</v>
      </c>
      <c r="F249" s="110" t="s">
        <v>858</v>
      </c>
      <c r="G249" s="110" t="s">
        <v>2064</v>
      </c>
    </row>
    <row r="250" spans="1:7" ht="14.4" x14ac:dyDescent="0.3">
      <c r="A250" s="109">
        <v>108647</v>
      </c>
      <c r="B250" s="110" t="s">
        <v>2015</v>
      </c>
      <c r="C250" s="110" t="s">
        <v>3443</v>
      </c>
      <c r="D250" s="110">
        <v>9800</v>
      </c>
      <c r="E250" s="110" t="s">
        <v>267</v>
      </c>
      <c r="F250" s="110" t="s">
        <v>5091</v>
      </c>
      <c r="G250" s="110" t="s">
        <v>5092</v>
      </c>
    </row>
    <row r="251" spans="1:7" ht="14.4" x14ac:dyDescent="0.3">
      <c r="A251" s="109">
        <v>108671</v>
      </c>
      <c r="B251" s="110" t="s">
        <v>3444</v>
      </c>
      <c r="C251" s="110" t="s">
        <v>2016</v>
      </c>
      <c r="D251" s="110">
        <v>2110</v>
      </c>
      <c r="E251" s="110" t="s">
        <v>103</v>
      </c>
      <c r="F251" s="110" t="s">
        <v>724</v>
      </c>
      <c r="G251" s="110" t="s">
        <v>2017</v>
      </c>
    </row>
    <row r="252" spans="1:7" ht="14.4" x14ac:dyDescent="0.3">
      <c r="A252" s="109">
        <v>108811</v>
      </c>
      <c r="B252" s="110" t="s">
        <v>3445</v>
      </c>
      <c r="C252" s="110" t="s">
        <v>3446</v>
      </c>
      <c r="D252" s="110">
        <v>3000</v>
      </c>
      <c r="E252" s="110" t="s">
        <v>335</v>
      </c>
      <c r="F252" s="110" t="s">
        <v>2368</v>
      </c>
      <c r="G252" s="110" t="s">
        <v>2369</v>
      </c>
    </row>
    <row r="253" spans="1:7" ht="14.4" x14ac:dyDescent="0.3">
      <c r="A253" s="109">
        <v>108837</v>
      </c>
      <c r="B253" s="110" t="s">
        <v>2018</v>
      </c>
      <c r="C253" s="110" t="s">
        <v>3447</v>
      </c>
      <c r="D253" s="110">
        <v>3000</v>
      </c>
      <c r="E253" s="110" t="s">
        <v>335</v>
      </c>
      <c r="F253" s="110" t="s">
        <v>724</v>
      </c>
      <c r="G253" s="110" t="s">
        <v>724</v>
      </c>
    </row>
    <row r="254" spans="1:7" ht="14.4" x14ac:dyDescent="0.3">
      <c r="A254" s="109">
        <v>108845</v>
      </c>
      <c r="B254" s="110" t="s">
        <v>3448</v>
      </c>
      <c r="C254" s="110" t="s">
        <v>3449</v>
      </c>
      <c r="D254" s="110">
        <v>9041</v>
      </c>
      <c r="E254" s="110" t="s">
        <v>230</v>
      </c>
      <c r="F254" s="110" t="s">
        <v>5093</v>
      </c>
      <c r="G254" s="110" t="s">
        <v>2370</v>
      </c>
    </row>
    <row r="255" spans="1:7" ht="14.4" x14ac:dyDescent="0.3">
      <c r="A255" s="109">
        <v>110486</v>
      </c>
      <c r="B255" s="110" t="s">
        <v>2371</v>
      </c>
      <c r="C255" s="110" t="s">
        <v>3450</v>
      </c>
      <c r="D255" s="110">
        <v>9980</v>
      </c>
      <c r="E255" s="110" t="s">
        <v>50</v>
      </c>
      <c r="F255" s="110" t="s">
        <v>724</v>
      </c>
      <c r="G255" s="110" t="s">
        <v>2372</v>
      </c>
    </row>
    <row r="256" spans="1:7" ht="14.4" x14ac:dyDescent="0.3">
      <c r="A256" s="109">
        <v>110544</v>
      </c>
      <c r="B256" s="110" t="s">
        <v>3451</v>
      </c>
      <c r="C256" s="110" t="s">
        <v>3452</v>
      </c>
      <c r="D256" s="110">
        <v>3500</v>
      </c>
      <c r="E256" s="110" t="s">
        <v>163</v>
      </c>
      <c r="F256" s="110" t="s">
        <v>724</v>
      </c>
      <c r="G256" s="110" t="s">
        <v>2019</v>
      </c>
    </row>
    <row r="257" spans="1:7" ht="14.4" x14ac:dyDescent="0.3">
      <c r="A257" s="109">
        <v>110585</v>
      </c>
      <c r="B257" s="110" t="s">
        <v>859</v>
      </c>
      <c r="C257" s="110" t="s">
        <v>3453</v>
      </c>
      <c r="D257" s="110">
        <v>3110</v>
      </c>
      <c r="E257" s="110" t="s">
        <v>343</v>
      </c>
      <c r="F257" s="110" t="s">
        <v>860</v>
      </c>
      <c r="G257" s="110" t="s">
        <v>2373</v>
      </c>
    </row>
    <row r="258" spans="1:7" ht="14.4" x14ac:dyDescent="0.3">
      <c r="A258" s="109">
        <v>110619</v>
      </c>
      <c r="B258" s="110" t="s">
        <v>3454</v>
      </c>
      <c r="C258" s="110" t="s">
        <v>3455</v>
      </c>
      <c r="D258" s="110">
        <v>3600</v>
      </c>
      <c r="E258" s="110" t="s">
        <v>172</v>
      </c>
      <c r="F258" s="110" t="s">
        <v>416</v>
      </c>
      <c r="G258" s="110" t="s">
        <v>861</v>
      </c>
    </row>
    <row r="259" spans="1:7" ht="14.4" x14ac:dyDescent="0.3">
      <c r="A259" s="109">
        <v>110668</v>
      </c>
      <c r="B259" s="110" t="s">
        <v>3456</v>
      </c>
      <c r="C259" s="110" t="s">
        <v>5094</v>
      </c>
      <c r="D259" s="110">
        <v>8760</v>
      </c>
      <c r="E259" s="110" t="s">
        <v>387</v>
      </c>
      <c r="F259" s="110" t="s">
        <v>862</v>
      </c>
      <c r="G259" s="110" t="s">
        <v>2374</v>
      </c>
    </row>
    <row r="260" spans="1:7" ht="14.4" x14ac:dyDescent="0.3">
      <c r="A260" s="109">
        <v>110916</v>
      </c>
      <c r="B260" s="110" t="s">
        <v>863</v>
      </c>
      <c r="C260" s="110" t="s">
        <v>3457</v>
      </c>
      <c r="D260" s="110">
        <v>3320</v>
      </c>
      <c r="E260" s="110" t="s">
        <v>357</v>
      </c>
      <c r="F260" s="110" t="s">
        <v>864</v>
      </c>
      <c r="G260" s="110" t="s">
        <v>865</v>
      </c>
    </row>
    <row r="261" spans="1:7" ht="14.4" x14ac:dyDescent="0.3">
      <c r="A261" s="109">
        <v>111062</v>
      </c>
      <c r="B261" s="110" t="s">
        <v>3458</v>
      </c>
      <c r="C261" s="110" t="s">
        <v>3459</v>
      </c>
      <c r="D261" s="110">
        <v>3850</v>
      </c>
      <c r="E261" s="110" t="s">
        <v>866</v>
      </c>
      <c r="F261" s="110" t="s">
        <v>535</v>
      </c>
      <c r="G261" s="110" t="s">
        <v>724</v>
      </c>
    </row>
    <row r="262" spans="1:7" ht="14.4" x14ac:dyDescent="0.3">
      <c r="A262" s="109">
        <v>111088</v>
      </c>
      <c r="B262" s="110" t="s">
        <v>3460</v>
      </c>
      <c r="C262" s="110" t="s">
        <v>3461</v>
      </c>
      <c r="D262" s="110">
        <v>9500</v>
      </c>
      <c r="E262" s="110" t="s">
        <v>256</v>
      </c>
      <c r="F262" s="110" t="s">
        <v>645</v>
      </c>
      <c r="G262" s="110" t="s">
        <v>867</v>
      </c>
    </row>
    <row r="263" spans="1:7" ht="14.4" x14ac:dyDescent="0.3">
      <c r="A263" s="109">
        <v>111096</v>
      </c>
      <c r="B263" s="110" t="s">
        <v>3462</v>
      </c>
      <c r="C263" s="110" t="s">
        <v>3463</v>
      </c>
      <c r="D263" s="110">
        <v>2850</v>
      </c>
      <c r="E263" s="110" t="s">
        <v>136</v>
      </c>
      <c r="F263" s="110" t="s">
        <v>868</v>
      </c>
      <c r="G263" s="110" t="s">
        <v>5095</v>
      </c>
    </row>
    <row r="264" spans="1:7" ht="14.4" x14ac:dyDescent="0.3">
      <c r="A264" s="109">
        <v>111112</v>
      </c>
      <c r="B264" s="110" t="s">
        <v>869</v>
      </c>
      <c r="C264" s="110" t="s">
        <v>3464</v>
      </c>
      <c r="D264" s="110">
        <v>2018</v>
      </c>
      <c r="E264" s="110" t="s">
        <v>679</v>
      </c>
      <c r="F264" s="110" t="s">
        <v>870</v>
      </c>
      <c r="G264" s="110" t="s">
        <v>871</v>
      </c>
    </row>
    <row r="265" spans="1:7" ht="14.4" x14ac:dyDescent="0.3">
      <c r="A265" s="109">
        <v>111146</v>
      </c>
      <c r="B265" s="110" t="s">
        <v>3465</v>
      </c>
      <c r="C265" s="110" t="s">
        <v>3466</v>
      </c>
      <c r="D265" s="110">
        <v>3900</v>
      </c>
      <c r="E265" s="110" t="s">
        <v>777</v>
      </c>
      <c r="F265" s="110" t="s">
        <v>531</v>
      </c>
      <c r="G265" s="110" t="s">
        <v>872</v>
      </c>
    </row>
    <row r="266" spans="1:7" ht="14.4" x14ac:dyDescent="0.3">
      <c r="A266" s="109">
        <v>111153</v>
      </c>
      <c r="B266" s="110" t="s">
        <v>3467</v>
      </c>
      <c r="C266" s="110" t="s">
        <v>3468</v>
      </c>
      <c r="D266" s="110">
        <v>8610</v>
      </c>
      <c r="E266" s="110" t="s">
        <v>15</v>
      </c>
      <c r="F266" s="110" t="s">
        <v>2375</v>
      </c>
      <c r="G266" s="110" t="s">
        <v>724</v>
      </c>
    </row>
    <row r="267" spans="1:7" ht="14.4" x14ac:dyDescent="0.3">
      <c r="A267" s="109">
        <v>111161</v>
      </c>
      <c r="B267" s="110" t="s">
        <v>3469</v>
      </c>
      <c r="C267" s="110" t="s">
        <v>3470</v>
      </c>
      <c r="D267" s="110">
        <v>3680</v>
      </c>
      <c r="E267" s="110" t="s">
        <v>176</v>
      </c>
      <c r="F267" s="110" t="s">
        <v>642</v>
      </c>
      <c r="G267" s="110" t="s">
        <v>3471</v>
      </c>
    </row>
    <row r="268" spans="1:7" ht="14.4" x14ac:dyDescent="0.3">
      <c r="A268" s="109">
        <v>111179</v>
      </c>
      <c r="B268" s="110" t="s">
        <v>3472</v>
      </c>
      <c r="C268" s="110" t="s">
        <v>3206</v>
      </c>
      <c r="D268" s="110">
        <v>2590</v>
      </c>
      <c r="E268" s="110" t="s">
        <v>133</v>
      </c>
      <c r="F268" s="110" t="s">
        <v>858</v>
      </c>
      <c r="G268" s="110" t="s">
        <v>724</v>
      </c>
    </row>
    <row r="269" spans="1:7" ht="14.4" x14ac:dyDescent="0.3">
      <c r="A269" s="109">
        <v>111229</v>
      </c>
      <c r="B269" s="110" t="s">
        <v>873</v>
      </c>
      <c r="C269" s="110" t="s">
        <v>3473</v>
      </c>
      <c r="D269" s="110">
        <v>1840</v>
      </c>
      <c r="E269" s="110" t="s">
        <v>329</v>
      </c>
      <c r="F269" s="110" t="s">
        <v>724</v>
      </c>
      <c r="G269" s="110" t="s">
        <v>724</v>
      </c>
    </row>
    <row r="270" spans="1:7" ht="14.4" x14ac:dyDescent="0.3">
      <c r="A270" s="109">
        <v>111245</v>
      </c>
      <c r="B270" s="110" t="s">
        <v>874</v>
      </c>
      <c r="C270" s="110" t="s">
        <v>3474</v>
      </c>
      <c r="D270" s="110">
        <v>2018</v>
      </c>
      <c r="E270" s="110" t="s">
        <v>679</v>
      </c>
      <c r="F270" s="110" t="s">
        <v>644</v>
      </c>
      <c r="G270" s="110" t="s">
        <v>724</v>
      </c>
    </row>
    <row r="271" spans="1:7" ht="14.4" x14ac:dyDescent="0.3">
      <c r="A271" s="109">
        <v>111286</v>
      </c>
      <c r="B271" s="110" t="s">
        <v>5240</v>
      </c>
      <c r="C271" s="110" t="s">
        <v>3475</v>
      </c>
      <c r="D271" s="110">
        <v>8670</v>
      </c>
      <c r="E271" s="110" t="s">
        <v>29</v>
      </c>
      <c r="F271" s="110" t="s">
        <v>875</v>
      </c>
      <c r="G271" s="110" t="s">
        <v>5366</v>
      </c>
    </row>
    <row r="272" spans="1:7" ht="14.4" x14ac:dyDescent="0.3">
      <c r="A272" s="109">
        <v>112227</v>
      </c>
      <c r="B272" s="110" t="s">
        <v>3476</v>
      </c>
      <c r="C272" s="110" t="s">
        <v>3477</v>
      </c>
      <c r="D272" s="110">
        <v>8870</v>
      </c>
      <c r="E272" s="110" t="s">
        <v>217</v>
      </c>
      <c r="F272" s="110" t="s">
        <v>2376</v>
      </c>
      <c r="G272" s="110" t="s">
        <v>724</v>
      </c>
    </row>
    <row r="273" spans="1:7" ht="14.4" x14ac:dyDescent="0.3">
      <c r="A273" s="109">
        <v>112235</v>
      </c>
      <c r="B273" s="110" t="s">
        <v>2377</v>
      </c>
      <c r="C273" s="110" t="s">
        <v>3478</v>
      </c>
      <c r="D273" s="110">
        <v>8600</v>
      </c>
      <c r="E273" s="110" t="s">
        <v>2378</v>
      </c>
      <c r="F273" s="110" t="s">
        <v>2379</v>
      </c>
      <c r="G273" s="110" t="s">
        <v>724</v>
      </c>
    </row>
    <row r="274" spans="1:7" ht="14.4" x14ac:dyDescent="0.3">
      <c r="A274" s="109">
        <v>112334</v>
      </c>
      <c r="B274" s="110" t="s">
        <v>3479</v>
      </c>
      <c r="C274" s="110" t="s">
        <v>3480</v>
      </c>
      <c r="D274" s="110">
        <v>1930</v>
      </c>
      <c r="E274" s="110" t="s">
        <v>96</v>
      </c>
      <c r="F274" s="110" t="s">
        <v>876</v>
      </c>
      <c r="G274" s="110" t="s">
        <v>877</v>
      </c>
    </row>
    <row r="275" spans="1:7" ht="14.4" x14ac:dyDescent="0.3">
      <c r="A275" s="109">
        <v>112433</v>
      </c>
      <c r="B275" s="110" t="s">
        <v>2380</v>
      </c>
      <c r="C275" s="110" t="s">
        <v>3481</v>
      </c>
      <c r="D275" s="110">
        <v>2660</v>
      </c>
      <c r="E275" s="110" t="s">
        <v>2381</v>
      </c>
      <c r="F275" s="110" t="s">
        <v>2382</v>
      </c>
      <c r="G275" s="110" t="s">
        <v>724</v>
      </c>
    </row>
    <row r="276" spans="1:7" ht="14.4" x14ac:dyDescent="0.3">
      <c r="A276" s="109">
        <v>112466</v>
      </c>
      <c r="B276" s="110" t="s">
        <v>3482</v>
      </c>
      <c r="C276" s="110" t="s">
        <v>3483</v>
      </c>
      <c r="D276" s="110">
        <v>2800</v>
      </c>
      <c r="E276" s="110" t="s">
        <v>143</v>
      </c>
      <c r="F276" s="110" t="s">
        <v>2383</v>
      </c>
      <c r="G276" s="110" t="s">
        <v>724</v>
      </c>
    </row>
    <row r="277" spans="1:7" ht="14.4" x14ac:dyDescent="0.3">
      <c r="A277" s="109">
        <v>112649</v>
      </c>
      <c r="B277" s="110" t="s">
        <v>878</v>
      </c>
      <c r="C277" s="110" t="s">
        <v>3484</v>
      </c>
      <c r="D277" s="110">
        <v>9000</v>
      </c>
      <c r="E277" s="110" t="s">
        <v>229</v>
      </c>
      <c r="F277" s="110" t="s">
        <v>579</v>
      </c>
      <c r="G277" s="110" t="s">
        <v>724</v>
      </c>
    </row>
    <row r="278" spans="1:7" ht="14.4" x14ac:dyDescent="0.3">
      <c r="A278" s="109">
        <v>112672</v>
      </c>
      <c r="B278" s="110" t="s">
        <v>3485</v>
      </c>
      <c r="C278" s="110" t="s">
        <v>3486</v>
      </c>
      <c r="D278" s="110">
        <v>8900</v>
      </c>
      <c r="E278" s="110" t="s">
        <v>225</v>
      </c>
      <c r="F278" s="110" t="s">
        <v>724</v>
      </c>
      <c r="G278" s="110" t="s">
        <v>724</v>
      </c>
    </row>
    <row r="279" spans="1:7" ht="14.4" x14ac:dyDescent="0.3">
      <c r="A279" s="109">
        <v>112961</v>
      </c>
      <c r="B279" s="110" t="s">
        <v>879</v>
      </c>
      <c r="C279" s="110" t="s">
        <v>3487</v>
      </c>
      <c r="D279" s="110">
        <v>2640</v>
      </c>
      <c r="E279" s="110" t="s">
        <v>128</v>
      </c>
      <c r="F279" s="110" t="s">
        <v>543</v>
      </c>
      <c r="G279" s="110" t="s">
        <v>880</v>
      </c>
    </row>
    <row r="280" spans="1:7" ht="14.4" x14ac:dyDescent="0.3">
      <c r="A280" s="109">
        <v>113738</v>
      </c>
      <c r="B280" s="110" t="s">
        <v>3488</v>
      </c>
      <c r="C280" s="110" t="s">
        <v>3206</v>
      </c>
      <c r="D280" s="110">
        <v>2590</v>
      </c>
      <c r="E280" s="110" t="s">
        <v>133</v>
      </c>
      <c r="F280" s="110" t="s">
        <v>858</v>
      </c>
      <c r="G280" s="110" t="s">
        <v>2064</v>
      </c>
    </row>
    <row r="281" spans="1:7" ht="14.4" x14ac:dyDescent="0.3">
      <c r="A281" s="109">
        <v>113746</v>
      </c>
      <c r="B281" s="110" t="s">
        <v>2020</v>
      </c>
      <c r="C281" s="110" t="s">
        <v>3489</v>
      </c>
      <c r="D281" s="110">
        <v>8400</v>
      </c>
      <c r="E281" s="110" t="s">
        <v>204</v>
      </c>
      <c r="F281" s="110" t="s">
        <v>724</v>
      </c>
      <c r="G281" s="110" t="s">
        <v>2021</v>
      </c>
    </row>
    <row r="282" spans="1:7" ht="14.4" x14ac:dyDescent="0.3">
      <c r="A282" s="109">
        <v>113761</v>
      </c>
      <c r="B282" s="110" t="s">
        <v>3490</v>
      </c>
      <c r="C282" s="110" t="s">
        <v>3491</v>
      </c>
      <c r="D282" s="110">
        <v>8940</v>
      </c>
      <c r="E282" s="110" t="s">
        <v>216</v>
      </c>
      <c r="F282" s="110" t="s">
        <v>2022</v>
      </c>
      <c r="G282" s="110" t="s">
        <v>2023</v>
      </c>
    </row>
    <row r="283" spans="1:7" ht="14.4" x14ac:dyDescent="0.3">
      <c r="A283" s="109">
        <v>113779</v>
      </c>
      <c r="B283" s="110" t="s">
        <v>3492</v>
      </c>
      <c r="C283" s="110" t="s">
        <v>3493</v>
      </c>
      <c r="D283" s="110">
        <v>8310</v>
      </c>
      <c r="E283" s="110" t="s">
        <v>202</v>
      </c>
      <c r="F283" s="110" t="s">
        <v>724</v>
      </c>
      <c r="G283" s="110" t="s">
        <v>2024</v>
      </c>
    </row>
    <row r="284" spans="1:7" ht="14.4" x14ac:dyDescent="0.3">
      <c r="A284" s="109">
        <v>113787</v>
      </c>
      <c r="B284" s="110" t="s">
        <v>2025</v>
      </c>
      <c r="C284" s="110" t="s">
        <v>3494</v>
      </c>
      <c r="D284" s="110">
        <v>8900</v>
      </c>
      <c r="E284" s="110" t="s">
        <v>225</v>
      </c>
      <c r="F284" s="110" t="s">
        <v>724</v>
      </c>
      <c r="G284" s="110" t="s">
        <v>2026</v>
      </c>
    </row>
    <row r="285" spans="1:7" ht="14.4" x14ac:dyDescent="0.3">
      <c r="A285" s="109">
        <v>113795</v>
      </c>
      <c r="B285" s="110" t="s">
        <v>3495</v>
      </c>
      <c r="C285" s="110" t="s">
        <v>5096</v>
      </c>
      <c r="D285" s="110">
        <v>8920</v>
      </c>
      <c r="E285" s="110" t="s">
        <v>390</v>
      </c>
      <c r="F285" s="110" t="s">
        <v>5097</v>
      </c>
      <c r="G285" s="110" t="s">
        <v>724</v>
      </c>
    </row>
    <row r="286" spans="1:7" ht="14.4" x14ac:dyDescent="0.3">
      <c r="A286" s="109">
        <v>113803</v>
      </c>
      <c r="B286" s="110" t="s">
        <v>881</v>
      </c>
      <c r="C286" s="110" t="s">
        <v>3497</v>
      </c>
      <c r="D286" s="110">
        <v>2050</v>
      </c>
      <c r="E286" s="110" t="s">
        <v>679</v>
      </c>
      <c r="F286" s="110" t="s">
        <v>882</v>
      </c>
      <c r="G286" s="110" t="s">
        <v>883</v>
      </c>
    </row>
    <row r="287" spans="1:7" ht="14.4" x14ac:dyDescent="0.3">
      <c r="A287" s="109">
        <v>113829</v>
      </c>
      <c r="B287" s="110" t="s">
        <v>884</v>
      </c>
      <c r="C287" s="110" t="s">
        <v>3498</v>
      </c>
      <c r="D287" s="110">
        <v>2240</v>
      </c>
      <c r="E287" s="110" t="s">
        <v>113</v>
      </c>
      <c r="F287" s="110" t="s">
        <v>885</v>
      </c>
      <c r="G287" s="110" t="s">
        <v>886</v>
      </c>
    </row>
    <row r="288" spans="1:7" ht="14.4" x14ac:dyDescent="0.3">
      <c r="A288" s="109">
        <v>113845</v>
      </c>
      <c r="B288" s="110" t="s">
        <v>3499</v>
      </c>
      <c r="C288" s="110" t="s">
        <v>3500</v>
      </c>
      <c r="D288" s="110">
        <v>2580</v>
      </c>
      <c r="E288" s="110" t="s">
        <v>146</v>
      </c>
      <c r="F288" s="110" t="s">
        <v>887</v>
      </c>
      <c r="G288" s="110" t="s">
        <v>888</v>
      </c>
    </row>
    <row r="289" spans="1:7" ht="14.4" x14ac:dyDescent="0.3">
      <c r="A289" s="109">
        <v>113852</v>
      </c>
      <c r="B289" s="110" t="s">
        <v>889</v>
      </c>
      <c r="C289" s="110" t="s">
        <v>3501</v>
      </c>
      <c r="D289" s="110">
        <v>2830</v>
      </c>
      <c r="E289" s="110" t="s">
        <v>324</v>
      </c>
      <c r="F289" s="110" t="s">
        <v>890</v>
      </c>
      <c r="G289" s="110" t="s">
        <v>891</v>
      </c>
    </row>
    <row r="290" spans="1:7" ht="14.4" x14ac:dyDescent="0.3">
      <c r="A290" s="109">
        <v>113861</v>
      </c>
      <c r="B290" s="110" t="s">
        <v>892</v>
      </c>
      <c r="C290" s="110" t="s">
        <v>3502</v>
      </c>
      <c r="D290" s="110">
        <v>2300</v>
      </c>
      <c r="E290" s="110" t="s">
        <v>117</v>
      </c>
      <c r="F290" s="110" t="s">
        <v>893</v>
      </c>
      <c r="G290" s="110" t="s">
        <v>894</v>
      </c>
    </row>
    <row r="291" spans="1:7" ht="14.4" x14ac:dyDescent="0.3">
      <c r="A291" s="109">
        <v>113878</v>
      </c>
      <c r="B291" s="110" t="s">
        <v>895</v>
      </c>
      <c r="C291" s="110" t="s">
        <v>3503</v>
      </c>
      <c r="D291" s="110">
        <v>1140</v>
      </c>
      <c r="E291" s="110" t="s">
        <v>76</v>
      </c>
      <c r="F291" s="110" t="s">
        <v>896</v>
      </c>
      <c r="G291" s="110" t="s">
        <v>3504</v>
      </c>
    </row>
    <row r="292" spans="1:7" ht="14.4" x14ac:dyDescent="0.3">
      <c r="A292" s="109">
        <v>113886</v>
      </c>
      <c r="B292" s="110" t="s">
        <v>5241</v>
      </c>
      <c r="C292" s="110" t="s">
        <v>2384</v>
      </c>
      <c r="D292" s="110">
        <v>1730</v>
      </c>
      <c r="E292" s="110" t="s">
        <v>86</v>
      </c>
      <c r="F292" s="110" t="s">
        <v>897</v>
      </c>
      <c r="G292" s="110" t="s">
        <v>5242</v>
      </c>
    </row>
    <row r="293" spans="1:7" ht="14.4" x14ac:dyDescent="0.3">
      <c r="A293" s="109">
        <v>113894</v>
      </c>
      <c r="B293" s="110" t="s">
        <v>898</v>
      </c>
      <c r="C293" s="110" t="s">
        <v>3505</v>
      </c>
      <c r="D293" s="110">
        <v>1800</v>
      </c>
      <c r="E293" s="110" t="s">
        <v>90</v>
      </c>
      <c r="F293" s="110" t="s">
        <v>899</v>
      </c>
      <c r="G293" s="110" t="s">
        <v>900</v>
      </c>
    </row>
    <row r="294" spans="1:7" ht="14.4" x14ac:dyDescent="0.3">
      <c r="A294" s="109">
        <v>113902</v>
      </c>
      <c r="B294" s="110" t="s">
        <v>2385</v>
      </c>
      <c r="C294" s="110" t="s">
        <v>3506</v>
      </c>
      <c r="D294" s="110">
        <v>3010</v>
      </c>
      <c r="E294" s="110" t="s">
        <v>156</v>
      </c>
      <c r="F294" s="110" t="s">
        <v>901</v>
      </c>
      <c r="G294" s="110" t="s">
        <v>2386</v>
      </c>
    </row>
    <row r="295" spans="1:7" ht="14.4" x14ac:dyDescent="0.3">
      <c r="A295" s="109">
        <v>113911</v>
      </c>
      <c r="B295" s="110" t="s">
        <v>902</v>
      </c>
      <c r="C295" s="110" t="s">
        <v>3507</v>
      </c>
      <c r="D295" s="110">
        <v>3290</v>
      </c>
      <c r="E295" s="110" t="s">
        <v>159</v>
      </c>
      <c r="F295" s="110" t="s">
        <v>903</v>
      </c>
      <c r="G295" s="110" t="s">
        <v>2387</v>
      </c>
    </row>
    <row r="296" spans="1:7" ht="14.4" x14ac:dyDescent="0.3">
      <c r="A296" s="109">
        <v>113928</v>
      </c>
      <c r="B296" s="110" t="s">
        <v>904</v>
      </c>
      <c r="C296" s="110" t="s">
        <v>3508</v>
      </c>
      <c r="D296" s="110">
        <v>3840</v>
      </c>
      <c r="E296" s="110" t="s">
        <v>6</v>
      </c>
      <c r="F296" s="110" t="s">
        <v>905</v>
      </c>
      <c r="G296" s="110" t="s">
        <v>2123</v>
      </c>
    </row>
    <row r="297" spans="1:7" ht="14.4" x14ac:dyDescent="0.3">
      <c r="A297" s="109">
        <v>113936</v>
      </c>
      <c r="B297" s="110" t="s">
        <v>5367</v>
      </c>
      <c r="C297" s="110" t="s">
        <v>3509</v>
      </c>
      <c r="D297" s="110">
        <v>3600</v>
      </c>
      <c r="E297" s="110" t="s">
        <v>172</v>
      </c>
      <c r="F297" s="110" t="s">
        <v>906</v>
      </c>
      <c r="G297" s="110" t="s">
        <v>5368</v>
      </c>
    </row>
    <row r="298" spans="1:7" ht="14.4" x14ac:dyDescent="0.3">
      <c r="A298" s="109">
        <v>113944</v>
      </c>
      <c r="B298" s="110" t="s">
        <v>2388</v>
      </c>
      <c r="C298" s="110" t="s">
        <v>3510</v>
      </c>
      <c r="D298" s="110">
        <v>3971</v>
      </c>
      <c r="E298" s="110" t="s">
        <v>10</v>
      </c>
      <c r="F298" s="110" t="s">
        <v>907</v>
      </c>
      <c r="G298" s="110" t="s">
        <v>2389</v>
      </c>
    </row>
    <row r="299" spans="1:7" ht="14.4" x14ac:dyDescent="0.3">
      <c r="A299" s="109">
        <v>113951</v>
      </c>
      <c r="B299" s="110" t="s">
        <v>908</v>
      </c>
      <c r="C299" s="110" t="s">
        <v>5098</v>
      </c>
      <c r="D299" s="110">
        <v>3500</v>
      </c>
      <c r="E299" s="110" t="s">
        <v>163</v>
      </c>
      <c r="F299" s="110" t="s">
        <v>909</v>
      </c>
      <c r="G299" s="110" t="s">
        <v>910</v>
      </c>
    </row>
    <row r="300" spans="1:7" ht="14.4" x14ac:dyDescent="0.3">
      <c r="A300" s="109">
        <v>113969</v>
      </c>
      <c r="B300" s="110" t="s">
        <v>911</v>
      </c>
      <c r="C300" s="110" t="s">
        <v>3511</v>
      </c>
      <c r="D300" s="110">
        <v>9140</v>
      </c>
      <c r="E300" s="110" t="s">
        <v>138</v>
      </c>
      <c r="F300" s="110" t="s">
        <v>2390</v>
      </c>
      <c r="G300" s="110" t="s">
        <v>3512</v>
      </c>
    </row>
    <row r="301" spans="1:7" ht="14.4" x14ac:dyDescent="0.3">
      <c r="A301" s="109">
        <v>113977</v>
      </c>
      <c r="B301" s="110" t="s">
        <v>3513</v>
      </c>
      <c r="C301" s="110" t="s">
        <v>3514</v>
      </c>
      <c r="D301" s="110">
        <v>9200</v>
      </c>
      <c r="E301" s="110" t="s">
        <v>248</v>
      </c>
      <c r="F301" s="110" t="s">
        <v>912</v>
      </c>
      <c r="G301" s="110" t="s">
        <v>5099</v>
      </c>
    </row>
    <row r="302" spans="1:7" ht="14.4" x14ac:dyDescent="0.3">
      <c r="A302" s="109">
        <v>113985</v>
      </c>
      <c r="B302" s="110" t="s">
        <v>913</v>
      </c>
      <c r="C302" s="110" t="s">
        <v>3515</v>
      </c>
      <c r="D302" s="110">
        <v>9300</v>
      </c>
      <c r="E302" s="110" t="s">
        <v>246</v>
      </c>
      <c r="F302" s="110" t="s">
        <v>914</v>
      </c>
      <c r="G302" s="110" t="s">
        <v>915</v>
      </c>
    </row>
    <row r="303" spans="1:7" ht="14.4" x14ac:dyDescent="0.3">
      <c r="A303" s="109">
        <v>113993</v>
      </c>
      <c r="B303" s="110" t="s">
        <v>2391</v>
      </c>
      <c r="C303" s="110" t="s">
        <v>3516</v>
      </c>
      <c r="D303" s="110">
        <v>9500</v>
      </c>
      <c r="E303" s="110" t="s">
        <v>256</v>
      </c>
      <c r="F303" s="110" t="s">
        <v>916</v>
      </c>
      <c r="G303" s="110" t="s">
        <v>917</v>
      </c>
    </row>
    <row r="304" spans="1:7" ht="14.4" x14ac:dyDescent="0.3">
      <c r="A304" s="109">
        <v>114009</v>
      </c>
      <c r="B304" s="110" t="s">
        <v>918</v>
      </c>
      <c r="C304" s="110" t="s">
        <v>3517</v>
      </c>
      <c r="D304" s="110">
        <v>9700</v>
      </c>
      <c r="E304" s="110" t="s">
        <v>264</v>
      </c>
      <c r="F304" s="110" t="s">
        <v>919</v>
      </c>
      <c r="G304" s="110" t="s">
        <v>3518</v>
      </c>
    </row>
    <row r="305" spans="1:7" ht="14.4" x14ac:dyDescent="0.3">
      <c r="A305" s="109">
        <v>114017</v>
      </c>
      <c r="B305" s="110" t="s">
        <v>920</v>
      </c>
      <c r="C305" s="110" t="s">
        <v>3519</v>
      </c>
      <c r="D305" s="110">
        <v>9000</v>
      </c>
      <c r="E305" s="110" t="s">
        <v>229</v>
      </c>
      <c r="F305" s="110" t="s">
        <v>921</v>
      </c>
      <c r="G305" s="110" t="s">
        <v>922</v>
      </c>
    </row>
    <row r="306" spans="1:7" ht="14.4" x14ac:dyDescent="0.3">
      <c r="A306" s="109">
        <v>114025</v>
      </c>
      <c r="B306" s="110" t="s">
        <v>5100</v>
      </c>
      <c r="C306" s="110" t="s">
        <v>3520</v>
      </c>
      <c r="D306" s="110">
        <v>9900</v>
      </c>
      <c r="E306" s="110" t="s">
        <v>270</v>
      </c>
      <c r="F306" s="110" t="s">
        <v>923</v>
      </c>
      <c r="G306" s="110" t="s">
        <v>5101</v>
      </c>
    </row>
    <row r="307" spans="1:7" ht="14.4" x14ac:dyDescent="0.3">
      <c r="A307" s="109">
        <v>114033</v>
      </c>
      <c r="B307" s="110" t="s">
        <v>5102</v>
      </c>
      <c r="C307" s="110" t="s">
        <v>3521</v>
      </c>
      <c r="D307" s="110">
        <v>9840</v>
      </c>
      <c r="E307" s="110" t="s">
        <v>265</v>
      </c>
      <c r="F307" s="110" t="s">
        <v>924</v>
      </c>
      <c r="G307" s="110" t="s">
        <v>5103</v>
      </c>
    </row>
    <row r="308" spans="1:7" ht="14.4" x14ac:dyDescent="0.3">
      <c r="A308" s="109">
        <v>114041</v>
      </c>
      <c r="B308" s="110" t="s">
        <v>925</v>
      </c>
      <c r="C308" s="110" t="s">
        <v>5104</v>
      </c>
      <c r="D308" s="110">
        <v>8200</v>
      </c>
      <c r="E308" s="110" t="s">
        <v>197</v>
      </c>
      <c r="F308" s="110" t="s">
        <v>926</v>
      </c>
      <c r="G308" s="110" t="s">
        <v>927</v>
      </c>
    </row>
    <row r="309" spans="1:7" ht="14.4" x14ac:dyDescent="0.3">
      <c r="A309" s="109">
        <v>114058</v>
      </c>
      <c r="B309" s="110" t="s">
        <v>928</v>
      </c>
      <c r="C309" s="110" t="s">
        <v>5105</v>
      </c>
      <c r="D309" s="110">
        <v>8400</v>
      </c>
      <c r="E309" s="110" t="s">
        <v>204</v>
      </c>
      <c r="F309" s="110" t="s">
        <v>929</v>
      </c>
      <c r="G309" s="110" t="s">
        <v>2392</v>
      </c>
    </row>
    <row r="310" spans="1:7" ht="14.4" x14ac:dyDescent="0.3">
      <c r="A310" s="109">
        <v>114066</v>
      </c>
      <c r="B310" s="110" t="s">
        <v>5243</v>
      </c>
      <c r="C310" s="110" t="s">
        <v>3522</v>
      </c>
      <c r="D310" s="110">
        <v>8600</v>
      </c>
      <c r="E310" s="110" t="s">
        <v>196</v>
      </c>
      <c r="F310" s="110" t="s">
        <v>930</v>
      </c>
      <c r="G310" s="110" t="s">
        <v>5244</v>
      </c>
    </row>
    <row r="311" spans="1:7" ht="14.4" x14ac:dyDescent="0.3">
      <c r="A311" s="109">
        <v>114082</v>
      </c>
      <c r="B311" s="110" t="s">
        <v>931</v>
      </c>
      <c r="C311" s="110" t="s">
        <v>3523</v>
      </c>
      <c r="D311" s="110">
        <v>8800</v>
      </c>
      <c r="E311" s="110" t="s">
        <v>223</v>
      </c>
      <c r="F311" s="110" t="s">
        <v>932</v>
      </c>
      <c r="G311" s="110" t="s">
        <v>3524</v>
      </c>
    </row>
    <row r="312" spans="1:7" ht="14.4" x14ac:dyDescent="0.3">
      <c r="A312" s="109">
        <v>114157</v>
      </c>
      <c r="B312" s="110" t="s">
        <v>3525</v>
      </c>
      <c r="C312" s="110" t="s">
        <v>3179</v>
      </c>
      <c r="D312" s="110">
        <v>2030</v>
      </c>
      <c r="E312" s="110" t="s">
        <v>679</v>
      </c>
      <c r="F312" s="110" t="s">
        <v>791</v>
      </c>
      <c r="G312" s="110" t="s">
        <v>2197</v>
      </c>
    </row>
    <row r="313" spans="1:7" ht="14.4" x14ac:dyDescent="0.3">
      <c r="A313" s="109">
        <v>114165</v>
      </c>
      <c r="B313" s="110" t="s">
        <v>2027</v>
      </c>
      <c r="C313" s="110" t="s">
        <v>3526</v>
      </c>
      <c r="D313" s="110">
        <v>8970</v>
      </c>
      <c r="E313" s="110" t="s">
        <v>228</v>
      </c>
      <c r="F313" s="110" t="s">
        <v>724</v>
      </c>
      <c r="G313" s="110" t="s">
        <v>2028</v>
      </c>
    </row>
    <row r="314" spans="1:7" ht="14.4" x14ac:dyDescent="0.3">
      <c r="A314" s="109">
        <v>114173</v>
      </c>
      <c r="B314" s="110" t="s">
        <v>933</v>
      </c>
      <c r="C314" s="110" t="s">
        <v>3527</v>
      </c>
      <c r="D314" s="110">
        <v>9990</v>
      </c>
      <c r="E314" s="110" t="s">
        <v>272</v>
      </c>
      <c r="F314" s="110" t="s">
        <v>5106</v>
      </c>
      <c r="G314" s="110" t="s">
        <v>934</v>
      </c>
    </row>
    <row r="315" spans="1:7" ht="14.4" x14ac:dyDescent="0.3">
      <c r="A315" s="109">
        <v>114199</v>
      </c>
      <c r="B315" s="110" t="s">
        <v>3528</v>
      </c>
      <c r="C315" s="110" t="s">
        <v>3529</v>
      </c>
      <c r="D315" s="110">
        <v>8300</v>
      </c>
      <c r="E315" s="110" t="s">
        <v>2151</v>
      </c>
      <c r="F315" s="110" t="s">
        <v>724</v>
      </c>
      <c r="G315" s="110" t="s">
        <v>2393</v>
      </c>
    </row>
    <row r="316" spans="1:7" ht="14.4" x14ac:dyDescent="0.3">
      <c r="A316" s="109">
        <v>114207</v>
      </c>
      <c r="B316" s="110" t="s">
        <v>3530</v>
      </c>
      <c r="C316" s="110" t="s">
        <v>3531</v>
      </c>
      <c r="D316" s="110">
        <v>8790</v>
      </c>
      <c r="E316" s="110" t="s">
        <v>222</v>
      </c>
      <c r="F316" s="110" t="s">
        <v>2394</v>
      </c>
      <c r="G316" s="110" t="s">
        <v>2395</v>
      </c>
    </row>
    <row r="317" spans="1:7" ht="14.4" x14ac:dyDescent="0.3">
      <c r="A317" s="109">
        <v>114579</v>
      </c>
      <c r="B317" s="110" t="s">
        <v>2396</v>
      </c>
      <c r="C317" s="110" t="s">
        <v>3532</v>
      </c>
      <c r="D317" s="110">
        <v>2100</v>
      </c>
      <c r="E317" s="110" t="s">
        <v>300</v>
      </c>
      <c r="F317" s="110" t="s">
        <v>5245</v>
      </c>
      <c r="G317" s="110" t="s">
        <v>724</v>
      </c>
    </row>
    <row r="318" spans="1:7" ht="14.4" x14ac:dyDescent="0.3">
      <c r="A318" s="109">
        <v>114587</v>
      </c>
      <c r="B318" s="110" t="s">
        <v>2397</v>
      </c>
      <c r="C318" s="110" t="s">
        <v>3533</v>
      </c>
      <c r="D318" s="110">
        <v>9100</v>
      </c>
      <c r="E318" s="110" t="s">
        <v>139</v>
      </c>
      <c r="F318" s="110" t="s">
        <v>2398</v>
      </c>
      <c r="G318" s="110" t="s">
        <v>2399</v>
      </c>
    </row>
    <row r="319" spans="1:7" ht="14.4" x14ac:dyDescent="0.3">
      <c r="A319" s="109">
        <v>114595</v>
      </c>
      <c r="B319" s="110" t="s">
        <v>3534</v>
      </c>
      <c r="C319" s="110" t="s">
        <v>3535</v>
      </c>
      <c r="D319" s="110">
        <v>8900</v>
      </c>
      <c r="E319" s="110" t="s">
        <v>225</v>
      </c>
      <c r="F319" s="110" t="s">
        <v>2400</v>
      </c>
      <c r="G319" s="110" t="s">
        <v>724</v>
      </c>
    </row>
    <row r="320" spans="1:7" ht="14.4" x14ac:dyDescent="0.3">
      <c r="A320" s="109">
        <v>114603</v>
      </c>
      <c r="B320" s="110" t="s">
        <v>2401</v>
      </c>
      <c r="C320" s="110" t="s">
        <v>3536</v>
      </c>
      <c r="D320" s="110">
        <v>8700</v>
      </c>
      <c r="E320" s="110" t="s">
        <v>224</v>
      </c>
      <c r="F320" s="110" t="s">
        <v>2402</v>
      </c>
      <c r="G320" s="110" t="s">
        <v>724</v>
      </c>
    </row>
    <row r="321" spans="1:7" ht="14.4" x14ac:dyDescent="0.3">
      <c r="A321" s="109">
        <v>114611</v>
      </c>
      <c r="B321" s="110" t="s">
        <v>2403</v>
      </c>
      <c r="C321" s="110" t="s">
        <v>3537</v>
      </c>
      <c r="D321" s="110">
        <v>9700</v>
      </c>
      <c r="E321" s="110" t="s">
        <v>264</v>
      </c>
      <c r="F321" s="110" t="s">
        <v>2404</v>
      </c>
      <c r="G321" s="110" t="s">
        <v>724</v>
      </c>
    </row>
    <row r="322" spans="1:7" ht="14.4" x14ac:dyDescent="0.3">
      <c r="A322" s="109">
        <v>114629</v>
      </c>
      <c r="B322" s="110" t="s">
        <v>2405</v>
      </c>
      <c r="C322" s="110" t="s">
        <v>5246</v>
      </c>
      <c r="D322" s="110">
        <v>1730</v>
      </c>
      <c r="E322" s="110" t="s">
        <v>86</v>
      </c>
      <c r="F322" s="110" t="s">
        <v>2406</v>
      </c>
      <c r="G322" s="110" t="s">
        <v>2407</v>
      </c>
    </row>
    <row r="323" spans="1:7" ht="14.4" x14ac:dyDescent="0.3">
      <c r="A323" s="109">
        <v>114637</v>
      </c>
      <c r="B323" s="110" t="s">
        <v>3538</v>
      </c>
      <c r="C323" s="110" t="s">
        <v>3539</v>
      </c>
      <c r="D323" s="110">
        <v>2290</v>
      </c>
      <c r="E323" s="110" t="s">
        <v>306</v>
      </c>
      <c r="F323" s="110" t="s">
        <v>2408</v>
      </c>
      <c r="G323" s="110" t="s">
        <v>724</v>
      </c>
    </row>
    <row r="324" spans="1:7" ht="14.4" x14ac:dyDescent="0.3">
      <c r="A324" s="109">
        <v>114652</v>
      </c>
      <c r="B324" s="110" t="s">
        <v>3540</v>
      </c>
      <c r="C324" s="110" t="s">
        <v>3541</v>
      </c>
      <c r="D324" s="110">
        <v>2930</v>
      </c>
      <c r="E324" s="110" t="s">
        <v>105</v>
      </c>
      <c r="F324" s="110" t="s">
        <v>2409</v>
      </c>
      <c r="G324" s="110" t="s">
        <v>724</v>
      </c>
    </row>
    <row r="325" spans="1:7" ht="14.4" x14ac:dyDescent="0.3">
      <c r="A325" s="109">
        <v>114661</v>
      </c>
      <c r="B325" s="110" t="s">
        <v>2410</v>
      </c>
      <c r="C325" s="110" t="s">
        <v>3542</v>
      </c>
      <c r="D325" s="110">
        <v>2300</v>
      </c>
      <c r="E325" s="110" t="s">
        <v>117</v>
      </c>
      <c r="F325" s="110" t="s">
        <v>724</v>
      </c>
      <c r="G325" s="110" t="s">
        <v>724</v>
      </c>
    </row>
    <row r="326" spans="1:7" ht="14.4" x14ac:dyDescent="0.3">
      <c r="A326" s="109">
        <v>114678</v>
      </c>
      <c r="B326" s="110" t="s">
        <v>2411</v>
      </c>
      <c r="C326" s="110" t="s">
        <v>3543</v>
      </c>
      <c r="D326" s="110">
        <v>3290</v>
      </c>
      <c r="E326" s="110" t="s">
        <v>159</v>
      </c>
      <c r="F326" s="110" t="s">
        <v>2412</v>
      </c>
      <c r="G326" s="110" t="s">
        <v>724</v>
      </c>
    </row>
    <row r="327" spans="1:7" ht="14.4" x14ac:dyDescent="0.3">
      <c r="A327" s="109">
        <v>114686</v>
      </c>
      <c r="B327" s="110" t="s">
        <v>2413</v>
      </c>
      <c r="C327" s="110" t="s">
        <v>3544</v>
      </c>
      <c r="D327" s="110">
        <v>9800</v>
      </c>
      <c r="E327" s="110" t="s">
        <v>267</v>
      </c>
      <c r="F327" s="110" t="s">
        <v>724</v>
      </c>
      <c r="G327" s="110" t="s">
        <v>724</v>
      </c>
    </row>
    <row r="328" spans="1:7" ht="14.4" x14ac:dyDescent="0.3">
      <c r="A328" s="109">
        <v>114702</v>
      </c>
      <c r="B328" s="110" t="s">
        <v>3545</v>
      </c>
      <c r="C328" s="110" t="s">
        <v>3546</v>
      </c>
      <c r="D328" s="110">
        <v>8510</v>
      </c>
      <c r="E328" s="110" t="s">
        <v>2414</v>
      </c>
      <c r="F328" s="110" t="s">
        <v>2415</v>
      </c>
      <c r="G328" s="110" t="s">
        <v>724</v>
      </c>
    </row>
    <row r="329" spans="1:7" ht="14.4" x14ac:dyDescent="0.3">
      <c r="A329" s="109">
        <v>115154</v>
      </c>
      <c r="B329" s="110" t="s">
        <v>2416</v>
      </c>
      <c r="C329" s="110" t="s">
        <v>3547</v>
      </c>
      <c r="D329" s="110">
        <v>8500</v>
      </c>
      <c r="E329" s="110" t="s">
        <v>210</v>
      </c>
      <c r="F329" s="110" t="s">
        <v>724</v>
      </c>
      <c r="G329" s="110" t="s">
        <v>2417</v>
      </c>
    </row>
    <row r="330" spans="1:7" ht="14.4" x14ac:dyDescent="0.3">
      <c r="A330" s="109">
        <v>115717</v>
      </c>
      <c r="B330" s="110" t="s">
        <v>3548</v>
      </c>
      <c r="C330" s="110" t="s">
        <v>3549</v>
      </c>
      <c r="D330" s="110">
        <v>8500</v>
      </c>
      <c r="E330" s="110" t="s">
        <v>210</v>
      </c>
      <c r="F330" s="110" t="s">
        <v>935</v>
      </c>
      <c r="G330" s="110" t="s">
        <v>936</v>
      </c>
    </row>
    <row r="331" spans="1:7" ht="14.4" x14ac:dyDescent="0.3">
      <c r="A331" s="109">
        <v>115725</v>
      </c>
      <c r="B331" s="110" t="s">
        <v>3550</v>
      </c>
      <c r="C331" s="110" t="s">
        <v>2418</v>
      </c>
      <c r="D331" s="110">
        <v>8511</v>
      </c>
      <c r="E331" s="110" t="s">
        <v>30</v>
      </c>
      <c r="F331" s="110" t="s">
        <v>2419</v>
      </c>
      <c r="G331" s="110" t="s">
        <v>2420</v>
      </c>
    </row>
    <row r="332" spans="1:7" ht="14.4" x14ac:dyDescent="0.3">
      <c r="A332" s="109">
        <v>116012</v>
      </c>
      <c r="B332" s="110" t="s">
        <v>3551</v>
      </c>
      <c r="C332" s="110" t="s">
        <v>3552</v>
      </c>
      <c r="D332" s="110">
        <v>8691</v>
      </c>
      <c r="E332" s="110" t="s">
        <v>396</v>
      </c>
      <c r="F332" s="110" t="s">
        <v>937</v>
      </c>
      <c r="G332" s="110" t="s">
        <v>938</v>
      </c>
    </row>
    <row r="333" spans="1:7" ht="14.4" x14ac:dyDescent="0.3">
      <c r="A333" s="109">
        <v>116103</v>
      </c>
      <c r="B333" s="110" t="s">
        <v>3553</v>
      </c>
      <c r="C333" s="110" t="s">
        <v>3554</v>
      </c>
      <c r="D333" s="110">
        <v>8540</v>
      </c>
      <c r="E333" s="110" t="s">
        <v>213</v>
      </c>
      <c r="F333" s="110" t="s">
        <v>2421</v>
      </c>
      <c r="G333" s="110" t="s">
        <v>2422</v>
      </c>
    </row>
    <row r="334" spans="1:7" ht="14.4" x14ac:dyDescent="0.3">
      <c r="A334" s="109">
        <v>116137</v>
      </c>
      <c r="B334" s="110" t="s">
        <v>2423</v>
      </c>
      <c r="C334" s="110" t="s">
        <v>3493</v>
      </c>
      <c r="D334" s="110">
        <v>8310</v>
      </c>
      <c r="E334" s="110" t="s">
        <v>202</v>
      </c>
      <c r="F334" s="110" t="s">
        <v>2424</v>
      </c>
      <c r="G334" s="110" t="s">
        <v>2024</v>
      </c>
    </row>
    <row r="335" spans="1:7" ht="14.4" x14ac:dyDescent="0.3">
      <c r="A335" s="109">
        <v>116145</v>
      </c>
      <c r="B335" s="110" t="s">
        <v>3555</v>
      </c>
      <c r="C335" s="110" t="s">
        <v>3556</v>
      </c>
      <c r="D335" s="110">
        <v>8500</v>
      </c>
      <c r="E335" s="110" t="s">
        <v>210</v>
      </c>
      <c r="F335" s="110" t="s">
        <v>724</v>
      </c>
      <c r="G335" s="110" t="s">
        <v>2029</v>
      </c>
    </row>
    <row r="336" spans="1:7" ht="14.4" x14ac:dyDescent="0.3">
      <c r="A336" s="109">
        <v>116152</v>
      </c>
      <c r="B336" s="110" t="s">
        <v>2030</v>
      </c>
      <c r="C336" s="110" t="s">
        <v>3557</v>
      </c>
      <c r="D336" s="110">
        <v>8800</v>
      </c>
      <c r="E336" s="110" t="s">
        <v>223</v>
      </c>
      <c r="F336" s="110" t="s">
        <v>724</v>
      </c>
      <c r="G336" s="110" t="s">
        <v>2031</v>
      </c>
    </row>
    <row r="337" spans="1:7" ht="14.4" x14ac:dyDescent="0.3">
      <c r="A337" s="109">
        <v>116161</v>
      </c>
      <c r="B337" s="110" t="s">
        <v>3558</v>
      </c>
      <c r="C337" s="110" t="s">
        <v>5247</v>
      </c>
      <c r="D337" s="110">
        <v>8630</v>
      </c>
      <c r="E337" s="110" t="s">
        <v>209</v>
      </c>
      <c r="F337" s="110" t="s">
        <v>724</v>
      </c>
      <c r="G337" s="110" t="s">
        <v>724</v>
      </c>
    </row>
    <row r="338" spans="1:7" ht="14.4" x14ac:dyDescent="0.3">
      <c r="A338" s="109">
        <v>116178</v>
      </c>
      <c r="B338" s="110" t="s">
        <v>1498</v>
      </c>
      <c r="C338" s="110" t="s">
        <v>3123</v>
      </c>
      <c r="D338" s="110">
        <v>3001</v>
      </c>
      <c r="E338" s="110" t="s">
        <v>150</v>
      </c>
      <c r="F338" s="110" t="s">
        <v>774</v>
      </c>
      <c r="G338" s="110" t="s">
        <v>939</v>
      </c>
    </row>
    <row r="339" spans="1:7" ht="14.4" x14ac:dyDescent="0.3">
      <c r="A339" s="109">
        <v>116202</v>
      </c>
      <c r="B339" s="110" t="s">
        <v>3559</v>
      </c>
      <c r="C339" s="110" t="s">
        <v>3560</v>
      </c>
      <c r="D339" s="110">
        <v>3920</v>
      </c>
      <c r="E339" s="110" t="s">
        <v>183</v>
      </c>
      <c r="F339" s="110" t="s">
        <v>630</v>
      </c>
      <c r="G339" s="110" t="s">
        <v>2425</v>
      </c>
    </row>
    <row r="340" spans="1:7" ht="14.4" x14ac:dyDescent="0.3">
      <c r="A340" s="109">
        <v>116211</v>
      </c>
      <c r="B340" s="110" t="s">
        <v>2426</v>
      </c>
      <c r="C340" s="110" t="s">
        <v>2427</v>
      </c>
      <c r="D340" s="110">
        <v>1030</v>
      </c>
      <c r="E340" s="110" t="s">
        <v>71</v>
      </c>
      <c r="F340" s="110" t="s">
        <v>2428</v>
      </c>
      <c r="G340" s="110" t="s">
        <v>2429</v>
      </c>
    </row>
    <row r="341" spans="1:7" ht="14.4" x14ac:dyDescent="0.3">
      <c r="A341" s="109">
        <v>116269</v>
      </c>
      <c r="B341" s="110" t="s">
        <v>3561</v>
      </c>
      <c r="C341" s="110" t="s">
        <v>3562</v>
      </c>
      <c r="D341" s="110">
        <v>8560</v>
      </c>
      <c r="E341" s="110" t="s">
        <v>378</v>
      </c>
      <c r="F341" s="110" t="s">
        <v>2430</v>
      </c>
      <c r="G341" s="110" t="s">
        <v>2431</v>
      </c>
    </row>
    <row r="342" spans="1:7" ht="14.4" x14ac:dyDescent="0.3">
      <c r="A342" s="109">
        <v>116277</v>
      </c>
      <c r="B342" s="110" t="s">
        <v>3563</v>
      </c>
      <c r="C342" s="110" t="s">
        <v>3564</v>
      </c>
      <c r="D342" s="110">
        <v>3530</v>
      </c>
      <c r="E342" s="110" t="s">
        <v>165</v>
      </c>
      <c r="F342" s="110" t="s">
        <v>523</v>
      </c>
      <c r="G342" s="110" t="s">
        <v>940</v>
      </c>
    </row>
    <row r="343" spans="1:7" ht="14.4" x14ac:dyDescent="0.3">
      <c r="A343" s="109">
        <v>116285</v>
      </c>
      <c r="B343" s="110" t="s">
        <v>5248</v>
      </c>
      <c r="C343" s="110" t="s">
        <v>3565</v>
      </c>
      <c r="D343" s="110">
        <v>9300</v>
      </c>
      <c r="E343" s="110" t="s">
        <v>246</v>
      </c>
      <c r="F343" s="110" t="s">
        <v>2432</v>
      </c>
      <c r="G343" s="110" t="s">
        <v>724</v>
      </c>
    </row>
    <row r="344" spans="1:7" ht="14.4" x14ac:dyDescent="0.3">
      <c r="A344" s="109">
        <v>116301</v>
      </c>
      <c r="B344" s="110" t="s">
        <v>5249</v>
      </c>
      <c r="C344" s="110" t="s">
        <v>3566</v>
      </c>
      <c r="D344" s="110">
        <v>2140</v>
      </c>
      <c r="E344" s="110" t="s">
        <v>110</v>
      </c>
      <c r="F344" s="110" t="s">
        <v>3567</v>
      </c>
      <c r="G344" s="110" t="s">
        <v>5250</v>
      </c>
    </row>
    <row r="345" spans="1:7" ht="14.4" x14ac:dyDescent="0.3">
      <c r="A345" s="109">
        <v>116319</v>
      </c>
      <c r="B345" s="110" t="s">
        <v>3568</v>
      </c>
      <c r="C345" s="110" t="s">
        <v>3569</v>
      </c>
      <c r="D345" s="110">
        <v>3581</v>
      </c>
      <c r="E345" s="110" t="s">
        <v>9</v>
      </c>
      <c r="F345" s="110" t="s">
        <v>2433</v>
      </c>
      <c r="G345" s="110" t="s">
        <v>724</v>
      </c>
    </row>
    <row r="346" spans="1:7" ht="14.4" x14ac:dyDescent="0.3">
      <c r="A346" s="109">
        <v>116327</v>
      </c>
      <c r="B346" s="110" t="s">
        <v>5251</v>
      </c>
      <c r="C346" s="110" t="s">
        <v>3570</v>
      </c>
      <c r="D346" s="110">
        <v>8000</v>
      </c>
      <c r="E346" s="110" t="s">
        <v>190</v>
      </c>
      <c r="F346" s="110" t="s">
        <v>2434</v>
      </c>
      <c r="G346" s="110" t="s">
        <v>724</v>
      </c>
    </row>
    <row r="347" spans="1:7" ht="14.4" x14ac:dyDescent="0.3">
      <c r="A347" s="109">
        <v>116335</v>
      </c>
      <c r="B347" s="110" t="s">
        <v>5252</v>
      </c>
      <c r="C347" s="110" t="s">
        <v>3295</v>
      </c>
      <c r="D347" s="110">
        <v>1000</v>
      </c>
      <c r="E347" s="110" t="s">
        <v>678</v>
      </c>
      <c r="F347" s="110" t="s">
        <v>2435</v>
      </c>
      <c r="G347" s="110" t="s">
        <v>724</v>
      </c>
    </row>
    <row r="348" spans="1:7" ht="14.4" x14ac:dyDescent="0.3">
      <c r="A348" s="109">
        <v>116343</v>
      </c>
      <c r="B348" s="110" t="s">
        <v>5253</v>
      </c>
      <c r="C348" s="110" t="s">
        <v>3571</v>
      </c>
      <c r="D348" s="110">
        <v>9200</v>
      </c>
      <c r="E348" s="110" t="s">
        <v>248</v>
      </c>
      <c r="F348" s="110" t="s">
        <v>2436</v>
      </c>
      <c r="G348" s="110" t="s">
        <v>724</v>
      </c>
    </row>
    <row r="349" spans="1:7" ht="14.4" x14ac:dyDescent="0.3">
      <c r="A349" s="109">
        <v>116351</v>
      </c>
      <c r="B349" s="110" t="s">
        <v>3572</v>
      </c>
      <c r="C349" s="110" t="s">
        <v>3573</v>
      </c>
      <c r="D349" s="110">
        <v>3290</v>
      </c>
      <c r="E349" s="110" t="s">
        <v>159</v>
      </c>
      <c r="F349" s="110" t="s">
        <v>2437</v>
      </c>
      <c r="G349" s="110" t="s">
        <v>724</v>
      </c>
    </row>
    <row r="350" spans="1:7" ht="14.4" x14ac:dyDescent="0.3">
      <c r="A350" s="109">
        <v>116368</v>
      </c>
      <c r="B350" s="110" t="s">
        <v>3574</v>
      </c>
      <c r="C350" s="110" t="s">
        <v>3575</v>
      </c>
      <c r="D350" s="110">
        <v>8600</v>
      </c>
      <c r="E350" s="110" t="s">
        <v>196</v>
      </c>
      <c r="F350" s="110" t="s">
        <v>2438</v>
      </c>
      <c r="G350" s="110" t="s">
        <v>724</v>
      </c>
    </row>
    <row r="351" spans="1:7" ht="14.4" x14ac:dyDescent="0.3">
      <c r="A351" s="109">
        <v>116376</v>
      </c>
      <c r="B351" s="110" t="s">
        <v>3576</v>
      </c>
      <c r="C351" s="110" t="s">
        <v>3577</v>
      </c>
      <c r="D351" s="110">
        <v>9880</v>
      </c>
      <c r="E351" s="110" t="s">
        <v>269</v>
      </c>
      <c r="F351" s="110" t="s">
        <v>3578</v>
      </c>
      <c r="G351" s="110" t="s">
        <v>724</v>
      </c>
    </row>
    <row r="352" spans="1:7" ht="14.4" x14ac:dyDescent="0.3">
      <c r="A352" s="109">
        <v>116384</v>
      </c>
      <c r="B352" s="110" t="s">
        <v>3579</v>
      </c>
      <c r="C352" s="110" t="s">
        <v>3580</v>
      </c>
      <c r="D352" s="110">
        <v>2490</v>
      </c>
      <c r="E352" s="110" t="s">
        <v>126</v>
      </c>
      <c r="F352" s="110" t="s">
        <v>2439</v>
      </c>
      <c r="G352" s="110" t="s">
        <v>724</v>
      </c>
    </row>
    <row r="353" spans="1:7" ht="14.4" x14ac:dyDescent="0.3">
      <c r="A353" s="109">
        <v>116392</v>
      </c>
      <c r="B353" s="110" t="s">
        <v>3581</v>
      </c>
      <c r="C353" s="110" t="s">
        <v>3582</v>
      </c>
      <c r="D353" s="110">
        <v>3600</v>
      </c>
      <c r="E353" s="110" t="s">
        <v>172</v>
      </c>
      <c r="F353" s="110" t="s">
        <v>2440</v>
      </c>
      <c r="G353" s="110" t="s">
        <v>724</v>
      </c>
    </row>
    <row r="354" spans="1:7" ht="14.4" x14ac:dyDescent="0.3">
      <c r="A354" s="109">
        <v>116401</v>
      </c>
      <c r="B354" s="110" t="s">
        <v>5254</v>
      </c>
      <c r="C354" s="110" t="s">
        <v>3583</v>
      </c>
      <c r="D354" s="110">
        <v>9000</v>
      </c>
      <c r="E354" s="110" t="s">
        <v>229</v>
      </c>
      <c r="F354" s="110" t="s">
        <v>2441</v>
      </c>
      <c r="G354" s="110" t="s">
        <v>5255</v>
      </c>
    </row>
    <row r="355" spans="1:7" ht="14.4" x14ac:dyDescent="0.3">
      <c r="A355" s="109">
        <v>116418</v>
      </c>
      <c r="B355" s="110" t="s">
        <v>3584</v>
      </c>
      <c r="C355" s="110" t="s">
        <v>3585</v>
      </c>
      <c r="D355" s="110">
        <v>1740</v>
      </c>
      <c r="E355" s="110" t="s">
        <v>88</v>
      </c>
      <c r="F355" s="110" t="s">
        <v>3586</v>
      </c>
      <c r="G355" s="110" t="s">
        <v>724</v>
      </c>
    </row>
    <row r="356" spans="1:7" ht="14.4" x14ac:dyDescent="0.3">
      <c r="A356" s="109">
        <v>116426</v>
      </c>
      <c r="B356" s="110" t="s">
        <v>3587</v>
      </c>
      <c r="C356" s="110" t="s">
        <v>3588</v>
      </c>
      <c r="D356" s="110">
        <v>3530</v>
      </c>
      <c r="E356" s="110" t="s">
        <v>165</v>
      </c>
      <c r="F356" s="110" t="s">
        <v>2442</v>
      </c>
      <c r="G356" s="110" t="s">
        <v>724</v>
      </c>
    </row>
    <row r="357" spans="1:7" ht="14.4" x14ac:dyDescent="0.3">
      <c r="A357" s="109">
        <v>116434</v>
      </c>
      <c r="B357" s="110" t="s">
        <v>3589</v>
      </c>
      <c r="C357" s="110" t="s">
        <v>3590</v>
      </c>
      <c r="D357" s="110">
        <v>2940</v>
      </c>
      <c r="E357" s="110" t="s">
        <v>102</v>
      </c>
      <c r="F357" s="110" t="s">
        <v>3591</v>
      </c>
      <c r="G357" s="110" t="s">
        <v>724</v>
      </c>
    </row>
    <row r="358" spans="1:7" ht="14.4" x14ac:dyDescent="0.3">
      <c r="A358" s="109">
        <v>116442</v>
      </c>
      <c r="B358" s="110" t="s">
        <v>5256</v>
      </c>
      <c r="C358" s="110" t="s">
        <v>5257</v>
      </c>
      <c r="D358" s="110">
        <v>8500</v>
      </c>
      <c r="E358" s="110" t="s">
        <v>210</v>
      </c>
      <c r="F358" s="110" t="s">
        <v>5258</v>
      </c>
      <c r="G358" s="110" t="s">
        <v>724</v>
      </c>
    </row>
    <row r="359" spans="1:7" ht="14.4" x14ac:dyDescent="0.3">
      <c r="A359" s="109">
        <v>116459</v>
      </c>
      <c r="B359" s="110" t="s">
        <v>5259</v>
      </c>
      <c r="C359" s="110" t="s">
        <v>3592</v>
      </c>
      <c r="D359" s="110">
        <v>3000</v>
      </c>
      <c r="E359" s="110" t="s">
        <v>335</v>
      </c>
      <c r="F359" s="110" t="s">
        <v>2443</v>
      </c>
      <c r="G359" s="110" t="s">
        <v>2444</v>
      </c>
    </row>
    <row r="360" spans="1:7" ht="14.4" x14ac:dyDescent="0.3">
      <c r="A360" s="109">
        <v>116467</v>
      </c>
      <c r="B360" s="110" t="s">
        <v>5260</v>
      </c>
      <c r="C360" s="110" t="s">
        <v>3593</v>
      </c>
      <c r="D360" s="110">
        <v>3600</v>
      </c>
      <c r="E360" s="110" t="s">
        <v>172</v>
      </c>
      <c r="F360" s="110" t="s">
        <v>2445</v>
      </c>
      <c r="G360" s="110" t="s">
        <v>724</v>
      </c>
    </row>
    <row r="361" spans="1:7" ht="14.4" x14ac:dyDescent="0.3">
      <c r="A361" s="109">
        <v>116475</v>
      </c>
      <c r="B361" s="110" t="s">
        <v>5261</v>
      </c>
      <c r="C361" s="110" t="s">
        <v>3594</v>
      </c>
      <c r="D361" s="110">
        <v>1830</v>
      </c>
      <c r="E361" s="110" t="s">
        <v>91</v>
      </c>
      <c r="F361" s="110" t="s">
        <v>2446</v>
      </c>
      <c r="G361" s="110" t="s">
        <v>5262</v>
      </c>
    </row>
    <row r="362" spans="1:7" ht="14.4" x14ac:dyDescent="0.3">
      <c r="A362" s="109">
        <v>116491</v>
      </c>
      <c r="B362" s="110" t="s">
        <v>5263</v>
      </c>
      <c r="C362" s="110" t="s">
        <v>3595</v>
      </c>
      <c r="D362" s="110">
        <v>2800</v>
      </c>
      <c r="E362" s="110" t="s">
        <v>143</v>
      </c>
      <c r="F362" s="110" t="s">
        <v>2447</v>
      </c>
      <c r="G362" s="110" t="s">
        <v>724</v>
      </c>
    </row>
    <row r="363" spans="1:7" ht="14.4" x14ac:dyDescent="0.3">
      <c r="A363" s="109">
        <v>116517</v>
      </c>
      <c r="B363" s="110" t="s">
        <v>3596</v>
      </c>
      <c r="C363" s="110" t="s">
        <v>3597</v>
      </c>
      <c r="D363" s="110">
        <v>9400</v>
      </c>
      <c r="E363" s="110" t="s">
        <v>251</v>
      </c>
      <c r="F363" s="110" t="s">
        <v>2448</v>
      </c>
      <c r="G363" s="110" t="s">
        <v>724</v>
      </c>
    </row>
    <row r="364" spans="1:7" ht="14.4" x14ac:dyDescent="0.3">
      <c r="A364" s="109">
        <v>116525</v>
      </c>
      <c r="B364" s="110" t="s">
        <v>3598</v>
      </c>
      <c r="C364" s="110" t="s">
        <v>2449</v>
      </c>
      <c r="D364" s="110">
        <v>8400</v>
      </c>
      <c r="E364" s="110" t="s">
        <v>204</v>
      </c>
      <c r="F364" s="110" t="s">
        <v>2450</v>
      </c>
      <c r="G364" s="110" t="s">
        <v>724</v>
      </c>
    </row>
    <row r="365" spans="1:7" ht="14.4" x14ac:dyDescent="0.3">
      <c r="A365" s="109">
        <v>116533</v>
      </c>
      <c r="B365" s="110" t="s">
        <v>3599</v>
      </c>
      <c r="C365" s="110" t="s">
        <v>3600</v>
      </c>
      <c r="D365" s="110">
        <v>3950</v>
      </c>
      <c r="E365" s="110" t="s">
        <v>171</v>
      </c>
      <c r="F365" s="110" t="s">
        <v>2451</v>
      </c>
      <c r="G365" s="110" t="s">
        <v>724</v>
      </c>
    </row>
    <row r="366" spans="1:7" ht="14.4" x14ac:dyDescent="0.3">
      <c r="A366" s="109">
        <v>116541</v>
      </c>
      <c r="B366" s="110" t="s">
        <v>3601</v>
      </c>
      <c r="C366" s="110" t="s">
        <v>3602</v>
      </c>
      <c r="D366" s="110">
        <v>9700</v>
      </c>
      <c r="E366" s="110" t="s">
        <v>264</v>
      </c>
      <c r="F366" s="110" t="s">
        <v>2452</v>
      </c>
      <c r="G366" s="110" t="s">
        <v>724</v>
      </c>
    </row>
    <row r="367" spans="1:7" ht="14.4" x14ac:dyDescent="0.3">
      <c r="A367" s="109">
        <v>116558</v>
      </c>
      <c r="B367" s="110" t="s">
        <v>3603</v>
      </c>
      <c r="C367" s="110" t="s">
        <v>3604</v>
      </c>
      <c r="D367" s="110">
        <v>9250</v>
      </c>
      <c r="E367" s="110" t="s">
        <v>238</v>
      </c>
      <c r="F367" s="110" t="s">
        <v>724</v>
      </c>
      <c r="G367" s="110" t="s">
        <v>724</v>
      </c>
    </row>
    <row r="368" spans="1:7" ht="14.4" x14ac:dyDescent="0.3">
      <c r="A368" s="109">
        <v>116566</v>
      </c>
      <c r="B368" s="110" t="s">
        <v>5264</v>
      </c>
      <c r="C368" s="110" t="s">
        <v>5265</v>
      </c>
      <c r="D368" s="110">
        <v>3500</v>
      </c>
      <c r="E368" s="110" t="s">
        <v>163</v>
      </c>
      <c r="F368" s="110" t="s">
        <v>5266</v>
      </c>
      <c r="G368" s="110" t="s">
        <v>724</v>
      </c>
    </row>
    <row r="369" spans="1:7" ht="14.4" x14ac:dyDescent="0.3">
      <c r="A369" s="109">
        <v>116574</v>
      </c>
      <c r="B369" s="110" t="s">
        <v>3605</v>
      </c>
      <c r="C369" s="110" t="s">
        <v>3606</v>
      </c>
      <c r="D369" s="110">
        <v>2300</v>
      </c>
      <c r="E369" s="110" t="s">
        <v>117</v>
      </c>
      <c r="F369" s="110" t="s">
        <v>2453</v>
      </c>
      <c r="G369" s="110" t="s">
        <v>724</v>
      </c>
    </row>
    <row r="370" spans="1:7" ht="14.4" x14ac:dyDescent="0.3">
      <c r="A370" s="109">
        <v>116582</v>
      </c>
      <c r="B370" s="110" t="s">
        <v>3607</v>
      </c>
      <c r="C370" s="110" t="s">
        <v>3608</v>
      </c>
      <c r="D370" s="110">
        <v>2880</v>
      </c>
      <c r="E370" s="110" t="s">
        <v>137</v>
      </c>
      <c r="F370" s="110" t="s">
        <v>3609</v>
      </c>
      <c r="G370" s="110" t="s">
        <v>724</v>
      </c>
    </row>
    <row r="371" spans="1:7" ht="14.4" x14ac:dyDescent="0.3">
      <c r="A371" s="109">
        <v>116591</v>
      </c>
      <c r="B371" s="110" t="s">
        <v>3610</v>
      </c>
      <c r="C371" s="110" t="s">
        <v>3611</v>
      </c>
      <c r="D371" s="110">
        <v>8770</v>
      </c>
      <c r="E371" s="110" t="s">
        <v>221</v>
      </c>
      <c r="F371" s="110" t="s">
        <v>2454</v>
      </c>
      <c r="G371" s="110" t="s">
        <v>724</v>
      </c>
    </row>
    <row r="372" spans="1:7" ht="14.4" x14ac:dyDescent="0.3">
      <c r="A372" s="109">
        <v>116715</v>
      </c>
      <c r="B372" s="110" t="s">
        <v>2455</v>
      </c>
      <c r="C372" s="110" t="s">
        <v>3612</v>
      </c>
      <c r="D372" s="110">
        <v>2370</v>
      </c>
      <c r="E372" s="110" t="s">
        <v>119</v>
      </c>
      <c r="F372" s="110" t="s">
        <v>2456</v>
      </c>
      <c r="G372" s="110" t="s">
        <v>2457</v>
      </c>
    </row>
    <row r="373" spans="1:7" ht="14.4" x14ac:dyDescent="0.3">
      <c r="A373" s="109">
        <v>117416</v>
      </c>
      <c r="B373" s="110" t="s">
        <v>941</v>
      </c>
      <c r="C373" s="110" t="s">
        <v>3613</v>
      </c>
      <c r="D373" s="110">
        <v>2200</v>
      </c>
      <c r="E373" s="110" t="s">
        <v>121</v>
      </c>
      <c r="F373" s="110" t="s">
        <v>942</v>
      </c>
      <c r="G373" s="110" t="s">
        <v>2458</v>
      </c>
    </row>
    <row r="374" spans="1:7" ht="14.4" x14ac:dyDescent="0.3">
      <c r="A374" s="109">
        <v>117481</v>
      </c>
      <c r="B374" s="110" t="s">
        <v>3614</v>
      </c>
      <c r="C374" s="110" t="s">
        <v>3615</v>
      </c>
      <c r="D374" s="110">
        <v>3360</v>
      </c>
      <c r="E374" s="110" t="s">
        <v>693</v>
      </c>
      <c r="F374" s="110" t="s">
        <v>694</v>
      </c>
      <c r="G374" s="110" t="s">
        <v>943</v>
      </c>
    </row>
    <row r="375" spans="1:7" ht="14.4" x14ac:dyDescent="0.3">
      <c r="A375" s="109">
        <v>117507</v>
      </c>
      <c r="B375" s="110" t="s">
        <v>3616</v>
      </c>
      <c r="C375" s="110" t="s">
        <v>3617</v>
      </c>
      <c r="D375" s="110">
        <v>3000</v>
      </c>
      <c r="E375" s="110" t="s">
        <v>335</v>
      </c>
      <c r="F375" s="110" t="s">
        <v>944</v>
      </c>
      <c r="G375" s="110" t="s">
        <v>5267</v>
      </c>
    </row>
    <row r="376" spans="1:7" ht="14.4" x14ac:dyDescent="0.3">
      <c r="A376" s="109">
        <v>117515</v>
      </c>
      <c r="B376" s="110" t="s">
        <v>3618</v>
      </c>
      <c r="C376" s="110" t="s">
        <v>3619</v>
      </c>
      <c r="D376" s="110">
        <v>8820</v>
      </c>
      <c r="E376" s="110" t="s">
        <v>194</v>
      </c>
      <c r="F376" s="110" t="s">
        <v>724</v>
      </c>
      <c r="G376" s="110" t="s">
        <v>724</v>
      </c>
    </row>
    <row r="377" spans="1:7" ht="14.4" x14ac:dyDescent="0.3">
      <c r="A377" s="109">
        <v>117622</v>
      </c>
      <c r="B377" s="110" t="s">
        <v>2459</v>
      </c>
      <c r="C377" s="110" t="s">
        <v>3620</v>
      </c>
      <c r="D377" s="110">
        <v>2018</v>
      </c>
      <c r="E377" s="110" t="s">
        <v>679</v>
      </c>
      <c r="F377" s="110" t="s">
        <v>724</v>
      </c>
      <c r="G377" s="110" t="s">
        <v>724</v>
      </c>
    </row>
    <row r="378" spans="1:7" ht="14.4" x14ac:dyDescent="0.3">
      <c r="A378" s="109">
        <v>117655</v>
      </c>
      <c r="B378" s="110" t="s">
        <v>3621</v>
      </c>
      <c r="C378" s="110" t="s">
        <v>3622</v>
      </c>
      <c r="D378" s="110">
        <v>2845</v>
      </c>
      <c r="E378" s="110" t="s">
        <v>323</v>
      </c>
      <c r="F378" s="110" t="s">
        <v>2460</v>
      </c>
      <c r="G378" s="110" t="s">
        <v>2461</v>
      </c>
    </row>
    <row r="379" spans="1:7" ht="14.4" x14ac:dyDescent="0.3">
      <c r="A379" s="109">
        <v>117895</v>
      </c>
      <c r="B379" s="110" t="s">
        <v>3623</v>
      </c>
      <c r="C379" s="110" t="s">
        <v>3624</v>
      </c>
      <c r="D379" s="110">
        <v>3293</v>
      </c>
      <c r="E379" s="110" t="s">
        <v>2462</v>
      </c>
      <c r="F379" s="110" t="s">
        <v>2463</v>
      </c>
      <c r="G379" s="110" t="s">
        <v>2464</v>
      </c>
    </row>
    <row r="380" spans="1:7" ht="14.4" x14ac:dyDescent="0.3">
      <c r="A380" s="109">
        <v>117911</v>
      </c>
      <c r="B380" s="110" t="s">
        <v>3625</v>
      </c>
      <c r="C380" s="110" t="s">
        <v>3626</v>
      </c>
      <c r="D380" s="110">
        <v>2290</v>
      </c>
      <c r="E380" s="110" t="s">
        <v>306</v>
      </c>
      <c r="F380" s="110" t="s">
        <v>945</v>
      </c>
      <c r="G380" s="110" t="s">
        <v>2465</v>
      </c>
    </row>
    <row r="381" spans="1:7" ht="14.4" x14ac:dyDescent="0.3">
      <c r="A381" s="109">
        <v>117929</v>
      </c>
      <c r="B381" s="110" t="s">
        <v>946</v>
      </c>
      <c r="C381" s="110" t="s">
        <v>3627</v>
      </c>
      <c r="D381" s="110">
        <v>8700</v>
      </c>
      <c r="E381" s="110" t="s">
        <v>224</v>
      </c>
      <c r="F381" s="110" t="s">
        <v>947</v>
      </c>
      <c r="G381" s="110" t="s">
        <v>948</v>
      </c>
    </row>
    <row r="382" spans="1:7" ht="14.4" x14ac:dyDescent="0.3">
      <c r="A382" s="109">
        <v>117945</v>
      </c>
      <c r="B382" s="110" t="s">
        <v>949</v>
      </c>
      <c r="C382" s="110" t="s">
        <v>3628</v>
      </c>
      <c r="D382" s="110">
        <v>2800</v>
      </c>
      <c r="E382" s="110" t="s">
        <v>143</v>
      </c>
      <c r="F382" s="110" t="s">
        <v>950</v>
      </c>
      <c r="G382" s="110" t="s">
        <v>5107</v>
      </c>
    </row>
    <row r="383" spans="1:7" ht="14.4" x14ac:dyDescent="0.3">
      <c r="A383" s="109">
        <v>117952</v>
      </c>
      <c r="B383" s="110" t="s">
        <v>951</v>
      </c>
      <c r="C383" s="110" t="s">
        <v>3629</v>
      </c>
      <c r="D383" s="110">
        <v>1070</v>
      </c>
      <c r="E383" s="110" t="s">
        <v>275</v>
      </c>
      <c r="F383" s="110" t="s">
        <v>952</v>
      </c>
      <c r="G383" s="110" t="s">
        <v>5108</v>
      </c>
    </row>
    <row r="384" spans="1:7" ht="14.4" x14ac:dyDescent="0.3">
      <c r="A384" s="109">
        <v>118026</v>
      </c>
      <c r="B384" s="110" t="s">
        <v>3630</v>
      </c>
      <c r="C384" s="110" t="s">
        <v>3631</v>
      </c>
      <c r="D384" s="110">
        <v>2450</v>
      </c>
      <c r="E384" s="110" t="s">
        <v>189</v>
      </c>
      <c r="F384" s="110" t="s">
        <v>2466</v>
      </c>
      <c r="G384" s="110" t="s">
        <v>2467</v>
      </c>
    </row>
    <row r="385" spans="1:7" ht="14.4" x14ac:dyDescent="0.3">
      <c r="A385" s="109">
        <v>118133</v>
      </c>
      <c r="B385" s="110" t="s">
        <v>3632</v>
      </c>
      <c r="C385" s="110" t="s">
        <v>3346</v>
      </c>
      <c r="D385" s="110">
        <v>2000</v>
      </c>
      <c r="E385" s="110" t="s">
        <v>679</v>
      </c>
      <c r="F385" s="110" t="s">
        <v>2279</v>
      </c>
      <c r="G385" s="110" t="s">
        <v>2468</v>
      </c>
    </row>
    <row r="386" spans="1:7" ht="14.4" x14ac:dyDescent="0.3">
      <c r="A386" s="109">
        <v>118141</v>
      </c>
      <c r="B386" s="110" t="s">
        <v>953</v>
      </c>
      <c r="C386" s="110" t="s">
        <v>3633</v>
      </c>
      <c r="D386" s="110">
        <v>2830</v>
      </c>
      <c r="E386" s="110" t="s">
        <v>324</v>
      </c>
      <c r="F386" s="110" t="s">
        <v>484</v>
      </c>
      <c r="G386" s="110" t="s">
        <v>954</v>
      </c>
    </row>
    <row r="387" spans="1:7" ht="14.4" x14ac:dyDescent="0.3">
      <c r="A387" s="109">
        <v>118174</v>
      </c>
      <c r="B387" s="110" t="s">
        <v>2032</v>
      </c>
      <c r="C387" s="110" t="s">
        <v>3634</v>
      </c>
      <c r="D387" s="110">
        <v>1880</v>
      </c>
      <c r="E387" s="110" t="s">
        <v>331</v>
      </c>
      <c r="F387" s="110" t="s">
        <v>724</v>
      </c>
      <c r="G387" s="110" t="s">
        <v>2033</v>
      </c>
    </row>
    <row r="388" spans="1:7" ht="14.4" x14ac:dyDescent="0.3">
      <c r="A388" s="109">
        <v>118191</v>
      </c>
      <c r="B388" s="110" t="s">
        <v>2469</v>
      </c>
      <c r="C388" s="110" t="s">
        <v>3635</v>
      </c>
      <c r="D388" s="110">
        <v>9000</v>
      </c>
      <c r="E388" s="110" t="s">
        <v>229</v>
      </c>
      <c r="F388" s="110" t="s">
        <v>2470</v>
      </c>
      <c r="G388" s="110" t="s">
        <v>724</v>
      </c>
    </row>
    <row r="389" spans="1:7" ht="14.4" x14ac:dyDescent="0.3">
      <c r="A389" s="109">
        <v>118208</v>
      </c>
      <c r="B389" s="110" t="s">
        <v>2471</v>
      </c>
      <c r="C389" s="110" t="s">
        <v>3636</v>
      </c>
      <c r="D389" s="110">
        <v>2110</v>
      </c>
      <c r="E389" s="110" t="s">
        <v>103</v>
      </c>
      <c r="F389" s="110" t="s">
        <v>724</v>
      </c>
      <c r="G389" s="110" t="s">
        <v>724</v>
      </c>
    </row>
    <row r="390" spans="1:7" ht="14.4" x14ac:dyDescent="0.3">
      <c r="A390" s="109">
        <v>118431</v>
      </c>
      <c r="B390" s="110" t="s">
        <v>3637</v>
      </c>
      <c r="C390" s="110" t="s">
        <v>3638</v>
      </c>
      <c r="D390" s="110">
        <v>8510</v>
      </c>
      <c r="E390" s="110" t="s">
        <v>211</v>
      </c>
      <c r="F390" s="110" t="s">
        <v>635</v>
      </c>
      <c r="G390" s="110" t="s">
        <v>955</v>
      </c>
    </row>
    <row r="391" spans="1:7" ht="14.4" x14ac:dyDescent="0.3">
      <c r="A391" s="109">
        <v>118471</v>
      </c>
      <c r="B391" s="110" t="s">
        <v>2472</v>
      </c>
      <c r="C391" s="110" t="s">
        <v>3179</v>
      </c>
      <c r="D391" s="110">
        <v>2030</v>
      </c>
      <c r="E391" s="110" t="s">
        <v>679</v>
      </c>
      <c r="F391" s="110" t="s">
        <v>724</v>
      </c>
      <c r="G391" s="110" t="s">
        <v>2197</v>
      </c>
    </row>
    <row r="392" spans="1:7" ht="14.4" x14ac:dyDescent="0.3">
      <c r="A392" s="109">
        <v>118612</v>
      </c>
      <c r="B392" s="110" t="s">
        <v>3639</v>
      </c>
      <c r="C392" s="110" t="s">
        <v>3526</v>
      </c>
      <c r="D392" s="110">
        <v>8970</v>
      </c>
      <c r="E392" s="110" t="s">
        <v>228</v>
      </c>
      <c r="F392" s="110" t="s">
        <v>5109</v>
      </c>
      <c r="G392" s="110" t="s">
        <v>956</v>
      </c>
    </row>
    <row r="393" spans="1:7" ht="14.4" x14ac:dyDescent="0.3">
      <c r="A393" s="109">
        <v>118737</v>
      </c>
      <c r="B393" s="110" t="s">
        <v>2473</v>
      </c>
      <c r="C393" s="110" t="s">
        <v>3207</v>
      </c>
      <c r="D393" s="110">
        <v>3000</v>
      </c>
      <c r="E393" s="110" t="s">
        <v>335</v>
      </c>
      <c r="F393" s="110" t="s">
        <v>724</v>
      </c>
      <c r="G393" s="110" t="s">
        <v>724</v>
      </c>
    </row>
    <row r="394" spans="1:7" ht="14.4" x14ac:dyDescent="0.3">
      <c r="A394" s="109">
        <v>122333</v>
      </c>
      <c r="B394" s="110" t="s">
        <v>3640</v>
      </c>
      <c r="C394" s="110" t="s">
        <v>3641</v>
      </c>
      <c r="D394" s="110">
        <v>9160</v>
      </c>
      <c r="E394" s="110" t="s">
        <v>235</v>
      </c>
      <c r="F394" s="110" t="s">
        <v>957</v>
      </c>
      <c r="G394" s="110" t="s">
        <v>958</v>
      </c>
    </row>
    <row r="395" spans="1:7" ht="14.4" x14ac:dyDescent="0.3">
      <c r="A395" s="109">
        <v>122358</v>
      </c>
      <c r="B395" s="110" t="s">
        <v>3642</v>
      </c>
      <c r="C395" s="110" t="s">
        <v>3643</v>
      </c>
      <c r="D395" s="110">
        <v>3800</v>
      </c>
      <c r="E395" s="110" t="s">
        <v>180</v>
      </c>
      <c r="F395" s="110" t="s">
        <v>1533</v>
      </c>
      <c r="G395" s="110" t="s">
        <v>1534</v>
      </c>
    </row>
    <row r="396" spans="1:7" ht="14.4" x14ac:dyDescent="0.3">
      <c r="A396" s="109">
        <v>122366</v>
      </c>
      <c r="B396" s="110" t="s">
        <v>3644</v>
      </c>
      <c r="C396" s="110" t="s">
        <v>3645</v>
      </c>
      <c r="D396" s="110">
        <v>3150</v>
      </c>
      <c r="E396" s="110" t="s">
        <v>326</v>
      </c>
      <c r="F396" s="110" t="s">
        <v>2474</v>
      </c>
      <c r="G396" s="110" t="s">
        <v>2475</v>
      </c>
    </row>
    <row r="397" spans="1:7" ht="14.4" x14ac:dyDescent="0.3">
      <c r="A397" s="109">
        <v>122374</v>
      </c>
      <c r="B397" s="110" t="s">
        <v>3646</v>
      </c>
      <c r="C397" s="110" t="s">
        <v>3647</v>
      </c>
      <c r="D397" s="110">
        <v>9660</v>
      </c>
      <c r="E397" s="110" t="s">
        <v>263</v>
      </c>
      <c r="F397" s="110" t="s">
        <v>480</v>
      </c>
      <c r="G397" s="110" t="s">
        <v>959</v>
      </c>
    </row>
    <row r="398" spans="1:7" ht="14.4" x14ac:dyDescent="0.3">
      <c r="A398" s="109">
        <v>122408</v>
      </c>
      <c r="B398" s="110" t="s">
        <v>5369</v>
      </c>
      <c r="C398" s="110" t="s">
        <v>3648</v>
      </c>
      <c r="D398" s="110">
        <v>2387</v>
      </c>
      <c r="E398" s="110" t="s">
        <v>2476</v>
      </c>
      <c r="F398" s="110" t="s">
        <v>5370</v>
      </c>
      <c r="G398" s="110" t="s">
        <v>5371</v>
      </c>
    </row>
    <row r="399" spans="1:7" ht="14.4" x14ac:dyDescent="0.3">
      <c r="A399" s="109">
        <v>122416</v>
      </c>
      <c r="B399" s="110" t="s">
        <v>960</v>
      </c>
      <c r="C399" s="110" t="s">
        <v>3649</v>
      </c>
      <c r="D399" s="110">
        <v>1070</v>
      </c>
      <c r="E399" s="110" t="s">
        <v>275</v>
      </c>
      <c r="F399" s="110" t="s">
        <v>961</v>
      </c>
      <c r="G399" s="110" t="s">
        <v>5372</v>
      </c>
    </row>
    <row r="400" spans="1:7" ht="14.4" x14ac:dyDescent="0.3">
      <c r="A400" s="109">
        <v>122424</v>
      </c>
      <c r="B400" s="110" t="s">
        <v>3650</v>
      </c>
      <c r="C400" s="110" t="s">
        <v>3651</v>
      </c>
      <c r="D400" s="110">
        <v>9255</v>
      </c>
      <c r="E400" s="110" t="s">
        <v>249</v>
      </c>
      <c r="F400" s="110" t="s">
        <v>724</v>
      </c>
      <c r="G400" s="110" t="s">
        <v>724</v>
      </c>
    </row>
    <row r="401" spans="1:7" ht="14.4" x14ac:dyDescent="0.3">
      <c r="A401" s="109">
        <v>122457</v>
      </c>
      <c r="B401" s="110" t="s">
        <v>3652</v>
      </c>
      <c r="C401" s="110" t="s">
        <v>3653</v>
      </c>
      <c r="D401" s="110">
        <v>9750</v>
      </c>
      <c r="E401" s="110" t="s">
        <v>962</v>
      </c>
      <c r="F401" s="110" t="s">
        <v>605</v>
      </c>
      <c r="G401" s="110" t="s">
        <v>2477</v>
      </c>
    </row>
    <row r="402" spans="1:7" ht="14.4" x14ac:dyDescent="0.3">
      <c r="A402" s="109">
        <v>122465</v>
      </c>
      <c r="B402" s="110" t="s">
        <v>964</v>
      </c>
      <c r="C402" s="110" t="s">
        <v>5110</v>
      </c>
      <c r="D402" s="110">
        <v>2900</v>
      </c>
      <c r="E402" s="110" t="s">
        <v>104</v>
      </c>
      <c r="F402" s="110" t="s">
        <v>2478</v>
      </c>
      <c r="G402" s="110" t="s">
        <v>966</v>
      </c>
    </row>
    <row r="403" spans="1:7" ht="14.4" x14ac:dyDescent="0.3">
      <c r="A403" s="109">
        <v>122481</v>
      </c>
      <c r="B403" s="110" t="s">
        <v>2479</v>
      </c>
      <c r="C403" s="110" t="s">
        <v>3655</v>
      </c>
      <c r="D403" s="110">
        <v>3910</v>
      </c>
      <c r="E403" s="110" t="s">
        <v>777</v>
      </c>
      <c r="F403" s="110" t="s">
        <v>724</v>
      </c>
      <c r="G403" s="110" t="s">
        <v>724</v>
      </c>
    </row>
    <row r="404" spans="1:7" ht="14.4" x14ac:dyDescent="0.3">
      <c r="A404" s="109">
        <v>122499</v>
      </c>
      <c r="B404" s="110" t="s">
        <v>2034</v>
      </c>
      <c r="C404" s="110" t="s">
        <v>3656</v>
      </c>
      <c r="D404" s="110">
        <v>8200</v>
      </c>
      <c r="E404" s="110" t="s">
        <v>197</v>
      </c>
      <c r="F404" s="110" t="s">
        <v>2035</v>
      </c>
      <c r="G404" s="110" t="s">
        <v>2036</v>
      </c>
    </row>
    <row r="405" spans="1:7" ht="14.4" x14ac:dyDescent="0.3">
      <c r="A405" s="109">
        <v>122507</v>
      </c>
      <c r="B405" s="110" t="s">
        <v>2480</v>
      </c>
      <c r="C405" s="110" t="s">
        <v>3657</v>
      </c>
      <c r="D405" s="110">
        <v>3350</v>
      </c>
      <c r="E405" s="110" t="s">
        <v>1326</v>
      </c>
      <c r="F405" s="110" t="s">
        <v>2481</v>
      </c>
      <c r="G405" s="110" t="s">
        <v>2482</v>
      </c>
    </row>
    <row r="406" spans="1:7" ht="14.4" x14ac:dyDescent="0.3">
      <c r="A406" s="109">
        <v>122523</v>
      </c>
      <c r="B406" s="110" t="s">
        <v>2483</v>
      </c>
      <c r="C406" s="110" t="s">
        <v>3658</v>
      </c>
      <c r="D406" s="110">
        <v>3800</v>
      </c>
      <c r="E406" s="110" t="s">
        <v>180</v>
      </c>
      <c r="F406" s="110" t="s">
        <v>724</v>
      </c>
      <c r="G406" s="110" t="s">
        <v>724</v>
      </c>
    </row>
    <row r="407" spans="1:7" ht="14.4" x14ac:dyDescent="0.3">
      <c r="A407" s="109">
        <v>122531</v>
      </c>
      <c r="B407" s="110" t="s">
        <v>3659</v>
      </c>
      <c r="C407" s="110" t="s">
        <v>3660</v>
      </c>
      <c r="D407" s="110">
        <v>9032</v>
      </c>
      <c r="E407" s="110" t="s">
        <v>397</v>
      </c>
      <c r="F407" s="110" t="s">
        <v>582</v>
      </c>
      <c r="G407" s="110" t="s">
        <v>967</v>
      </c>
    </row>
    <row r="408" spans="1:7" ht="14.4" x14ac:dyDescent="0.3">
      <c r="A408" s="109">
        <v>122556</v>
      </c>
      <c r="B408" s="110" t="s">
        <v>2037</v>
      </c>
      <c r="C408" s="110" t="s">
        <v>3661</v>
      </c>
      <c r="D408" s="110">
        <v>9300</v>
      </c>
      <c r="E408" s="110" t="s">
        <v>246</v>
      </c>
      <c r="F408" s="110" t="s">
        <v>724</v>
      </c>
      <c r="G408" s="110" t="s">
        <v>2038</v>
      </c>
    </row>
    <row r="409" spans="1:7" ht="14.4" x14ac:dyDescent="0.3">
      <c r="A409" s="109">
        <v>122572</v>
      </c>
      <c r="B409" s="110" t="s">
        <v>3662</v>
      </c>
      <c r="C409" s="110" t="s">
        <v>3663</v>
      </c>
      <c r="D409" s="110">
        <v>3150</v>
      </c>
      <c r="E409" s="110" t="s">
        <v>326</v>
      </c>
      <c r="F409" s="110" t="s">
        <v>2484</v>
      </c>
      <c r="G409" s="110" t="s">
        <v>724</v>
      </c>
    </row>
    <row r="410" spans="1:7" ht="14.4" x14ac:dyDescent="0.3">
      <c r="A410" s="109">
        <v>123299</v>
      </c>
      <c r="B410" s="110" t="s">
        <v>3664</v>
      </c>
      <c r="C410" s="110" t="s">
        <v>3665</v>
      </c>
      <c r="D410" s="110">
        <v>1000</v>
      </c>
      <c r="E410" s="110" t="s">
        <v>678</v>
      </c>
      <c r="F410" s="110" t="s">
        <v>2485</v>
      </c>
      <c r="G410" s="110" t="s">
        <v>2486</v>
      </c>
    </row>
    <row r="411" spans="1:7" ht="14.4" x14ac:dyDescent="0.3">
      <c r="A411" s="109">
        <v>123381</v>
      </c>
      <c r="B411" s="110" t="s">
        <v>3666</v>
      </c>
      <c r="C411" s="110" t="s">
        <v>3667</v>
      </c>
      <c r="D411" s="110">
        <v>2900</v>
      </c>
      <c r="E411" s="110" t="s">
        <v>104</v>
      </c>
      <c r="F411" s="110" t="s">
        <v>968</v>
      </c>
      <c r="G411" s="110" t="s">
        <v>2487</v>
      </c>
    </row>
    <row r="412" spans="1:7" ht="14.4" x14ac:dyDescent="0.3">
      <c r="A412" s="109">
        <v>123398</v>
      </c>
      <c r="B412" s="110" t="s">
        <v>3668</v>
      </c>
      <c r="C412" s="110" t="s">
        <v>3669</v>
      </c>
      <c r="D412" s="110">
        <v>2390</v>
      </c>
      <c r="E412" s="110" t="s">
        <v>658</v>
      </c>
      <c r="F412" s="110" t="s">
        <v>969</v>
      </c>
      <c r="G412" s="110" t="s">
        <v>5268</v>
      </c>
    </row>
    <row r="413" spans="1:7" ht="14.4" x14ac:dyDescent="0.3">
      <c r="A413" s="109">
        <v>123406</v>
      </c>
      <c r="B413" s="110" t="s">
        <v>970</v>
      </c>
      <c r="C413" s="110" t="s">
        <v>3670</v>
      </c>
      <c r="D413" s="110">
        <v>2018</v>
      </c>
      <c r="E413" s="110" t="s">
        <v>679</v>
      </c>
      <c r="F413" s="110" t="s">
        <v>647</v>
      </c>
      <c r="G413" s="110" t="s">
        <v>971</v>
      </c>
    </row>
    <row r="414" spans="1:7" ht="14.4" x14ac:dyDescent="0.3">
      <c r="A414" s="109">
        <v>123497</v>
      </c>
      <c r="B414" s="110" t="s">
        <v>3671</v>
      </c>
      <c r="C414" s="110" t="s">
        <v>3672</v>
      </c>
      <c r="D414" s="110">
        <v>1740</v>
      </c>
      <c r="E414" s="110" t="s">
        <v>88</v>
      </c>
      <c r="F414" s="110" t="s">
        <v>724</v>
      </c>
      <c r="G414" s="110" t="s">
        <v>972</v>
      </c>
    </row>
    <row r="415" spans="1:7" ht="14.4" x14ac:dyDescent="0.3">
      <c r="A415" s="109">
        <v>123505</v>
      </c>
      <c r="B415" s="110" t="s">
        <v>3673</v>
      </c>
      <c r="C415" s="110" t="s">
        <v>3674</v>
      </c>
      <c r="D415" s="110">
        <v>2900</v>
      </c>
      <c r="E415" s="110" t="s">
        <v>104</v>
      </c>
      <c r="F415" s="110" t="s">
        <v>973</v>
      </c>
      <c r="G415" s="110" t="s">
        <v>2488</v>
      </c>
    </row>
    <row r="416" spans="1:7" ht="14.4" x14ac:dyDescent="0.3">
      <c r="A416" s="109">
        <v>123521</v>
      </c>
      <c r="B416" s="110" t="s">
        <v>2489</v>
      </c>
      <c r="C416" s="110" t="s">
        <v>3675</v>
      </c>
      <c r="D416" s="110">
        <v>3840</v>
      </c>
      <c r="E416" s="110" t="s">
        <v>6</v>
      </c>
      <c r="F416" s="110" t="s">
        <v>724</v>
      </c>
      <c r="G416" s="110" t="s">
        <v>724</v>
      </c>
    </row>
    <row r="417" spans="1:7" ht="14.4" x14ac:dyDescent="0.3">
      <c r="A417" s="109">
        <v>123539</v>
      </c>
      <c r="B417" s="110" t="s">
        <v>3676</v>
      </c>
      <c r="C417" s="110" t="s">
        <v>3677</v>
      </c>
      <c r="D417" s="110">
        <v>2800</v>
      </c>
      <c r="E417" s="110" t="s">
        <v>143</v>
      </c>
      <c r="F417" s="110" t="s">
        <v>974</v>
      </c>
      <c r="G417" s="110" t="s">
        <v>2490</v>
      </c>
    </row>
    <row r="418" spans="1:7" ht="14.4" x14ac:dyDescent="0.3">
      <c r="A418" s="109">
        <v>123547</v>
      </c>
      <c r="B418" s="110" t="s">
        <v>3678</v>
      </c>
      <c r="C418" s="110" t="s">
        <v>3134</v>
      </c>
      <c r="D418" s="110">
        <v>9620</v>
      </c>
      <c r="E418" s="110" t="s">
        <v>261</v>
      </c>
      <c r="F418" s="110" t="s">
        <v>1633</v>
      </c>
      <c r="G418" s="110" t="s">
        <v>1634</v>
      </c>
    </row>
    <row r="419" spans="1:7" ht="14.4" x14ac:dyDescent="0.3">
      <c r="A419" s="109">
        <v>124214</v>
      </c>
      <c r="B419" s="110" t="s">
        <v>975</v>
      </c>
      <c r="C419" s="110" t="s">
        <v>3679</v>
      </c>
      <c r="D419" s="110">
        <v>2230</v>
      </c>
      <c r="E419" s="110" t="s">
        <v>346</v>
      </c>
      <c r="F419" s="110" t="s">
        <v>503</v>
      </c>
      <c r="G419" s="110" t="s">
        <v>976</v>
      </c>
    </row>
    <row r="420" spans="1:7" ht="14.4" x14ac:dyDescent="0.3">
      <c r="A420" s="109">
        <v>124255</v>
      </c>
      <c r="B420" s="110" t="s">
        <v>3680</v>
      </c>
      <c r="C420" s="110" t="s">
        <v>3681</v>
      </c>
      <c r="D420" s="110">
        <v>3570</v>
      </c>
      <c r="E420" s="110" t="s">
        <v>4</v>
      </c>
      <c r="F420" s="110" t="s">
        <v>2491</v>
      </c>
      <c r="G420" s="110" t="s">
        <v>3682</v>
      </c>
    </row>
    <row r="421" spans="1:7" ht="14.4" x14ac:dyDescent="0.3">
      <c r="A421" s="109">
        <v>124271</v>
      </c>
      <c r="B421" s="110" t="s">
        <v>977</v>
      </c>
      <c r="C421" s="110" t="s">
        <v>3683</v>
      </c>
      <c r="D421" s="110">
        <v>2018</v>
      </c>
      <c r="E421" s="110" t="s">
        <v>679</v>
      </c>
      <c r="F421" s="110" t="s">
        <v>719</v>
      </c>
      <c r="G421" s="110" t="s">
        <v>978</v>
      </c>
    </row>
    <row r="422" spans="1:7" ht="14.4" x14ac:dyDescent="0.3">
      <c r="A422" s="109">
        <v>124305</v>
      </c>
      <c r="B422" s="110" t="s">
        <v>979</v>
      </c>
      <c r="C422" s="110" t="s">
        <v>3684</v>
      </c>
      <c r="D422" s="110">
        <v>9700</v>
      </c>
      <c r="E422" s="110" t="s">
        <v>264</v>
      </c>
      <c r="F422" s="110" t="s">
        <v>589</v>
      </c>
      <c r="G422" s="110" t="s">
        <v>980</v>
      </c>
    </row>
    <row r="423" spans="1:7" ht="14.4" x14ac:dyDescent="0.3">
      <c r="A423" s="109">
        <v>124313</v>
      </c>
      <c r="B423" s="110" t="s">
        <v>981</v>
      </c>
      <c r="C423" s="110" t="s">
        <v>3685</v>
      </c>
      <c r="D423" s="110">
        <v>9290</v>
      </c>
      <c r="E423" s="110" t="s">
        <v>245</v>
      </c>
      <c r="F423" s="110" t="s">
        <v>982</v>
      </c>
      <c r="G423" s="110" t="s">
        <v>983</v>
      </c>
    </row>
    <row r="424" spans="1:7" ht="14.4" x14ac:dyDescent="0.3">
      <c r="A424" s="109">
        <v>124347</v>
      </c>
      <c r="B424" s="110" t="s">
        <v>3686</v>
      </c>
      <c r="C424" s="110" t="s">
        <v>3687</v>
      </c>
      <c r="D424" s="110">
        <v>2230</v>
      </c>
      <c r="E424" s="110" t="s">
        <v>154</v>
      </c>
      <c r="F424" s="110" t="s">
        <v>505</v>
      </c>
      <c r="G424" s="110" t="s">
        <v>984</v>
      </c>
    </row>
    <row r="425" spans="1:7" ht="14.4" x14ac:dyDescent="0.3">
      <c r="A425" s="109">
        <v>124354</v>
      </c>
      <c r="B425" s="110" t="s">
        <v>3688</v>
      </c>
      <c r="C425" s="110" t="s">
        <v>3689</v>
      </c>
      <c r="D425" s="110">
        <v>2230</v>
      </c>
      <c r="E425" s="110" t="s">
        <v>154</v>
      </c>
      <c r="F425" s="110" t="s">
        <v>507</v>
      </c>
      <c r="G425" s="110" t="s">
        <v>985</v>
      </c>
    </row>
    <row r="426" spans="1:7" ht="14.4" x14ac:dyDescent="0.3">
      <c r="A426" s="109">
        <v>124701</v>
      </c>
      <c r="B426" s="110" t="s">
        <v>986</v>
      </c>
      <c r="C426" s="110" t="s">
        <v>3690</v>
      </c>
      <c r="D426" s="110">
        <v>3740</v>
      </c>
      <c r="E426" s="110" t="s">
        <v>179</v>
      </c>
      <c r="F426" s="110" t="s">
        <v>648</v>
      </c>
      <c r="G426" s="110" t="s">
        <v>2492</v>
      </c>
    </row>
    <row r="427" spans="1:7" ht="14.4" x14ac:dyDescent="0.3">
      <c r="A427" s="109">
        <v>124719</v>
      </c>
      <c r="B427" s="110" t="s">
        <v>987</v>
      </c>
      <c r="C427" s="110" t="s">
        <v>3691</v>
      </c>
      <c r="D427" s="110">
        <v>8890</v>
      </c>
      <c r="E427" s="110" t="s">
        <v>380</v>
      </c>
      <c r="F427" s="110" t="s">
        <v>988</v>
      </c>
      <c r="G427" s="110" t="s">
        <v>989</v>
      </c>
    </row>
    <row r="428" spans="1:7" ht="14.4" x14ac:dyDescent="0.3">
      <c r="A428" s="109">
        <v>124727</v>
      </c>
      <c r="B428" s="110" t="s">
        <v>3692</v>
      </c>
      <c r="C428" s="110" t="s">
        <v>3693</v>
      </c>
      <c r="D428" s="110">
        <v>1980</v>
      </c>
      <c r="E428" s="110" t="s">
        <v>333</v>
      </c>
      <c r="F428" s="110" t="s">
        <v>492</v>
      </c>
      <c r="G428" s="110" t="s">
        <v>990</v>
      </c>
    </row>
    <row r="429" spans="1:7" ht="14.4" x14ac:dyDescent="0.3">
      <c r="A429" s="109">
        <v>124735</v>
      </c>
      <c r="B429" s="110" t="s">
        <v>3694</v>
      </c>
      <c r="C429" s="110" t="s">
        <v>3695</v>
      </c>
      <c r="D429" s="110">
        <v>2230</v>
      </c>
      <c r="E429" s="110" t="s">
        <v>154</v>
      </c>
      <c r="F429" s="110" t="s">
        <v>506</v>
      </c>
      <c r="G429" s="110" t="s">
        <v>991</v>
      </c>
    </row>
    <row r="430" spans="1:7" ht="14.4" x14ac:dyDescent="0.3">
      <c r="A430" s="109">
        <v>124743</v>
      </c>
      <c r="B430" s="110" t="s">
        <v>3696</v>
      </c>
      <c r="C430" s="110" t="s">
        <v>3697</v>
      </c>
      <c r="D430" s="110">
        <v>2930</v>
      </c>
      <c r="E430" s="110" t="s">
        <v>105</v>
      </c>
      <c r="F430" s="110" t="s">
        <v>992</v>
      </c>
      <c r="G430" s="110" t="s">
        <v>3698</v>
      </c>
    </row>
    <row r="431" spans="1:7" ht="14.4" x14ac:dyDescent="0.3">
      <c r="A431" s="109">
        <v>124751</v>
      </c>
      <c r="B431" s="110" t="s">
        <v>3699</v>
      </c>
      <c r="C431" s="110" t="s">
        <v>3700</v>
      </c>
      <c r="D431" s="110">
        <v>3500</v>
      </c>
      <c r="E431" s="110" t="s">
        <v>163</v>
      </c>
      <c r="F431" s="110" t="s">
        <v>724</v>
      </c>
      <c r="G431" s="110" t="s">
        <v>724</v>
      </c>
    </row>
    <row r="432" spans="1:7" ht="14.4" x14ac:dyDescent="0.3">
      <c r="A432" s="109">
        <v>124768</v>
      </c>
      <c r="B432" s="110" t="s">
        <v>2493</v>
      </c>
      <c r="C432" s="110" t="s">
        <v>3701</v>
      </c>
      <c r="D432" s="110">
        <v>8310</v>
      </c>
      <c r="E432" s="110" t="s">
        <v>201</v>
      </c>
      <c r="F432" s="110" t="s">
        <v>2494</v>
      </c>
      <c r="G432" s="110" t="s">
        <v>2495</v>
      </c>
    </row>
    <row r="433" spans="1:7" ht="14.4" x14ac:dyDescent="0.3">
      <c r="A433" s="109">
        <v>124776</v>
      </c>
      <c r="B433" s="110" t="s">
        <v>2496</v>
      </c>
      <c r="C433" s="110" t="s">
        <v>3702</v>
      </c>
      <c r="D433" s="110">
        <v>9112</v>
      </c>
      <c r="E433" s="110" t="s">
        <v>402</v>
      </c>
      <c r="F433" s="110" t="s">
        <v>2497</v>
      </c>
      <c r="G433" s="110" t="s">
        <v>2498</v>
      </c>
    </row>
    <row r="434" spans="1:7" ht="14.4" x14ac:dyDescent="0.3">
      <c r="A434" s="109">
        <v>124784</v>
      </c>
      <c r="B434" s="110" t="s">
        <v>2499</v>
      </c>
      <c r="C434" s="110" t="s">
        <v>3703</v>
      </c>
      <c r="D434" s="110">
        <v>1070</v>
      </c>
      <c r="E434" s="110" t="s">
        <v>275</v>
      </c>
      <c r="F434" s="110" t="s">
        <v>2500</v>
      </c>
      <c r="G434" s="110" t="s">
        <v>2501</v>
      </c>
    </row>
    <row r="435" spans="1:7" ht="14.4" x14ac:dyDescent="0.3">
      <c r="A435" s="109">
        <v>124792</v>
      </c>
      <c r="B435" s="110" t="s">
        <v>2502</v>
      </c>
      <c r="C435" s="110" t="s">
        <v>3704</v>
      </c>
      <c r="D435" s="110">
        <v>3600</v>
      </c>
      <c r="E435" s="110" t="s">
        <v>172</v>
      </c>
      <c r="F435" s="110" t="s">
        <v>2503</v>
      </c>
      <c r="G435" s="110" t="s">
        <v>2504</v>
      </c>
    </row>
    <row r="436" spans="1:7" ht="14.4" x14ac:dyDescent="0.3">
      <c r="A436" s="109">
        <v>124801</v>
      </c>
      <c r="B436" s="110" t="s">
        <v>2505</v>
      </c>
      <c r="C436" s="110" t="s">
        <v>3705</v>
      </c>
      <c r="D436" s="110">
        <v>8500</v>
      </c>
      <c r="E436" s="110" t="s">
        <v>210</v>
      </c>
      <c r="F436" s="110" t="s">
        <v>2506</v>
      </c>
      <c r="G436" s="110" t="s">
        <v>2507</v>
      </c>
    </row>
    <row r="437" spans="1:7" ht="14.4" x14ac:dyDescent="0.3">
      <c r="A437" s="109">
        <v>124818</v>
      </c>
      <c r="B437" s="110" t="s">
        <v>2508</v>
      </c>
      <c r="C437" s="110" t="s">
        <v>3706</v>
      </c>
      <c r="D437" s="110">
        <v>9040</v>
      </c>
      <c r="E437" s="110" t="s">
        <v>236</v>
      </c>
      <c r="F437" s="110" t="s">
        <v>2509</v>
      </c>
      <c r="G437" s="110" t="s">
        <v>2510</v>
      </c>
    </row>
    <row r="438" spans="1:7" ht="14.4" x14ac:dyDescent="0.3">
      <c r="A438" s="109">
        <v>124826</v>
      </c>
      <c r="B438" s="110" t="s">
        <v>2511</v>
      </c>
      <c r="C438" s="110" t="s">
        <v>3707</v>
      </c>
      <c r="D438" s="110">
        <v>1080</v>
      </c>
      <c r="E438" s="110" t="s">
        <v>273</v>
      </c>
      <c r="F438" s="110" t="s">
        <v>2512</v>
      </c>
      <c r="G438" s="110" t="s">
        <v>2513</v>
      </c>
    </row>
    <row r="439" spans="1:7" ht="14.4" x14ac:dyDescent="0.3">
      <c r="A439" s="109">
        <v>124834</v>
      </c>
      <c r="B439" s="110" t="s">
        <v>2514</v>
      </c>
      <c r="C439" s="110" t="s">
        <v>3708</v>
      </c>
      <c r="D439" s="110">
        <v>8500</v>
      </c>
      <c r="E439" s="110" t="s">
        <v>210</v>
      </c>
      <c r="F439" s="110" t="s">
        <v>2515</v>
      </c>
      <c r="G439" s="110" t="s">
        <v>2516</v>
      </c>
    </row>
    <row r="440" spans="1:7" ht="14.4" x14ac:dyDescent="0.3">
      <c r="A440" s="109">
        <v>124842</v>
      </c>
      <c r="B440" s="110" t="s">
        <v>2517</v>
      </c>
      <c r="C440" s="110" t="s">
        <v>3709</v>
      </c>
      <c r="D440" s="110">
        <v>9040</v>
      </c>
      <c r="E440" s="110" t="s">
        <v>236</v>
      </c>
      <c r="F440" s="110" t="s">
        <v>2518</v>
      </c>
      <c r="G440" s="110" t="s">
        <v>2519</v>
      </c>
    </row>
    <row r="441" spans="1:7" ht="14.4" x14ac:dyDescent="0.3">
      <c r="A441" s="109">
        <v>124859</v>
      </c>
      <c r="B441" s="110" t="s">
        <v>2520</v>
      </c>
      <c r="C441" s="110" t="s">
        <v>3710</v>
      </c>
      <c r="D441" s="110">
        <v>3000</v>
      </c>
      <c r="E441" s="110" t="s">
        <v>335</v>
      </c>
      <c r="F441" s="110" t="s">
        <v>2521</v>
      </c>
      <c r="G441" s="110" t="s">
        <v>2522</v>
      </c>
    </row>
    <row r="442" spans="1:7" ht="14.4" x14ac:dyDescent="0.3">
      <c r="A442" s="109">
        <v>125112</v>
      </c>
      <c r="B442" s="110" t="s">
        <v>3711</v>
      </c>
      <c r="C442" s="110" t="s">
        <v>3712</v>
      </c>
      <c r="D442" s="110">
        <v>2260</v>
      </c>
      <c r="E442" s="110" t="s">
        <v>155</v>
      </c>
      <c r="F442" s="110" t="s">
        <v>508</v>
      </c>
      <c r="G442" s="110" t="s">
        <v>993</v>
      </c>
    </row>
    <row r="443" spans="1:7" ht="14.4" x14ac:dyDescent="0.3">
      <c r="A443" s="109">
        <v>125121</v>
      </c>
      <c r="B443" s="110" t="s">
        <v>3713</v>
      </c>
      <c r="C443" s="110" t="s">
        <v>3714</v>
      </c>
      <c r="D443" s="110">
        <v>8630</v>
      </c>
      <c r="E443" s="110" t="s">
        <v>209</v>
      </c>
      <c r="F443" s="110" t="s">
        <v>994</v>
      </c>
      <c r="G443" s="110" t="s">
        <v>995</v>
      </c>
    </row>
    <row r="444" spans="1:7" ht="14.4" x14ac:dyDescent="0.3">
      <c r="A444" s="109">
        <v>125153</v>
      </c>
      <c r="B444" s="110" t="s">
        <v>2523</v>
      </c>
      <c r="C444" s="110" t="s">
        <v>3715</v>
      </c>
      <c r="D444" s="110">
        <v>9000</v>
      </c>
      <c r="E444" s="110" t="s">
        <v>229</v>
      </c>
      <c r="F444" s="110" t="s">
        <v>1588</v>
      </c>
      <c r="G444" s="110" t="s">
        <v>724</v>
      </c>
    </row>
    <row r="445" spans="1:7" ht="14.4" x14ac:dyDescent="0.3">
      <c r="A445" s="109">
        <v>125161</v>
      </c>
      <c r="B445" s="110" t="s">
        <v>3659</v>
      </c>
      <c r="C445" s="110" t="s">
        <v>3716</v>
      </c>
      <c r="D445" s="110">
        <v>9250</v>
      </c>
      <c r="E445" s="110" t="s">
        <v>238</v>
      </c>
      <c r="F445" s="110" t="s">
        <v>2524</v>
      </c>
      <c r="G445" s="110" t="s">
        <v>724</v>
      </c>
    </row>
    <row r="446" spans="1:7" ht="14.4" x14ac:dyDescent="0.3">
      <c r="A446" s="109">
        <v>125716</v>
      </c>
      <c r="B446" s="110" t="s">
        <v>2039</v>
      </c>
      <c r="C446" s="110" t="s">
        <v>3717</v>
      </c>
      <c r="D446" s="110">
        <v>2900</v>
      </c>
      <c r="E446" s="110" t="s">
        <v>104</v>
      </c>
      <c r="F446" s="110" t="s">
        <v>724</v>
      </c>
      <c r="G446" s="110" t="s">
        <v>724</v>
      </c>
    </row>
    <row r="447" spans="1:7" ht="14.4" x14ac:dyDescent="0.3">
      <c r="A447" s="109">
        <v>125732</v>
      </c>
      <c r="B447" s="110" t="s">
        <v>3718</v>
      </c>
      <c r="C447" s="110" t="s">
        <v>3719</v>
      </c>
      <c r="D447" s="110">
        <v>8700</v>
      </c>
      <c r="E447" s="110" t="s">
        <v>224</v>
      </c>
      <c r="F447" s="110" t="s">
        <v>2525</v>
      </c>
      <c r="G447" s="110" t="s">
        <v>724</v>
      </c>
    </row>
    <row r="448" spans="1:7" ht="14.4" x14ac:dyDescent="0.3">
      <c r="A448" s="109">
        <v>125741</v>
      </c>
      <c r="B448" s="110" t="s">
        <v>3718</v>
      </c>
      <c r="C448" s="110" t="s">
        <v>3719</v>
      </c>
      <c r="D448" s="110">
        <v>8700</v>
      </c>
      <c r="E448" s="110" t="s">
        <v>224</v>
      </c>
      <c r="F448" s="110" t="s">
        <v>2525</v>
      </c>
      <c r="G448" s="110" t="s">
        <v>724</v>
      </c>
    </row>
    <row r="449" spans="1:7" ht="14.4" x14ac:dyDescent="0.3">
      <c r="A449" s="109">
        <v>125757</v>
      </c>
      <c r="B449" s="110" t="s">
        <v>3640</v>
      </c>
      <c r="C449" s="110" t="s">
        <v>3720</v>
      </c>
      <c r="D449" s="110">
        <v>9160</v>
      </c>
      <c r="E449" s="110" t="s">
        <v>235</v>
      </c>
      <c r="F449" s="110" t="s">
        <v>957</v>
      </c>
      <c r="G449" s="110" t="s">
        <v>2526</v>
      </c>
    </row>
    <row r="450" spans="1:7" ht="14.4" x14ac:dyDescent="0.3">
      <c r="A450" s="109">
        <v>125765</v>
      </c>
      <c r="B450" s="110" t="s">
        <v>3640</v>
      </c>
      <c r="C450" s="110" t="s">
        <v>3720</v>
      </c>
      <c r="D450" s="110">
        <v>9160</v>
      </c>
      <c r="E450" s="110" t="s">
        <v>235</v>
      </c>
      <c r="F450" s="110" t="s">
        <v>957</v>
      </c>
      <c r="G450" s="110" t="s">
        <v>2526</v>
      </c>
    </row>
    <row r="451" spans="1:7" ht="14.4" x14ac:dyDescent="0.3">
      <c r="A451" s="109">
        <v>125781</v>
      </c>
      <c r="B451" s="110" t="s">
        <v>3721</v>
      </c>
      <c r="C451" s="110" t="s">
        <v>3722</v>
      </c>
      <c r="D451" s="110">
        <v>9404</v>
      </c>
      <c r="E451" s="110" t="s">
        <v>39</v>
      </c>
      <c r="F451" s="110" t="s">
        <v>474</v>
      </c>
      <c r="G451" s="110" t="s">
        <v>2527</v>
      </c>
    </row>
    <row r="452" spans="1:7" ht="14.4" x14ac:dyDescent="0.3">
      <c r="A452" s="109">
        <v>125815</v>
      </c>
      <c r="B452" s="110" t="s">
        <v>3723</v>
      </c>
      <c r="C452" s="110" t="s">
        <v>3638</v>
      </c>
      <c r="D452" s="110">
        <v>8510</v>
      </c>
      <c r="E452" s="110" t="s">
        <v>211</v>
      </c>
      <c r="F452" s="110" t="s">
        <v>2528</v>
      </c>
      <c r="G452" s="110" t="s">
        <v>2529</v>
      </c>
    </row>
    <row r="453" spans="1:7" ht="14.4" x14ac:dyDescent="0.3">
      <c r="A453" s="109">
        <v>125856</v>
      </c>
      <c r="B453" s="110" t="s">
        <v>3724</v>
      </c>
      <c r="C453" s="110" t="s">
        <v>3725</v>
      </c>
      <c r="D453" s="110">
        <v>9400</v>
      </c>
      <c r="E453" s="110" t="s">
        <v>251</v>
      </c>
      <c r="F453" s="110" t="s">
        <v>2530</v>
      </c>
      <c r="G453" s="110" t="s">
        <v>2531</v>
      </c>
    </row>
    <row r="454" spans="1:7" ht="14.4" x14ac:dyDescent="0.3">
      <c r="A454" s="109">
        <v>125864</v>
      </c>
      <c r="B454" s="110" t="s">
        <v>3061</v>
      </c>
      <c r="C454" s="110" t="s">
        <v>3726</v>
      </c>
      <c r="D454" s="110">
        <v>8300</v>
      </c>
      <c r="E454" s="110" t="s">
        <v>2151</v>
      </c>
      <c r="F454" s="110" t="s">
        <v>2152</v>
      </c>
      <c r="G454" s="110" t="s">
        <v>2532</v>
      </c>
    </row>
    <row r="455" spans="1:7" ht="14.4" x14ac:dyDescent="0.3">
      <c r="A455" s="109">
        <v>125872</v>
      </c>
      <c r="B455" s="110" t="s">
        <v>3069</v>
      </c>
      <c r="C455" s="110" t="s">
        <v>3496</v>
      </c>
      <c r="D455" s="110">
        <v>8920</v>
      </c>
      <c r="E455" s="110" t="s">
        <v>389</v>
      </c>
      <c r="F455" s="110" t="s">
        <v>753</v>
      </c>
      <c r="G455" s="110" t="s">
        <v>724</v>
      </c>
    </row>
    <row r="456" spans="1:7" ht="14.4" x14ac:dyDescent="0.3">
      <c r="A456" s="109">
        <v>125881</v>
      </c>
      <c r="B456" s="110" t="s">
        <v>3082</v>
      </c>
      <c r="C456" s="110" t="s">
        <v>3083</v>
      </c>
      <c r="D456" s="110">
        <v>8420</v>
      </c>
      <c r="E456" s="110" t="s">
        <v>205</v>
      </c>
      <c r="F456" s="110" t="s">
        <v>557</v>
      </c>
      <c r="G456" s="110" t="s">
        <v>724</v>
      </c>
    </row>
    <row r="457" spans="1:7" ht="14.4" x14ac:dyDescent="0.3">
      <c r="A457" s="109">
        <v>125898</v>
      </c>
      <c r="B457" s="110" t="s">
        <v>3089</v>
      </c>
      <c r="C457" s="110" t="s">
        <v>3090</v>
      </c>
      <c r="D457" s="110">
        <v>8480</v>
      </c>
      <c r="E457" s="110" t="s">
        <v>2164</v>
      </c>
      <c r="F457" s="110" t="s">
        <v>2165</v>
      </c>
      <c r="G457" s="110" t="s">
        <v>724</v>
      </c>
    </row>
    <row r="458" spans="1:7" ht="14.4" x14ac:dyDescent="0.3">
      <c r="A458" s="109">
        <v>126334</v>
      </c>
      <c r="B458" s="110" t="s">
        <v>3727</v>
      </c>
      <c r="C458" s="110" t="s">
        <v>3728</v>
      </c>
      <c r="D458" s="110">
        <v>1080</v>
      </c>
      <c r="E458" s="110" t="s">
        <v>273</v>
      </c>
      <c r="F458" s="110" t="s">
        <v>2533</v>
      </c>
      <c r="G458" s="110" t="s">
        <v>724</v>
      </c>
    </row>
    <row r="459" spans="1:7" ht="14.4" x14ac:dyDescent="0.3">
      <c r="A459" s="109">
        <v>126391</v>
      </c>
      <c r="B459" s="110" t="s">
        <v>3729</v>
      </c>
      <c r="C459" s="110" t="s">
        <v>3730</v>
      </c>
      <c r="D459" s="110">
        <v>3590</v>
      </c>
      <c r="E459" s="110" t="s">
        <v>366</v>
      </c>
      <c r="F459" s="110" t="s">
        <v>724</v>
      </c>
      <c r="G459" s="110" t="s">
        <v>724</v>
      </c>
    </row>
    <row r="460" spans="1:7" ht="14.4" x14ac:dyDescent="0.3">
      <c r="A460" s="109">
        <v>126482</v>
      </c>
      <c r="B460" s="110" t="s">
        <v>996</v>
      </c>
      <c r="C460" s="110" t="s">
        <v>3731</v>
      </c>
      <c r="D460" s="110">
        <v>2018</v>
      </c>
      <c r="E460" s="110" t="s">
        <v>679</v>
      </c>
      <c r="F460" s="110" t="s">
        <v>997</v>
      </c>
      <c r="G460" s="110" t="s">
        <v>998</v>
      </c>
    </row>
    <row r="461" spans="1:7" ht="14.4" x14ac:dyDescent="0.3">
      <c r="A461" s="109">
        <v>127118</v>
      </c>
      <c r="B461" s="110" t="s">
        <v>3732</v>
      </c>
      <c r="C461" s="110" t="s">
        <v>5269</v>
      </c>
      <c r="D461" s="110">
        <v>3600</v>
      </c>
      <c r="E461" s="110" t="s">
        <v>172</v>
      </c>
      <c r="F461" s="110" t="s">
        <v>724</v>
      </c>
      <c r="G461" s="110" t="s">
        <v>724</v>
      </c>
    </row>
    <row r="462" spans="1:7" ht="14.4" x14ac:dyDescent="0.3">
      <c r="A462" s="109">
        <v>127407</v>
      </c>
      <c r="B462" s="110" t="s">
        <v>3733</v>
      </c>
      <c r="C462" s="110" t="s">
        <v>3734</v>
      </c>
      <c r="D462" s="110">
        <v>1000</v>
      </c>
      <c r="E462" s="110" t="s">
        <v>678</v>
      </c>
      <c r="F462" s="110" t="s">
        <v>2534</v>
      </c>
      <c r="G462" s="110" t="s">
        <v>2535</v>
      </c>
    </row>
    <row r="463" spans="1:7" ht="14.4" x14ac:dyDescent="0.3">
      <c r="A463" s="109">
        <v>128091</v>
      </c>
      <c r="B463" s="110" t="s">
        <v>3735</v>
      </c>
      <c r="C463" s="110" t="s">
        <v>3736</v>
      </c>
      <c r="D463" s="110">
        <v>3530</v>
      </c>
      <c r="E463" s="110" t="s">
        <v>165</v>
      </c>
      <c r="F463" s="110" t="s">
        <v>724</v>
      </c>
      <c r="G463" s="110" t="s">
        <v>724</v>
      </c>
    </row>
    <row r="464" spans="1:7" ht="14.4" x14ac:dyDescent="0.3">
      <c r="A464" s="109">
        <v>128157</v>
      </c>
      <c r="B464" s="110" t="s">
        <v>2536</v>
      </c>
      <c r="C464" s="110" t="s">
        <v>3737</v>
      </c>
      <c r="D464" s="110">
        <v>8820</v>
      </c>
      <c r="E464" s="110" t="s">
        <v>194</v>
      </c>
      <c r="F464" s="110" t="s">
        <v>2537</v>
      </c>
      <c r="G464" s="110" t="s">
        <v>2538</v>
      </c>
    </row>
    <row r="465" spans="1:7" ht="14.4" x14ac:dyDescent="0.3">
      <c r="A465" s="109">
        <v>128215</v>
      </c>
      <c r="B465" s="110" t="s">
        <v>2040</v>
      </c>
      <c r="C465" s="110" t="s">
        <v>3738</v>
      </c>
      <c r="D465" s="110">
        <v>8500</v>
      </c>
      <c r="E465" s="110" t="s">
        <v>210</v>
      </c>
      <c r="F465" s="110" t="s">
        <v>724</v>
      </c>
      <c r="G465" s="110" t="s">
        <v>724</v>
      </c>
    </row>
    <row r="466" spans="1:7" ht="14.4" x14ac:dyDescent="0.3">
      <c r="A466" s="109">
        <v>128264</v>
      </c>
      <c r="B466" s="110" t="s">
        <v>3739</v>
      </c>
      <c r="C466" s="110" t="s">
        <v>3740</v>
      </c>
      <c r="D466" s="110">
        <v>3200</v>
      </c>
      <c r="E466" s="110" t="s">
        <v>158</v>
      </c>
      <c r="F466" s="110" t="s">
        <v>590</v>
      </c>
      <c r="G466" s="110" t="s">
        <v>5373</v>
      </c>
    </row>
    <row r="467" spans="1:7" ht="14.4" x14ac:dyDescent="0.3">
      <c r="A467" s="109">
        <v>128272</v>
      </c>
      <c r="B467" s="110" t="s">
        <v>3741</v>
      </c>
      <c r="C467" s="110" t="s">
        <v>3742</v>
      </c>
      <c r="D467" s="110">
        <v>9820</v>
      </c>
      <c r="E467" s="110" t="s">
        <v>242</v>
      </c>
      <c r="F467" s="110" t="s">
        <v>726</v>
      </c>
      <c r="G467" s="110" t="s">
        <v>2539</v>
      </c>
    </row>
    <row r="468" spans="1:7" ht="14.4" x14ac:dyDescent="0.3">
      <c r="A468" s="109">
        <v>128281</v>
      </c>
      <c r="B468" s="110" t="s">
        <v>999</v>
      </c>
      <c r="C468" s="110" t="s">
        <v>3743</v>
      </c>
      <c r="D468" s="110">
        <v>3560</v>
      </c>
      <c r="E468" s="110" t="s">
        <v>185</v>
      </c>
      <c r="F468" s="110" t="s">
        <v>599</v>
      </c>
      <c r="G468" s="110" t="s">
        <v>3744</v>
      </c>
    </row>
    <row r="469" spans="1:7" ht="14.4" x14ac:dyDescent="0.3">
      <c r="A469" s="109">
        <v>128439</v>
      </c>
      <c r="B469" s="110" t="s">
        <v>2540</v>
      </c>
      <c r="C469" s="110" t="s">
        <v>3745</v>
      </c>
      <c r="D469" s="110">
        <v>9240</v>
      </c>
      <c r="E469" s="110" t="s">
        <v>401</v>
      </c>
      <c r="F469" s="110" t="s">
        <v>1608</v>
      </c>
      <c r="G469" s="110" t="s">
        <v>2541</v>
      </c>
    </row>
    <row r="470" spans="1:7" ht="14.4" x14ac:dyDescent="0.3">
      <c r="A470" s="109">
        <v>128462</v>
      </c>
      <c r="B470" s="110" t="s">
        <v>3746</v>
      </c>
      <c r="C470" s="110" t="s">
        <v>3747</v>
      </c>
      <c r="D470" s="110">
        <v>9000</v>
      </c>
      <c r="E470" s="110" t="s">
        <v>229</v>
      </c>
      <c r="F470" s="110" t="s">
        <v>536</v>
      </c>
      <c r="G470" s="110" t="s">
        <v>5111</v>
      </c>
    </row>
    <row r="471" spans="1:7" ht="14.4" x14ac:dyDescent="0.3">
      <c r="A471" s="109">
        <v>128512</v>
      </c>
      <c r="B471" s="110" t="s">
        <v>2542</v>
      </c>
      <c r="C471" s="110" t="s">
        <v>3748</v>
      </c>
      <c r="D471" s="110">
        <v>1150</v>
      </c>
      <c r="E471" s="110" t="s">
        <v>77</v>
      </c>
      <c r="F471" s="110" t="s">
        <v>724</v>
      </c>
      <c r="G471" s="110" t="s">
        <v>724</v>
      </c>
    </row>
    <row r="472" spans="1:7" ht="14.4" x14ac:dyDescent="0.3">
      <c r="A472" s="109">
        <v>128629</v>
      </c>
      <c r="B472" s="110" t="s">
        <v>3749</v>
      </c>
      <c r="C472" s="110" t="s">
        <v>3236</v>
      </c>
      <c r="D472" s="110">
        <v>3690</v>
      </c>
      <c r="E472" s="110" t="s">
        <v>365</v>
      </c>
      <c r="F472" s="110" t="s">
        <v>591</v>
      </c>
      <c r="G472" s="110" t="s">
        <v>3750</v>
      </c>
    </row>
    <row r="473" spans="1:7" ht="14.4" x14ac:dyDescent="0.3">
      <c r="A473" s="109">
        <v>128728</v>
      </c>
      <c r="B473" s="110" t="s">
        <v>3751</v>
      </c>
      <c r="C473" s="110" t="s">
        <v>2543</v>
      </c>
      <c r="D473" s="110">
        <v>2000</v>
      </c>
      <c r="E473" s="110" t="s">
        <v>679</v>
      </c>
      <c r="F473" s="110" t="s">
        <v>1000</v>
      </c>
      <c r="G473" s="110" t="s">
        <v>1001</v>
      </c>
    </row>
    <row r="474" spans="1:7" ht="14.4" x14ac:dyDescent="0.3">
      <c r="A474" s="109">
        <v>128736</v>
      </c>
      <c r="B474" s="110" t="s">
        <v>1002</v>
      </c>
      <c r="C474" s="110" t="s">
        <v>3752</v>
      </c>
      <c r="D474" s="110">
        <v>2100</v>
      </c>
      <c r="E474" s="110" t="s">
        <v>300</v>
      </c>
      <c r="F474" s="110" t="s">
        <v>592</v>
      </c>
      <c r="G474" s="110" t="s">
        <v>2544</v>
      </c>
    </row>
    <row r="475" spans="1:7" ht="14.4" x14ac:dyDescent="0.3">
      <c r="A475" s="109">
        <v>128751</v>
      </c>
      <c r="B475" s="110" t="s">
        <v>2545</v>
      </c>
      <c r="C475" s="110" t="s">
        <v>2546</v>
      </c>
      <c r="D475" s="110">
        <v>1070</v>
      </c>
      <c r="E475" s="110" t="s">
        <v>275</v>
      </c>
      <c r="F475" s="110" t="s">
        <v>724</v>
      </c>
      <c r="G475" s="110" t="s">
        <v>724</v>
      </c>
    </row>
    <row r="476" spans="1:7" ht="14.4" x14ac:dyDescent="0.3">
      <c r="A476" s="109">
        <v>128884</v>
      </c>
      <c r="B476" s="110" t="s">
        <v>5270</v>
      </c>
      <c r="C476" s="110" t="s">
        <v>3753</v>
      </c>
      <c r="D476" s="110">
        <v>2018</v>
      </c>
      <c r="E476" s="110" t="s">
        <v>679</v>
      </c>
      <c r="F476" s="110" t="s">
        <v>542</v>
      </c>
      <c r="G476" s="110" t="s">
        <v>724</v>
      </c>
    </row>
    <row r="477" spans="1:7" ht="14.4" x14ac:dyDescent="0.3">
      <c r="A477" s="109">
        <v>128901</v>
      </c>
      <c r="B477" s="110" t="s">
        <v>1003</v>
      </c>
      <c r="C477" s="110" t="s">
        <v>3754</v>
      </c>
      <c r="D477" s="110">
        <v>9230</v>
      </c>
      <c r="E477" s="110" t="s">
        <v>239</v>
      </c>
      <c r="F477" s="110" t="s">
        <v>724</v>
      </c>
      <c r="G477" s="110" t="s">
        <v>724</v>
      </c>
    </row>
    <row r="478" spans="1:7" ht="14.4" x14ac:dyDescent="0.3">
      <c r="A478" s="109">
        <v>128959</v>
      </c>
      <c r="B478" s="110" t="s">
        <v>3755</v>
      </c>
      <c r="C478" s="110" t="s">
        <v>3756</v>
      </c>
      <c r="D478" s="110">
        <v>8000</v>
      </c>
      <c r="E478" s="110" t="s">
        <v>190</v>
      </c>
      <c r="F478" s="110" t="s">
        <v>1004</v>
      </c>
      <c r="G478" s="110" t="s">
        <v>1005</v>
      </c>
    </row>
    <row r="479" spans="1:7" ht="14.4" x14ac:dyDescent="0.3">
      <c r="A479" s="109">
        <v>129353</v>
      </c>
      <c r="B479" s="110" t="s">
        <v>1006</v>
      </c>
      <c r="C479" s="110" t="s">
        <v>3757</v>
      </c>
      <c r="D479" s="110">
        <v>1030</v>
      </c>
      <c r="E479" s="110" t="s">
        <v>71</v>
      </c>
      <c r="F479" s="110" t="s">
        <v>1007</v>
      </c>
      <c r="G479" s="110" t="s">
        <v>1008</v>
      </c>
    </row>
    <row r="480" spans="1:7" ht="14.4" x14ac:dyDescent="0.3">
      <c r="A480" s="109">
        <v>129403</v>
      </c>
      <c r="B480" s="110" t="s">
        <v>2547</v>
      </c>
      <c r="C480" s="110" t="s">
        <v>3758</v>
      </c>
      <c r="D480" s="110">
        <v>3380</v>
      </c>
      <c r="E480" s="110" t="s">
        <v>356</v>
      </c>
      <c r="F480" s="110" t="s">
        <v>2548</v>
      </c>
      <c r="G480" s="110" t="s">
        <v>2549</v>
      </c>
    </row>
    <row r="481" spans="1:7" ht="14.4" x14ac:dyDescent="0.3">
      <c r="A481" s="109">
        <v>129452</v>
      </c>
      <c r="B481" s="110" t="s">
        <v>3759</v>
      </c>
      <c r="C481" s="110" t="s">
        <v>3760</v>
      </c>
      <c r="D481" s="110">
        <v>3950</v>
      </c>
      <c r="E481" s="110" t="s">
        <v>171</v>
      </c>
      <c r="F481" s="110" t="s">
        <v>532</v>
      </c>
      <c r="G481" s="110" t="s">
        <v>1009</v>
      </c>
    </row>
    <row r="482" spans="1:7" ht="14.4" x14ac:dyDescent="0.3">
      <c r="A482" s="109">
        <v>129461</v>
      </c>
      <c r="B482" s="110" t="s">
        <v>1010</v>
      </c>
      <c r="C482" s="110" t="s">
        <v>3761</v>
      </c>
      <c r="D482" s="110">
        <v>2140</v>
      </c>
      <c r="E482" s="110" t="s">
        <v>110</v>
      </c>
      <c r="F482" s="110" t="s">
        <v>1011</v>
      </c>
      <c r="G482" s="110" t="s">
        <v>1012</v>
      </c>
    </row>
    <row r="483" spans="1:7" ht="14.4" x14ac:dyDescent="0.3">
      <c r="A483" s="109">
        <v>129668</v>
      </c>
      <c r="B483" s="110" t="s">
        <v>2550</v>
      </c>
      <c r="C483" s="110" t="s">
        <v>3762</v>
      </c>
      <c r="D483" s="110">
        <v>1020</v>
      </c>
      <c r="E483" s="110" t="s">
        <v>70</v>
      </c>
      <c r="F483" s="110" t="s">
        <v>2551</v>
      </c>
      <c r="G483" s="110" t="s">
        <v>724</v>
      </c>
    </row>
    <row r="484" spans="1:7" ht="14.4" x14ac:dyDescent="0.3">
      <c r="A484" s="109">
        <v>129981</v>
      </c>
      <c r="B484" s="110" t="s">
        <v>1013</v>
      </c>
      <c r="C484" s="110" t="s">
        <v>3763</v>
      </c>
      <c r="D484" s="110">
        <v>3570</v>
      </c>
      <c r="E484" s="110" t="s">
        <v>4</v>
      </c>
      <c r="F484" s="110" t="s">
        <v>598</v>
      </c>
      <c r="G484" s="110" t="s">
        <v>1014</v>
      </c>
    </row>
    <row r="485" spans="1:7" ht="14.4" x14ac:dyDescent="0.3">
      <c r="A485" s="109">
        <v>130047</v>
      </c>
      <c r="B485" s="110" t="s">
        <v>2552</v>
      </c>
      <c r="C485" s="110" t="s">
        <v>3764</v>
      </c>
      <c r="D485" s="110">
        <v>2020</v>
      </c>
      <c r="E485" s="110" t="s">
        <v>679</v>
      </c>
      <c r="F485" s="110" t="s">
        <v>2553</v>
      </c>
      <c r="G485" s="110" t="s">
        <v>2554</v>
      </c>
    </row>
    <row r="486" spans="1:7" ht="14.4" x14ac:dyDescent="0.3">
      <c r="A486" s="109">
        <v>130112</v>
      </c>
      <c r="B486" s="110" t="s">
        <v>1015</v>
      </c>
      <c r="C486" s="110" t="s">
        <v>3765</v>
      </c>
      <c r="D486" s="110">
        <v>2140</v>
      </c>
      <c r="E486" s="110" t="s">
        <v>110</v>
      </c>
      <c r="F486" s="110" t="s">
        <v>724</v>
      </c>
      <c r="G486" s="110" t="s">
        <v>724</v>
      </c>
    </row>
    <row r="487" spans="1:7" ht="14.4" x14ac:dyDescent="0.3">
      <c r="A487" s="109">
        <v>130211</v>
      </c>
      <c r="B487" s="110" t="s">
        <v>5112</v>
      </c>
      <c r="C487" s="110" t="s">
        <v>3766</v>
      </c>
      <c r="D487" s="110">
        <v>8210</v>
      </c>
      <c r="E487" s="110" t="s">
        <v>2223</v>
      </c>
      <c r="F487" s="110" t="s">
        <v>724</v>
      </c>
      <c r="G487" s="110" t="s">
        <v>724</v>
      </c>
    </row>
    <row r="488" spans="1:7" ht="14.4" x14ac:dyDescent="0.3">
      <c r="A488" s="109">
        <v>130229</v>
      </c>
      <c r="B488" s="110" t="s">
        <v>2555</v>
      </c>
      <c r="C488" s="110" t="s">
        <v>3767</v>
      </c>
      <c r="D488" s="110">
        <v>8200</v>
      </c>
      <c r="E488" s="110" t="s">
        <v>197</v>
      </c>
      <c r="F488" s="110" t="s">
        <v>724</v>
      </c>
      <c r="G488" s="110" t="s">
        <v>724</v>
      </c>
    </row>
    <row r="489" spans="1:7" ht="14.4" x14ac:dyDescent="0.3">
      <c r="A489" s="109">
        <v>130294</v>
      </c>
      <c r="B489" s="110" t="s">
        <v>2556</v>
      </c>
      <c r="C489" s="110" t="s">
        <v>3768</v>
      </c>
      <c r="D489" s="110">
        <v>2000</v>
      </c>
      <c r="E489" s="110" t="s">
        <v>679</v>
      </c>
      <c r="F489" s="110" t="s">
        <v>2557</v>
      </c>
      <c r="G489" s="110" t="s">
        <v>2558</v>
      </c>
    </row>
    <row r="490" spans="1:7" ht="14.4" x14ac:dyDescent="0.3">
      <c r="A490" s="109">
        <v>130302</v>
      </c>
      <c r="B490" s="110" t="s">
        <v>3769</v>
      </c>
      <c r="C490" s="110" t="s">
        <v>3770</v>
      </c>
      <c r="D490" s="110">
        <v>3500</v>
      </c>
      <c r="E490" s="110" t="s">
        <v>163</v>
      </c>
      <c r="F490" s="110" t="s">
        <v>2559</v>
      </c>
      <c r="G490" s="110" t="s">
        <v>724</v>
      </c>
    </row>
    <row r="491" spans="1:7" ht="14.4" x14ac:dyDescent="0.3">
      <c r="A491" s="109">
        <v>130311</v>
      </c>
      <c r="B491" s="110" t="s">
        <v>3771</v>
      </c>
      <c r="C491" s="110" t="s">
        <v>3772</v>
      </c>
      <c r="D491" s="110">
        <v>1050</v>
      </c>
      <c r="E491" s="110" t="s">
        <v>2273</v>
      </c>
      <c r="F491" s="110" t="s">
        <v>2560</v>
      </c>
      <c r="G491" s="110" t="s">
        <v>2561</v>
      </c>
    </row>
    <row r="492" spans="1:7" ht="14.4" x14ac:dyDescent="0.3">
      <c r="A492" s="109">
        <v>130328</v>
      </c>
      <c r="B492" s="110" t="s">
        <v>2562</v>
      </c>
      <c r="C492" s="110" t="s">
        <v>3773</v>
      </c>
      <c r="D492" s="110">
        <v>2000</v>
      </c>
      <c r="E492" s="110" t="s">
        <v>679</v>
      </c>
      <c r="F492" s="110" t="s">
        <v>2563</v>
      </c>
      <c r="G492" s="110" t="s">
        <v>2564</v>
      </c>
    </row>
    <row r="493" spans="1:7" ht="14.4" x14ac:dyDescent="0.3">
      <c r="A493" s="109">
        <v>130336</v>
      </c>
      <c r="B493" s="110" t="s">
        <v>2565</v>
      </c>
      <c r="C493" s="110" t="s">
        <v>3774</v>
      </c>
      <c r="D493" s="110">
        <v>3500</v>
      </c>
      <c r="E493" s="110" t="s">
        <v>163</v>
      </c>
      <c r="F493" s="110" t="s">
        <v>2566</v>
      </c>
      <c r="G493" s="110" t="s">
        <v>724</v>
      </c>
    </row>
    <row r="494" spans="1:7" ht="14.4" x14ac:dyDescent="0.3">
      <c r="A494" s="109">
        <v>130385</v>
      </c>
      <c r="B494" s="110" t="s">
        <v>2567</v>
      </c>
      <c r="C494" s="110" t="s">
        <v>3775</v>
      </c>
      <c r="D494" s="110">
        <v>2060</v>
      </c>
      <c r="E494" s="110" t="s">
        <v>679</v>
      </c>
      <c r="F494" s="110" t="s">
        <v>724</v>
      </c>
      <c r="G494" s="110" t="s">
        <v>724</v>
      </c>
    </row>
    <row r="495" spans="1:7" ht="14.4" x14ac:dyDescent="0.3">
      <c r="A495" s="109">
        <v>130401</v>
      </c>
      <c r="B495" s="110" t="s">
        <v>3776</v>
      </c>
      <c r="C495" s="110" t="s">
        <v>3777</v>
      </c>
      <c r="D495" s="110">
        <v>2018</v>
      </c>
      <c r="E495" s="110" t="s">
        <v>679</v>
      </c>
      <c r="F495" s="110" t="s">
        <v>3778</v>
      </c>
      <c r="G495" s="110" t="s">
        <v>2041</v>
      </c>
    </row>
    <row r="496" spans="1:7" ht="14.4" x14ac:dyDescent="0.3">
      <c r="A496" s="109">
        <v>130419</v>
      </c>
      <c r="B496" s="110" t="s">
        <v>1016</v>
      </c>
      <c r="C496" s="110" t="s">
        <v>3779</v>
      </c>
      <c r="D496" s="110">
        <v>2600</v>
      </c>
      <c r="E496" s="110" t="s">
        <v>320</v>
      </c>
      <c r="F496" s="110" t="s">
        <v>1017</v>
      </c>
      <c r="G496" s="110" t="s">
        <v>2568</v>
      </c>
    </row>
    <row r="497" spans="1:7" ht="14.4" x14ac:dyDescent="0.3">
      <c r="A497" s="109">
        <v>130724</v>
      </c>
      <c r="B497" s="110" t="s">
        <v>2569</v>
      </c>
      <c r="C497" s="110" t="s">
        <v>3780</v>
      </c>
      <c r="D497" s="110">
        <v>2030</v>
      </c>
      <c r="E497" s="110" t="s">
        <v>679</v>
      </c>
      <c r="F497" s="110" t="s">
        <v>2570</v>
      </c>
      <c r="G497" s="110" t="s">
        <v>2571</v>
      </c>
    </row>
    <row r="498" spans="1:7" ht="14.4" x14ac:dyDescent="0.3">
      <c r="A498" s="109">
        <v>130823</v>
      </c>
      <c r="B498" s="110" t="s">
        <v>5374</v>
      </c>
      <c r="C498" s="110" t="s">
        <v>5375</v>
      </c>
      <c r="D498" s="110">
        <v>1000</v>
      </c>
      <c r="E498" s="110" t="s">
        <v>678</v>
      </c>
      <c r="F498" s="110" t="s">
        <v>724</v>
      </c>
      <c r="G498" s="110" t="s">
        <v>724</v>
      </c>
    </row>
    <row r="499" spans="1:7" ht="14.4" x14ac:dyDescent="0.3">
      <c r="A499" s="109">
        <v>131144</v>
      </c>
      <c r="B499" s="110" t="s">
        <v>3781</v>
      </c>
      <c r="C499" s="110" t="s">
        <v>3782</v>
      </c>
      <c r="D499" s="110">
        <v>8790</v>
      </c>
      <c r="E499" s="110" t="s">
        <v>222</v>
      </c>
      <c r="F499" s="110" t="s">
        <v>2572</v>
      </c>
      <c r="G499" s="110" t="s">
        <v>1018</v>
      </c>
    </row>
    <row r="500" spans="1:7" ht="14.4" x14ac:dyDescent="0.3">
      <c r="A500" s="109">
        <v>131235</v>
      </c>
      <c r="B500" s="110" t="s">
        <v>3783</v>
      </c>
      <c r="C500" s="110" t="s">
        <v>3784</v>
      </c>
      <c r="D500" s="110">
        <v>2800</v>
      </c>
      <c r="E500" s="110" t="s">
        <v>143</v>
      </c>
      <c r="F500" s="110" t="s">
        <v>2573</v>
      </c>
      <c r="G500" s="110" t="s">
        <v>2574</v>
      </c>
    </row>
    <row r="501" spans="1:7" ht="14.4" x14ac:dyDescent="0.3">
      <c r="A501" s="109">
        <v>131251</v>
      </c>
      <c r="B501" s="110" t="s">
        <v>2575</v>
      </c>
      <c r="C501" s="110" t="s">
        <v>3785</v>
      </c>
      <c r="D501" s="110">
        <v>8670</v>
      </c>
      <c r="E501" s="110" t="s">
        <v>207</v>
      </c>
      <c r="F501" s="110" t="s">
        <v>724</v>
      </c>
      <c r="G501" s="110" t="s">
        <v>2086</v>
      </c>
    </row>
    <row r="502" spans="1:7" ht="14.4" x14ac:dyDescent="0.3">
      <c r="A502" s="109">
        <v>131581</v>
      </c>
      <c r="B502" s="110" t="s">
        <v>3786</v>
      </c>
      <c r="C502" s="110" t="s">
        <v>5113</v>
      </c>
      <c r="D502" s="110">
        <v>1130</v>
      </c>
      <c r="E502" s="110" t="s">
        <v>5114</v>
      </c>
      <c r="F502" s="110" t="s">
        <v>5115</v>
      </c>
      <c r="G502" s="110" t="s">
        <v>2576</v>
      </c>
    </row>
    <row r="503" spans="1:7" ht="14.4" x14ac:dyDescent="0.3">
      <c r="A503" s="109">
        <v>131599</v>
      </c>
      <c r="B503" s="110" t="s">
        <v>3787</v>
      </c>
      <c r="C503" s="110" t="s">
        <v>3788</v>
      </c>
      <c r="D503" s="110">
        <v>1030</v>
      </c>
      <c r="E503" s="110" t="s">
        <v>71</v>
      </c>
      <c r="F503" s="110" t="s">
        <v>720</v>
      </c>
      <c r="G503" s="110" t="s">
        <v>1019</v>
      </c>
    </row>
    <row r="504" spans="1:7" ht="14.4" x14ac:dyDescent="0.3">
      <c r="A504" s="109">
        <v>131607</v>
      </c>
      <c r="B504" s="110" t="s">
        <v>1020</v>
      </c>
      <c r="C504" s="110" t="s">
        <v>3789</v>
      </c>
      <c r="D504" s="110">
        <v>8900</v>
      </c>
      <c r="E504" s="110" t="s">
        <v>225</v>
      </c>
      <c r="F504" s="110" t="s">
        <v>1021</v>
      </c>
      <c r="G504" s="110" t="s">
        <v>1022</v>
      </c>
    </row>
    <row r="505" spans="1:7" ht="14.4" x14ac:dyDescent="0.3">
      <c r="A505" s="109">
        <v>131731</v>
      </c>
      <c r="B505" s="110" t="s">
        <v>2577</v>
      </c>
      <c r="C505" s="110" t="s">
        <v>3790</v>
      </c>
      <c r="D505" s="110">
        <v>3090</v>
      </c>
      <c r="E505" s="110" t="s">
        <v>95</v>
      </c>
      <c r="F505" s="110" t="s">
        <v>2578</v>
      </c>
      <c r="G505" s="110" t="s">
        <v>2579</v>
      </c>
    </row>
    <row r="506" spans="1:7" ht="14.4" x14ac:dyDescent="0.3">
      <c r="A506" s="109">
        <v>131763</v>
      </c>
      <c r="B506" s="110" t="s">
        <v>3791</v>
      </c>
      <c r="C506" s="110" t="s">
        <v>3792</v>
      </c>
      <c r="D506" s="110">
        <v>8700</v>
      </c>
      <c r="E506" s="110" t="s">
        <v>224</v>
      </c>
      <c r="F506" s="110" t="s">
        <v>2088</v>
      </c>
      <c r="G506" s="110" t="s">
        <v>2089</v>
      </c>
    </row>
    <row r="507" spans="1:7" ht="14.4" x14ac:dyDescent="0.3">
      <c r="A507" s="109">
        <v>131995</v>
      </c>
      <c r="B507" s="110" t="s">
        <v>1023</v>
      </c>
      <c r="C507" s="110" t="s">
        <v>3793</v>
      </c>
      <c r="D507" s="110">
        <v>2000</v>
      </c>
      <c r="E507" s="110" t="s">
        <v>679</v>
      </c>
      <c r="F507" s="110" t="s">
        <v>3012</v>
      </c>
      <c r="G507" s="110" t="s">
        <v>5116</v>
      </c>
    </row>
    <row r="508" spans="1:7" ht="14.4" x14ac:dyDescent="0.3">
      <c r="A508" s="109">
        <v>132027</v>
      </c>
      <c r="B508" s="110" t="s">
        <v>2580</v>
      </c>
      <c r="C508" s="110" t="s">
        <v>3794</v>
      </c>
      <c r="D508" s="110">
        <v>1000</v>
      </c>
      <c r="E508" s="110" t="s">
        <v>678</v>
      </c>
      <c r="F508" s="110" t="s">
        <v>2581</v>
      </c>
      <c r="G508" s="110" t="s">
        <v>2582</v>
      </c>
    </row>
    <row r="509" spans="1:7" ht="14.4" x14ac:dyDescent="0.3">
      <c r="A509" s="109">
        <v>132035</v>
      </c>
      <c r="B509" s="110" t="s">
        <v>3795</v>
      </c>
      <c r="C509" s="110" t="s">
        <v>3796</v>
      </c>
      <c r="D509" s="110">
        <v>3920</v>
      </c>
      <c r="E509" s="110" t="s">
        <v>183</v>
      </c>
      <c r="F509" s="110" t="s">
        <v>1025</v>
      </c>
      <c r="G509" s="110" t="s">
        <v>1026</v>
      </c>
    </row>
    <row r="510" spans="1:7" ht="14.4" x14ac:dyDescent="0.3">
      <c r="A510" s="109">
        <v>132068</v>
      </c>
      <c r="B510" s="110" t="s">
        <v>3797</v>
      </c>
      <c r="C510" s="110" t="s">
        <v>2583</v>
      </c>
      <c r="D510" s="110">
        <v>2200</v>
      </c>
      <c r="E510" s="110" t="s">
        <v>121</v>
      </c>
      <c r="F510" s="110" t="s">
        <v>2584</v>
      </c>
      <c r="G510" s="110" t="s">
        <v>2585</v>
      </c>
    </row>
    <row r="511" spans="1:7" ht="14.4" x14ac:dyDescent="0.3">
      <c r="A511" s="109">
        <v>132084</v>
      </c>
      <c r="B511" s="110" t="s">
        <v>1027</v>
      </c>
      <c r="C511" s="110" t="s">
        <v>3798</v>
      </c>
      <c r="D511" s="110">
        <v>1500</v>
      </c>
      <c r="E511" s="110" t="s">
        <v>82</v>
      </c>
      <c r="F511" s="110" t="s">
        <v>723</v>
      </c>
      <c r="G511" s="110" t="s">
        <v>1028</v>
      </c>
    </row>
    <row r="512" spans="1:7" ht="14.4" x14ac:dyDescent="0.3">
      <c r="A512" s="109">
        <v>132101</v>
      </c>
      <c r="B512" s="110" t="s">
        <v>3799</v>
      </c>
      <c r="C512" s="110" t="s">
        <v>3800</v>
      </c>
      <c r="D512" s="110">
        <v>2660</v>
      </c>
      <c r="E512" s="110" t="s">
        <v>2381</v>
      </c>
      <c r="F512" s="110" t="s">
        <v>1029</v>
      </c>
      <c r="G512" s="110" t="s">
        <v>5117</v>
      </c>
    </row>
    <row r="513" spans="1:7" ht="14.4" x14ac:dyDescent="0.3">
      <c r="A513" s="109">
        <v>132126</v>
      </c>
      <c r="B513" s="110" t="s">
        <v>3801</v>
      </c>
      <c r="C513" s="110" t="s">
        <v>3802</v>
      </c>
      <c r="D513" s="110">
        <v>2000</v>
      </c>
      <c r="E513" s="110" t="s">
        <v>679</v>
      </c>
      <c r="F513" s="110" t="s">
        <v>3803</v>
      </c>
      <c r="G513" s="110" t="s">
        <v>3804</v>
      </c>
    </row>
    <row r="514" spans="1:7" ht="14.4" x14ac:dyDescent="0.3">
      <c r="A514" s="109">
        <v>132167</v>
      </c>
      <c r="B514" s="110" t="s">
        <v>1030</v>
      </c>
      <c r="C514" s="110" t="s">
        <v>3805</v>
      </c>
      <c r="D514" s="110">
        <v>9000</v>
      </c>
      <c r="E514" s="110" t="s">
        <v>229</v>
      </c>
      <c r="F514" s="110" t="s">
        <v>724</v>
      </c>
      <c r="G514" s="110" t="s">
        <v>724</v>
      </c>
    </row>
    <row r="515" spans="1:7" ht="14.4" x14ac:dyDescent="0.3">
      <c r="A515" s="109">
        <v>132217</v>
      </c>
      <c r="B515" s="110" t="s">
        <v>2042</v>
      </c>
      <c r="C515" s="110" t="s">
        <v>3806</v>
      </c>
      <c r="D515" s="110">
        <v>2890</v>
      </c>
      <c r="E515" s="110" t="s">
        <v>1464</v>
      </c>
      <c r="F515" s="110" t="s">
        <v>2043</v>
      </c>
      <c r="G515" s="110" t="s">
        <v>2044</v>
      </c>
    </row>
    <row r="516" spans="1:7" ht="14.4" x14ac:dyDescent="0.3">
      <c r="A516" s="109">
        <v>132357</v>
      </c>
      <c r="B516" s="110" t="s">
        <v>2586</v>
      </c>
      <c r="C516" s="110" t="s">
        <v>3807</v>
      </c>
      <c r="D516" s="110">
        <v>8500</v>
      </c>
      <c r="E516" s="110" t="s">
        <v>210</v>
      </c>
      <c r="F516" s="110" t="s">
        <v>3808</v>
      </c>
      <c r="G516" s="110" t="s">
        <v>3809</v>
      </c>
    </row>
    <row r="517" spans="1:7" ht="14.4" x14ac:dyDescent="0.3">
      <c r="A517" s="109">
        <v>132415</v>
      </c>
      <c r="B517" s="110" t="s">
        <v>3810</v>
      </c>
      <c r="C517" s="110" t="s">
        <v>3811</v>
      </c>
      <c r="D517" s="110">
        <v>2018</v>
      </c>
      <c r="E517" s="110" t="s">
        <v>679</v>
      </c>
      <c r="F517" s="110" t="s">
        <v>2045</v>
      </c>
      <c r="G517" s="110" t="s">
        <v>2046</v>
      </c>
    </row>
    <row r="518" spans="1:7" ht="14.4" x14ac:dyDescent="0.3">
      <c r="A518" s="109">
        <v>132861</v>
      </c>
      <c r="B518" s="110" t="s">
        <v>3812</v>
      </c>
      <c r="C518" s="110" t="s">
        <v>3813</v>
      </c>
      <c r="D518" s="110">
        <v>8830</v>
      </c>
      <c r="E518" s="110" t="s">
        <v>367</v>
      </c>
      <c r="F518" s="110" t="s">
        <v>5118</v>
      </c>
      <c r="G518" s="110" t="s">
        <v>5119</v>
      </c>
    </row>
    <row r="519" spans="1:7" ht="14.4" x14ac:dyDescent="0.3">
      <c r="A519" s="109">
        <v>132886</v>
      </c>
      <c r="B519" s="110" t="s">
        <v>1031</v>
      </c>
      <c r="C519" s="110" t="s">
        <v>3814</v>
      </c>
      <c r="D519" s="110">
        <v>8511</v>
      </c>
      <c r="E519" s="110" t="s">
        <v>30</v>
      </c>
      <c r="F519" s="110" t="s">
        <v>1032</v>
      </c>
      <c r="G519" s="110" t="s">
        <v>2587</v>
      </c>
    </row>
    <row r="520" spans="1:7" ht="14.4" x14ac:dyDescent="0.3">
      <c r="A520" s="109">
        <v>132894</v>
      </c>
      <c r="B520" s="110" t="s">
        <v>3815</v>
      </c>
      <c r="C520" s="110" t="s">
        <v>3816</v>
      </c>
      <c r="D520" s="110">
        <v>2620</v>
      </c>
      <c r="E520" s="110" t="s">
        <v>321</v>
      </c>
      <c r="F520" s="110" t="s">
        <v>2588</v>
      </c>
      <c r="G520" s="110" t="s">
        <v>3817</v>
      </c>
    </row>
    <row r="521" spans="1:7" ht="14.4" x14ac:dyDescent="0.3">
      <c r="A521" s="109">
        <v>132902</v>
      </c>
      <c r="B521" s="110" t="s">
        <v>1033</v>
      </c>
      <c r="C521" s="110" t="s">
        <v>3818</v>
      </c>
      <c r="D521" s="110">
        <v>3910</v>
      </c>
      <c r="E521" s="110" t="s">
        <v>777</v>
      </c>
      <c r="F521" s="110" t="s">
        <v>727</v>
      </c>
      <c r="G521" s="110" t="s">
        <v>1034</v>
      </c>
    </row>
    <row r="522" spans="1:7" ht="14.4" x14ac:dyDescent="0.3">
      <c r="A522" s="109">
        <v>133314</v>
      </c>
      <c r="B522" s="110" t="s">
        <v>3819</v>
      </c>
      <c r="C522" s="110" t="s">
        <v>3820</v>
      </c>
      <c r="D522" s="110">
        <v>9160</v>
      </c>
      <c r="E522" s="110" t="s">
        <v>235</v>
      </c>
      <c r="F522" s="110" t="s">
        <v>1035</v>
      </c>
      <c r="G522" s="110" t="s">
        <v>1036</v>
      </c>
    </row>
    <row r="523" spans="1:7" ht="14.4" x14ac:dyDescent="0.3">
      <c r="A523" s="109">
        <v>133355</v>
      </c>
      <c r="B523" s="110" t="s">
        <v>2589</v>
      </c>
      <c r="C523" s="110" t="s">
        <v>3821</v>
      </c>
      <c r="D523" s="110">
        <v>3600</v>
      </c>
      <c r="E523" s="110" t="s">
        <v>172</v>
      </c>
      <c r="F523" s="110" t="s">
        <v>2590</v>
      </c>
      <c r="G523" s="110" t="s">
        <v>2591</v>
      </c>
    </row>
    <row r="524" spans="1:7" ht="14.4" x14ac:dyDescent="0.3">
      <c r="A524" s="109">
        <v>133488</v>
      </c>
      <c r="B524" s="110" t="s">
        <v>1037</v>
      </c>
      <c r="C524" s="110" t="s">
        <v>3822</v>
      </c>
      <c r="D524" s="110">
        <v>3300</v>
      </c>
      <c r="E524" s="110" t="s">
        <v>160</v>
      </c>
      <c r="F524" s="110" t="s">
        <v>1038</v>
      </c>
      <c r="G524" s="110" t="s">
        <v>1039</v>
      </c>
    </row>
    <row r="525" spans="1:7" ht="14.4" x14ac:dyDescent="0.3">
      <c r="A525" s="109">
        <v>133538</v>
      </c>
      <c r="B525" s="110" t="s">
        <v>2592</v>
      </c>
      <c r="C525" s="110" t="s">
        <v>3823</v>
      </c>
      <c r="D525" s="110">
        <v>1000</v>
      </c>
      <c r="E525" s="110" t="s">
        <v>678</v>
      </c>
      <c r="F525" s="110" t="s">
        <v>2593</v>
      </c>
      <c r="G525" s="110" t="s">
        <v>724</v>
      </c>
    </row>
    <row r="526" spans="1:7" ht="14.4" x14ac:dyDescent="0.3">
      <c r="A526" s="109">
        <v>133546</v>
      </c>
      <c r="B526" s="110" t="s">
        <v>2594</v>
      </c>
      <c r="C526" s="110" t="s">
        <v>3824</v>
      </c>
      <c r="D526" s="110">
        <v>2600</v>
      </c>
      <c r="E526" s="110" t="s">
        <v>320</v>
      </c>
      <c r="F526" s="110" t="s">
        <v>2595</v>
      </c>
      <c r="G526" s="110" t="s">
        <v>724</v>
      </c>
    </row>
    <row r="527" spans="1:7" ht="14.4" x14ac:dyDescent="0.3">
      <c r="A527" s="109">
        <v>133553</v>
      </c>
      <c r="B527" s="110" t="s">
        <v>2596</v>
      </c>
      <c r="C527" s="110" t="s">
        <v>3825</v>
      </c>
      <c r="D527" s="110">
        <v>3600</v>
      </c>
      <c r="E527" s="110" t="s">
        <v>172</v>
      </c>
      <c r="F527" s="110" t="s">
        <v>2597</v>
      </c>
      <c r="G527" s="110" t="s">
        <v>724</v>
      </c>
    </row>
    <row r="528" spans="1:7" ht="14.4" x14ac:dyDescent="0.3">
      <c r="A528" s="109">
        <v>133561</v>
      </c>
      <c r="B528" s="110" t="s">
        <v>2047</v>
      </c>
      <c r="C528" s="110" t="s">
        <v>5120</v>
      </c>
      <c r="D528" s="110">
        <v>9100</v>
      </c>
      <c r="E528" s="110" t="s">
        <v>139</v>
      </c>
      <c r="F528" s="110" t="s">
        <v>5121</v>
      </c>
      <c r="G528" s="110" t="s">
        <v>5122</v>
      </c>
    </row>
    <row r="529" spans="1:7" ht="14.4" x14ac:dyDescent="0.3">
      <c r="A529" s="109">
        <v>133579</v>
      </c>
      <c r="B529" s="110" t="s">
        <v>2598</v>
      </c>
      <c r="C529" s="110" t="s">
        <v>3198</v>
      </c>
      <c r="D529" s="110">
        <v>8200</v>
      </c>
      <c r="E529" s="110" t="s">
        <v>197</v>
      </c>
      <c r="F529" s="110" t="s">
        <v>2599</v>
      </c>
      <c r="G529" s="110" t="s">
        <v>724</v>
      </c>
    </row>
    <row r="530" spans="1:7" ht="14.4" x14ac:dyDescent="0.3">
      <c r="A530" s="109">
        <v>137125</v>
      </c>
      <c r="B530" s="110" t="s">
        <v>1040</v>
      </c>
      <c r="C530" s="110" t="s">
        <v>3826</v>
      </c>
      <c r="D530" s="110">
        <v>8930</v>
      </c>
      <c r="E530" s="110" t="s">
        <v>377</v>
      </c>
      <c r="F530" s="110" t="s">
        <v>1041</v>
      </c>
      <c r="G530" s="110" t="s">
        <v>1042</v>
      </c>
    </row>
    <row r="531" spans="1:7" ht="14.4" x14ac:dyDescent="0.3">
      <c r="A531" s="109">
        <v>137166</v>
      </c>
      <c r="B531" s="110" t="s">
        <v>1043</v>
      </c>
      <c r="C531" s="110" t="s">
        <v>3827</v>
      </c>
      <c r="D531" s="110">
        <v>9550</v>
      </c>
      <c r="E531" s="110" t="s">
        <v>258</v>
      </c>
      <c r="F531" s="110" t="s">
        <v>476</v>
      </c>
      <c r="G531" s="110" t="s">
        <v>1044</v>
      </c>
    </row>
    <row r="532" spans="1:7" ht="14.4" x14ac:dyDescent="0.3">
      <c r="A532" s="109">
        <v>137182</v>
      </c>
      <c r="B532" s="110" t="s">
        <v>2600</v>
      </c>
      <c r="C532" s="110" t="s">
        <v>3828</v>
      </c>
      <c r="D532" s="110">
        <v>1000</v>
      </c>
      <c r="E532" s="110" t="s">
        <v>678</v>
      </c>
      <c r="F532" s="110" t="s">
        <v>2601</v>
      </c>
      <c r="G532" s="110" t="s">
        <v>2602</v>
      </c>
    </row>
    <row r="533" spans="1:7" ht="14.4" x14ac:dyDescent="0.3">
      <c r="A533" s="109">
        <v>137191</v>
      </c>
      <c r="B533" s="110" t="s">
        <v>1045</v>
      </c>
      <c r="C533" s="110" t="s">
        <v>3829</v>
      </c>
      <c r="D533" s="110">
        <v>9308</v>
      </c>
      <c r="E533" s="110" t="s">
        <v>37</v>
      </c>
      <c r="F533" s="110" t="s">
        <v>724</v>
      </c>
      <c r="G533" s="110" t="s">
        <v>724</v>
      </c>
    </row>
    <row r="534" spans="1:7" ht="14.4" x14ac:dyDescent="0.3">
      <c r="A534" s="109">
        <v>137216</v>
      </c>
      <c r="B534" s="110" t="s">
        <v>1046</v>
      </c>
      <c r="C534" s="110" t="s">
        <v>3830</v>
      </c>
      <c r="D534" s="110">
        <v>2490</v>
      </c>
      <c r="E534" s="110" t="s">
        <v>126</v>
      </c>
      <c r="F534" s="110" t="s">
        <v>2603</v>
      </c>
      <c r="G534" s="110" t="s">
        <v>2604</v>
      </c>
    </row>
    <row r="535" spans="1:7" ht="14.4" x14ac:dyDescent="0.3">
      <c r="A535" s="109">
        <v>137257</v>
      </c>
      <c r="B535" s="110" t="s">
        <v>3831</v>
      </c>
      <c r="C535" s="110" t="s">
        <v>3832</v>
      </c>
      <c r="D535" s="110">
        <v>1040</v>
      </c>
      <c r="E535" s="110" t="s">
        <v>72</v>
      </c>
      <c r="F535" s="110" t="s">
        <v>724</v>
      </c>
      <c r="G535" s="110" t="s">
        <v>724</v>
      </c>
    </row>
    <row r="536" spans="1:7" ht="14.4" x14ac:dyDescent="0.3">
      <c r="A536" s="109">
        <v>137273</v>
      </c>
      <c r="B536" s="110" t="s">
        <v>2605</v>
      </c>
      <c r="C536" s="110" t="s">
        <v>5123</v>
      </c>
      <c r="D536" s="110">
        <v>1000</v>
      </c>
      <c r="E536" s="110" t="s">
        <v>678</v>
      </c>
      <c r="F536" s="110" t="s">
        <v>724</v>
      </c>
      <c r="G536" s="110" t="s">
        <v>724</v>
      </c>
    </row>
    <row r="537" spans="1:7" ht="14.4" x14ac:dyDescent="0.3">
      <c r="A537" s="109">
        <v>137315</v>
      </c>
      <c r="B537" s="110" t="s">
        <v>3833</v>
      </c>
      <c r="C537" s="110" t="s">
        <v>3834</v>
      </c>
      <c r="D537" s="110">
        <v>3080</v>
      </c>
      <c r="E537" s="110" t="s">
        <v>97</v>
      </c>
      <c r="F537" s="110" t="s">
        <v>2606</v>
      </c>
      <c r="G537" s="110" t="s">
        <v>2607</v>
      </c>
    </row>
    <row r="538" spans="1:7" ht="14.4" x14ac:dyDescent="0.3">
      <c r="A538" s="109">
        <v>137323</v>
      </c>
      <c r="B538" s="110" t="s">
        <v>2608</v>
      </c>
      <c r="C538" s="110" t="s">
        <v>3835</v>
      </c>
      <c r="D538" s="110">
        <v>3010</v>
      </c>
      <c r="E538" s="110" t="s">
        <v>156</v>
      </c>
      <c r="F538" s="110" t="s">
        <v>5271</v>
      </c>
      <c r="G538" s="110" t="s">
        <v>2609</v>
      </c>
    </row>
    <row r="539" spans="1:7" ht="14.4" x14ac:dyDescent="0.3">
      <c r="A539" s="109">
        <v>137356</v>
      </c>
      <c r="B539" s="110" t="s">
        <v>2610</v>
      </c>
      <c r="C539" s="110" t="s">
        <v>5272</v>
      </c>
      <c r="D539" s="110">
        <v>3001</v>
      </c>
      <c r="E539" s="110" t="s">
        <v>150</v>
      </c>
      <c r="F539" s="110" t="s">
        <v>3836</v>
      </c>
      <c r="G539" s="110" t="s">
        <v>2611</v>
      </c>
    </row>
    <row r="540" spans="1:7" ht="14.4" x14ac:dyDescent="0.3">
      <c r="A540" s="109">
        <v>137372</v>
      </c>
      <c r="B540" s="110" t="s">
        <v>3837</v>
      </c>
      <c r="C540" s="110" t="s">
        <v>3838</v>
      </c>
      <c r="D540" s="110">
        <v>9040</v>
      </c>
      <c r="E540" s="110" t="s">
        <v>236</v>
      </c>
      <c r="F540" s="110" t="s">
        <v>2612</v>
      </c>
      <c r="G540" s="110" t="s">
        <v>2613</v>
      </c>
    </row>
    <row r="541" spans="1:7" ht="14.4" x14ac:dyDescent="0.3">
      <c r="A541" s="109">
        <v>137406</v>
      </c>
      <c r="B541" s="110" t="s">
        <v>2614</v>
      </c>
      <c r="C541" s="110" t="s">
        <v>3839</v>
      </c>
      <c r="D541" s="110">
        <v>3600</v>
      </c>
      <c r="E541" s="110" t="s">
        <v>172</v>
      </c>
      <c r="F541" s="110" t="s">
        <v>2615</v>
      </c>
      <c r="G541" s="110" t="s">
        <v>2616</v>
      </c>
    </row>
    <row r="542" spans="1:7" ht="14.4" x14ac:dyDescent="0.3">
      <c r="A542" s="109">
        <v>137687</v>
      </c>
      <c r="B542" s="110" t="s">
        <v>2617</v>
      </c>
      <c r="C542" s="110" t="s">
        <v>3169</v>
      </c>
      <c r="D542" s="110">
        <v>9770</v>
      </c>
      <c r="E542" s="110" t="s">
        <v>962</v>
      </c>
      <c r="F542" s="110" t="s">
        <v>2618</v>
      </c>
      <c r="G542" s="110" t="s">
        <v>2619</v>
      </c>
    </row>
    <row r="543" spans="1:7" ht="14.4" x14ac:dyDescent="0.3">
      <c r="A543" s="109">
        <v>137695</v>
      </c>
      <c r="B543" s="110" t="s">
        <v>2620</v>
      </c>
      <c r="C543" s="110" t="s">
        <v>3840</v>
      </c>
      <c r="D543" s="110">
        <v>9920</v>
      </c>
      <c r="E543" s="110" t="s">
        <v>1646</v>
      </c>
      <c r="F543" s="110" t="s">
        <v>3841</v>
      </c>
      <c r="G543" s="110" t="s">
        <v>2621</v>
      </c>
    </row>
    <row r="544" spans="1:7" ht="14.4" x14ac:dyDescent="0.3">
      <c r="A544" s="109">
        <v>137703</v>
      </c>
      <c r="B544" s="110" t="s">
        <v>2622</v>
      </c>
      <c r="C544" s="110" t="s">
        <v>3148</v>
      </c>
      <c r="D544" s="110">
        <v>9800</v>
      </c>
      <c r="E544" s="110" t="s">
        <v>267</v>
      </c>
      <c r="F544" s="110" t="s">
        <v>2121</v>
      </c>
      <c r="G544" s="110" t="s">
        <v>2122</v>
      </c>
    </row>
    <row r="545" spans="1:7" ht="14.4" x14ac:dyDescent="0.3">
      <c r="A545" s="109">
        <v>137711</v>
      </c>
      <c r="B545" s="110" t="s">
        <v>2623</v>
      </c>
      <c r="C545" s="110" t="s">
        <v>3842</v>
      </c>
      <c r="D545" s="110">
        <v>9880</v>
      </c>
      <c r="E545" s="110" t="s">
        <v>269</v>
      </c>
      <c r="F545" s="110" t="s">
        <v>2624</v>
      </c>
      <c r="G545" s="110" t="s">
        <v>2625</v>
      </c>
    </row>
    <row r="546" spans="1:7" ht="14.4" x14ac:dyDescent="0.3">
      <c r="A546" s="109">
        <v>137729</v>
      </c>
      <c r="B546" s="110" t="s">
        <v>2626</v>
      </c>
      <c r="C546" s="110" t="s">
        <v>3843</v>
      </c>
      <c r="D546" s="110">
        <v>2870</v>
      </c>
      <c r="E546" s="110" t="s">
        <v>1464</v>
      </c>
      <c r="F546" s="110" t="s">
        <v>2627</v>
      </c>
      <c r="G546" s="110" t="s">
        <v>2628</v>
      </c>
    </row>
    <row r="547" spans="1:7" ht="14.4" x14ac:dyDescent="0.3">
      <c r="A547" s="109">
        <v>137737</v>
      </c>
      <c r="B547" s="110" t="s">
        <v>2629</v>
      </c>
      <c r="C547" s="110" t="s">
        <v>3844</v>
      </c>
      <c r="D547" s="110">
        <v>3670</v>
      </c>
      <c r="E547" s="110" t="s">
        <v>750</v>
      </c>
      <c r="F547" s="110" t="s">
        <v>2630</v>
      </c>
      <c r="G547" s="110" t="s">
        <v>724</v>
      </c>
    </row>
    <row r="548" spans="1:7" ht="14.4" x14ac:dyDescent="0.3">
      <c r="A548" s="109">
        <v>137745</v>
      </c>
      <c r="B548" s="110" t="s">
        <v>2631</v>
      </c>
      <c r="C548" s="110" t="s">
        <v>3845</v>
      </c>
      <c r="D548" s="110">
        <v>3910</v>
      </c>
      <c r="E548" s="110" t="s">
        <v>777</v>
      </c>
      <c r="F548" s="110" t="s">
        <v>3846</v>
      </c>
      <c r="G548" s="110" t="s">
        <v>2632</v>
      </c>
    </row>
    <row r="549" spans="1:7" ht="14.4" x14ac:dyDescent="0.3">
      <c r="A549" s="109">
        <v>137752</v>
      </c>
      <c r="B549" s="110" t="s">
        <v>3847</v>
      </c>
      <c r="C549" s="110" t="s">
        <v>5124</v>
      </c>
      <c r="D549" s="110">
        <v>9600</v>
      </c>
      <c r="E549" s="110" t="s">
        <v>260</v>
      </c>
      <c r="F549" s="110" t="s">
        <v>5125</v>
      </c>
      <c r="G549" s="110" t="s">
        <v>2633</v>
      </c>
    </row>
    <row r="550" spans="1:7" ht="14.4" x14ac:dyDescent="0.3">
      <c r="A550" s="109">
        <v>137869</v>
      </c>
      <c r="B550" s="110" t="s">
        <v>2634</v>
      </c>
      <c r="C550" s="110" t="s">
        <v>3656</v>
      </c>
      <c r="D550" s="110">
        <v>8200</v>
      </c>
      <c r="E550" s="110" t="s">
        <v>197</v>
      </c>
      <c r="F550" s="110" t="s">
        <v>2635</v>
      </c>
      <c r="G550" s="110" t="s">
        <v>2636</v>
      </c>
    </row>
    <row r="551" spans="1:7" ht="14.4" x14ac:dyDescent="0.3">
      <c r="A551" s="109">
        <v>138016</v>
      </c>
      <c r="B551" s="110" t="s">
        <v>2637</v>
      </c>
      <c r="C551" s="110" t="s">
        <v>3848</v>
      </c>
      <c r="D551" s="110">
        <v>3960</v>
      </c>
      <c r="E551" s="110" t="s">
        <v>177</v>
      </c>
      <c r="F551" s="110" t="s">
        <v>2638</v>
      </c>
      <c r="G551" s="110" t="s">
        <v>2639</v>
      </c>
    </row>
    <row r="552" spans="1:7" ht="14.4" x14ac:dyDescent="0.3">
      <c r="A552" s="109">
        <v>138156</v>
      </c>
      <c r="B552" s="110" t="s">
        <v>2640</v>
      </c>
      <c r="C552" s="110" t="s">
        <v>3849</v>
      </c>
      <c r="D552" s="110">
        <v>8560</v>
      </c>
      <c r="E552" s="110" t="s">
        <v>215</v>
      </c>
      <c r="F552" s="110" t="s">
        <v>2641</v>
      </c>
      <c r="G552" s="110" t="s">
        <v>2642</v>
      </c>
    </row>
    <row r="553" spans="1:7" ht="14.4" x14ac:dyDescent="0.3">
      <c r="A553" s="109">
        <v>138164</v>
      </c>
      <c r="B553" s="110" t="s">
        <v>3850</v>
      </c>
      <c r="C553" s="110" t="s">
        <v>3430</v>
      </c>
      <c r="D553" s="110">
        <v>9300</v>
      </c>
      <c r="E553" s="110" t="s">
        <v>246</v>
      </c>
      <c r="F553" s="110" t="s">
        <v>852</v>
      </c>
      <c r="G553" s="110" t="s">
        <v>2643</v>
      </c>
    </row>
    <row r="554" spans="1:7" ht="14.4" x14ac:dyDescent="0.3">
      <c r="A554" s="109">
        <v>138172</v>
      </c>
      <c r="B554" s="110" t="s">
        <v>3851</v>
      </c>
      <c r="C554" s="110" t="s">
        <v>3544</v>
      </c>
      <c r="D554" s="110">
        <v>9800</v>
      </c>
      <c r="E554" s="110" t="s">
        <v>267</v>
      </c>
      <c r="F554" s="110" t="s">
        <v>5126</v>
      </c>
      <c r="G554" s="110" t="s">
        <v>724</v>
      </c>
    </row>
    <row r="555" spans="1:7" ht="14.4" x14ac:dyDescent="0.3">
      <c r="A555" s="109">
        <v>138181</v>
      </c>
      <c r="B555" s="110" t="s">
        <v>2644</v>
      </c>
      <c r="C555" s="110" t="s">
        <v>3852</v>
      </c>
      <c r="D555" s="110">
        <v>9900</v>
      </c>
      <c r="E555" s="110" t="s">
        <v>270</v>
      </c>
      <c r="F555" s="110" t="s">
        <v>2645</v>
      </c>
      <c r="G555" s="110" t="s">
        <v>2646</v>
      </c>
    </row>
    <row r="556" spans="1:7" ht="14.4" x14ac:dyDescent="0.3">
      <c r="A556" s="109">
        <v>138297</v>
      </c>
      <c r="B556" s="110" t="s">
        <v>2647</v>
      </c>
      <c r="C556" s="110" t="s">
        <v>3853</v>
      </c>
      <c r="D556" s="110">
        <v>3590</v>
      </c>
      <c r="E556" s="110" t="s">
        <v>366</v>
      </c>
      <c r="F556" s="110" t="s">
        <v>2648</v>
      </c>
      <c r="G556" s="110" t="s">
        <v>2649</v>
      </c>
    </row>
    <row r="557" spans="1:7" ht="14.4" x14ac:dyDescent="0.3">
      <c r="A557" s="109">
        <v>138636</v>
      </c>
      <c r="B557" s="110" t="s">
        <v>3854</v>
      </c>
      <c r="C557" s="110" t="s">
        <v>3855</v>
      </c>
      <c r="D557" s="110">
        <v>9870</v>
      </c>
      <c r="E557" s="110" t="s">
        <v>46</v>
      </c>
      <c r="F557" s="110" t="s">
        <v>2650</v>
      </c>
      <c r="G557" s="110" t="s">
        <v>2651</v>
      </c>
    </row>
    <row r="558" spans="1:7" ht="14.4" x14ac:dyDescent="0.3">
      <c r="A558" s="109">
        <v>138917</v>
      </c>
      <c r="B558" s="110" t="s">
        <v>2652</v>
      </c>
      <c r="C558" s="110" t="s">
        <v>3856</v>
      </c>
      <c r="D558" s="110">
        <v>3370</v>
      </c>
      <c r="E558" s="110" t="s">
        <v>161</v>
      </c>
      <c r="F558" s="110" t="s">
        <v>2653</v>
      </c>
      <c r="G558" s="110" t="s">
        <v>2654</v>
      </c>
    </row>
    <row r="559" spans="1:7" ht="14.4" x14ac:dyDescent="0.3">
      <c r="A559" s="109">
        <v>139741</v>
      </c>
      <c r="B559" s="110" t="s">
        <v>3857</v>
      </c>
      <c r="C559" s="110" t="s">
        <v>3858</v>
      </c>
      <c r="D559" s="110">
        <v>9000</v>
      </c>
      <c r="E559" s="110" t="s">
        <v>229</v>
      </c>
      <c r="F559" s="110" t="s">
        <v>5127</v>
      </c>
      <c r="G559" s="110" t="s">
        <v>3859</v>
      </c>
    </row>
    <row r="560" spans="1:7" ht="14.4" x14ac:dyDescent="0.3">
      <c r="A560" s="109">
        <v>143297</v>
      </c>
      <c r="B560" s="110" t="s">
        <v>3860</v>
      </c>
      <c r="C560" s="110" t="s">
        <v>3861</v>
      </c>
      <c r="D560" s="110">
        <v>9111</v>
      </c>
      <c r="E560" s="110" t="s">
        <v>3862</v>
      </c>
      <c r="F560" s="110" t="s">
        <v>3863</v>
      </c>
      <c r="G560" s="110" t="s">
        <v>3864</v>
      </c>
    </row>
    <row r="561" spans="1:7" ht="14.4" x14ac:dyDescent="0.3">
      <c r="A561" s="109">
        <v>143305</v>
      </c>
      <c r="B561" s="110" t="s">
        <v>3865</v>
      </c>
      <c r="C561" s="110" t="s">
        <v>3866</v>
      </c>
      <c r="D561" s="110">
        <v>2860</v>
      </c>
      <c r="E561" s="110" t="s">
        <v>319</v>
      </c>
      <c r="F561" s="110" t="s">
        <v>3867</v>
      </c>
      <c r="G561" s="110" t="s">
        <v>3868</v>
      </c>
    </row>
    <row r="562" spans="1:7" ht="14.4" x14ac:dyDescent="0.3">
      <c r="A562" s="109">
        <v>143396</v>
      </c>
      <c r="B562" s="110" t="s">
        <v>3869</v>
      </c>
      <c r="C562" s="110" t="s">
        <v>3870</v>
      </c>
      <c r="D562" s="110">
        <v>9800</v>
      </c>
      <c r="E562" s="110" t="s">
        <v>267</v>
      </c>
      <c r="F562" s="110" t="s">
        <v>3871</v>
      </c>
      <c r="G562" s="110" t="s">
        <v>3872</v>
      </c>
    </row>
    <row r="563" spans="1:7" ht="14.4" x14ac:dyDescent="0.3">
      <c r="A563" s="109">
        <v>143438</v>
      </c>
      <c r="B563" s="110" t="s">
        <v>3873</v>
      </c>
      <c r="C563" s="110" t="s">
        <v>3129</v>
      </c>
      <c r="D563" s="110">
        <v>8020</v>
      </c>
      <c r="E563" s="110" t="s">
        <v>191</v>
      </c>
      <c r="F563" s="110" t="s">
        <v>724</v>
      </c>
      <c r="G563" s="110" t="s">
        <v>724</v>
      </c>
    </row>
    <row r="564" spans="1:7" ht="14.4" x14ac:dyDescent="0.3">
      <c r="A564" s="109">
        <v>143446</v>
      </c>
      <c r="B564" s="110" t="s">
        <v>3874</v>
      </c>
      <c r="C564" s="110" t="s">
        <v>3823</v>
      </c>
      <c r="D564" s="110">
        <v>1000</v>
      </c>
      <c r="E564" s="110" t="s">
        <v>678</v>
      </c>
      <c r="F564" s="110" t="s">
        <v>724</v>
      </c>
      <c r="G564" s="110" t="s">
        <v>724</v>
      </c>
    </row>
    <row r="565" spans="1:7" ht="14.4" x14ac:dyDescent="0.3">
      <c r="A565" s="109">
        <v>143453</v>
      </c>
      <c r="B565" s="110" t="s">
        <v>3875</v>
      </c>
      <c r="C565" s="110" t="s">
        <v>3876</v>
      </c>
      <c r="D565" s="110">
        <v>2140</v>
      </c>
      <c r="E565" s="110" t="s">
        <v>110</v>
      </c>
      <c r="F565" s="110" t="s">
        <v>724</v>
      </c>
      <c r="G565" s="110" t="s">
        <v>724</v>
      </c>
    </row>
    <row r="566" spans="1:7" ht="14.4" x14ac:dyDescent="0.3">
      <c r="A566" s="109">
        <v>143461</v>
      </c>
      <c r="B566" s="110" t="s">
        <v>3877</v>
      </c>
      <c r="C566" s="110" t="s">
        <v>3878</v>
      </c>
      <c r="D566" s="110">
        <v>1050</v>
      </c>
      <c r="E566" s="110" t="s">
        <v>2273</v>
      </c>
      <c r="F566" s="110" t="s">
        <v>724</v>
      </c>
      <c r="G566" s="110" t="s">
        <v>724</v>
      </c>
    </row>
    <row r="567" spans="1:7" ht="14.4" x14ac:dyDescent="0.3">
      <c r="A567" s="109">
        <v>143495</v>
      </c>
      <c r="B567" s="110" t="s">
        <v>5376</v>
      </c>
      <c r="C567" s="110" t="s">
        <v>3879</v>
      </c>
      <c r="D567" s="110">
        <v>2600</v>
      </c>
      <c r="E567" s="110" t="s">
        <v>320</v>
      </c>
      <c r="F567" s="110" t="s">
        <v>724</v>
      </c>
      <c r="G567" s="110" t="s">
        <v>724</v>
      </c>
    </row>
    <row r="568" spans="1:7" ht="14.4" x14ac:dyDescent="0.3">
      <c r="A568" s="109">
        <v>143503</v>
      </c>
      <c r="B568" s="110" t="s">
        <v>3880</v>
      </c>
      <c r="C568" s="110" t="s">
        <v>3881</v>
      </c>
      <c r="D568" s="110">
        <v>3510</v>
      </c>
      <c r="E568" s="110" t="s">
        <v>362</v>
      </c>
      <c r="F568" s="110" t="s">
        <v>3882</v>
      </c>
      <c r="G568" s="110" t="s">
        <v>3883</v>
      </c>
    </row>
    <row r="569" spans="1:7" ht="14.4" x14ac:dyDescent="0.3">
      <c r="A569" s="109">
        <v>143751</v>
      </c>
      <c r="B569" s="110" t="s">
        <v>3884</v>
      </c>
      <c r="C569" s="110" t="s">
        <v>3885</v>
      </c>
      <c r="D569" s="110">
        <v>2440</v>
      </c>
      <c r="E569" s="110" t="s">
        <v>124</v>
      </c>
      <c r="F569" s="110" t="s">
        <v>3886</v>
      </c>
      <c r="G569" s="110" t="s">
        <v>3887</v>
      </c>
    </row>
    <row r="570" spans="1:7" ht="14.4" x14ac:dyDescent="0.3">
      <c r="A570" s="109">
        <v>143792</v>
      </c>
      <c r="B570" s="110" t="s">
        <v>3888</v>
      </c>
      <c r="C570" s="110" t="s">
        <v>3889</v>
      </c>
      <c r="D570" s="110">
        <v>2230</v>
      </c>
      <c r="E570" s="110" t="s">
        <v>154</v>
      </c>
      <c r="F570" s="110" t="s">
        <v>3890</v>
      </c>
      <c r="G570" s="110" t="s">
        <v>3891</v>
      </c>
    </row>
    <row r="571" spans="1:7" ht="14.4" x14ac:dyDescent="0.3">
      <c r="A571" s="109">
        <v>143859</v>
      </c>
      <c r="B571" s="110" t="s">
        <v>3892</v>
      </c>
      <c r="C571" s="110" t="s">
        <v>3893</v>
      </c>
      <c r="D571" s="110">
        <v>3800</v>
      </c>
      <c r="E571" s="110" t="s">
        <v>180</v>
      </c>
      <c r="F571" s="110" t="s">
        <v>3894</v>
      </c>
      <c r="G571" s="110" t="s">
        <v>5377</v>
      </c>
    </row>
    <row r="572" spans="1:7" ht="14.4" x14ac:dyDescent="0.3">
      <c r="A572" s="109">
        <v>143917</v>
      </c>
      <c r="B572" s="110" t="s">
        <v>3895</v>
      </c>
      <c r="C572" s="110" t="s">
        <v>3896</v>
      </c>
      <c r="D572" s="110">
        <v>2300</v>
      </c>
      <c r="E572" s="110" t="s">
        <v>117</v>
      </c>
      <c r="F572" s="110" t="s">
        <v>3897</v>
      </c>
      <c r="G572" s="110" t="s">
        <v>3898</v>
      </c>
    </row>
    <row r="573" spans="1:7" ht="14.4" x14ac:dyDescent="0.3">
      <c r="A573" s="109">
        <v>144006</v>
      </c>
      <c r="B573" s="110" t="s">
        <v>3899</v>
      </c>
      <c r="C573" s="110" t="s">
        <v>3900</v>
      </c>
      <c r="D573" s="110">
        <v>3520</v>
      </c>
      <c r="E573" s="110" t="s">
        <v>164</v>
      </c>
      <c r="F573" s="110" t="s">
        <v>5128</v>
      </c>
      <c r="G573" s="110" t="s">
        <v>5129</v>
      </c>
    </row>
    <row r="574" spans="1:7" ht="14.4" x14ac:dyDescent="0.3">
      <c r="A574" s="109">
        <v>144031</v>
      </c>
      <c r="B574" s="110" t="s">
        <v>5130</v>
      </c>
      <c r="C574" s="110" t="s">
        <v>4235</v>
      </c>
      <c r="D574" s="110">
        <v>9100</v>
      </c>
      <c r="E574" s="110" t="s">
        <v>139</v>
      </c>
      <c r="F574" s="110" t="s">
        <v>724</v>
      </c>
      <c r="G574" s="110" t="s">
        <v>724</v>
      </c>
    </row>
    <row r="575" spans="1:7" ht="14.4" x14ac:dyDescent="0.3">
      <c r="A575" s="109">
        <v>144378</v>
      </c>
      <c r="B575" s="110" t="s">
        <v>5131</v>
      </c>
      <c r="C575" s="110" t="s">
        <v>3215</v>
      </c>
      <c r="D575" s="110">
        <v>9100</v>
      </c>
      <c r="E575" s="110" t="s">
        <v>139</v>
      </c>
      <c r="F575" s="110" t="s">
        <v>5132</v>
      </c>
      <c r="G575" s="110" t="s">
        <v>5133</v>
      </c>
    </row>
    <row r="576" spans="1:7" ht="14.4" x14ac:dyDescent="0.3">
      <c r="A576" s="109">
        <v>144469</v>
      </c>
      <c r="B576" s="110" t="s">
        <v>5134</v>
      </c>
      <c r="C576" s="110" t="s">
        <v>5135</v>
      </c>
      <c r="D576" s="110">
        <v>9160</v>
      </c>
      <c r="E576" s="110" t="s">
        <v>235</v>
      </c>
      <c r="F576" s="110" t="s">
        <v>724</v>
      </c>
      <c r="G576" s="110" t="s">
        <v>724</v>
      </c>
    </row>
    <row r="577" spans="1:7" ht="14.4" x14ac:dyDescent="0.3">
      <c r="A577" s="109">
        <v>144519</v>
      </c>
      <c r="B577" s="110" t="s">
        <v>5136</v>
      </c>
      <c r="C577" s="110" t="s">
        <v>4823</v>
      </c>
      <c r="D577" s="110">
        <v>8200</v>
      </c>
      <c r="E577" s="110" t="s">
        <v>197</v>
      </c>
      <c r="F577" s="110" t="s">
        <v>724</v>
      </c>
      <c r="G577" s="110" t="s">
        <v>724</v>
      </c>
    </row>
    <row r="578" spans="1:7" ht="14.4" x14ac:dyDescent="0.3">
      <c r="A578" s="109">
        <v>144667</v>
      </c>
      <c r="B578" s="110" t="s">
        <v>5137</v>
      </c>
      <c r="C578" s="110" t="s">
        <v>5138</v>
      </c>
      <c r="D578" s="110">
        <v>2018</v>
      </c>
      <c r="E578" s="110" t="s">
        <v>679</v>
      </c>
      <c r="F578" s="110" t="s">
        <v>5139</v>
      </c>
      <c r="G578" s="110" t="s">
        <v>5378</v>
      </c>
    </row>
    <row r="579" spans="1:7" ht="14.4" x14ac:dyDescent="0.3">
      <c r="A579" s="109">
        <v>144824</v>
      </c>
      <c r="B579" s="110" t="s">
        <v>5140</v>
      </c>
      <c r="C579" s="110" t="s">
        <v>5141</v>
      </c>
      <c r="D579" s="110">
        <v>3600</v>
      </c>
      <c r="E579" s="110" t="s">
        <v>172</v>
      </c>
      <c r="F579" s="110" t="s">
        <v>5142</v>
      </c>
      <c r="G579" s="110" t="s">
        <v>5143</v>
      </c>
    </row>
    <row r="580" spans="1:7" ht="14.4" x14ac:dyDescent="0.3">
      <c r="A580" s="109">
        <v>145029</v>
      </c>
      <c r="B580" s="110" t="s">
        <v>5273</v>
      </c>
      <c r="C580" s="110" t="s">
        <v>5274</v>
      </c>
      <c r="D580" s="110">
        <v>9120</v>
      </c>
      <c r="E580" s="110" t="s">
        <v>140</v>
      </c>
      <c r="F580" s="110" t="s">
        <v>724</v>
      </c>
      <c r="G580" s="110" t="s">
        <v>724</v>
      </c>
    </row>
    <row r="581" spans="1:7" ht="14.4" x14ac:dyDescent="0.3">
      <c r="A581" s="109">
        <v>145086</v>
      </c>
      <c r="B581" s="110" t="s">
        <v>5275</v>
      </c>
      <c r="C581" s="110" t="s">
        <v>3121</v>
      </c>
      <c r="D581" s="110">
        <v>1180</v>
      </c>
      <c r="E581" s="110" t="s">
        <v>80</v>
      </c>
      <c r="F581" s="110" t="s">
        <v>5276</v>
      </c>
      <c r="G581" s="110" t="s">
        <v>5277</v>
      </c>
    </row>
    <row r="582" spans="1:7" ht="14.4" x14ac:dyDescent="0.3">
      <c r="A582" s="109">
        <v>145177</v>
      </c>
      <c r="B582" s="110" t="s">
        <v>5278</v>
      </c>
      <c r="C582" s="110" t="s">
        <v>5279</v>
      </c>
      <c r="D582" s="110">
        <v>3800</v>
      </c>
      <c r="E582" s="110" t="s">
        <v>180</v>
      </c>
      <c r="F582" s="110" t="s">
        <v>724</v>
      </c>
      <c r="G582" s="110" t="s">
        <v>5280</v>
      </c>
    </row>
    <row r="583" spans="1:7" ht="14.4" x14ac:dyDescent="0.3">
      <c r="A583" s="109">
        <v>145953</v>
      </c>
      <c r="B583" s="110" t="s">
        <v>5379</v>
      </c>
      <c r="C583" s="110" t="s">
        <v>5380</v>
      </c>
      <c r="D583" s="110">
        <v>8310</v>
      </c>
      <c r="E583" s="110" t="s">
        <v>201</v>
      </c>
      <c r="F583" s="110" t="s">
        <v>724</v>
      </c>
      <c r="G583" s="110" t="s">
        <v>724</v>
      </c>
    </row>
    <row r="584" spans="1:7" ht="14.4" x14ac:dyDescent="0.3">
      <c r="A584" s="109">
        <v>145961</v>
      </c>
      <c r="B584" s="110" t="s">
        <v>5381</v>
      </c>
      <c r="C584" s="110" t="s">
        <v>5382</v>
      </c>
      <c r="D584" s="110">
        <v>2800</v>
      </c>
      <c r="E584" s="110" t="s">
        <v>143</v>
      </c>
      <c r="F584" s="110" t="s">
        <v>724</v>
      </c>
      <c r="G584" s="110" t="s">
        <v>724</v>
      </c>
    </row>
    <row r="585" spans="1:7" ht="14.4" x14ac:dyDescent="0.3">
      <c r="A585" s="109">
        <v>146068</v>
      </c>
      <c r="B585" s="110" t="s">
        <v>5383</v>
      </c>
      <c r="C585" s="110" t="s">
        <v>5384</v>
      </c>
      <c r="D585" s="110">
        <v>2018</v>
      </c>
      <c r="E585" s="110" t="s">
        <v>679</v>
      </c>
      <c r="F585" s="110" t="s">
        <v>5385</v>
      </c>
      <c r="G585" s="110" t="s">
        <v>5386</v>
      </c>
    </row>
    <row r="586" spans="1:7" ht="14.4" x14ac:dyDescent="0.3">
      <c r="A586" s="109">
        <v>146092</v>
      </c>
      <c r="B586" s="110" t="s">
        <v>5345</v>
      </c>
      <c r="C586" s="110" t="s">
        <v>5387</v>
      </c>
      <c r="D586" s="110">
        <v>2300</v>
      </c>
      <c r="E586" s="110" t="s">
        <v>117</v>
      </c>
      <c r="F586" s="110" t="s">
        <v>724</v>
      </c>
      <c r="G586" s="110" t="s">
        <v>724</v>
      </c>
    </row>
    <row r="587" spans="1:7" ht="14.4" x14ac:dyDescent="0.3">
      <c r="A587" s="109">
        <v>146101</v>
      </c>
      <c r="B587" s="110" t="s">
        <v>5347</v>
      </c>
      <c r="C587" s="110" t="s">
        <v>5388</v>
      </c>
      <c r="D587" s="110">
        <v>3010</v>
      </c>
      <c r="E587" s="110" t="s">
        <v>156</v>
      </c>
      <c r="F587" s="110" t="s">
        <v>724</v>
      </c>
      <c r="G587" s="110" t="s">
        <v>724</v>
      </c>
    </row>
    <row r="588" spans="1:7" ht="14.4" x14ac:dyDescent="0.3">
      <c r="A588" s="109">
        <v>146134</v>
      </c>
      <c r="B588" s="110" t="s">
        <v>5389</v>
      </c>
      <c r="C588" s="110" t="s">
        <v>5390</v>
      </c>
      <c r="D588" s="110">
        <v>9403</v>
      </c>
      <c r="E588" s="110" t="s">
        <v>5391</v>
      </c>
      <c r="F588" s="110" t="s">
        <v>724</v>
      </c>
      <c r="G588" s="110" t="s">
        <v>5392</v>
      </c>
    </row>
    <row r="589" spans="1:7" ht="14.4" x14ac:dyDescent="0.3">
      <c r="A589" s="109">
        <v>146183</v>
      </c>
      <c r="B589" s="110" t="s">
        <v>5393</v>
      </c>
      <c r="C589" s="110" t="s">
        <v>5394</v>
      </c>
      <c r="D589" s="110">
        <v>3600</v>
      </c>
      <c r="E589" s="110" t="s">
        <v>172</v>
      </c>
      <c r="F589" s="110" t="s">
        <v>5395</v>
      </c>
      <c r="G589" s="110" t="s">
        <v>5396</v>
      </c>
    </row>
    <row r="590" spans="1:7" ht="14.4" x14ac:dyDescent="0.3">
      <c r="A590" s="109">
        <v>146225</v>
      </c>
      <c r="B590" s="110" t="s">
        <v>5397</v>
      </c>
      <c r="C590" s="110" t="s">
        <v>5398</v>
      </c>
      <c r="D590" s="110">
        <v>1050</v>
      </c>
      <c r="E590" s="110" t="s">
        <v>2273</v>
      </c>
      <c r="F590" s="110" t="s">
        <v>5399</v>
      </c>
      <c r="G590" s="110" t="s">
        <v>5400</v>
      </c>
    </row>
    <row r="591" spans="1:7" ht="14.4" x14ac:dyDescent="0.3">
      <c r="A591" s="109">
        <v>146241</v>
      </c>
      <c r="B591" s="110" t="s">
        <v>5401</v>
      </c>
      <c r="C591" s="110" t="s">
        <v>5402</v>
      </c>
      <c r="D591" s="110">
        <v>2640</v>
      </c>
      <c r="E591" s="110" t="s">
        <v>128</v>
      </c>
      <c r="F591" s="110" t="s">
        <v>724</v>
      </c>
      <c r="G591" s="110" t="s">
        <v>724</v>
      </c>
    </row>
    <row r="592" spans="1:7" ht="14.4" x14ac:dyDescent="0.3">
      <c r="A592" s="109">
        <v>146258</v>
      </c>
      <c r="B592" s="110" t="s">
        <v>5403</v>
      </c>
      <c r="C592" s="110" t="s">
        <v>5404</v>
      </c>
      <c r="D592" s="110">
        <v>3500</v>
      </c>
      <c r="E592" s="110" t="s">
        <v>163</v>
      </c>
      <c r="F592" s="110" t="s">
        <v>5405</v>
      </c>
      <c r="G592" s="110" t="s">
        <v>5406</v>
      </c>
    </row>
    <row r="593" spans="1:7" ht="14.4" x14ac:dyDescent="0.3">
      <c r="A593" s="109">
        <v>146324</v>
      </c>
      <c r="B593" s="110" t="s">
        <v>5407</v>
      </c>
      <c r="C593" s="110" t="s">
        <v>3651</v>
      </c>
      <c r="D593" s="110">
        <v>9255</v>
      </c>
      <c r="E593" s="110" t="s">
        <v>249</v>
      </c>
      <c r="F593" s="110" t="s">
        <v>724</v>
      </c>
      <c r="G593" s="110" t="s">
        <v>724</v>
      </c>
    </row>
    <row r="594" spans="1:7" ht="14.4" x14ac:dyDescent="0.3">
      <c r="A594" s="109">
        <v>146399</v>
      </c>
      <c r="B594" s="110" t="s">
        <v>5408</v>
      </c>
      <c r="C594" s="110" t="s">
        <v>5409</v>
      </c>
      <c r="D594" s="110">
        <v>9000</v>
      </c>
      <c r="E594" s="110" t="s">
        <v>229</v>
      </c>
      <c r="F594" s="110" t="s">
        <v>724</v>
      </c>
      <c r="G594" s="110" t="s">
        <v>724</v>
      </c>
    </row>
    <row r="595" spans="1:7" ht="14.4" x14ac:dyDescent="0.3">
      <c r="A595" s="109">
        <v>146407</v>
      </c>
      <c r="B595" s="110" t="s">
        <v>5410</v>
      </c>
      <c r="C595" s="110" t="s">
        <v>5411</v>
      </c>
      <c r="D595" s="110">
        <v>2930</v>
      </c>
      <c r="E595" s="110" t="s">
        <v>105</v>
      </c>
      <c r="F595" s="110" t="s">
        <v>724</v>
      </c>
      <c r="G595" s="110" t="s">
        <v>724</v>
      </c>
    </row>
    <row r="596" spans="1:7" ht="14.4" x14ac:dyDescent="0.3">
      <c r="A596" s="109">
        <v>146415</v>
      </c>
      <c r="B596" s="110" t="s">
        <v>5412</v>
      </c>
      <c r="C596" s="110" t="s">
        <v>5413</v>
      </c>
      <c r="D596" s="110">
        <v>1083</v>
      </c>
      <c r="E596" s="110" t="s">
        <v>5414</v>
      </c>
      <c r="F596" s="110" t="s">
        <v>724</v>
      </c>
      <c r="G596" s="110" t="s">
        <v>724</v>
      </c>
    </row>
    <row r="597" spans="1:7" ht="14.4" x14ac:dyDescent="0.3">
      <c r="A597" s="109">
        <v>960021</v>
      </c>
      <c r="B597" s="110" t="s">
        <v>3901</v>
      </c>
      <c r="C597" s="110" t="s">
        <v>3902</v>
      </c>
      <c r="D597" s="110">
        <v>9400</v>
      </c>
      <c r="E597" s="110" t="s">
        <v>251</v>
      </c>
      <c r="F597" s="110" t="s">
        <v>5144</v>
      </c>
      <c r="G597" s="110" t="s">
        <v>2656</v>
      </c>
    </row>
    <row r="598" spans="1:7" ht="14.4" x14ac:dyDescent="0.3">
      <c r="A598" s="109">
        <v>960054</v>
      </c>
      <c r="B598" s="110" t="s">
        <v>2657</v>
      </c>
      <c r="C598" s="110" t="s">
        <v>3777</v>
      </c>
      <c r="D598" s="110">
        <v>2018</v>
      </c>
      <c r="E598" s="110" t="s">
        <v>679</v>
      </c>
      <c r="F598" s="110" t="s">
        <v>2658</v>
      </c>
      <c r="G598" s="110" t="s">
        <v>724</v>
      </c>
    </row>
    <row r="599" spans="1:7" ht="14.4" x14ac:dyDescent="0.3">
      <c r="A599" s="109">
        <v>960062</v>
      </c>
      <c r="B599" s="110" t="s">
        <v>3903</v>
      </c>
      <c r="C599" s="110" t="s">
        <v>3904</v>
      </c>
      <c r="D599" s="110">
        <v>3010</v>
      </c>
      <c r="E599" s="110" t="s">
        <v>156</v>
      </c>
      <c r="F599" s="110" t="s">
        <v>1047</v>
      </c>
      <c r="G599" s="110" t="s">
        <v>724</v>
      </c>
    </row>
    <row r="600" spans="1:7" ht="14.4" x14ac:dyDescent="0.3">
      <c r="A600" s="109">
        <v>960071</v>
      </c>
      <c r="B600" s="110" t="s">
        <v>2048</v>
      </c>
      <c r="C600" s="110" t="s">
        <v>3905</v>
      </c>
      <c r="D600" s="110">
        <v>8200</v>
      </c>
      <c r="E600" s="110" t="s">
        <v>197</v>
      </c>
      <c r="F600" s="110" t="s">
        <v>724</v>
      </c>
      <c r="G600" s="110" t="s">
        <v>2049</v>
      </c>
    </row>
    <row r="601" spans="1:7" ht="14.4" x14ac:dyDescent="0.3">
      <c r="A601" s="109">
        <v>960088</v>
      </c>
      <c r="B601" s="110" t="s">
        <v>1048</v>
      </c>
      <c r="C601" s="110" t="s">
        <v>3906</v>
      </c>
      <c r="D601" s="110">
        <v>9000</v>
      </c>
      <c r="E601" s="110" t="s">
        <v>229</v>
      </c>
      <c r="F601" s="110" t="s">
        <v>3907</v>
      </c>
      <c r="G601" s="110" t="s">
        <v>1049</v>
      </c>
    </row>
    <row r="602" spans="1:7" ht="14.4" x14ac:dyDescent="0.3">
      <c r="A602" s="109">
        <v>960096</v>
      </c>
      <c r="B602" s="110" t="s">
        <v>1050</v>
      </c>
      <c r="C602" s="110" t="s">
        <v>3908</v>
      </c>
      <c r="D602" s="110">
        <v>3500</v>
      </c>
      <c r="E602" s="110" t="s">
        <v>163</v>
      </c>
      <c r="F602" s="110" t="s">
        <v>3909</v>
      </c>
      <c r="G602" s="110" t="s">
        <v>5145</v>
      </c>
    </row>
    <row r="603" spans="1:7" ht="14.4" x14ac:dyDescent="0.3">
      <c r="A603" s="109">
        <v>960104</v>
      </c>
      <c r="B603" s="110" t="s">
        <v>2659</v>
      </c>
      <c r="C603" s="110" t="s">
        <v>3828</v>
      </c>
      <c r="D603" s="110">
        <v>1000</v>
      </c>
      <c r="E603" s="110" t="s">
        <v>678</v>
      </c>
      <c r="F603" s="110" t="s">
        <v>5281</v>
      </c>
      <c r="G603" s="110" t="s">
        <v>2660</v>
      </c>
    </row>
    <row r="604" spans="1:7" ht="14.4" x14ac:dyDescent="0.3">
      <c r="A604" s="109">
        <v>960112</v>
      </c>
      <c r="B604" s="110" t="s">
        <v>3910</v>
      </c>
      <c r="C604" s="110" t="s">
        <v>3219</v>
      </c>
      <c r="D604" s="110">
        <v>1000</v>
      </c>
      <c r="E604" s="110" t="s">
        <v>678</v>
      </c>
      <c r="F604" s="110" t="s">
        <v>724</v>
      </c>
      <c r="G604" s="110" t="s">
        <v>724</v>
      </c>
    </row>
    <row r="605" spans="1:7" ht="14.4" x14ac:dyDescent="0.3">
      <c r="A605" s="109">
        <v>960121</v>
      </c>
      <c r="B605" s="110" t="s">
        <v>3911</v>
      </c>
      <c r="C605" s="110" t="s">
        <v>3219</v>
      </c>
      <c r="D605" s="110">
        <v>1000</v>
      </c>
      <c r="E605" s="110" t="s">
        <v>678</v>
      </c>
      <c r="F605" s="110" t="s">
        <v>724</v>
      </c>
      <c r="G605" s="110" t="s">
        <v>724</v>
      </c>
    </row>
    <row r="606" spans="1:7" ht="14.4" x14ac:dyDescent="0.3">
      <c r="A606" s="109">
        <v>960138</v>
      </c>
      <c r="B606" s="110" t="s">
        <v>3912</v>
      </c>
      <c r="C606" s="110" t="s">
        <v>3913</v>
      </c>
      <c r="D606" s="110">
        <v>1000</v>
      </c>
      <c r="E606" s="110" t="s">
        <v>678</v>
      </c>
      <c r="F606" s="110" t="s">
        <v>1051</v>
      </c>
      <c r="G606" s="110" t="s">
        <v>2661</v>
      </c>
    </row>
    <row r="607" spans="1:7" ht="14.4" x14ac:dyDescent="0.3">
      <c r="A607" s="109">
        <v>960146</v>
      </c>
      <c r="B607" s="110" t="s">
        <v>3914</v>
      </c>
      <c r="C607" s="110" t="s">
        <v>3915</v>
      </c>
      <c r="D607" s="110">
        <v>1210</v>
      </c>
      <c r="E607" s="110" t="s">
        <v>274</v>
      </c>
      <c r="F607" s="110" t="s">
        <v>1052</v>
      </c>
      <c r="G607" s="110" t="s">
        <v>1053</v>
      </c>
    </row>
    <row r="608" spans="1:7" ht="14.4" x14ac:dyDescent="0.3">
      <c r="A608" s="109">
        <v>960153</v>
      </c>
      <c r="B608" s="110" t="s">
        <v>1054</v>
      </c>
      <c r="C608" s="110" t="s">
        <v>3916</v>
      </c>
      <c r="D608" s="110">
        <v>1070</v>
      </c>
      <c r="E608" s="110" t="s">
        <v>275</v>
      </c>
      <c r="F608" s="110" t="s">
        <v>1055</v>
      </c>
      <c r="G608" s="110" t="s">
        <v>1056</v>
      </c>
    </row>
    <row r="609" spans="1:7" ht="14.4" x14ac:dyDescent="0.3">
      <c r="A609" s="109">
        <v>960161</v>
      </c>
      <c r="B609" s="110" t="s">
        <v>1057</v>
      </c>
      <c r="C609" s="110" t="s">
        <v>3917</v>
      </c>
      <c r="D609" s="110">
        <v>1081</v>
      </c>
      <c r="E609" s="110" t="s">
        <v>73</v>
      </c>
      <c r="F609" s="110" t="s">
        <v>1058</v>
      </c>
      <c r="G609" s="110" t="s">
        <v>724</v>
      </c>
    </row>
    <row r="610" spans="1:7" ht="14.4" x14ac:dyDescent="0.3">
      <c r="A610" s="109">
        <v>960179</v>
      </c>
      <c r="B610" s="110" t="s">
        <v>1059</v>
      </c>
      <c r="C610" s="110" t="s">
        <v>3918</v>
      </c>
      <c r="D610" s="110">
        <v>1082</v>
      </c>
      <c r="E610" s="110" t="s">
        <v>74</v>
      </c>
      <c r="F610" s="110" t="s">
        <v>5282</v>
      </c>
      <c r="G610" s="110" t="s">
        <v>5283</v>
      </c>
    </row>
    <row r="611" spans="1:7" ht="14.4" x14ac:dyDescent="0.3">
      <c r="A611" s="109">
        <v>960187</v>
      </c>
      <c r="B611" s="110" t="s">
        <v>1060</v>
      </c>
      <c r="C611" s="110" t="s">
        <v>3919</v>
      </c>
      <c r="D611" s="110">
        <v>1080</v>
      </c>
      <c r="E611" s="110" t="s">
        <v>273</v>
      </c>
      <c r="F611" s="110" t="s">
        <v>1061</v>
      </c>
      <c r="G611" s="110" t="s">
        <v>1062</v>
      </c>
    </row>
    <row r="612" spans="1:7" ht="14.4" x14ac:dyDescent="0.3">
      <c r="A612" s="109">
        <v>960195</v>
      </c>
      <c r="B612" s="110" t="s">
        <v>1063</v>
      </c>
      <c r="C612" s="110" t="s">
        <v>3920</v>
      </c>
      <c r="D612" s="110">
        <v>1090</v>
      </c>
      <c r="E612" s="110" t="s">
        <v>276</v>
      </c>
      <c r="F612" s="110" t="s">
        <v>1064</v>
      </c>
      <c r="G612" s="110" t="s">
        <v>5284</v>
      </c>
    </row>
    <row r="613" spans="1:7" ht="14.4" x14ac:dyDescent="0.3">
      <c r="A613" s="109">
        <v>960203</v>
      </c>
      <c r="B613" s="110" t="s">
        <v>1065</v>
      </c>
      <c r="C613" s="110" t="s">
        <v>3921</v>
      </c>
      <c r="D613" s="110">
        <v>1140</v>
      </c>
      <c r="E613" s="110" t="s">
        <v>76</v>
      </c>
      <c r="F613" s="110" t="s">
        <v>1066</v>
      </c>
      <c r="G613" s="110" t="s">
        <v>724</v>
      </c>
    </row>
    <row r="614" spans="1:7" ht="14.4" x14ac:dyDescent="0.3">
      <c r="A614" s="109">
        <v>960211</v>
      </c>
      <c r="B614" s="110" t="s">
        <v>3922</v>
      </c>
      <c r="C614" s="110" t="s">
        <v>3923</v>
      </c>
      <c r="D614" s="110">
        <v>1150</v>
      </c>
      <c r="E614" s="110" t="s">
        <v>77</v>
      </c>
      <c r="F614" s="110" t="s">
        <v>1067</v>
      </c>
      <c r="G614" s="110" t="s">
        <v>724</v>
      </c>
    </row>
    <row r="615" spans="1:7" ht="14.4" x14ac:dyDescent="0.3">
      <c r="A615" s="109">
        <v>960229</v>
      </c>
      <c r="B615" s="110" t="s">
        <v>1068</v>
      </c>
      <c r="C615" s="110" t="s">
        <v>3924</v>
      </c>
      <c r="D615" s="110">
        <v>1190</v>
      </c>
      <c r="E615" s="110" t="s">
        <v>277</v>
      </c>
      <c r="F615" s="110" t="s">
        <v>1069</v>
      </c>
      <c r="G615" s="110" t="s">
        <v>724</v>
      </c>
    </row>
    <row r="616" spans="1:7" ht="14.4" x14ac:dyDescent="0.3">
      <c r="A616" s="109">
        <v>960237</v>
      </c>
      <c r="B616" s="110" t="s">
        <v>3925</v>
      </c>
      <c r="C616" s="110" t="s">
        <v>3926</v>
      </c>
      <c r="D616" s="110">
        <v>1200</v>
      </c>
      <c r="E616" s="110" t="s">
        <v>81</v>
      </c>
      <c r="F616" s="110" t="s">
        <v>1070</v>
      </c>
      <c r="G616" s="110" t="s">
        <v>5285</v>
      </c>
    </row>
    <row r="617" spans="1:7" ht="14.4" x14ac:dyDescent="0.3">
      <c r="A617" s="109">
        <v>960245</v>
      </c>
      <c r="B617" s="110" t="s">
        <v>2662</v>
      </c>
      <c r="C617" s="110" t="s">
        <v>3927</v>
      </c>
      <c r="D617" s="110">
        <v>1500</v>
      </c>
      <c r="E617" s="110" t="s">
        <v>82</v>
      </c>
      <c r="F617" s="110" t="s">
        <v>2663</v>
      </c>
      <c r="G617" s="110" t="s">
        <v>3928</v>
      </c>
    </row>
    <row r="618" spans="1:7" ht="14.4" x14ac:dyDescent="0.3">
      <c r="A618" s="109">
        <v>960252</v>
      </c>
      <c r="B618" s="110" t="s">
        <v>1071</v>
      </c>
      <c r="C618" s="110" t="s">
        <v>3929</v>
      </c>
      <c r="D618" s="110">
        <v>1540</v>
      </c>
      <c r="E618" s="110" t="s">
        <v>83</v>
      </c>
      <c r="F618" s="110" t="s">
        <v>1072</v>
      </c>
      <c r="G618" s="110" t="s">
        <v>1073</v>
      </c>
    </row>
    <row r="619" spans="1:7" ht="14.4" x14ac:dyDescent="0.3">
      <c r="A619" s="109">
        <v>960261</v>
      </c>
      <c r="B619" s="110" t="s">
        <v>1074</v>
      </c>
      <c r="C619" s="110" t="s">
        <v>3930</v>
      </c>
      <c r="D619" s="110">
        <v>1570</v>
      </c>
      <c r="E619" s="110" t="s">
        <v>411</v>
      </c>
      <c r="F619" s="110" t="s">
        <v>2664</v>
      </c>
      <c r="G619" s="110" t="s">
        <v>1075</v>
      </c>
    </row>
    <row r="620" spans="1:7" ht="14.4" x14ac:dyDescent="0.3">
      <c r="A620" s="109">
        <v>960278</v>
      </c>
      <c r="B620" s="110" t="s">
        <v>1076</v>
      </c>
      <c r="C620" s="110" t="s">
        <v>3931</v>
      </c>
      <c r="D620" s="110">
        <v>1547</v>
      </c>
      <c r="E620" s="110" t="s">
        <v>278</v>
      </c>
      <c r="F620" s="110" t="s">
        <v>1077</v>
      </c>
      <c r="G620" s="110" t="s">
        <v>2665</v>
      </c>
    </row>
    <row r="621" spans="1:7" ht="14.4" x14ac:dyDescent="0.3">
      <c r="A621" s="109">
        <v>960286</v>
      </c>
      <c r="B621" s="110" t="s">
        <v>1078</v>
      </c>
      <c r="C621" s="110" t="s">
        <v>3932</v>
      </c>
      <c r="D621" s="110">
        <v>1600</v>
      </c>
      <c r="E621" s="110" t="s">
        <v>84</v>
      </c>
      <c r="F621" s="110" t="s">
        <v>1079</v>
      </c>
      <c r="G621" s="110" t="s">
        <v>724</v>
      </c>
    </row>
    <row r="622" spans="1:7" ht="14.4" x14ac:dyDescent="0.3">
      <c r="A622" s="109">
        <v>960294</v>
      </c>
      <c r="B622" s="110" t="s">
        <v>1080</v>
      </c>
      <c r="C622" s="110" t="s">
        <v>3933</v>
      </c>
      <c r="D622" s="110">
        <v>1620</v>
      </c>
      <c r="E622" s="110" t="s">
        <v>279</v>
      </c>
      <c r="F622" s="110" t="s">
        <v>1081</v>
      </c>
      <c r="G622" s="110" t="s">
        <v>1082</v>
      </c>
    </row>
    <row r="623" spans="1:7" ht="14.4" x14ac:dyDescent="0.3">
      <c r="A623" s="109">
        <v>960302</v>
      </c>
      <c r="B623" s="110" t="s">
        <v>1083</v>
      </c>
      <c r="C623" s="110" t="s">
        <v>3934</v>
      </c>
      <c r="D623" s="110">
        <v>1630</v>
      </c>
      <c r="E623" s="110" t="s">
        <v>280</v>
      </c>
      <c r="F623" s="110" t="s">
        <v>1084</v>
      </c>
      <c r="G623" s="110" t="s">
        <v>2666</v>
      </c>
    </row>
    <row r="624" spans="1:7" ht="14.4" x14ac:dyDescent="0.3">
      <c r="A624" s="109">
        <v>960311</v>
      </c>
      <c r="B624" s="110" t="s">
        <v>1085</v>
      </c>
      <c r="C624" s="110" t="s">
        <v>3935</v>
      </c>
      <c r="D624" s="110">
        <v>1640</v>
      </c>
      <c r="E624" s="110" t="s">
        <v>281</v>
      </c>
      <c r="F624" s="110" t="s">
        <v>1086</v>
      </c>
      <c r="G624" s="110" t="s">
        <v>724</v>
      </c>
    </row>
    <row r="625" spans="1:7" ht="14.4" x14ac:dyDescent="0.3">
      <c r="A625" s="109">
        <v>960328</v>
      </c>
      <c r="B625" s="110" t="s">
        <v>1087</v>
      </c>
      <c r="C625" s="110" t="s">
        <v>3936</v>
      </c>
      <c r="D625" s="110">
        <v>1652</v>
      </c>
      <c r="E625" s="110" t="s">
        <v>282</v>
      </c>
      <c r="F625" s="110" t="s">
        <v>5146</v>
      </c>
      <c r="G625" s="110" t="s">
        <v>5147</v>
      </c>
    </row>
    <row r="626" spans="1:7" ht="14.4" x14ac:dyDescent="0.3">
      <c r="A626" s="109">
        <v>960336</v>
      </c>
      <c r="B626" s="110" t="s">
        <v>2667</v>
      </c>
      <c r="C626" s="110" t="s">
        <v>3937</v>
      </c>
      <c r="D626" s="110">
        <v>1670</v>
      </c>
      <c r="E626" s="110" t="s">
        <v>283</v>
      </c>
      <c r="F626" s="110" t="s">
        <v>724</v>
      </c>
      <c r="G626" s="110" t="s">
        <v>724</v>
      </c>
    </row>
    <row r="627" spans="1:7" ht="14.4" x14ac:dyDescent="0.3">
      <c r="A627" s="109">
        <v>960344</v>
      </c>
      <c r="B627" s="110" t="s">
        <v>1088</v>
      </c>
      <c r="C627" s="110" t="s">
        <v>3938</v>
      </c>
      <c r="D627" s="110">
        <v>1750</v>
      </c>
      <c r="E627" s="110" t="s">
        <v>85</v>
      </c>
      <c r="F627" s="110" t="s">
        <v>1089</v>
      </c>
      <c r="G627" s="110" t="s">
        <v>724</v>
      </c>
    </row>
    <row r="628" spans="1:7" ht="14.4" x14ac:dyDescent="0.3">
      <c r="A628" s="109">
        <v>960351</v>
      </c>
      <c r="B628" s="110" t="s">
        <v>1090</v>
      </c>
      <c r="C628" s="110" t="s">
        <v>3939</v>
      </c>
      <c r="D628" s="110">
        <v>1755</v>
      </c>
      <c r="E628" s="110" t="s">
        <v>285</v>
      </c>
      <c r="F628" s="110" t="s">
        <v>1091</v>
      </c>
      <c r="G628" s="110" t="s">
        <v>1092</v>
      </c>
    </row>
    <row r="629" spans="1:7" ht="14.4" x14ac:dyDescent="0.3">
      <c r="A629" s="109">
        <v>960369</v>
      </c>
      <c r="B629" s="110" t="s">
        <v>1093</v>
      </c>
      <c r="C629" s="110" t="s">
        <v>3940</v>
      </c>
      <c r="D629" s="110">
        <v>1730</v>
      </c>
      <c r="E629" s="110" t="s">
        <v>86</v>
      </c>
      <c r="F629" s="110" t="s">
        <v>1094</v>
      </c>
      <c r="G629" s="110" t="s">
        <v>724</v>
      </c>
    </row>
    <row r="630" spans="1:7" ht="14.4" x14ac:dyDescent="0.3">
      <c r="A630" s="109">
        <v>960377</v>
      </c>
      <c r="B630" s="110" t="s">
        <v>1095</v>
      </c>
      <c r="C630" s="110" t="s">
        <v>3940</v>
      </c>
      <c r="D630" s="110">
        <v>1700</v>
      </c>
      <c r="E630" s="110" t="s">
        <v>87</v>
      </c>
      <c r="F630" s="110" t="s">
        <v>1096</v>
      </c>
      <c r="G630" s="110" t="s">
        <v>724</v>
      </c>
    </row>
    <row r="631" spans="1:7" ht="14.4" x14ac:dyDescent="0.3">
      <c r="A631" s="109">
        <v>960385</v>
      </c>
      <c r="B631" s="110" t="s">
        <v>1097</v>
      </c>
      <c r="C631" s="110" t="s">
        <v>3941</v>
      </c>
      <c r="D631" s="110">
        <v>1740</v>
      </c>
      <c r="E631" s="110" t="s">
        <v>88</v>
      </c>
      <c r="F631" s="110" t="s">
        <v>1098</v>
      </c>
      <c r="G631" s="110" t="s">
        <v>1099</v>
      </c>
    </row>
    <row r="632" spans="1:7" ht="14.4" x14ac:dyDescent="0.3">
      <c r="A632" s="109">
        <v>960393</v>
      </c>
      <c r="B632" s="110" t="s">
        <v>1100</v>
      </c>
      <c r="C632" s="110" t="s">
        <v>3942</v>
      </c>
      <c r="D632" s="110">
        <v>1760</v>
      </c>
      <c r="E632" s="110" t="s">
        <v>290</v>
      </c>
      <c r="F632" s="110" t="s">
        <v>1101</v>
      </c>
      <c r="G632" s="110" t="s">
        <v>1102</v>
      </c>
    </row>
    <row r="633" spans="1:7" ht="14.4" x14ac:dyDescent="0.3">
      <c r="A633" s="109">
        <v>960401</v>
      </c>
      <c r="B633" s="110" t="s">
        <v>1103</v>
      </c>
      <c r="C633" s="110" t="s">
        <v>3943</v>
      </c>
      <c r="D633" s="110">
        <v>1770</v>
      </c>
      <c r="E633" s="110" t="s">
        <v>89</v>
      </c>
      <c r="F633" s="110" t="s">
        <v>1104</v>
      </c>
      <c r="G633" s="110" t="s">
        <v>724</v>
      </c>
    </row>
    <row r="634" spans="1:7" ht="14.4" x14ac:dyDescent="0.3">
      <c r="A634" s="109">
        <v>960427</v>
      </c>
      <c r="B634" s="110" t="s">
        <v>2237</v>
      </c>
      <c r="C634" s="110" t="s">
        <v>3279</v>
      </c>
      <c r="D634" s="110">
        <v>1800</v>
      </c>
      <c r="E634" s="110" t="s">
        <v>90</v>
      </c>
      <c r="F634" s="110" t="s">
        <v>5148</v>
      </c>
      <c r="G634" s="110" t="s">
        <v>5149</v>
      </c>
    </row>
    <row r="635" spans="1:7" ht="14.4" x14ac:dyDescent="0.3">
      <c r="A635" s="109">
        <v>960435</v>
      </c>
      <c r="B635" s="110" t="s">
        <v>1105</v>
      </c>
      <c r="C635" s="110" t="s">
        <v>3944</v>
      </c>
      <c r="D635" s="110">
        <v>1780</v>
      </c>
      <c r="E635" s="110" t="s">
        <v>292</v>
      </c>
      <c r="F635" s="110" t="s">
        <v>1106</v>
      </c>
      <c r="G635" s="110" t="s">
        <v>2668</v>
      </c>
    </row>
    <row r="636" spans="1:7" ht="14.4" x14ac:dyDescent="0.3">
      <c r="A636" s="109">
        <v>960443</v>
      </c>
      <c r="B636" s="110" t="s">
        <v>1107</v>
      </c>
      <c r="C636" s="110" t="s">
        <v>3945</v>
      </c>
      <c r="D636" s="110">
        <v>1830</v>
      </c>
      <c r="E636" s="110" t="s">
        <v>91</v>
      </c>
      <c r="F636" s="110" t="s">
        <v>724</v>
      </c>
      <c r="G636" s="110" t="s">
        <v>724</v>
      </c>
    </row>
    <row r="637" spans="1:7" ht="14.4" x14ac:dyDescent="0.3">
      <c r="A637" s="109">
        <v>960451</v>
      </c>
      <c r="B637" s="110" t="s">
        <v>1108</v>
      </c>
      <c r="C637" s="110" t="s">
        <v>3946</v>
      </c>
      <c r="D637" s="110">
        <v>1850</v>
      </c>
      <c r="E637" s="110" t="s">
        <v>92</v>
      </c>
      <c r="F637" s="110" t="s">
        <v>1109</v>
      </c>
      <c r="G637" s="110" t="s">
        <v>1110</v>
      </c>
    </row>
    <row r="638" spans="1:7" ht="14.4" x14ac:dyDescent="0.3">
      <c r="A638" s="109">
        <v>960468</v>
      </c>
      <c r="B638" s="110" t="s">
        <v>1111</v>
      </c>
      <c r="C638" s="110" t="s">
        <v>3947</v>
      </c>
      <c r="D638" s="110">
        <v>1861</v>
      </c>
      <c r="E638" s="110" t="s">
        <v>93</v>
      </c>
      <c r="F638" s="110" t="s">
        <v>5150</v>
      </c>
      <c r="G638" s="110" t="s">
        <v>1112</v>
      </c>
    </row>
    <row r="639" spans="1:7" ht="14.4" x14ac:dyDescent="0.3">
      <c r="A639" s="109">
        <v>960476</v>
      </c>
      <c r="B639" s="110" t="s">
        <v>1113</v>
      </c>
      <c r="C639" s="110" t="s">
        <v>3948</v>
      </c>
      <c r="D639" s="110">
        <v>1785</v>
      </c>
      <c r="E639" s="110" t="s">
        <v>295</v>
      </c>
      <c r="F639" s="110" t="s">
        <v>1114</v>
      </c>
      <c r="G639" s="110" t="s">
        <v>1115</v>
      </c>
    </row>
    <row r="640" spans="1:7" ht="14.4" x14ac:dyDescent="0.3">
      <c r="A640" s="109">
        <v>960484</v>
      </c>
      <c r="B640" s="110" t="s">
        <v>3949</v>
      </c>
      <c r="C640" s="110" t="s">
        <v>3950</v>
      </c>
      <c r="D640" s="110">
        <v>1745</v>
      </c>
      <c r="E640" s="110" t="s">
        <v>94</v>
      </c>
      <c r="F640" s="110" t="s">
        <v>1116</v>
      </c>
      <c r="G640" s="110" t="s">
        <v>1117</v>
      </c>
    </row>
    <row r="641" spans="1:7" ht="14.4" x14ac:dyDescent="0.3">
      <c r="A641" s="109">
        <v>960492</v>
      </c>
      <c r="B641" s="110" t="s">
        <v>1118</v>
      </c>
      <c r="C641" s="110" t="s">
        <v>3951</v>
      </c>
      <c r="D641" s="110">
        <v>3090</v>
      </c>
      <c r="E641" s="110" t="s">
        <v>95</v>
      </c>
      <c r="F641" s="110" t="s">
        <v>1119</v>
      </c>
      <c r="G641" s="110" t="s">
        <v>1120</v>
      </c>
    </row>
    <row r="642" spans="1:7" ht="14.4" x14ac:dyDescent="0.3">
      <c r="A642" s="109">
        <v>960501</v>
      </c>
      <c r="B642" s="110" t="s">
        <v>1121</v>
      </c>
      <c r="C642" s="110" t="s">
        <v>5415</v>
      </c>
      <c r="D642" s="110">
        <v>1930</v>
      </c>
      <c r="E642" s="110" t="s">
        <v>96</v>
      </c>
      <c r="F642" s="110" t="s">
        <v>1122</v>
      </c>
      <c r="G642" s="110" t="s">
        <v>2669</v>
      </c>
    </row>
    <row r="643" spans="1:7" ht="14.4" x14ac:dyDescent="0.3">
      <c r="A643" s="109">
        <v>960518</v>
      </c>
      <c r="B643" s="110" t="s">
        <v>1123</v>
      </c>
      <c r="C643" s="110" t="s">
        <v>3952</v>
      </c>
      <c r="D643" s="110">
        <v>1950</v>
      </c>
      <c r="E643" s="110" t="s">
        <v>297</v>
      </c>
      <c r="F643" s="110" t="s">
        <v>1124</v>
      </c>
      <c r="G643" s="110" t="s">
        <v>1125</v>
      </c>
    </row>
    <row r="644" spans="1:7" ht="14.4" x14ac:dyDescent="0.3">
      <c r="A644" s="109">
        <v>960526</v>
      </c>
      <c r="B644" s="110" t="s">
        <v>1126</v>
      </c>
      <c r="C644" s="110" t="s">
        <v>5151</v>
      </c>
      <c r="D644" s="110">
        <v>1970</v>
      </c>
      <c r="E644" s="110" t="s">
        <v>299</v>
      </c>
      <c r="F644" s="110" t="s">
        <v>1127</v>
      </c>
      <c r="G644" s="110" t="s">
        <v>724</v>
      </c>
    </row>
    <row r="645" spans="1:7" ht="14.4" x14ac:dyDescent="0.3">
      <c r="A645" s="109">
        <v>960534</v>
      </c>
      <c r="B645" s="110" t="s">
        <v>1128</v>
      </c>
      <c r="C645" s="110" t="s">
        <v>3953</v>
      </c>
      <c r="D645" s="110">
        <v>3080</v>
      </c>
      <c r="E645" s="110" t="s">
        <v>97</v>
      </c>
      <c r="F645" s="110" t="s">
        <v>1129</v>
      </c>
      <c r="G645" s="110" t="s">
        <v>2670</v>
      </c>
    </row>
    <row r="646" spans="1:7" ht="14.4" x14ac:dyDescent="0.3">
      <c r="A646" s="109">
        <v>960559</v>
      </c>
      <c r="B646" s="110" t="s">
        <v>3954</v>
      </c>
      <c r="C646" s="110" t="s">
        <v>3955</v>
      </c>
      <c r="D646" s="110">
        <v>2000</v>
      </c>
      <c r="E646" s="110" t="s">
        <v>679</v>
      </c>
      <c r="F646" s="110" t="s">
        <v>2671</v>
      </c>
      <c r="G646" s="110" t="s">
        <v>2672</v>
      </c>
    </row>
    <row r="647" spans="1:7" ht="14.4" x14ac:dyDescent="0.3">
      <c r="A647" s="109">
        <v>960567</v>
      </c>
      <c r="B647" s="110" t="s">
        <v>1130</v>
      </c>
      <c r="C647" s="110" t="s">
        <v>3956</v>
      </c>
      <c r="D647" s="110">
        <v>2950</v>
      </c>
      <c r="E647" s="110" t="s">
        <v>101</v>
      </c>
      <c r="F647" s="110" t="s">
        <v>1131</v>
      </c>
      <c r="G647" s="110" t="s">
        <v>724</v>
      </c>
    </row>
    <row r="648" spans="1:7" ht="14.4" x14ac:dyDescent="0.3">
      <c r="A648" s="109">
        <v>960575</v>
      </c>
      <c r="B648" s="110" t="s">
        <v>1132</v>
      </c>
      <c r="C648" s="110" t="s">
        <v>3957</v>
      </c>
      <c r="D648" s="110">
        <v>2940</v>
      </c>
      <c r="E648" s="110" t="s">
        <v>102</v>
      </c>
      <c r="F648" s="110" t="s">
        <v>1133</v>
      </c>
      <c r="G648" s="110" t="s">
        <v>2673</v>
      </c>
    </row>
    <row r="649" spans="1:7" ht="14.4" x14ac:dyDescent="0.3">
      <c r="A649" s="109">
        <v>960583</v>
      </c>
      <c r="B649" s="110" t="s">
        <v>1134</v>
      </c>
      <c r="C649" s="110" t="s">
        <v>3958</v>
      </c>
      <c r="D649" s="110">
        <v>2110</v>
      </c>
      <c r="E649" s="110" t="s">
        <v>103</v>
      </c>
      <c r="F649" s="110" t="s">
        <v>1135</v>
      </c>
      <c r="G649" s="110" t="s">
        <v>5416</v>
      </c>
    </row>
    <row r="650" spans="1:7" ht="14.4" x14ac:dyDescent="0.3">
      <c r="A650" s="109">
        <v>960591</v>
      </c>
      <c r="B650" s="110" t="s">
        <v>1136</v>
      </c>
      <c r="C650" s="110" t="s">
        <v>3959</v>
      </c>
      <c r="D650" s="110">
        <v>2930</v>
      </c>
      <c r="E650" s="110" t="s">
        <v>105</v>
      </c>
      <c r="F650" s="110" t="s">
        <v>1137</v>
      </c>
      <c r="G650" s="110" t="s">
        <v>1138</v>
      </c>
    </row>
    <row r="651" spans="1:7" ht="14.4" x14ac:dyDescent="0.3">
      <c r="A651" s="109">
        <v>960609</v>
      </c>
      <c r="B651" s="110" t="s">
        <v>1139</v>
      </c>
      <c r="C651" s="110" t="s">
        <v>3960</v>
      </c>
      <c r="D651" s="110">
        <v>2390</v>
      </c>
      <c r="E651" s="110" t="s">
        <v>301</v>
      </c>
      <c r="F651" s="110" t="s">
        <v>1140</v>
      </c>
      <c r="G651" s="110" t="s">
        <v>724</v>
      </c>
    </row>
    <row r="652" spans="1:7" ht="14.4" x14ac:dyDescent="0.3">
      <c r="A652" s="109">
        <v>960617</v>
      </c>
      <c r="B652" s="110" t="s">
        <v>1141</v>
      </c>
      <c r="C652" s="110" t="s">
        <v>3961</v>
      </c>
      <c r="D652" s="110">
        <v>2980</v>
      </c>
      <c r="E652" s="110" t="s">
        <v>106</v>
      </c>
      <c r="F652" s="110" t="s">
        <v>1142</v>
      </c>
      <c r="G652" s="110" t="s">
        <v>1143</v>
      </c>
    </row>
    <row r="653" spans="1:7" ht="14.4" x14ac:dyDescent="0.3">
      <c r="A653" s="109">
        <v>960625</v>
      </c>
      <c r="B653" s="110" t="s">
        <v>1144</v>
      </c>
      <c r="C653" s="110" t="s">
        <v>3962</v>
      </c>
      <c r="D653" s="110">
        <v>2960</v>
      </c>
      <c r="E653" s="110" t="s">
        <v>303</v>
      </c>
      <c r="F653" s="110" t="s">
        <v>1145</v>
      </c>
      <c r="G653" s="110" t="s">
        <v>1146</v>
      </c>
    </row>
    <row r="654" spans="1:7" ht="14.4" x14ac:dyDescent="0.3">
      <c r="A654" s="109">
        <v>960633</v>
      </c>
      <c r="B654" s="110" t="s">
        <v>1147</v>
      </c>
      <c r="C654" s="110" t="s">
        <v>3962</v>
      </c>
      <c r="D654" s="110">
        <v>2990</v>
      </c>
      <c r="E654" s="110" t="s">
        <v>107</v>
      </c>
      <c r="F654" s="110" t="s">
        <v>1148</v>
      </c>
      <c r="G654" s="110" t="s">
        <v>1149</v>
      </c>
    </row>
    <row r="655" spans="1:7" ht="14.4" x14ac:dyDescent="0.3">
      <c r="A655" s="109">
        <v>960641</v>
      </c>
      <c r="B655" s="110" t="s">
        <v>1150</v>
      </c>
      <c r="C655" s="110" t="s">
        <v>3963</v>
      </c>
      <c r="D655" s="110">
        <v>2920</v>
      </c>
      <c r="E655" s="110" t="s">
        <v>108</v>
      </c>
      <c r="F655" s="110" t="s">
        <v>1151</v>
      </c>
      <c r="G655" s="110" t="s">
        <v>1152</v>
      </c>
    </row>
    <row r="656" spans="1:7" ht="14.4" x14ac:dyDescent="0.3">
      <c r="A656" s="109">
        <v>960658</v>
      </c>
      <c r="B656" s="110" t="s">
        <v>1153</v>
      </c>
      <c r="C656" s="110" t="s">
        <v>3964</v>
      </c>
      <c r="D656" s="110">
        <v>2910</v>
      </c>
      <c r="E656" s="110" t="s">
        <v>109</v>
      </c>
      <c r="F656" s="110" t="s">
        <v>1154</v>
      </c>
      <c r="G656" s="110" t="s">
        <v>3965</v>
      </c>
    </row>
    <row r="657" spans="1:7" ht="14.4" x14ac:dyDescent="0.3">
      <c r="A657" s="109">
        <v>960666</v>
      </c>
      <c r="B657" s="110" t="s">
        <v>1155</v>
      </c>
      <c r="C657" s="110" t="s">
        <v>3966</v>
      </c>
      <c r="D657" s="110">
        <v>2150</v>
      </c>
      <c r="E657" s="110" t="s">
        <v>304</v>
      </c>
      <c r="F657" s="110" t="s">
        <v>1156</v>
      </c>
      <c r="G657" s="110" t="s">
        <v>1157</v>
      </c>
    </row>
    <row r="658" spans="1:7" ht="14.4" x14ac:dyDescent="0.3">
      <c r="A658" s="109">
        <v>960674</v>
      </c>
      <c r="B658" s="110" t="s">
        <v>1158</v>
      </c>
      <c r="C658" s="110" t="s">
        <v>3967</v>
      </c>
      <c r="D658" s="110">
        <v>2160</v>
      </c>
      <c r="E658" s="110" t="s">
        <v>111</v>
      </c>
      <c r="F658" s="110" t="s">
        <v>3968</v>
      </c>
      <c r="G658" s="110" t="s">
        <v>1159</v>
      </c>
    </row>
    <row r="659" spans="1:7" ht="14.4" x14ac:dyDescent="0.3">
      <c r="A659" s="109">
        <v>960682</v>
      </c>
      <c r="B659" s="110" t="s">
        <v>1160</v>
      </c>
      <c r="C659" s="110" t="s">
        <v>3969</v>
      </c>
      <c r="D659" s="110">
        <v>2520</v>
      </c>
      <c r="E659" s="110" t="s">
        <v>305</v>
      </c>
      <c r="F659" s="110" t="s">
        <v>1161</v>
      </c>
      <c r="G659" s="110" t="s">
        <v>1162</v>
      </c>
    </row>
    <row r="660" spans="1:7" ht="14.4" x14ac:dyDescent="0.3">
      <c r="A660" s="109">
        <v>960691</v>
      </c>
      <c r="B660" s="110" t="s">
        <v>1163</v>
      </c>
      <c r="C660" s="110" t="s">
        <v>3970</v>
      </c>
      <c r="D660" s="110">
        <v>2970</v>
      </c>
      <c r="E660" s="110" t="s">
        <v>112</v>
      </c>
      <c r="F660" s="110" t="s">
        <v>1164</v>
      </c>
      <c r="G660" s="110" t="s">
        <v>724</v>
      </c>
    </row>
    <row r="661" spans="1:7" ht="14.4" x14ac:dyDescent="0.3">
      <c r="A661" s="109">
        <v>960708</v>
      </c>
      <c r="B661" s="110" t="s">
        <v>1165</v>
      </c>
      <c r="C661" s="110" t="s">
        <v>3971</v>
      </c>
      <c r="D661" s="110">
        <v>2240</v>
      </c>
      <c r="E661" s="110" t="s">
        <v>113</v>
      </c>
      <c r="F661" s="110" t="s">
        <v>1166</v>
      </c>
      <c r="G661" s="110" t="s">
        <v>724</v>
      </c>
    </row>
    <row r="662" spans="1:7" ht="14.4" x14ac:dyDescent="0.3">
      <c r="A662" s="109">
        <v>960716</v>
      </c>
      <c r="B662" s="110" t="s">
        <v>1167</v>
      </c>
      <c r="C662" s="110" t="s">
        <v>3972</v>
      </c>
      <c r="D662" s="110">
        <v>2560</v>
      </c>
      <c r="E662" s="110" t="s">
        <v>114</v>
      </c>
      <c r="F662" s="110" t="s">
        <v>5152</v>
      </c>
      <c r="G662" s="110" t="s">
        <v>1168</v>
      </c>
    </row>
    <row r="663" spans="1:7" ht="14.4" x14ac:dyDescent="0.3">
      <c r="A663" s="109">
        <v>960724</v>
      </c>
      <c r="B663" s="110" t="s">
        <v>1169</v>
      </c>
      <c r="C663" s="110" t="s">
        <v>3973</v>
      </c>
      <c r="D663" s="110">
        <v>2270</v>
      </c>
      <c r="E663" s="110" t="s">
        <v>115</v>
      </c>
      <c r="F663" s="110" t="s">
        <v>1170</v>
      </c>
      <c r="G663" s="110" t="s">
        <v>1171</v>
      </c>
    </row>
    <row r="664" spans="1:7" ht="14.4" x14ac:dyDescent="0.3">
      <c r="A664" s="109">
        <v>960732</v>
      </c>
      <c r="B664" s="110" t="s">
        <v>1172</v>
      </c>
      <c r="C664" s="110" t="s">
        <v>3974</v>
      </c>
      <c r="D664" s="110">
        <v>2280</v>
      </c>
      <c r="E664" s="110" t="s">
        <v>116</v>
      </c>
      <c r="F664" s="110" t="s">
        <v>1173</v>
      </c>
      <c r="G664" s="110" t="s">
        <v>1174</v>
      </c>
    </row>
    <row r="665" spans="1:7" ht="14.4" x14ac:dyDescent="0.3">
      <c r="A665" s="109">
        <v>960741</v>
      </c>
      <c r="B665" s="110" t="s">
        <v>1175</v>
      </c>
      <c r="C665" s="110" t="s">
        <v>3975</v>
      </c>
      <c r="D665" s="110">
        <v>2290</v>
      </c>
      <c r="E665" s="110" t="s">
        <v>306</v>
      </c>
      <c r="F665" s="110" t="s">
        <v>1176</v>
      </c>
      <c r="G665" s="110" t="s">
        <v>5153</v>
      </c>
    </row>
    <row r="666" spans="1:7" ht="14.4" x14ac:dyDescent="0.3">
      <c r="A666" s="109">
        <v>960757</v>
      </c>
      <c r="B666" s="110" t="s">
        <v>1177</v>
      </c>
      <c r="C666" s="110" t="s">
        <v>3976</v>
      </c>
      <c r="D666" s="110">
        <v>2300</v>
      </c>
      <c r="E666" s="110" t="s">
        <v>117</v>
      </c>
      <c r="F666" s="110" t="s">
        <v>5417</v>
      </c>
      <c r="G666" s="110" t="s">
        <v>1178</v>
      </c>
    </row>
    <row r="667" spans="1:7" ht="14.4" x14ac:dyDescent="0.3">
      <c r="A667" s="109">
        <v>960765</v>
      </c>
      <c r="B667" s="110" t="s">
        <v>1179</v>
      </c>
      <c r="C667" s="110" t="s">
        <v>3977</v>
      </c>
      <c r="D667" s="110">
        <v>2310</v>
      </c>
      <c r="E667" s="110" t="s">
        <v>307</v>
      </c>
      <c r="F667" s="110" t="s">
        <v>1180</v>
      </c>
      <c r="G667" s="110" t="s">
        <v>1181</v>
      </c>
    </row>
    <row r="668" spans="1:7" ht="14.4" x14ac:dyDescent="0.3">
      <c r="A668" s="109">
        <v>960773</v>
      </c>
      <c r="B668" s="110" t="s">
        <v>1182</v>
      </c>
      <c r="C668" s="110" t="s">
        <v>3978</v>
      </c>
      <c r="D668" s="110">
        <v>2320</v>
      </c>
      <c r="E668" s="110" t="s">
        <v>308</v>
      </c>
      <c r="F668" s="110" t="s">
        <v>1183</v>
      </c>
      <c r="G668" s="110" t="s">
        <v>2674</v>
      </c>
    </row>
    <row r="669" spans="1:7" ht="14.4" x14ac:dyDescent="0.3">
      <c r="A669" s="109">
        <v>960781</v>
      </c>
      <c r="B669" s="110" t="s">
        <v>1184</v>
      </c>
      <c r="C669" s="110" t="s">
        <v>3169</v>
      </c>
      <c r="D669" s="110">
        <v>2330</v>
      </c>
      <c r="E669" s="110" t="s">
        <v>309</v>
      </c>
      <c r="F669" s="110" t="s">
        <v>1185</v>
      </c>
      <c r="G669" s="110" t="s">
        <v>5154</v>
      </c>
    </row>
    <row r="670" spans="1:7" ht="14.4" x14ac:dyDescent="0.3">
      <c r="A670" s="109">
        <v>960799</v>
      </c>
      <c r="B670" s="110" t="s">
        <v>1186</v>
      </c>
      <c r="C670" s="110" t="s">
        <v>5286</v>
      </c>
      <c r="D670" s="110">
        <v>2340</v>
      </c>
      <c r="E670" s="110" t="s">
        <v>118</v>
      </c>
      <c r="F670" s="110" t="s">
        <v>1187</v>
      </c>
      <c r="G670" s="110" t="s">
        <v>724</v>
      </c>
    </row>
    <row r="671" spans="1:7" ht="14.4" x14ac:dyDescent="0.3">
      <c r="A671" s="109">
        <v>960807</v>
      </c>
      <c r="B671" s="110" t="s">
        <v>1188</v>
      </c>
      <c r="C671" s="110" t="s">
        <v>3979</v>
      </c>
      <c r="D671" s="110">
        <v>2350</v>
      </c>
      <c r="E671" s="110" t="s">
        <v>310</v>
      </c>
      <c r="F671" s="110" t="s">
        <v>1189</v>
      </c>
      <c r="G671" s="110" t="s">
        <v>724</v>
      </c>
    </row>
    <row r="672" spans="1:7" ht="14.4" x14ac:dyDescent="0.3">
      <c r="A672" s="109">
        <v>960815</v>
      </c>
      <c r="B672" s="110" t="s">
        <v>1190</v>
      </c>
      <c r="C672" s="110" t="s">
        <v>3980</v>
      </c>
      <c r="D672" s="110">
        <v>2360</v>
      </c>
      <c r="E672" s="110" t="s">
        <v>311</v>
      </c>
      <c r="F672" s="110" t="s">
        <v>1191</v>
      </c>
      <c r="G672" s="110" t="s">
        <v>1192</v>
      </c>
    </row>
    <row r="673" spans="1:7" ht="14.4" x14ac:dyDescent="0.3">
      <c r="A673" s="109">
        <v>960823</v>
      </c>
      <c r="B673" s="110" t="s">
        <v>1193</v>
      </c>
      <c r="C673" s="110" t="s">
        <v>3981</v>
      </c>
      <c r="D673" s="110">
        <v>2370</v>
      </c>
      <c r="E673" s="110" t="s">
        <v>119</v>
      </c>
      <c r="F673" s="110" t="s">
        <v>1194</v>
      </c>
      <c r="G673" s="110" t="s">
        <v>1195</v>
      </c>
    </row>
    <row r="674" spans="1:7" ht="14.4" x14ac:dyDescent="0.3">
      <c r="A674" s="109">
        <v>960831</v>
      </c>
      <c r="B674" s="110" t="s">
        <v>1196</v>
      </c>
      <c r="C674" s="110" t="s">
        <v>3982</v>
      </c>
      <c r="D674" s="110">
        <v>2381</v>
      </c>
      <c r="E674" s="110" t="s">
        <v>312</v>
      </c>
      <c r="F674" s="110" t="s">
        <v>1197</v>
      </c>
      <c r="G674" s="110" t="s">
        <v>1198</v>
      </c>
    </row>
    <row r="675" spans="1:7" ht="14.4" x14ac:dyDescent="0.3">
      <c r="A675" s="109">
        <v>960849</v>
      </c>
      <c r="B675" s="110" t="s">
        <v>1199</v>
      </c>
      <c r="C675" s="110" t="s">
        <v>3983</v>
      </c>
      <c r="D675" s="110">
        <v>2400</v>
      </c>
      <c r="E675" s="110" t="s">
        <v>120</v>
      </c>
      <c r="F675" s="110" t="s">
        <v>2675</v>
      </c>
      <c r="G675" s="110" t="s">
        <v>2676</v>
      </c>
    </row>
    <row r="676" spans="1:7" ht="14.4" x14ac:dyDescent="0.3">
      <c r="A676" s="109">
        <v>960856</v>
      </c>
      <c r="B676" s="110" t="s">
        <v>2677</v>
      </c>
      <c r="C676" s="110" t="s">
        <v>3984</v>
      </c>
      <c r="D676" s="110">
        <v>2200</v>
      </c>
      <c r="E676" s="110" t="s">
        <v>121</v>
      </c>
      <c r="F676" s="110" t="s">
        <v>5155</v>
      </c>
      <c r="G676" s="110" t="s">
        <v>5156</v>
      </c>
    </row>
    <row r="677" spans="1:7" ht="14.4" x14ac:dyDescent="0.3">
      <c r="A677" s="109">
        <v>960864</v>
      </c>
      <c r="B677" s="110" t="s">
        <v>1200</v>
      </c>
      <c r="C677" s="110" t="s">
        <v>3985</v>
      </c>
      <c r="D677" s="110">
        <v>2275</v>
      </c>
      <c r="E677" s="110" t="s">
        <v>122</v>
      </c>
      <c r="F677" s="110" t="s">
        <v>1201</v>
      </c>
      <c r="G677" s="110" t="s">
        <v>5157</v>
      </c>
    </row>
    <row r="678" spans="1:7" ht="14.4" x14ac:dyDescent="0.3">
      <c r="A678" s="109">
        <v>960872</v>
      </c>
      <c r="B678" s="110" t="s">
        <v>1202</v>
      </c>
      <c r="C678" s="110" t="s">
        <v>3986</v>
      </c>
      <c r="D678" s="110">
        <v>2250</v>
      </c>
      <c r="E678" s="110" t="s">
        <v>123</v>
      </c>
      <c r="F678" s="110" t="s">
        <v>1203</v>
      </c>
      <c r="G678" s="110" t="s">
        <v>1204</v>
      </c>
    </row>
    <row r="679" spans="1:7" ht="14.4" x14ac:dyDescent="0.3">
      <c r="A679" s="109">
        <v>960881</v>
      </c>
      <c r="B679" s="110" t="s">
        <v>1205</v>
      </c>
      <c r="C679" s="110" t="s">
        <v>3987</v>
      </c>
      <c r="D679" s="110">
        <v>2440</v>
      </c>
      <c r="E679" s="110" t="s">
        <v>124</v>
      </c>
      <c r="F679" s="110" t="s">
        <v>1206</v>
      </c>
      <c r="G679" s="110" t="s">
        <v>2678</v>
      </c>
    </row>
    <row r="680" spans="1:7" ht="14.4" x14ac:dyDescent="0.3">
      <c r="A680" s="109">
        <v>960898</v>
      </c>
      <c r="B680" s="110" t="s">
        <v>1207</v>
      </c>
      <c r="C680" s="110" t="s">
        <v>3169</v>
      </c>
      <c r="D680" s="110">
        <v>2460</v>
      </c>
      <c r="E680" s="110" t="s">
        <v>313</v>
      </c>
      <c r="F680" s="110" t="s">
        <v>1208</v>
      </c>
      <c r="G680" s="110" t="s">
        <v>5158</v>
      </c>
    </row>
    <row r="681" spans="1:7" ht="14.4" x14ac:dyDescent="0.3">
      <c r="A681" s="109">
        <v>960906</v>
      </c>
      <c r="B681" s="110" t="s">
        <v>1209</v>
      </c>
      <c r="C681" s="110" t="s">
        <v>3169</v>
      </c>
      <c r="D681" s="110">
        <v>2470</v>
      </c>
      <c r="E681" s="110" t="s">
        <v>314</v>
      </c>
      <c r="F681" s="110" t="s">
        <v>403</v>
      </c>
      <c r="G681" s="110" t="s">
        <v>724</v>
      </c>
    </row>
    <row r="682" spans="1:7" ht="14.4" x14ac:dyDescent="0.3">
      <c r="A682" s="109">
        <v>960914</v>
      </c>
      <c r="B682" s="110" t="s">
        <v>1210</v>
      </c>
      <c r="C682" s="110" t="s">
        <v>3988</v>
      </c>
      <c r="D682" s="110">
        <v>2480</v>
      </c>
      <c r="E682" s="110" t="s">
        <v>125</v>
      </c>
      <c r="F682" s="110" t="s">
        <v>1211</v>
      </c>
      <c r="G682" s="110" t="s">
        <v>1212</v>
      </c>
    </row>
    <row r="683" spans="1:7" ht="14.4" x14ac:dyDescent="0.3">
      <c r="A683" s="109">
        <v>960922</v>
      </c>
      <c r="B683" s="110" t="s">
        <v>1213</v>
      </c>
      <c r="C683" s="110" t="s">
        <v>3989</v>
      </c>
      <c r="D683" s="110">
        <v>2490</v>
      </c>
      <c r="E683" s="110" t="s">
        <v>126</v>
      </c>
      <c r="F683" s="110" t="s">
        <v>1214</v>
      </c>
      <c r="G683" s="110" t="s">
        <v>1215</v>
      </c>
    </row>
    <row r="684" spans="1:7" ht="14.4" x14ac:dyDescent="0.3">
      <c r="A684" s="109">
        <v>960931</v>
      </c>
      <c r="B684" s="110" t="s">
        <v>1216</v>
      </c>
      <c r="C684" s="110" t="s">
        <v>3144</v>
      </c>
      <c r="D684" s="110">
        <v>2640</v>
      </c>
      <c r="E684" s="110" t="s">
        <v>128</v>
      </c>
      <c r="F684" s="110" t="s">
        <v>1217</v>
      </c>
      <c r="G684" s="110" t="s">
        <v>1218</v>
      </c>
    </row>
    <row r="685" spans="1:7" ht="14.4" x14ac:dyDescent="0.3">
      <c r="A685" s="109">
        <v>960948</v>
      </c>
      <c r="B685" s="110" t="s">
        <v>1219</v>
      </c>
      <c r="C685" s="110" t="s">
        <v>3940</v>
      </c>
      <c r="D685" s="110">
        <v>2650</v>
      </c>
      <c r="E685" s="110" t="s">
        <v>129</v>
      </c>
      <c r="F685" s="110" t="s">
        <v>1220</v>
      </c>
      <c r="G685" s="110" t="s">
        <v>1221</v>
      </c>
    </row>
    <row r="686" spans="1:7" ht="14.4" x14ac:dyDescent="0.3">
      <c r="A686" s="109">
        <v>960955</v>
      </c>
      <c r="B686" s="110" t="s">
        <v>1222</v>
      </c>
      <c r="C686" s="110" t="s">
        <v>3990</v>
      </c>
      <c r="D686" s="110">
        <v>2530</v>
      </c>
      <c r="E686" s="110" t="s">
        <v>315</v>
      </c>
      <c r="F686" s="110" t="s">
        <v>1223</v>
      </c>
      <c r="G686" s="110" t="s">
        <v>1224</v>
      </c>
    </row>
    <row r="687" spans="1:7" ht="14.4" x14ac:dyDescent="0.3">
      <c r="A687" s="109">
        <v>960963</v>
      </c>
      <c r="B687" s="110" t="s">
        <v>1225</v>
      </c>
      <c r="C687" s="110" t="s">
        <v>3991</v>
      </c>
      <c r="D687" s="110">
        <v>2540</v>
      </c>
      <c r="E687" s="110" t="s">
        <v>130</v>
      </c>
      <c r="F687" s="110" t="s">
        <v>1226</v>
      </c>
      <c r="G687" s="110" t="s">
        <v>1227</v>
      </c>
    </row>
    <row r="688" spans="1:7" ht="14.4" x14ac:dyDescent="0.3">
      <c r="A688" s="109">
        <v>960971</v>
      </c>
      <c r="B688" s="110" t="s">
        <v>1228</v>
      </c>
      <c r="C688" s="110" t="s">
        <v>3992</v>
      </c>
      <c r="D688" s="110">
        <v>2547</v>
      </c>
      <c r="E688" s="110" t="s">
        <v>316</v>
      </c>
      <c r="F688" s="110" t="s">
        <v>1229</v>
      </c>
      <c r="G688" s="110" t="s">
        <v>1230</v>
      </c>
    </row>
    <row r="689" spans="1:7" ht="14.4" x14ac:dyDescent="0.3">
      <c r="A689" s="109">
        <v>960989</v>
      </c>
      <c r="B689" s="110" t="s">
        <v>1231</v>
      </c>
      <c r="C689" s="110" t="s">
        <v>3940</v>
      </c>
      <c r="D689" s="110">
        <v>2550</v>
      </c>
      <c r="E689" s="110" t="s">
        <v>131</v>
      </c>
      <c r="F689" s="110" t="s">
        <v>724</v>
      </c>
      <c r="G689" s="110" t="s">
        <v>5159</v>
      </c>
    </row>
    <row r="690" spans="1:7" ht="14.4" x14ac:dyDescent="0.3">
      <c r="A690" s="109">
        <v>960997</v>
      </c>
      <c r="B690" s="110" t="s">
        <v>1232</v>
      </c>
      <c r="C690" s="110" t="s">
        <v>3993</v>
      </c>
      <c r="D690" s="110">
        <v>2840</v>
      </c>
      <c r="E690" s="110" t="s">
        <v>317</v>
      </c>
      <c r="F690" s="110" t="s">
        <v>1233</v>
      </c>
      <c r="G690" s="110" t="s">
        <v>1234</v>
      </c>
    </row>
    <row r="691" spans="1:7" ht="14.4" x14ac:dyDescent="0.3">
      <c r="A691" s="109">
        <v>961003</v>
      </c>
      <c r="B691" s="110" t="s">
        <v>1235</v>
      </c>
      <c r="C691" s="110" t="s">
        <v>3994</v>
      </c>
      <c r="D691" s="110">
        <v>2570</v>
      </c>
      <c r="E691" s="110" t="s">
        <v>132</v>
      </c>
      <c r="F691" s="110" t="s">
        <v>1236</v>
      </c>
      <c r="G691" s="110" t="s">
        <v>1237</v>
      </c>
    </row>
    <row r="692" spans="1:7" ht="14.4" x14ac:dyDescent="0.3">
      <c r="A692" s="109">
        <v>961011</v>
      </c>
      <c r="B692" s="110" t="s">
        <v>3995</v>
      </c>
      <c r="C692" s="110" t="s">
        <v>3996</v>
      </c>
      <c r="D692" s="110">
        <v>2860</v>
      </c>
      <c r="E692" s="110" t="s">
        <v>319</v>
      </c>
      <c r="F692" s="110" t="s">
        <v>1238</v>
      </c>
      <c r="G692" s="110" t="s">
        <v>5160</v>
      </c>
    </row>
    <row r="693" spans="1:7" ht="14.4" x14ac:dyDescent="0.3">
      <c r="A693" s="109">
        <v>961029</v>
      </c>
      <c r="B693" s="110" t="s">
        <v>1239</v>
      </c>
      <c r="C693" s="110" t="s">
        <v>3169</v>
      </c>
      <c r="D693" s="110">
        <v>2590</v>
      </c>
      <c r="E693" s="110" t="s">
        <v>133</v>
      </c>
      <c r="F693" s="110" t="s">
        <v>1240</v>
      </c>
      <c r="G693" s="110" t="s">
        <v>1241</v>
      </c>
    </row>
    <row r="694" spans="1:7" ht="14.4" x14ac:dyDescent="0.3">
      <c r="A694" s="109">
        <v>961037</v>
      </c>
      <c r="B694" s="110" t="s">
        <v>1242</v>
      </c>
      <c r="C694" s="110" t="s">
        <v>3997</v>
      </c>
      <c r="D694" s="110">
        <v>2620</v>
      </c>
      <c r="E694" s="110" t="s">
        <v>321</v>
      </c>
      <c r="F694" s="110" t="s">
        <v>1243</v>
      </c>
      <c r="G694" s="110" t="s">
        <v>3998</v>
      </c>
    </row>
    <row r="695" spans="1:7" ht="14.4" x14ac:dyDescent="0.3">
      <c r="A695" s="109">
        <v>961045</v>
      </c>
      <c r="B695" s="110" t="s">
        <v>1244</v>
      </c>
      <c r="C695" s="110" t="s">
        <v>3999</v>
      </c>
      <c r="D695" s="110">
        <v>2627</v>
      </c>
      <c r="E695" s="110" t="s">
        <v>322</v>
      </c>
      <c r="F695" s="110" t="s">
        <v>1245</v>
      </c>
      <c r="G695" s="110" t="s">
        <v>1246</v>
      </c>
    </row>
    <row r="696" spans="1:7" ht="14.4" x14ac:dyDescent="0.3">
      <c r="A696" s="109">
        <v>961052</v>
      </c>
      <c r="B696" s="110" t="s">
        <v>1247</v>
      </c>
      <c r="C696" s="110" t="s">
        <v>4000</v>
      </c>
      <c r="D696" s="110">
        <v>2630</v>
      </c>
      <c r="E696" s="110" t="s">
        <v>135</v>
      </c>
      <c r="F696" s="110" t="s">
        <v>1248</v>
      </c>
      <c r="G696" s="110" t="s">
        <v>1249</v>
      </c>
    </row>
    <row r="697" spans="1:7" ht="14.4" x14ac:dyDescent="0.3">
      <c r="A697" s="109">
        <v>961061</v>
      </c>
      <c r="B697" s="110" t="s">
        <v>1250</v>
      </c>
      <c r="C697" s="110" t="s">
        <v>4001</v>
      </c>
      <c r="D697" s="110">
        <v>2845</v>
      </c>
      <c r="E697" s="110" t="s">
        <v>323</v>
      </c>
      <c r="F697" s="110" t="s">
        <v>1251</v>
      </c>
      <c r="G697" s="110" t="s">
        <v>1252</v>
      </c>
    </row>
    <row r="698" spans="1:7" ht="14.4" x14ac:dyDescent="0.3">
      <c r="A698" s="109">
        <v>961086</v>
      </c>
      <c r="B698" s="110" t="s">
        <v>2679</v>
      </c>
      <c r="C698" s="110" t="s">
        <v>3843</v>
      </c>
      <c r="D698" s="110">
        <v>2870</v>
      </c>
      <c r="E698" s="110" t="s">
        <v>1464</v>
      </c>
      <c r="F698" s="110" t="s">
        <v>2680</v>
      </c>
      <c r="G698" s="110" t="s">
        <v>2681</v>
      </c>
    </row>
    <row r="699" spans="1:7" ht="14.4" x14ac:dyDescent="0.3">
      <c r="A699" s="109">
        <v>961094</v>
      </c>
      <c r="B699" s="110" t="s">
        <v>2682</v>
      </c>
      <c r="C699" s="110" t="s">
        <v>4002</v>
      </c>
      <c r="D699" s="110">
        <v>2890</v>
      </c>
      <c r="E699" s="110" t="s">
        <v>1464</v>
      </c>
      <c r="F699" s="110" t="s">
        <v>2683</v>
      </c>
      <c r="G699" s="110" t="s">
        <v>724</v>
      </c>
    </row>
    <row r="700" spans="1:7" ht="14.4" x14ac:dyDescent="0.3">
      <c r="A700" s="109">
        <v>961102</v>
      </c>
      <c r="B700" s="110" t="s">
        <v>1253</v>
      </c>
      <c r="C700" s="110" t="s">
        <v>3152</v>
      </c>
      <c r="D700" s="110">
        <v>9100</v>
      </c>
      <c r="E700" s="110" t="s">
        <v>139</v>
      </c>
      <c r="F700" s="110" t="s">
        <v>1254</v>
      </c>
      <c r="G700" s="110" t="s">
        <v>724</v>
      </c>
    </row>
    <row r="701" spans="1:7" ht="14.4" x14ac:dyDescent="0.3">
      <c r="A701" s="109">
        <v>961111</v>
      </c>
      <c r="B701" s="110" t="s">
        <v>2684</v>
      </c>
      <c r="C701" s="110" t="s">
        <v>5161</v>
      </c>
      <c r="D701" s="110">
        <v>9120</v>
      </c>
      <c r="E701" s="110" t="s">
        <v>140</v>
      </c>
      <c r="F701" s="110" t="s">
        <v>1255</v>
      </c>
      <c r="G701" s="110" t="s">
        <v>1256</v>
      </c>
    </row>
    <row r="702" spans="1:7" ht="14.4" x14ac:dyDescent="0.3">
      <c r="A702" s="109">
        <v>961128</v>
      </c>
      <c r="B702" s="110" t="s">
        <v>1257</v>
      </c>
      <c r="C702" s="110" t="s">
        <v>1258</v>
      </c>
      <c r="D702" s="110">
        <v>9150</v>
      </c>
      <c r="E702" s="110" t="s">
        <v>141</v>
      </c>
      <c r="F702" s="110" t="s">
        <v>1259</v>
      </c>
      <c r="G702" s="110" t="s">
        <v>4003</v>
      </c>
    </row>
    <row r="703" spans="1:7" ht="14.4" x14ac:dyDescent="0.3">
      <c r="A703" s="109">
        <v>961136</v>
      </c>
      <c r="B703" s="110" t="s">
        <v>1260</v>
      </c>
      <c r="C703" s="110" t="s">
        <v>4004</v>
      </c>
      <c r="D703" s="110">
        <v>9170</v>
      </c>
      <c r="E703" s="110" t="s">
        <v>142</v>
      </c>
      <c r="F703" s="110" t="s">
        <v>1261</v>
      </c>
      <c r="G703" s="110" t="s">
        <v>724</v>
      </c>
    </row>
    <row r="704" spans="1:7" ht="14.4" x14ac:dyDescent="0.3">
      <c r="A704" s="109">
        <v>961144</v>
      </c>
      <c r="B704" s="110" t="s">
        <v>2685</v>
      </c>
      <c r="C704" s="110" t="s">
        <v>4005</v>
      </c>
      <c r="D704" s="110">
        <v>2800</v>
      </c>
      <c r="E704" s="110" t="s">
        <v>143</v>
      </c>
      <c r="F704" s="110" t="s">
        <v>2686</v>
      </c>
      <c r="G704" s="110" t="s">
        <v>5162</v>
      </c>
    </row>
    <row r="705" spans="1:7" ht="14.4" x14ac:dyDescent="0.3">
      <c r="A705" s="109">
        <v>961151</v>
      </c>
      <c r="B705" s="110" t="s">
        <v>1262</v>
      </c>
      <c r="C705" s="110" t="s">
        <v>4006</v>
      </c>
      <c r="D705" s="110">
        <v>2820</v>
      </c>
      <c r="E705" s="110" t="s">
        <v>144</v>
      </c>
      <c r="F705" s="110" t="s">
        <v>1263</v>
      </c>
      <c r="G705" s="110" t="s">
        <v>724</v>
      </c>
    </row>
    <row r="706" spans="1:7" ht="14.4" x14ac:dyDescent="0.3">
      <c r="A706" s="109">
        <v>961169</v>
      </c>
      <c r="B706" s="110" t="s">
        <v>1264</v>
      </c>
      <c r="C706" s="110" t="s">
        <v>4007</v>
      </c>
      <c r="D706" s="110">
        <v>3150</v>
      </c>
      <c r="E706" s="110" t="s">
        <v>326</v>
      </c>
      <c r="F706" s="110" t="s">
        <v>1265</v>
      </c>
      <c r="G706" s="110" t="s">
        <v>724</v>
      </c>
    </row>
    <row r="707" spans="1:7" ht="14.4" x14ac:dyDescent="0.3">
      <c r="A707" s="109">
        <v>961177</v>
      </c>
      <c r="B707" s="110" t="s">
        <v>1266</v>
      </c>
      <c r="C707" s="110" t="s">
        <v>4008</v>
      </c>
      <c r="D707" s="110">
        <v>3140</v>
      </c>
      <c r="E707" s="110" t="s">
        <v>145</v>
      </c>
      <c r="F707" s="110" t="s">
        <v>2687</v>
      </c>
      <c r="G707" s="110" t="s">
        <v>1267</v>
      </c>
    </row>
    <row r="708" spans="1:7" ht="14.4" x14ac:dyDescent="0.3">
      <c r="A708" s="109">
        <v>961185</v>
      </c>
      <c r="B708" s="110" t="s">
        <v>1268</v>
      </c>
      <c r="C708" s="110" t="s">
        <v>4009</v>
      </c>
      <c r="D708" s="110">
        <v>1840</v>
      </c>
      <c r="E708" s="110" t="s">
        <v>329</v>
      </c>
      <c r="F708" s="110" t="s">
        <v>1269</v>
      </c>
      <c r="G708" s="110" t="s">
        <v>1270</v>
      </c>
    </row>
    <row r="709" spans="1:7" ht="14.4" x14ac:dyDescent="0.3">
      <c r="A709" s="109">
        <v>961193</v>
      </c>
      <c r="B709" s="110" t="s">
        <v>4010</v>
      </c>
      <c r="C709" s="110" t="s">
        <v>4011</v>
      </c>
      <c r="D709" s="110">
        <v>1880</v>
      </c>
      <c r="E709" s="110" t="s">
        <v>331</v>
      </c>
      <c r="F709" s="110" t="s">
        <v>1271</v>
      </c>
      <c r="G709" s="110" t="s">
        <v>2688</v>
      </c>
    </row>
    <row r="710" spans="1:7" ht="14.4" x14ac:dyDescent="0.3">
      <c r="A710" s="109">
        <v>961201</v>
      </c>
      <c r="B710" s="110" t="s">
        <v>1272</v>
      </c>
      <c r="C710" s="110" t="s">
        <v>4012</v>
      </c>
      <c r="D710" s="110">
        <v>1980</v>
      </c>
      <c r="E710" s="110" t="s">
        <v>333</v>
      </c>
      <c r="F710" s="110" t="s">
        <v>1273</v>
      </c>
      <c r="G710" s="110" t="s">
        <v>1274</v>
      </c>
    </row>
    <row r="711" spans="1:7" ht="14.4" x14ac:dyDescent="0.3">
      <c r="A711" s="109">
        <v>961219</v>
      </c>
      <c r="B711" s="110" t="s">
        <v>1275</v>
      </c>
      <c r="C711" s="110" t="s">
        <v>4013</v>
      </c>
      <c r="D711" s="110">
        <v>3190</v>
      </c>
      <c r="E711" s="110" t="s">
        <v>334</v>
      </c>
      <c r="F711" s="110" t="s">
        <v>1276</v>
      </c>
      <c r="G711" s="110" t="s">
        <v>1277</v>
      </c>
    </row>
    <row r="712" spans="1:7" ht="14.4" x14ac:dyDescent="0.3">
      <c r="A712" s="109">
        <v>961227</v>
      </c>
      <c r="B712" s="110" t="s">
        <v>1278</v>
      </c>
      <c r="C712" s="110" t="s">
        <v>5418</v>
      </c>
      <c r="D712" s="110">
        <v>3000</v>
      </c>
      <c r="E712" s="110" t="s">
        <v>335</v>
      </c>
      <c r="F712" s="110" t="s">
        <v>495</v>
      </c>
      <c r="G712" s="110" t="s">
        <v>5419</v>
      </c>
    </row>
    <row r="713" spans="1:7" ht="14.4" x14ac:dyDescent="0.3">
      <c r="A713" s="109">
        <v>961235</v>
      </c>
      <c r="B713" s="110" t="s">
        <v>1279</v>
      </c>
      <c r="C713" s="110" t="s">
        <v>4014</v>
      </c>
      <c r="D713" s="110">
        <v>3020</v>
      </c>
      <c r="E713" s="110" t="s">
        <v>149</v>
      </c>
      <c r="F713" s="110" t="s">
        <v>493</v>
      </c>
      <c r="G713" s="110" t="s">
        <v>1280</v>
      </c>
    </row>
    <row r="714" spans="1:7" ht="14.4" x14ac:dyDescent="0.3">
      <c r="A714" s="109">
        <v>961243</v>
      </c>
      <c r="B714" s="110" t="s">
        <v>1281</v>
      </c>
      <c r="C714" s="110" t="s">
        <v>4015</v>
      </c>
      <c r="D714" s="110">
        <v>3054</v>
      </c>
      <c r="E714" s="110" t="s">
        <v>1282</v>
      </c>
      <c r="F714" s="110" t="s">
        <v>1283</v>
      </c>
      <c r="G714" s="110" t="s">
        <v>4016</v>
      </c>
    </row>
    <row r="715" spans="1:7" ht="14.4" x14ac:dyDescent="0.3">
      <c r="A715" s="109">
        <v>961251</v>
      </c>
      <c r="B715" s="110" t="s">
        <v>1284</v>
      </c>
      <c r="C715" s="110" t="s">
        <v>4017</v>
      </c>
      <c r="D715" s="110">
        <v>3360</v>
      </c>
      <c r="E715" s="110" t="s">
        <v>338</v>
      </c>
      <c r="F715" s="110" t="s">
        <v>1285</v>
      </c>
      <c r="G715" s="110" t="s">
        <v>724</v>
      </c>
    </row>
    <row r="716" spans="1:7" ht="14.4" x14ac:dyDescent="0.3">
      <c r="A716" s="109">
        <v>961268</v>
      </c>
      <c r="B716" s="110" t="s">
        <v>1286</v>
      </c>
      <c r="C716" s="110" t="s">
        <v>3940</v>
      </c>
      <c r="D716" s="110">
        <v>3040</v>
      </c>
      <c r="E716" s="110" t="s">
        <v>339</v>
      </c>
      <c r="F716" s="110" t="s">
        <v>1287</v>
      </c>
      <c r="G716" s="110" t="s">
        <v>724</v>
      </c>
    </row>
    <row r="717" spans="1:7" ht="14.4" x14ac:dyDescent="0.3">
      <c r="A717" s="109">
        <v>961276</v>
      </c>
      <c r="B717" s="110" t="s">
        <v>1288</v>
      </c>
      <c r="C717" s="110" t="s">
        <v>4018</v>
      </c>
      <c r="D717" s="110">
        <v>3060</v>
      </c>
      <c r="E717" s="110" t="s">
        <v>340</v>
      </c>
      <c r="F717" s="110" t="s">
        <v>1289</v>
      </c>
      <c r="G717" s="110" t="s">
        <v>1290</v>
      </c>
    </row>
    <row r="718" spans="1:7" ht="14.4" x14ac:dyDescent="0.3">
      <c r="A718" s="109">
        <v>961284</v>
      </c>
      <c r="B718" s="110" t="s">
        <v>1291</v>
      </c>
      <c r="C718" s="110" t="s">
        <v>4019</v>
      </c>
      <c r="D718" s="110">
        <v>3070</v>
      </c>
      <c r="E718" s="110" t="s">
        <v>151</v>
      </c>
      <c r="F718" s="110" t="s">
        <v>1292</v>
      </c>
      <c r="G718" s="110" t="s">
        <v>724</v>
      </c>
    </row>
    <row r="719" spans="1:7" ht="14.4" x14ac:dyDescent="0.3">
      <c r="A719" s="109">
        <v>961292</v>
      </c>
      <c r="B719" s="110" t="s">
        <v>1293</v>
      </c>
      <c r="C719" s="110" t="s">
        <v>4020</v>
      </c>
      <c r="D719" s="110">
        <v>1820</v>
      </c>
      <c r="E719" s="110" t="s">
        <v>342</v>
      </c>
      <c r="F719" s="110" t="s">
        <v>1294</v>
      </c>
      <c r="G719" s="110" t="s">
        <v>1295</v>
      </c>
    </row>
    <row r="720" spans="1:7" ht="14.4" x14ac:dyDescent="0.3">
      <c r="A720" s="109">
        <v>961301</v>
      </c>
      <c r="B720" s="110" t="s">
        <v>1296</v>
      </c>
      <c r="C720" s="110" t="s">
        <v>4021</v>
      </c>
      <c r="D720" s="110">
        <v>1910</v>
      </c>
      <c r="E720" s="110" t="s">
        <v>152</v>
      </c>
      <c r="F720" s="110" t="s">
        <v>1297</v>
      </c>
      <c r="G720" s="110" t="s">
        <v>1298</v>
      </c>
    </row>
    <row r="721" spans="1:7" ht="14.4" x14ac:dyDescent="0.3">
      <c r="A721" s="109">
        <v>961318</v>
      </c>
      <c r="B721" s="110" t="s">
        <v>1299</v>
      </c>
      <c r="C721" s="110" t="s">
        <v>4022</v>
      </c>
      <c r="D721" s="110">
        <v>2220</v>
      </c>
      <c r="E721" s="110" t="s">
        <v>153</v>
      </c>
      <c r="F721" s="110" t="s">
        <v>5287</v>
      </c>
      <c r="G721" s="110" t="s">
        <v>1300</v>
      </c>
    </row>
    <row r="722" spans="1:7" ht="14.4" x14ac:dyDescent="0.3">
      <c r="A722" s="109">
        <v>961326</v>
      </c>
      <c r="B722" s="110" t="s">
        <v>1301</v>
      </c>
      <c r="C722" s="110" t="s">
        <v>4023</v>
      </c>
      <c r="D722" s="110">
        <v>3110</v>
      </c>
      <c r="E722" s="110" t="s">
        <v>343</v>
      </c>
      <c r="F722" s="110" t="s">
        <v>2689</v>
      </c>
      <c r="G722" s="110" t="s">
        <v>2690</v>
      </c>
    </row>
    <row r="723" spans="1:7" ht="14.4" x14ac:dyDescent="0.3">
      <c r="A723" s="109">
        <v>961334</v>
      </c>
      <c r="B723" s="110" t="s">
        <v>1302</v>
      </c>
      <c r="C723" s="110" t="s">
        <v>4024</v>
      </c>
      <c r="D723" s="110">
        <v>3130</v>
      </c>
      <c r="E723" s="110" t="s">
        <v>345</v>
      </c>
      <c r="F723" s="110" t="s">
        <v>1303</v>
      </c>
      <c r="G723" s="110" t="s">
        <v>1304</v>
      </c>
    </row>
    <row r="724" spans="1:7" ht="14.4" x14ac:dyDescent="0.3">
      <c r="A724" s="109">
        <v>961342</v>
      </c>
      <c r="B724" s="110" t="s">
        <v>1305</v>
      </c>
      <c r="C724" s="110" t="s">
        <v>4025</v>
      </c>
      <c r="D724" s="110">
        <v>2235</v>
      </c>
      <c r="E724" s="110" t="s">
        <v>347</v>
      </c>
      <c r="F724" s="110" t="s">
        <v>1306</v>
      </c>
      <c r="G724" s="110" t="s">
        <v>1307</v>
      </c>
    </row>
    <row r="725" spans="1:7" ht="14.4" x14ac:dyDescent="0.3">
      <c r="A725" s="109">
        <v>961359</v>
      </c>
      <c r="B725" s="110" t="s">
        <v>1308</v>
      </c>
      <c r="C725" s="110" t="s">
        <v>4026</v>
      </c>
      <c r="D725" s="110">
        <v>2260</v>
      </c>
      <c r="E725" s="110" t="s">
        <v>155</v>
      </c>
      <c r="F725" s="110" t="s">
        <v>1309</v>
      </c>
      <c r="G725" s="110" t="s">
        <v>1310</v>
      </c>
    </row>
    <row r="726" spans="1:7" ht="14.4" x14ac:dyDescent="0.3">
      <c r="A726" s="109">
        <v>961367</v>
      </c>
      <c r="B726" s="110" t="s">
        <v>1311</v>
      </c>
      <c r="C726" s="110" t="s">
        <v>4027</v>
      </c>
      <c r="D726" s="110">
        <v>3220</v>
      </c>
      <c r="E726" s="110" t="s">
        <v>348</v>
      </c>
      <c r="F726" s="110" t="s">
        <v>1312</v>
      </c>
      <c r="G726" s="110" t="s">
        <v>724</v>
      </c>
    </row>
    <row r="727" spans="1:7" ht="14.4" x14ac:dyDescent="0.3">
      <c r="A727" s="109">
        <v>961375</v>
      </c>
      <c r="B727" s="110" t="s">
        <v>1313</v>
      </c>
      <c r="C727" s="110" t="s">
        <v>4028</v>
      </c>
      <c r="D727" s="110">
        <v>3210</v>
      </c>
      <c r="E727" s="110" t="s">
        <v>350</v>
      </c>
      <c r="F727" s="110" t="s">
        <v>1314</v>
      </c>
      <c r="G727" s="110" t="s">
        <v>724</v>
      </c>
    </row>
    <row r="728" spans="1:7" ht="14.4" x14ac:dyDescent="0.3">
      <c r="A728" s="109">
        <v>961383</v>
      </c>
      <c r="B728" s="110" t="s">
        <v>1315</v>
      </c>
      <c r="C728" s="110" t="s">
        <v>4029</v>
      </c>
      <c r="D728" s="110">
        <v>3200</v>
      </c>
      <c r="E728" s="110" t="s">
        <v>158</v>
      </c>
      <c r="F728" s="110" t="s">
        <v>1316</v>
      </c>
      <c r="G728" s="110" t="s">
        <v>1317</v>
      </c>
    </row>
    <row r="729" spans="1:7" ht="14.4" x14ac:dyDescent="0.3">
      <c r="A729" s="109">
        <v>961391</v>
      </c>
      <c r="B729" s="110" t="s">
        <v>1318</v>
      </c>
      <c r="C729" s="110" t="s">
        <v>4030</v>
      </c>
      <c r="D729" s="110">
        <v>3460</v>
      </c>
      <c r="E729" s="110" t="s">
        <v>354</v>
      </c>
      <c r="F729" s="110" t="s">
        <v>1319</v>
      </c>
      <c r="G729" s="110" t="s">
        <v>724</v>
      </c>
    </row>
    <row r="730" spans="1:7" ht="14.4" x14ac:dyDescent="0.3">
      <c r="A730" s="109">
        <v>961409</v>
      </c>
      <c r="B730" s="110" t="s">
        <v>4031</v>
      </c>
      <c r="C730" s="110" t="s">
        <v>4032</v>
      </c>
      <c r="D730" s="110">
        <v>3270</v>
      </c>
      <c r="E730" s="110" t="s">
        <v>355</v>
      </c>
      <c r="F730" s="110" t="s">
        <v>1320</v>
      </c>
      <c r="G730" s="110" t="s">
        <v>724</v>
      </c>
    </row>
    <row r="731" spans="1:7" ht="14.4" x14ac:dyDescent="0.3">
      <c r="A731" s="109">
        <v>961417</v>
      </c>
      <c r="B731" s="110" t="s">
        <v>1321</v>
      </c>
      <c r="C731" s="110" t="s">
        <v>3152</v>
      </c>
      <c r="D731" s="110">
        <v>3290</v>
      </c>
      <c r="E731" s="110" t="s">
        <v>159</v>
      </c>
      <c r="F731" s="110" t="s">
        <v>1322</v>
      </c>
      <c r="G731" s="110" t="s">
        <v>724</v>
      </c>
    </row>
    <row r="732" spans="1:7" ht="14.4" x14ac:dyDescent="0.3">
      <c r="A732" s="109">
        <v>961425</v>
      </c>
      <c r="B732" s="110" t="s">
        <v>2691</v>
      </c>
      <c r="C732" s="110" t="s">
        <v>4033</v>
      </c>
      <c r="D732" s="110">
        <v>3300</v>
      </c>
      <c r="E732" s="110" t="s">
        <v>160</v>
      </c>
      <c r="F732" s="110" t="s">
        <v>4034</v>
      </c>
      <c r="G732" s="110" t="s">
        <v>4035</v>
      </c>
    </row>
    <row r="733" spans="1:7" ht="14.4" x14ac:dyDescent="0.3">
      <c r="A733" s="109">
        <v>961433</v>
      </c>
      <c r="B733" s="110" t="s">
        <v>1323</v>
      </c>
      <c r="C733" s="110" t="s">
        <v>3940</v>
      </c>
      <c r="D733" s="110">
        <v>3320</v>
      </c>
      <c r="E733" s="110" t="s">
        <v>357</v>
      </c>
      <c r="F733" s="110" t="s">
        <v>1324</v>
      </c>
      <c r="G733" s="110" t="s">
        <v>724</v>
      </c>
    </row>
    <row r="734" spans="1:7" ht="14.4" x14ac:dyDescent="0.3">
      <c r="A734" s="109">
        <v>961441</v>
      </c>
      <c r="B734" s="110" t="s">
        <v>1325</v>
      </c>
      <c r="C734" s="110" t="s">
        <v>4036</v>
      </c>
      <c r="D734" s="110">
        <v>3350</v>
      </c>
      <c r="E734" s="110" t="s">
        <v>1326</v>
      </c>
      <c r="F734" s="110" t="s">
        <v>1327</v>
      </c>
      <c r="G734" s="110" t="s">
        <v>724</v>
      </c>
    </row>
    <row r="735" spans="1:7" ht="14.4" x14ac:dyDescent="0.3">
      <c r="A735" s="109">
        <v>961458</v>
      </c>
      <c r="B735" s="110" t="s">
        <v>1328</v>
      </c>
      <c r="C735" s="110" t="s">
        <v>4037</v>
      </c>
      <c r="D735" s="110">
        <v>3370</v>
      </c>
      <c r="E735" s="110" t="s">
        <v>161</v>
      </c>
      <c r="F735" s="110" t="s">
        <v>1329</v>
      </c>
      <c r="G735" s="110" t="s">
        <v>724</v>
      </c>
    </row>
    <row r="736" spans="1:7" ht="14.4" x14ac:dyDescent="0.3">
      <c r="A736" s="109">
        <v>961466</v>
      </c>
      <c r="B736" s="110" t="s">
        <v>1330</v>
      </c>
      <c r="C736" s="110" t="s">
        <v>4038</v>
      </c>
      <c r="D736" s="110">
        <v>3380</v>
      </c>
      <c r="E736" s="110" t="s">
        <v>359</v>
      </c>
      <c r="F736" s="110" t="s">
        <v>1331</v>
      </c>
      <c r="G736" s="110" t="s">
        <v>724</v>
      </c>
    </row>
    <row r="737" spans="1:7" ht="14.4" x14ac:dyDescent="0.3">
      <c r="A737" s="109">
        <v>961474</v>
      </c>
      <c r="B737" s="110" t="s">
        <v>2692</v>
      </c>
      <c r="C737" s="110" t="s">
        <v>4039</v>
      </c>
      <c r="D737" s="110">
        <v>3400</v>
      </c>
      <c r="E737" s="110" t="s">
        <v>162</v>
      </c>
      <c r="F737" s="110" t="s">
        <v>724</v>
      </c>
      <c r="G737" s="110" t="s">
        <v>724</v>
      </c>
    </row>
    <row r="738" spans="1:7" ht="14.4" x14ac:dyDescent="0.3">
      <c r="A738" s="109">
        <v>961491</v>
      </c>
      <c r="B738" s="110" t="s">
        <v>1332</v>
      </c>
      <c r="C738" s="110" t="s">
        <v>4040</v>
      </c>
      <c r="D738" s="110">
        <v>3440</v>
      </c>
      <c r="E738" s="110" t="s">
        <v>361</v>
      </c>
      <c r="F738" s="110" t="s">
        <v>1333</v>
      </c>
      <c r="G738" s="110" t="s">
        <v>724</v>
      </c>
    </row>
    <row r="739" spans="1:7" ht="14.4" x14ac:dyDescent="0.3">
      <c r="A739" s="109">
        <v>961508</v>
      </c>
      <c r="B739" s="110" t="s">
        <v>1334</v>
      </c>
      <c r="C739" s="110" t="s">
        <v>4041</v>
      </c>
      <c r="D739" s="110">
        <v>3470</v>
      </c>
      <c r="E739" s="110" t="s">
        <v>358</v>
      </c>
      <c r="F739" s="110" t="s">
        <v>724</v>
      </c>
      <c r="G739" s="110" t="s">
        <v>724</v>
      </c>
    </row>
    <row r="740" spans="1:7" ht="14.4" x14ac:dyDescent="0.3">
      <c r="A740" s="109">
        <v>961516</v>
      </c>
      <c r="B740" s="110" t="s">
        <v>1335</v>
      </c>
      <c r="C740" s="110" t="s">
        <v>3975</v>
      </c>
      <c r="D740" s="110">
        <v>3545</v>
      </c>
      <c r="E740" s="110" t="s">
        <v>408</v>
      </c>
      <c r="F740" s="110" t="s">
        <v>1336</v>
      </c>
      <c r="G740" s="110" t="s">
        <v>724</v>
      </c>
    </row>
    <row r="741" spans="1:7" ht="14.4" x14ac:dyDescent="0.3">
      <c r="A741" s="109">
        <v>961524</v>
      </c>
      <c r="B741" s="110" t="s">
        <v>1337</v>
      </c>
      <c r="C741" s="110" t="s">
        <v>4042</v>
      </c>
      <c r="D741" s="110">
        <v>3500</v>
      </c>
      <c r="E741" s="110" t="s">
        <v>163</v>
      </c>
      <c r="F741" s="110" t="s">
        <v>2693</v>
      </c>
      <c r="G741" s="110" t="s">
        <v>2694</v>
      </c>
    </row>
    <row r="742" spans="1:7" ht="14.4" x14ac:dyDescent="0.3">
      <c r="A742" s="109">
        <v>961532</v>
      </c>
      <c r="B742" s="110" t="s">
        <v>4043</v>
      </c>
      <c r="C742" s="110" t="s">
        <v>4044</v>
      </c>
      <c r="D742" s="110">
        <v>3530</v>
      </c>
      <c r="E742" s="110" t="s">
        <v>165</v>
      </c>
      <c r="F742" s="110" t="s">
        <v>1338</v>
      </c>
      <c r="G742" s="110" t="s">
        <v>1339</v>
      </c>
    </row>
    <row r="743" spans="1:7" ht="14.4" x14ac:dyDescent="0.3">
      <c r="A743" s="109">
        <v>961541</v>
      </c>
      <c r="B743" s="110" t="s">
        <v>1340</v>
      </c>
      <c r="C743" s="110" t="s">
        <v>4045</v>
      </c>
      <c r="D743" s="110">
        <v>3550</v>
      </c>
      <c r="E743" s="110" t="s">
        <v>166</v>
      </c>
      <c r="F743" s="110" t="s">
        <v>1341</v>
      </c>
      <c r="G743" s="110" t="s">
        <v>4046</v>
      </c>
    </row>
    <row r="744" spans="1:7" ht="14.4" x14ac:dyDescent="0.3">
      <c r="A744" s="109">
        <v>961565</v>
      </c>
      <c r="B744" s="110" t="s">
        <v>1342</v>
      </c>
      <c r="C744" s="110" t="s">
        <v>4047</v>
      </c>
      <c r="D744" s="110">
        <v>3940</v>
      </c>
      <c r="E744" s="110" t="s">
        <v>168</v>
      </c>
      <c r="F744" s="110" t="s">
        <v>1343</v>
      </c>
      <c r="G744" s="110" t="s">
        <v>724</v>
      </c>
    </row>
    <row r="745" spans="1:7" ht="14.4" x14ac:dyDescent="0.3">
      <c r="A745" s="109">
        <v>961573</v>
      </c>
      <c r="B745" s="110" t="s">
        <v>2695</v>
      </c>
      <c r="C745" s="110" t="s">
        <v>4048</v>
      </c>
      <c r="D745" s="110">
        <v>3950</v>
      </c>
      <c r="E745" s="110" t="s">
        <v>171</v>
      </c>
      <c r="F745" s="110" t="s">
        <v>2696</v>
      </c>
      <c r="G745" s="110" t="s">
        <v>724</v>
      </c>
    </row>
    <row r="746" spans="1:7" ht="14.4" x14ac:dyDescent="0.3">
      <c r="A746" s="109">
        <v>961581</v>
      </c>
      <c r="B746" s="110" t="s">
        <v>2697</v>
      </c>
      <c r="C746" s="110" t="s">
        <v>4049</v>
      </c>
      <c r="D746" s="110">
        <v>3690</v>
      </c>
      <c r="E746" s="110" t="s">
        <v>365</v>
      </c>
      <c r="F746" s="110" t="s">
        <v>1345</v>
      </c>
      <c r="G746" s="110" t="s">
        <v>724</v>
      </c>
    </row>
    <row r="747" spans="1:7" ht="14.4" x14ac:dyDescent="0.3">
      <c r="A747" s="109">
        <v>961599</v>
      </c>
      <c r="B747" s="110" t="s">
        <v>1344</v>
      </c>
      <c r="C747" s="110" t="s">
        <v>4050</v>
      </c>
      <c r="D747" s="110">
        <v>3590</v>
      </c>
      <c r="E747" s="110" t="s">
        <v>366</v>
      </c>
      <c r="F747" s="110" t="s">
        <v>1345</v>
      </c>
      <c r="G747" s="110" t="s">
        <v>724</v>
      </c>
    </row>
    <row r="748" spans="1:7" ht="14.4" x14ac:dyDescent="0.3">
      <c r="A748" s="109">
        <v>961607</v>
      </c>
      <c r="B748" s="110" t="s">
        <v>1346</v>
      </c>
      <c r="C748" s="110" t="s">
        <v>4051</v>
      </c>
      <c r="D748" s="110">
        <v>3630</v>
      </c>
      <c r="E748" s="110" t="s">
        <v>173</v>
      </c>
      <c r="F748" s="110" t="s">
        <v>4052</v>
      </c>
      <c r="G748" s="110" t="s">
        <v>4053</v>
      </c>
    </row>
    <row r="749" spans="1:7" ht="14.4" x14ac:dyDescent="0.3">
      <c r="A749" s="109">
        <v>961615</v>
      </c>
      <c r="B749" s="110" t="s">
        <v>5420</v>
      </c>
      <c r="C749" s="110" t="s">
        <v>4054</v>
      </c>
      <c r="D749" s="110">
        <v>3650</v>
      </c>
      <c r="E749" s="110" t="s">
        <v>174</v>
      </c>
      <c r="F749" s="110" t="s">
        <v>1347</v>
      </c>
      <c r="G749" s="110" t="s">
        <v>1348</v>
      </c>
    </row>
    <row r="750" spans="1:7" ht="14.4" x14ac:dyDescent="0.3">
      <c r="A750" s="109">
        <v>961623</v>
      </c>
      <c r="B750" s="110" t="s">
        <v>1349</v>
      </c>
      <c r="C750" s="110" t="s">
        <v>4055</v>
      </c>
      <c r="D750" s="110">
        <v>3665</v>
      </c>
      <c r="E750" s="110" t="s">
        <v>175</v>
      </c>
      <c r="F750" s="110" t="s">
        <v>1350</v>
      </c>
      <c r="G750" s="110" t="s">
        <v>5163</v>
      </c>
    </row>
    <row r="751" spans="1:7" ht="14.4" x14ac:dyDescent="0.3">
      <c r="A751" s="109">
        <v>961631</v>
      </c>
      <c r="B751" s="110" t="s">
        <v>1351</v>
      </c>
      <c r="C751" s="110" t="s">
        <v>4056</v>
      </c>
      <c r="D751" s="110">
        <v>3640</v>
      </c>
      <c r="E751" s="110" t="s">
        <v>370</v>
      </c>
      <c r="F751" s="110" t="s">
        <v>1352</v>
      </c>
      <c r="G751" s="110" t="s">
        <v>2698</v>
      </c>
    </row>
    <row r="752" spans="1:7" ht="14.4" x14ac:dyDescent="0.3">
      <c r="A752" s="109">
        <v>961649</v>
      </c>
      <c r="B752" s="110" t="s">
        <v>1353</v>
      </c>
      <c r="C752" s="110" t="s">
        <v>4057</v>
      </c>
      <c r="D752" s="110">
        <v>3700</v>
      </c>
      <c r="E752" s="110" t="s">
        <v>178</v>
      </c>
      <c r="F752" s="110" t="s">
        <v>1354</v>
      </c>
      <c r="G752" s="110" t="s">
        <v>724</v>
      </c>
    </row>
    <row r="753" spans="1:7" ht="14.4" x14ac:dyDescent="0.3">
      <c r="A753" s="109">
        <v>961656</v>
      </c>
      <c r="B753" s="110" t="s">
        <v>1355</v>
      </c>
      <c r="C753" s="110" t="s">
        <v>4058</v>
      </c>
      <c r="D753" s="110">
        <v>3720</v>
      </c>
      <c r="E753" s="110" t="s">
        <v>682</v>
      </c>
      <c r="F753" s="110" t="s">
        <v>1356</v>
      </c>
      <c r="G753" s="110" t="s">
        <v>724</v>
      </c>
    </row>
    <row r="754" spans="1:7" ht="14.4" x14ac:dyDescent="0.3">
      <c r="A754" s="109">
        <v>961664</v>
      </c>
      <c r="B754" s="110" t="s">
        <v>1357</v>
      </c>
      <c r="C754" s="110" t="s">
        <v>4059</v>
      </c>
      <c r="D754" s="110">
        <v>3730</v>
      </c>
      <c r="E754" s="110" t="s">
        <v>371</v>
      </c>
      <c r="F754" s="110" t="s">
        <v>1358</v>
      </c>
      <c r="G754" s="110" t="s">
        <v>2699</v>
      </c>
    </row>
    <row r="755" spans="1:7" ht="14.4" x14ac:dyDescent="0.3">
      <c r="A755" s="109">
        <v>961672</v>
      </c>
      <c r="B755" s="110" t="s">
        <v>1359</v>
      </c>
      <c r="C755" s="110" t="s">
        <v>4060</v>
      </c>
      <c r="D755" s="110">
        <v>3740</v>
      </c>
      <c r="E755" s="110" t="s">
        <v>179</v>
      </c>
      <c r="F755" s="110" t="s">
        <v>1360</v>
      </c>
      <c r="G755" s="110" t="s">
        <v>5288</v>
      </c>
    </row>
    <row r="756" spans="1:7" ht="14.4" x14ac:dyDescent="0.3">
      <c r="A756" s="109">
        <v>961681</v>
      </c>
      <c r="B756" s="110" t="s">
        <v>1361</v>
      </c>
      <c r="C756" s="110" t="s">
        <v>4061</v>
      </c>
      <c r="D756" s="110">
        <v>3620</v>
      </c>
      <c r="E756" s="110" t="s">
        <v>1</v>
      </c>
      <c r="F756" s="110" t="s">
        <v>724</v>
      </c>
      <c r="G756" s="110" t="s">
        <v>724</v>
      </c>
    </row>
    <row r="757" spans="1:7" ht="14.4" x14ac:dyDescent="0.3">
      <c r="A757" s="109">
        <v>961698</v>
      </c>
      <c r="B757" s="110" t="s">
        <v>1362</v>
      </c>
      <c r="C757" s="110" t="s">
        <v>4062</v>
      </c>
      <c r="D757" s="110">
        <v>3770</v>
      </c>
      <c r="E757" s="110" t="s">
        <v>0</v>
      </c>
      <c r="F757" s="110" t="s">
        <v>1363</v>
      </c>
      <c r="G757" s="110" t="s">
        <v>724</v>
      </c>
    </row>
    <row r="758" spans="1:7" ht="14.4" x14ac:dyDescent="0.3">
      <c r="A758" s="109">
        <v>961714</v>
      </c>
      <c r="B758" s="110" t="s">
        <v>2700</v>
      </c>
      <c r="C758" s="110" t="s">
        <v>4063</v>
      </c>
      <c r="D758" s="110">
        <v>3800</v>
      </c>
      <c r="E758" s="110" t="s">
        <v>180</v>
      </c>
      <c r="F758" s="110" t="s">
        <v>2701</v>
      </c>
      <c r="G758" s="110" t="s">
        <v>724</v>
      </c>
    </row>
    <row r="759" spans="1:7" ht="14.4" x14ac:dyDescent="0.3">
      <c r="A759" s="109">
        <v>961722</v>
      </c>
      <c r="B759" s="110" t="s">
        <v>1364</v>
      </c>
      <c r="C759" s="110" t="s">
        <v>4064</v>
      </c>
      <c r="D759" s="110">
        <v>3850</v>
      </c>
      <c r="E759" s="110" t="s">
        <v>3</v>
      </c>
      <c r="F759" s="110" t="s">
        <v>1365</v>
      </c>
      <c r="G759" s="110" t="s">
        <v>1366</v>
      </c>
    </row>
    <row r="760" spans="1:7" ht="14.4" x14ac:dyDescent="0.3">
      <c r="A760" s="109">
        <v>961731</v>
      </c>
      <c r="B760" s="110" t="s">
        <v>1367</v>
      </c>
      <c r="C760" s="110" t="s">
        <v>4065</v>
      </c>
      <c r="D760" s="110">
        <v>3570</v>
      </c>
      <c r="E760" s="110" t="s">
        <v>4</v>
      </c>
      <c r="F760" s="110" t="s">
        <v>1368</v>
      </c>
      <c r="G760" s="110" t="s">
        <v>1369</v>
      </c>
    </row>
    <row r="761" spans="1:7" ht="14.4" x14ac:dyDescent="0.3">
      <c r="A761" s="109">
        <v>961748</v>
      </c>
      <c r="B761" s="110" t="s">
        <v>2702</v>
      </c>
      <c r="C761" s="110" t="s">
        <v>4066</v>
      </c>
      <c r="D761" s="110">
        <v>3840</v>
      </c>
      <c r="E761" s="110" t="s">
        <v>6</v>
      </c>
      <c r="F761" s="110" t="s">
        <v>2703</v>
      </c>
      <c r="G761" s="110" t="s">
        <v>724</v>
      </c>
    </row>
    <row r="762" spans="1:7" ht="14.4" x14ac:dyDescent="0.3">
      <c r="A762" s="109">
        <v>961755</v>
      </c>
      <c r="B762" s="110" t="s">
        <v>1370</v>
      </c>
      <c r="C762" s="110" t="s">
        <v>4067</v>
      </c>
      <c r="D762" s="110">
        <v>3870</v>
      </c>
      <c r="E762" s="110" t="s">
        <v>182</v>
      </c>
      <c r="F762" s="110" t="s">
        <v>1371</v>
      </c>
      <c r="G762" s="110" t="s">
        <v>724</v>
      </c>
    </row>
    <row r="763" spans="1:7" ht="14.4" x14ac:dyDescent="0.3">
      <c r="A763" s="109">
        <v>961763</v>
      </c>
      <c r="B763" s="110" t="s">
        <v>2704</v>
      </c>
      <c r="C763" s="110" t="s">
        <v>4068</v>
      </c>
      <c r="D763" s="110">
        <v>3890</v>
      </c>
      <c r="E763" s="110" t="s">
        <v>2705</v>
      </c>
      <c r="F763" s="110" t="s">
        <v>2706</v>
      </c>
      <c r="G763" s="110" t="s">
        <v>724</v>
      </c>
    </row>
    <row r="764" spans="1:7" ht="14.4" x14ac:dyDescent="0.3">
      <c r="A764" s="109">
        <v>961771</v>
      </c>
      <c r="B764" s="110" t="s">
        <v>4069</v>
      </c>
      <c r="C764" s="110" t="s">
        <v>4070</v>
      </c>
      <c r="D764" s="110">
        <v>3920</v>
      </c>
      <c r="E764" s="110" t="s">
        <v>183</v>
      </c>
      <c r="F764" s="110" t="s">
        <v>1372</v>
      </c>
      <c r="G764" s="110" t="s">
        <v>2707</v>
      </c>
    </row>
    <row r="765" spans="1:7" ht="14.4" x14ac:dyDescent="0.3">
      <c r="A765" s="109">
        <v>961789</v>
      </c>
      <c r="B765" s="110" t="s">
        <v>1373</v>
      </c>
      <c r="C765" s="110" t="s">
        <v>4071</v>
      </c>
      <c r="D765" s="110">
        <v>3560</v>
      </c>
      <c r="E765" s="110" t="s">
        <v>185</v>
      </c>
      <c r="F765" s="110" t="s">
        <v>1374</v>
      </c>
      <c r="G765" s="110" t="s">
        <v>724</v>
      </c>
    </row>
    <row r="766" spans="1:7" ht="14.4" x14ac:dyDescent="0.3">
      <c r="A766" s="109">
        <v>961797</v>
      </c>
      <c r="B766" s="110" t="s">
        <v>1375</v>
      </c>
      <c r="C766" s="110" t="s">
        <v>5164</v>
      </c>
      <c r="D766" s="110">
        <v>3580</v>
      </c>
      <c r="E766" s="110" t="s">
        <v>8</v>
      </c>
      <c r="F766" s="110" t="s">
        <v>1376</v>
      </c>
      <c r="G766" s="110" t="s">
        <v>724</v>
      </c>
    </row>
    <row r="767" spans="1:7" ht="14.4" x14ac:dyDescent="0.3">
      <c r="A767" s="109">
        <v>961805</v>
      </c>
      <c r="B767" s="110" t="s">
        <v>1377</v>
      </c>
      <c r="C767" s="110" t="s">
        <v>3169</v>
      </c>
      <c r="D767" s="110">
        <v>2450</v>
      </c>
      <c r="E767" s="110" t="s">
        <v>189</v>
      </c>
      <c r="F767" s="110" t="s">
        <v>1378</v>
      </c>
      <c r="G767" s="110" t="s">
        <v>1379</v>
      </c>
    </row>
    <row r="768" spans="1:7" ht="14.4" x14ac:dyDescent="0.3">
      <c r="A768" s="109">
        <v>961813</v>
      </c>
      <c r="B768" s="110" t="s">
        <v>1380</v>
      </c>
      <c r="C768" s="110" t="s">
        <v>4072</v>
      </c>
      <c r="D768" s="110">
        <v>2430</v>
      </c>
      <c r="E768" s="110" t="s">
        <v>11</v>
      </c>
      <c r="F768" s="110" t="s">
        <v>1381</v>
      </c>
      <c r="G768" s="110" t="s">
        <v>1382</v>
      </c>
    </row>
    <row r="769" spans="1:7" ht="14.4" x14ac:dyDescent="0.3">
      <c r="A769" s="109">
        <v>961839</v>
      </c>
      <c r="B769" s="110" t="s">
        <v>4073</v>
      </c>
      <c r="C769" s="110" t="s">
        <v>3123</v>
      </c>
      <c r="D769" s="110">
        <v>3001</v>
      </c>
      <c r="E769" s="110" t="s">
        <v>150</v>
      </c>
      <c r="F769" s="110" t="s">
        <v>775</v>
      </c>
      <c r="G769" s="110" t="s">
        <v>776</v>
      </c>
    </row>
    <row r="770" spans="1:7" ht="14.4" x14ac:dyDescent="0.3">
      <c r="A770" s="109">
        <v>961847</v>
      </c>
      <c r="B770" s="110" t="s">
        <v>2708</v>
      </c>
      <c r="C770" s="110" t="s">
        <v>3794</v>
      </c>
      <c r="D770" s="110">
        <v>1000</v>
      </c>
      <c r="E770" s="110" t="s">
        <v>678</v>
      </c>
      <c r="F770" s="110" t="s">
        <v>2709</v>
      </c>
      <c r="G770" s="110" t="s">
        <v>2710</v>
      </c>
    </row>
    <row r="771" spans="1:7" ht="14.4" x14ac:dyDescent="0.3">
      <c r="A771" s="109">
        <v>961871</v>
      </c>
      <c r="B771" s="110" t="s">
        <v>4074</v>
      </c>
      <c r="C771" s="110" t="s">
        <v>4075</v>
      </c>
      <c r="D771" s="110">
        <v>1120</v>
      </c>
      <c r="E771" s="110" t="s">
        <v>75</v>
      </c>
      <c r="F771" s="110" t="s">
        <v>1383</v>
      </c>
      <c r="G771" s="110" t="s">
        <v>1384</v>
      </c>
    </row>
    <row r="772" spans="1:7" ht="14.4" x14ac:dyDescent="0.3">
      <c r="A772" s="109">
        <v>961904</v>
      </c>
      <c r="B772" s="110" t="s">
        <v>4076</v>
      </c>
      <c r="C772" s="110" t="s">
        <v>4077</v>
      </c>
      <c r="D772" s="110">
        <v>1030</v>
      </c>
      <c r="E772" s="110" t="s">
        <v>71</v>
      </c>
      <c r="F772" s="110" t="s">
        <v>427</v>
      </c>
      <c r="G772" s="110" t="s">
        <v>1385</v>
      </c>
    </row>
    <row r="773" spans="1:7" ht="14.4" x14ac:dyDescent="0.3">
      <c r="A773" s="109">
        <v>961912</v>
      </c>
      <c r="B773" s="110" t="s">
        <v>4078</v>
      </c>
      <c r="C773" s="110" t="s">
        <v>4079</v>
      </c>
      <c r="D773" s="110">
        <v>1030</v>
      </c>
      <c r="E773" s="110" t="s">
        <v>71</v>
      </c>
      <c r="F773" s="110" t="s">
        <v>426</v>
      </c>
      <c r="G773" s="110" t="s">
        <v>724</v>
      </c>
    </row>
    <row r="774" spans="1:7" ht="14.4" x14ac:dyDescent="0.3">
      <c r="A774" s="109">
        <v>961921</v>
      </c>
      <c r="B774" s="110" t="s">
        <v>4080</v>
      </c>
      <c r="C774" s="110" t="s">
        <v>4081</v>
      </c>
      <c r="D774" s="110">
        <v>1030</v>
      </c>
      <c r="E774" s="110" t="s">
        <v>71</v>
      </c>
      <c r="F774" s="110" t="s">
        <v>425</v>
      </c>
      <c r="G774" s="110" t="s">
        <v>5289</v>
      </c>
    </row>
    <row r="775" spans="1:7" ht="14.4" x14ac:dyDescent="0.3">
      <c r="A775" s="109">
        <v>961979</v>
      </c>
      <c r="B775" s="110" t="s">
        <v>4082</v>
      </c>
      <c r="C775" s="110" t="s">
        <v>4083</v>
      </c>
      <c r="D775" s="110">
        <v>1000</v>
      </c>
      <c r="E775" s="110" t="s">
        <v>678</v>
      </c>
      <c r="F775" s="110" t="s">
        <v>428</v>
      </c>
      <c r="G775" s="110" t="s">
        <v>724</v>
      </c>
    </row>
    <row r="776" spans="1:7" ht="14.4" x14ac:dyDescent="0.3">
      <c r="A776" s="109">
        <v>961995</v>
      </c>
      <c r="B776" s="110" t="s">
        <v>4084</v>
      </c>
      <c r="C776" s="110" t="s">
        <v>3123</v>
      </c>
      <c r="D776" s="110">
        <v>3001</v>
      </c>
      <c r="E776" s="110" t="s">
        <v>150</v>
      </c>
      <c r="F776" s="110" t="s">
        <v>2711</v>
      </c>
      <c r="G776" s="110" t="s">
        <v>2182</v>
      </c>
    </row>
    <row r="777" spans="1:7" ht="14.4" x14ac:dyDescent="0.3">
      <c r="A777" s="109">
        <v>962035</v>
      </c>
      <c r="B777" s="110" t="s">
        <v>1386</v>
      </c>
      <c r="C777" s="110" t="s">
        <v>4085</v>
      </c>
      <c r="D777" s="110">
        <v>1070</v>
      </c>
      <c r="E777" s="110" t="s">
        <v>275</v>
      </c>
      <c r="F777" s="110" t="s">
        <v>651</v>
      </c>
      <c r="G777" s="110" t="s">
        <v>2712</v>
      </c>
    </row>
    <row r="778" spans="1:7" ht="14.4" x14ac:dyDescent="0.3">
      <c r="A778" s="109">
        <v>962043</v>
      </c>
      <c r="B778" s="110" t="s">
        <v>5165</v>
      </c>
      <c r="C778" s="110" t="s">
        <v>4086</v>
      </c>
      <c r="D778" s="110">
        <v>3001</v>
      </c>
      <c r="E778" s="110" t="s">
        <v>150</v>
      </c>
      <c r="F778" s="110" t="s">
        <v>774</v>
      </c>
      <c r="G778" s="110" t="s">
        <v>776</v>
      </c>
    </row>
    <row r="779" spans="1:7" ht="14.4" x14ac:dyDescent="0.3">
      <c r="A779" s="109">
        <v>962068</v>
      </c>
      <c r="B779" s="110" t="s">
        <v>4087</v>
      </c>
      <c r="C779" s="110" t="s">
        <v>4088</v>
      </c>
      <c r="D779" s="110">
        <v>1081</v>
      </c>
      <c r="E779" s="110" t="s">
        <v>73</v>
      </c>
      <c r="F779" s="110" t="s">
        <v>2713</v>
      </c>
      <c r="G779" s="110" t="s">
        <v>2714</v>
      </c>
    </row>
    <row r="780" spans="1:7" ht="14.4" x14ac:dyDescent="0.3">
      <c r="A780" s="109">
        <v>962092</v>
      </c>
      <c r="B780" s="110" t="s">
        <v>4089</v>
      </c>
      <c r="C780" s="110" t="s">
        <v>3123</v>
      </c>
      <c r="D780" s="110">
        <v>3001</v>
      </c>
      <c r="E780" s="110" t="s">
        <v>150</v>
      </c>
      <c r="F780" s="110" t="s">
        <v>2715</v>
      </c>
      <c r="G780" s="110" t="s">
        <v>724</v>
      </c>
    </row>
    <row r="781" spans="1:7" ht="14.4" x14ac:dyDescent="0.3">
      <c r="A781" s="109">
        <v>962118</v>
      </c>
      <c r="B781" s="110" t="s">
        <v>4090</v>
      </c>
      <c r="C781" s="110" t="s">
        <v>4091</v>
      </c>
      <c r="D781" s="110">
        <v>1080</v>
      </c>
      <c r="E781" s="110" t="s">
        <v>273</v>
      </c>
      <c r="F781" s="110" t="s">
        <v>2716</v>
      </c>
      <c r="G781" s="110" t="s">
        <v>2717</v>
      </c>
    </row>
    <row r="782" spans="1:7" ht="14.4" x14ac:dyDescent="0.3">
      <c r="A782" s="109">
        <v>962126</v>
      </c>
      <c r="B782" s="110" t="s">
        <v>2718</v>
      </c>
      <c r="C782" s="110" t="s">
        <v>4092</v>
      </c>
      <c r="D782" s="110">
        <v>1080</v>
      </c>
      <c r="E782" s="110" t="s">
        <v>273</v>
      </c>
      <c r="F782" s="110" t="s">
        <v>2719</v>
      </c>
      <c r="G782" s="110" t="s">
        <v>2720</v>
      </c>
    </row>
    <row r="783" spans="1:7" ht="14.4" x14ac:dyDescent="0.3">
      <c r="A783" s="109">
        <v>962167</v>
      </c>
      <c r="B783" s="110" t="s">
        <v>4093</v>
      </c>
      <c r="C783" s="110" t="s">
        <v>4094</v>
      </c>
      <c r="D783" s="110">
        <v>1140</v>
      </c>
      <c r="E783" s="110" t="s">
        <v>76</v>
      </c>
      <c r="F783" s="110" t="s">
        <v>60</v>
      </c>
      <c r="G783" s="110" t="s">
        <v>1387</v>
      </c>
    </row>
    <row r="784" spans="1:7" ht="14.4" x14ac:dyDescent="0.3">
      <c r="A784" s="109">
        <v>962175</v>
      </c>
      <c r="B784" s="110" t="s">
        <v>4095</v>
      </c>
      <c r="C784" s="110" t="s">
        <v>4096</v>
      </c>
      <c r="D784" s="110">
        <v>1140</v>
      </c>
      <c r="E784" s="110" t="s">
        <v>76</v>
      </c>
      <c r="F784" s="110" t="s">
        <v>59</v>
      </c>
      <c r="G784" s="110" t="s">
        <v>1388</v>
      </c>
    </row>
    <row r="785" spans="1:7" ht="14.4" x14ac:dyDescent="0.3">
      <c r="A785" s="109">
        <v>962217</v>
      </c>
      <c r="B785" s="110" t="s">
        <v>4097</v>
      </c>
      <c r="C785" s="110" t="s">
        <v>4098</v>
      </c>
      <c r="D785" s="110">
        <v>3050</v>
      </c>
      <c r="E785" s="110" t="s">
        <v>336</v>
      </c>
      <c r="F785" s="110" t="s">
        <v>1389</v>
      </c>
      <c r="G785" s="110" t="s">
        <v>1390</v>
      </c>
    </row>
    <row r="786" spans="1:7" ht="14.4" x14ac:dyDescent="0.3">
      <c r="A786" s="109">
        <v>962225</v>
      </c>
      <c r="B786" s="110" t="s">
        <v>1391</v>
      </c>
      <c r="C786" s="110" t="s">
        <v>4099</v>
      </c>
      <c r="D786" s="110">
        <v>1160</v>
      </c>
      <c r="E786" s="110" t="s">
        <v>78</v>
      </c>
      <c r="F786" s="110" t="s">
        <v>4100</v>
      </c>
      <c r="G786" s="110" t="s">
        <v>4101</v>
      </c>
    </row>
    <row r="787" spans="1:7" ht="14.4" x14ac:dyDescent="0.3">
      <c r="A787" s="109">
        <v>962233</v>
      </c>
      <c r="B787" s="110" t="s">
        <v>4102</v>
      </c>
      <c r="C787" s="110" t="s">
        <v>4103</v>
      </c>
      <c r="D787" s="110">
        <v>1170</v>
      </c>
      <c r="E787" s="110" t="s">
        <v>79</v>
      </c>
      <c r="F787" s="110" t="s">
        <v>436</v>
      </c>
      <c r="G787" s="110" t="s">
        <v>4104</v>
      </c>
    </row>
    <row r="788" spans="1:7" ht="14.4" x14ac:dyDescent="0.3">
      <c r="A788" s="109">
        <v>962258</v>
      </c>
      <c r="B788" s="110" t="s">
        <v>4105</v>
      </c>
      <c r="C788" s="110" t="s">
        <v>4106</v>
      </c>
      <c r="D788" s="110">
        <v>1180</v>
      </c>
      <c r="E788" s="110" t="s">
        <v>80</v>
      </c>
      <c r="F788" s="110" t="s">
        <v>438</v>
      </c>
      <c r="G788" s="110" t="s">
        <v>1392</v>
      </c>
    </row>
    <row r="789" spans="1:7" ht="14.4" x14ac:dyDescent="0.3">
      <c r="A789" s="109">
        <v>962266</v>
      </c>
      <c r="B789" s="110" t="s">
        <v>4107</v>
      </c>
      <c r="C789" s="110" t="s">
        <v>4108</v>
      </c>
      <c r="D789" s="110">
        <v>1180</v>
      </c>
      <c r="E789" s="110" t="s">
        <v>80</v>
      </c>
      <c r="F789" s="110" t="s">
        <v>1393</v>
      </c>
      <c r="G789" s="110" t="s">
        <v>1394</v>
      </c>
    </row>
    <row r="790" spans="1:7" ht="14.4" x14ac:dyDescent="0.3">
      <c r="A790" s="109">
        <v>962282</v>
      </c>
      <c r="B790" s="110" t="s">
        <v>4109</v>
      </c>
      <c r="C790" s="110" t="s">
        <v>4110</v>
      </c>
      <c r="D790" s="110">
        <v>1190</v>
      </c>
      <c r="E790" s="110" t="s">
        <v>277</v>
      </c>
      <c r="F790" s="110" t="s">
        <v>439</v>
      </c>
      <c r="G790" s="110" t="s">
        <v>1395</v>
      </c>
    </row>
    <row r="791" spans="1:7" ht="14.4" x14ac:dyDescent="0.3">
      <c r="A791" s="109">
        <v>962291</v>
      </c>
      <c r="B791" s="110" t="s">
        <v>4111</v>
      </c>
      <c r="C791" s="110" t="s">
        <v>4086</v>
      </c>
      <c r="D791" s="110">
        <v>3001</v>
      </c>
      <c r="E791" s="110" t="s">
        <v>150</v>
      </c>
      <c r="F791" s="110" t="s">
        <v>775</v>
      </c>
      <c r="G791" s="110" t="s">
        <v>776</v>
      </c>
    </row>
    <row r="792" spans="1:7" ht="14.4" x14ac:dyDescent="0.3">
      <c r="A792" s="109">
        <v>962316</v>
      </c>
      <c r="B792" s="110" t="s">
        <v>4112</v>
      </c>
      <c r="C792" s="110" t="s">
        <v>4113</v>
      </c>
      <c r="D792" s="110">
        <v>1200</v>
      </c>
      <c r="E792" s="110" t="s">
        <v>81</v>
      </c>
      <c r="F792" s="110" t="s">
        <v>440</v>
      </c>
      <c r="G792" s="110" t="s">
        <v>2721</v>
      </c>
    </row>
    <row r="793" spans="1:7" ht="14.4" x14ac:dyDescent="0.3">
      <c r="A793" s="109">
        <v>962324</v>
      </c>
      <c r="B793" s="110" t="s">
        <v>4114</v>
      </c>
      <c r="C793" s="110" t="s">
        <v>4115</v>
      </c>
      <c r="D793" s="110">
        <v>1080</v>
      </c>
      <c r="E793" s="110" t="s">
        <v>273</v>
      </c>
      <c r="F793" s="110" t="s">
        <v>2533</v>
      </c>
      <c r="G793" s="110" t="s">
        <v>724</v>
      </c>
    </row>
    <row r="794" spans="1:7" ht="14.4" x14ac:dyDescent="0.3">
      <c r="A794" s="109">
        <v>962373</v>
      </c>
      <c r="B794" s="110" t="s">
        <v>4116</v>
      </c>
      <c r="C794" s="110" t="s">
        <v>4117</v>
      </c>
      <c r="D794" s="110">
        <v>1540</v>
      </c>
      <c r="E794" s="110" t="s">
        <v>83</v>
      </c>
      <c r="F794" s="110" t="s">
        <v>441</v>
      </c>
      <c r="G794" s="110" t="s">
        <v>1396</v>
      </c>
    </row>
    <row r="795" spans="1:7" ht="14.4" x14ac:dyDescent="0.3">
      <c r="A795" s="109">
        <v>962423</v>
      </c>
      <c r="B795" s="110" t="s">
        <v>4118</v>
      </c>
      <c r="C795" s="110" t="s">
        <v>3123</v>
      </c>
      <c r="D795" s="110">
        <v>3001</v>
      </c>
      <c r="E795" s="110" t="s">
        <v>150</v>
      </c>
      <c r="F795" s="110" t="s">
        <v>774</v>
      </c>
      <c r="G795" s="110" t="s">
        <v>776</v>
      </c>
    </row>
    <row r="796" spans="1:7" ht="14.4" x14ac:dyDescent="0.3">
      <c r="A796" s="109">
        <v>962431</v>
      </c>
      <c r="B796" s="110" t="s">
        <v>4119</v>
      </c>
      <c r="C796" s="110" t="s">
        <v>4120</v>
      </c>
      <c r="D796" s="110">
        <v>1640</v>
      </c>
      <c r="E796" s="110" t="s">
        <v>281</v>
      </c>
      <c r="F796" s="110" t="s">
        <v>442</v>
      </c>
      <c r="G796" s="110" t="s">
        <v>1398</v>
      </c>
    </row>
    <row r="797" spans="1:7" ht="14.4" x14ac:dyDescent="0.3">
      <c r="A797" s="109">
        <v>962456</v>
      </c>
      <c r="B797" s="110" t="s">
        <v>1399</v>
      </c>
      <c r="C797" s="110" t="s">
        <v>4121</v>
      </c>
      <c r="D797" s="110">
        <v>1652</v>
      </c>
      <c r="E797" s="110" t="s">
        <v>282</v>
      </c>
      <c r="F797" s="110" t="s">
        <v>2722</v>
      </c>
      <c r="G797" s="110" t="s">
        <v>1400</v>
      </c>
    </row>
    <row r="798" spans="1:7" ht="14.4" x14ac:dyDescent="0.3">
      <c r="A798" s="109">
        <v>962531</v>
      </c>
      <c r="B798" s="110" t="s">
        <v>4122</v>
      </c>
      <c r="C798" s="110" t="s">
        <v>4123</v>
      </c>
      <c r="D798" s="110">
        <v>1602</v>
      </c>
      <c r="E798" s="110" t="s">
        <v>286</v>
      </c>
      <c r="F798" s="110" t="s">
        <v>445</v>
      </c>
      <c r="G798" s="110" t="s">
        <v>2723</v>
      </c>
    </row>
    <row r="799" spans="1:7" ht="14.4" x14ac:dyDescent="0.3">
      <c r="A799" s="109">
        <v>962548</v>
      </c>
      <c r="B799" s="110" t="s">
        <v>4124</v>
      </c>
      <c r="C799" s="110" t="s">
        <v>4125</v>
      </c>
      <c r="D799" s="110">
        <v>1702</v>
      </c>
      <c r="E799" s="110" t="s">
        <v>287</v>
      </c>
      <c r="F799" s="110" t="s">
        <v>2724</v>
      </c>
      <c r="G799" s="110" t="s">
        <v>2725</v>
      </c>
    </row>
    <row r="800" spans="1:7" ht="14.4" x14ac:dyDescent="0.3">
      <c r="A800" s="109">
        <v>962563</v>
      </c>
      <c r="B800" s="110" t="s">
        <v>4126</v>
      </c>
      <c r="C800" s="110" t="s">
        <v>3672</v>
      </c>
      <c r="D800" s="110">
        <v>1740</v>
      </c>
      <c r="E800" s="110" t="s">
        <v>88</v>
      </c>
      <c r="F800" s="110" t="s">
        <v>2726</v>
      </c>
      <c r="G800" s="110" t="s">
        <v>2727</v>
      </c>
    </row>
    <row r="801" spans="1:7" ht="14.4" x14ac:dyDescent="0.3">
      <c r="A801" s="109">
        <v>962597</v>
      </c>
      <c r="B801" s="110" t="s">
        <v>4127</v>
      </c>
      <c r="C801" s="110" t="s">
        <v>4128</v>
      </c>
      <c r="D801" s="110">
        <v>1700</v>
      </c>
      <c r="E801" s="110" t="s">
        <v>288</v>
      </c>
      <c r="F801" s="110" t="s">
        <v>446</v>
      </c>
      <c r="G801" s="110" t="s">
        <v>1401</v>
      </c>
    </row>
    <row r="802" spans="1:7" ht="14.4" x14ac:dyDescent="0.3">
      <c r="A802" s="109">
        <v>962605</v>
      </c>
      <c r="B802" s="110" t="s">
        <v>4129</v>
      </c>
      <c r="C802" s="110" t="s">
        <v>4130</v>
      </c>
      <c r="D802" s="110">
        <v>1703</v>
      </c>
      <c r="E802" s="110" t="s">
        <v>289</v>
      </c>
      <c r="F802" s="110" t="s">
        <v>447</v>
      </c>
      <c r="G802" s="110" t="s">
        <v>724</v>
      </c>
    </row>
    <row r="803" spans="1:7" ht="14.4" x14ac:dyDescent="0.3">
      <c r="A803" s="109">
        <v>962613</v>
      </c>
      <c r="B803" s="110" t="s">
        <v>4131</v>
      </c>
      <c r="C803" s="110" t="s">
        <v>4132</v>
      </c>
      <c r="D803" s="110">
        <v>1761</v>
      </c>
      <c r="E803" s="110" t="s">
        <v>291</v>
      </c>
      <c r="F803" s="110" t="s">
        <v>1402</v>
      </c>
      <c r="G803" s="110" t="s">
        <v>1403</v>
      </c>
    </row>
    <row r="804" spans="1:7" ht="14.4" x14ac:dyDescent="0.3">
      <c r="A804" s="109">
        <v>962639</v>
      </c>
      <c r="B804" s="110" t="s">
        <v>4133</v>
      </c>
      <c r="C804" s="110" t="s">
        <v>3197</v>
      </c>
      <c r="D804" s="110">
        <v>1770</v>
      </c>
      <c r="E804" s="110" t="s">
        <v>89</v>
      </c>
      <c r="F804" s="110" t="s">
        <v>1404</v>
      </c>
      <c r="G804" s="110" t="s">
        <v>5166</v>
      </c>
    </row>
    <row r="805" spans="1:7" ht="14.4" x14ac:dyDescent="0.3">
      <c r="A805" s="109">
        <v>962647</v>
      </c>
      <c r="B805" s="110" t="s">
        <v>1405</v>
      </c>
      <c r="C805" s="110" t="s">
        <v>4134</v>
      </c>
      <c r="D805" s="110">
        <v>2530</v>
      </c>
      <c r="E805" s="110" t="s">
        <v>315</v>
      </c>
      <c r="F805" s="110" t="s">
        <v>1406</v>
      </c>
      <c r="G805" s="110" t="s">
        <v>5167</v>
      </c>
    </row>
    <row r="806" spans="1:7" ht="14.4" x14ac:dyDescent="0.3">
      <c r="A806" s="109">
        <v>962654</v>
      </c>
      <c r="B806" s="110" t="s">
        <v>4135</v>
      </c>
      <c r="C806" s="110" t="s">
        <v>4136</v>
      </c>
      <c r="D806" s="110">
        <v>1790</v>
      </c>
      <c r="E806" s="110" t="s">
        <v>2728</v>
      </c>
      <c r="F806" s="110" t="s">
        <v>724</v>
      </c>
      <c r="G806" s="110" t="s">
        <v>2729</v>
      </c>
    </row>
    <row r="807" spans="1:7" ht="14.4" x14ac:dyDescent="0.3">
      <c r="A807" s="109">
        <v>962662</v>
      </c>
      <c r="B807" s="110" t="s">
        <v>4137</v>
      </c>
      <c r="C807" s="110" t="s">
        <v>4138</v>
      </c>
      <c r="D807" s="110">
        <v>1790</v>
      </c>
      <c r="E807" s="110" t="s">
        <v>2730</v>
      </c>
      <c r="F807" s="110" t="s">
        <v>2731</v>
      </c>
      <c r="G807" s="110" t="s">
        <v>724</v>
      </c>
    </row>
    <row r="808" spans="1:7" ht="14.4" x14ac:dyDescent="0.3">
      <c r="A808" s="109">
        <v>962671</v>
      </c>
      <c r="B808" s="110" t="s">
        <v>4139</v>
      </c>
      <c r="C808" s="110" t="s">
        <v>4140</v>
      </c>
      <c r="D808" s="110">
        <v>1800</v>
      </c>
      <c r="E808" s="110" t="s">
        <v>90</v>
      </c>
      <c r="F808" s="110" t="s">
        <v>1407</v>
      </c>
      <c r="G808" s="110" t="s">
        <v>1408</v>
      </c>
    </row>
    <row r="809" spans="1:7" ht="14.4" x14ac:dyDescent="0.3">
      <c r="A809" s="109">
        <v>962688</v>
      </c>
      <c r="B809" s="110" t="s">
        <v>4141</v>
      </c>
      <c r="C809" s="110" t="s">
        <v>4142</v>
      </c>
      <c r="D809" s="110">
        <v>1780</v>
      </c>
      <c r="E809" s="110" t="s">
        <v>292</v>
      </c>
      <c r="F809" s="110" t="s">
        <v>2732</v>
      </c>
      <c r="G809" s="110" t="s">
        <v>2733</v>
      </c>
    </row>
    <row r="810" spans="1:7" ht="14.4" x14ac:dyDescent="0.3">
      <c r="A810" s="109">
        <v>962704</v>
      </c>
      <c r="B810" s="110" t="s">
        <v>1409</v>
      </c>
      <c r="C810" s="110" t="s">
        <v>5421</v>
      </c>
      <c r="D810" s="110">
        <v>1830</v>
      </c>
      <c r="E810" s="110" t="s">
        <v>91</v>
      </c>
      <c r="F810" s="110" t="s">
        <v>448</v>
      </c>
      <c r="G810" s="110" t="s">
        <v>1410</v>
      </c>
    </row>
    <row r="811" spans="1:7" ht="14.4" x14ac:dyDescent="0.3">
      <c r="A811" s="109">
        <v>962721</v>
      </c>
      <c r="B811" s="110" t="s">
        <v>4143</v>
      </c>
      <c r="C811" s="110" t="s">
        <v>4144</v>
      </c>
      <c r="D811" s="110">
        <v>1860</v>
      </c>
      <c r="E811" s="110" t="s">
        <v>294</v>
      </c>
      <c r="F811" s="110" t="s">
        <v>2734</v>
      </c>
      <c r="G811" s="110" t="s">
        <v>2735</v>
      </c>
    </row>
    <row r="812" spans="1:7" ht="14.4" x14ac:dyDescent="0.3">
      <c r="A812" s="109">
        <v>962746</v>
      </c>
      <c r="B812" s="110" t="s">
        <v>4145</v>
      </c>
      <c r="C812" s="110" t="s">
        <v>4146</v>
      </c>
      <c r="D812" s="110">
        <v>1785</v>
      </c>
      <c r="E812" s="110" t="s">
        <v>295</v>
      </c>
      <c r="F812" s="110" t="s">
        <v>1411</v>
      </c>
      <c r="G812" s="110" t="s">
        <v>4147</v>
      </c>
    </row>
    <row r="813" spans="1:7" ht="14.4" x14ac:dyDescent="0.3">
      <c r="A813" s="109">
        <v>962753</v>
      </c>
      <c r="B813" s="110" t="s">
        <v>4148</v>
      </c>
      <c r="C813" s="110" t="s">
        <v>4149</v>
      </c>
      <c r="D813" s="110">
        <v>1745</v>
      </c>
      <c r="E813" s="110" t="s">
        <v>94</v>
      </c>
      <c r="F813" s="110" t="s">
        <v>1412</v>
      </c>
      <c r="G813" s="110" t="s">
        <v>1413</v>
      </c>
    </row>
    <row r="814" spans="1:7" ht="14.4" x14ac:dyDescent="0.3">
      <c r="A814" s="109">
        <v>962761</v>
      </c>
      <c r="B814" s="110" t="s">
        <v>4150</v>
      </c>
      <c r="C814" s="110" t="s">
        <v>4151</v>
      </c>
      <c r="D814" s="110">
        <v>3090</v>
      </c>
      <c r="E814" s="110" t="s">
        <v>95</v>
      </c>
      <c r="F814" s="110" t="s">
        <v>2736</v>
      </c>
      <c r="G814" s="110" t="s">
        <v>2737</v>
      </c>
    </row>
    <row r="815" spans="1:7" ht="14.4" x14ac:dyDescent="0.3">
      <c r="A815" s="109">
        <v>962779</v>
      </c>
      <c r="B815" s="110" t="s">
        <v>4152</v>
      </c>
      <c r="C815" s="110" t="s">
        <v>4153</v>
      </c>
      <c r="D815" s="110">
        <v>3090</v>
      </c>
      <c r="E815" s="110" t="s">
        <v>95</v>
      </c>
      <c r="F815" s="110" t="s">
        <v>724</v>
      </c>
      <c r="G815" s="110" t="s">
        <v>1414</v>
      </c>
    </row>
    <row r="816" spans="1:7" ht="14.4" x14ac:dyDescent="0.3">
      <c r="A816" s="109">
        <v>962803</v>
      </c>
      <c r="B816" s="110" t="s">
        <v>4154</v>
      </c>
      <c r="C816" s="110" t="s">
        <v>3332</v>
      </c>
      <c r="D816" s="110">
        <v>1930</v>
      </c>
      <c r="E816" s="110" t="s">
        <v>96</v>
      </c>
      <c r="F816" s="110" t="s">
        <v>826</v>
      </c>
      <c r="G816" s="110" t="s">
        <v>827</v>
      </c>
    </row>
    <row r="817" spans="1:7" ht="14.4" x14ac:dyDescent="0.3">
      <c r="A817" s="109">
        <v>962829</v>
      </c>
      <c r="B817" s="110" t="s">
        <v>1415</v>
      </c>
      <c r="C817" s="110" t="s">
        <v>4155</v>
      </c>
      <c r="D817" s="110">
        <v>1970</v>
      </c>
      <c r="E817" s="110" t="s">
        <v>299</v>
      </c>
      <c r="F817" s="110" t="s">
        <v>451</v>
      </c>
      <c r="G817" s="110" t="s">
        <v>4156</v>
      </c>
    </row>
    <row r="818" spans="1:7" ht="14.4" x14ac:dyDescent="0.3">
      <c r="A818" s="109">
        <v>962837</v>
      </c>
      <c r="B818" s="110" t="s">
        <v>4157</v>
      </c>
      <c r="C818" s="110" t="s">
        <v>4158</v>
      </c>
      <c r="D818" s="110">
        <v>1970</v>
      </c>
      <c r="E818" s="110" t="s">
        <v>299</v>
      </c>
      <c r="F818" s="110" t="s">
        <v>450</v>
      </c>
      <c r="G818" s="110" t="s">
        <v>1416</v>
      </c>
    </row>
    <row r="819" spans="1:7" ht="14.4" x14ac:dyDescent="0.3">
      <c r="A819" s="109">
        <v>962845</v>
      </c>
      <c r="B819" s="110" t="s">
        <v>4159</v>
      </c>
      <c r="C819" s="110" t="s">
        <v>4160</v>
      </c>
      <c r="D819" s="110">
        <v>3080</v>
      </c>
      <c r="E819" s="110" t="s">
        <v>97</v>
      </c>
      <c r="F819" s="110" t="s">
        <v>2738</v>
      </c>
      <c r="G819" s="110" t="s">
        <v>2739</v>
      </c>
    </row>
    <row r="820" spans="1:7" ht="14.4" x14ac:dyDescent="0.3">
      <c r="A820" s="109">
        <v>962852</v>
      </c>
      <c r="B820" s="110" t="s">
        <v>4161</v>
      </c>
      <c r="C820" s="110" t="s">
        <v>4162</v>
      </c>
      <c r="D820" s="110">
        <v>1560</v>
      </c>
      <c r="E820" s="110" t="s">
        <v>98</v>
      </c>
      <c r="F820" s="110" t="s">
        <v>724</v>
      </c>
      <c r="G820" s="110" t="s">
        <v>724</v>
      </c>
    </row>
    <row r="821" spans="1:7" ht="14.4" x14ac:dyDescent="0.3">
      <c r="A821" s="109">
        <v>962878</v>
      </c>
      <c r="B821" s="110" t="s">
        <v>4163</v>
      </c>
      <c r="C821" s="110" t="s">
        <v>4164</v>
      </c>
      <c r="D821" s="110">
        <v>2060</v>
      </c>
      <c r="E821" s="110" t="s">
        <v>679</v>
      </c>
      <c r="F821" s="110" t="s">
        <v>1417</v>
      </c>
      <c r="G821" s="110" t="s">
        <v>1418</v>
      </c>
    </row>
    <row r="822" spans="1:7" ht="14.4" x14ac:dyDescent="0.3">
      <c r="A822" s="109">
        <v>962886</v>
      </c>
      <c r="B822" s="110" t="s">
        <v>1419</v>
      </c>
      <c r="C822" s="110" t="s">
        <v>4165</v>
      </c>
      <c r="D822" s="110">
        <v>2060</v>
      </c>
      <c r="E822" s="110" t="s">
        <v>679</v>
      </c>
      <c r="F822" s="110" t="s">
        <v>452</v>
      </c>
      <c r="G822" s="110" t="s">
        <v>1420</v>
      </c>
    </row>
    <row r="823" spans="1:7" ht="14.4" x14ac:dyDescent="0.3">
      <c r="A823" s="109">
        <v>962894</v>
      </c>
      <c r="B823" s="110" t="s">
        <v>1421</v>
      </c>
      <c r="C823" s="110" t="s">
        <v>4166</v>
      </c>
      <c r="D823" s="110">
        <v>2000</v>
      </c>
      <c r="E823" s="110" t="s">
        <v>679</v>
      </c>
      <c r="F823" s="110" t="s">
        <v>453</v>
      </c>
      <c r="G823" s="110" t="s">
        <v>5290</v>
      </c>
    </row>
    <row r="824" spans="1:7" ht="14.4" x14ac:dyDescent="0.3">
      <c r="A824" s="109">
        <v>962902</v>
      </c>
      <c r="B824" s="110" t="s">
        <v>4167</v>
      </c>
      <c r="C824" s="110" t="s">
        <v>4168</v>
      </c>
      <c r="D824" s="110">
        <v>2000</v>
      </c>
      <c r="E824" s="110" t="s">
        <v>679</v>
      </c>
      <c r="F824" s="110" t="s">
        <v>2740</v>
      </c>
      <c r="G824" s="110" t="s">
        <v>724</v>
      </c>
    </row>
    <row r="825" spans="1:7" ht="14.4" x14ac:dyDescent="0.3">
      <c r="A825" s="109">
        <v>962928</v>
      </c>
      <c r="B825" s="110" t="s">
        <v>4169</v>
      </c>
      <c r="C825" s="110" t="s">
        <v>4168</v>
      </c>
      <c r="D825" s="110">
        <v>2000</v>
      </c>
      <c r="E825" s="110" t="s">
        <v>679</v>
      </c>
      <c r="F825" s="110" t="s">
        <v>1422</v>
      </c>
      <c r="G825" s="110" t="s">
        <v>2741</v>
      </c>
    </row>
    <row r="826" spans="1:7" ht="14.4" x14ac:dyDescent="0.3">
      <c r="A826" s="109">
        <v>962936</v>
      </c>
      <c r="B826" s="110" t="s">
        <v>4170</v>
      </c>
      <c r="C826" s="110" t="s">
        <v>4168</v>
      </c>
      <c r="D826" s="110">
        <v>2000</v>
      </c>
      <c r="E826" s="110" t="s">
        <v>679</v>
      </c>
      <c r="F826" s="110" t="s">
        <v>1422</v>
      </c>
      <c r="G826" s="110" t="s">
        <v>724</v>
      </c>
    </row>
    <row r="827" spans="1:7" ht="14.4" x14ac:dyDescent="0.3">
      <c r="A827" s="109">
        <v>962944</v>
      </c>
      <c r="B827" s="110" t="s">
        <v>4171</v>
      </c>
      <c r="C827" s="110" t="s">
        <v>2742</v>
      </c>
      <c r="D827" s="110">
        <v>2018</v>
      </c>
      <c r="E827" s="110" t="s">
        <v>679</v>
      </c>
      <c r="F827" s="110" t="s">
        <v>455</v>
      </c>
      <c r="G827" s="110" t="s">
        <v>1423</v>
      </c>
    </row>
    <row r="828" spans="1:7" ht="14.4" x14ac:dyDescent="0.3">
      <c r="A828" s="109">
        <v>962951</v>
      </c>
      <c r="B828" s="110" t="s">
        <v>4172</v>
      </c>
      <c r="C828" s="110" t="s">
        <v>1424</v>
      </c>
      <c r="D828" s="110">
        <v>2018</v>
      </c>
      <c r="E828" s="110" t="s">
        <v>679</v>
      </c>
      <c r="F828" s="110" t="s">
        <v>2743</v>
      </c>
      <c r="G828" s="110" t="s">
        <v>1425</v>
      </c>
    </row>
    <row r="829" spans="1:7" ht="14.4" x14ac:dyDescent="0.3">
      <c r="A829" s="109">
        <v>962977</v>
      </c>
      <c r="B829" s="110" t="s">
        <v>1426</v>
      </c>
      <c r="C829" s="110" t="s">
        <v>4173</v>
      </c>
      <c r="D829" s="110">
        <v>2000</v>
      </c>
      <c r="E829" s="110" t="s">
        <v>679</v>
      </c>
      <c r="F829" s="110" t="s">
        <v>454</v>
      </c>
      <c r="G829" s="110" t="s">
        <v>1427</v>
      </c>
    </row>
    <row r="830" spans="1:7" ht="14.4" x14ac:dyDescent="0.3">
      <c r="A830" s="109">
        <v>962993</v>
      </c>
      <c r="B830" s="110" t="s">
        <v>4174</v>
      </c>
      <c r="C830" s="110" t="s">
        <v>4175</v>
      </c>
      <c r="D830" s="110">
        <v>2018</v>
      </c>
      <c r="E830" s="110" t="s">
        <v>679</v>
      </c>
      <c r="F830" s="110" t="s">
        <v>2744</v>
      </c>
      <c r="G830" s="110" t="s">
        <v>724</v>
      </c>
    </row>
    <row r="831" spans="1:7" ht="14.4" x14ac:dyDescent="0.3">
      <c r="A831" s="109">
        <v>963009</v>
      </c>
      <c r="B831" s="110" t="s">
        <v>1428</v>
      </c>
      <c r="C831" s="110" t="s">
        <v>4176</v>
      </c>
      <c r="D831" s="110">
        <v>2018</v>
      </c>
      <c r="E831" s="110" t="s">
        <v>679</v>
      </c>
      <c r="F831" s="110" t="s">
        <v>456</v>
      </c>
      <c r="G831" s="110" t="s">
        <v>724</v>
      </c>
    </row>
    <row r="832" spans="1:7" ht="14.4" x14ac:dyDescent="0.3">
      <c r="A832" s="109">
        <v>963017</v>
      </c>
      <c r="B832" s="110" t="s">
        <v>1429</v>
      </c>
      <c r="C832" s="110" t="s">
        <v>4177</v>
      </c>
      <c r="D832" s="110">
        <v>2018</v>
      </c>
      <c r="E832" s="110" t="s">
        <v>679</v>
      </c>
      <c r="F832" s="110" t="s">
        <v>457</v>
      </c>
      <c r="G832" s="110" t="s">
        <v>1430</v>
      </c>
    </row>
    <row r="833" spans="1:7" ht="14.4" x14ac:dyDescent="0.3">
      <c r="A833" s="109">
        <v>963025</v>
      </c>
      <c r="B833" s="110" t="s">
        <v>4178</v>
      </c>
      <c r="C833" s="110" t="s">
        <v>3180</v>
      </c>
      <c r="D833" s="110">
        <v>2390</v>
      </c>
      <c r="E833" s="110" t="s">
        <v>658</v>
      </c>
      <c r="F833" s="110" t="s">
        <v>784</v>
      </c>
      <c r="G833" s="110" t="s">
        <v>785</v>
      </c>
    </row>
    <row r="834" spans="1:7" ht="14.4" x14ac:dyDescent="0.3">
      <c r="A834" s="109">
        <v>963041</v>
      </c>
      <c r="B834" s="110" t="s">
        <v>4179</v>
      </c>
      <c r="C834" s="110" t="s">
        <v>3180</v>
      </c>
      <c r="D834" s="110">
        <v>2390</v>
      </c>
      <c r="E834" s="110" t="s">
        <v>658</v>
      </c>
      <c r="F834" s="110" t="s">
        <v>791</v>
      </c>
      <c r="G834" s="110" t="s">
        <v>785</v>
      </c>
    </row>
    <row r="835" spans="1:7" ht="14.4" x14ac:dyDescent="0.3">
      <c r="A835" s="109">
        <v>963091</v>
      </c>
      <c r="B835" s="110" t="s">
        <v>4180</v>
      </c>
      <c r="C835" s="110" t="s">
        <v>4181</v>
      </c>
      <c r="D835" s="110">
        <v>2100</v>
      </c>
      <c r="E835" s="110" t="s">
        <v>300</v>
      </c>
      <c r="F835" s="110" t="s">
        <v>1431</v>
      </c>
      <c r="G835" s="110" t="s">
        <v>2745</v>
      </c>
    </row>
    <row r="836" spans="1:7" ht="14.4" x14ac:dyDescent="0.3">
      <c r="A836" s="109">
        <v>963116</v>
      </c>
      <c r="B836" s="110" t="s">
        <v>4182</v>
      </c>
      <c r="C836" s="110" t="s">
        <v>4183</v>
      </c>
      <c r="D836" s="110">
        <v>1702</v>
      </c>
      <c r="E836" s="110" t="s">
        <v>287</v>
      </c>
      <c r="F836" s="110" t="s">
        <v>1432</v>
      </c>
      <c r="G836" s="110" t="s">
        <v>1433</v>
      </c>
    </row>
    <row r="837" spans="1:7" ht="14.4" x14ac:dyDescent="0.3">
      <c r="A837" s="109">
        <v>963132</v>
      </c>
      <c r="B837" s="110" t="s">
        <v>4184</v>
      </c>
      <c r="C837" s="110" t="s">
        <v>3654</v>
      </c>
      <c r="D837" s="110">
        <v>2900</v>
      </c>
      <c r="E837" s="110" t="s">
        <v>104</v>
      </c>
      <c r="F837" s="110" t="s">
        <v>965</v>
      </c>
      <c r="G837" s="110" t="s">
        <v>724</v>
      </c>
    </row>
    <row r="838" spans="1:7" ht="14.4" x14ac:dyDescent="0.3">
      <c r="A838" s="109">
        <v>963141</v>
      </c>
      <c r="B838" s="110" t="s">
        <v>1434</v>
      </c>
      <c r="C838" s="110" t="s">
        <v>4185</v>
      </c>
      <c r="D838" s="110">
        <v>2900</v>
      </c>
      <c r="E838" s="110" t="s">
        <v>104</v>
      </c>
      <c r="F838" s="110" t="s">
        <v>460</v>
      </c>
      <c r="G838" s="110" t="s">
        <v>1435</v>
      </c>
    </row>
    <row r="839" spans="1:7" ht="14.4" x14ac:dyDescent="0.3">
      <c r="A839" s="109">
        <v>963157</v>
      </c>
      <c r="B839" s="110" t="s">
        <v>2746</v>
      </c>
      <c r="C839" s="110" t="s">
        <v>4186</v>
      </c>
      <c r="D839" s="110">
        <v>2960</v>
      </c>
      <c r="E839" s="110" t="s">
        <v>2747</v>
      </c>
      <c r="F839" s="110" t="s">
        <v>2748</v>
      </c>
      <c r="G839" s="110" t="s">
        <v>724</v>
      </c>
    </row>
    <row r="840" spans="1:7" ht="14.4" x14ac:dyDescent="0.3">
      <c r="A840" s="109">
        <v>963165</v>
      </c>
      <c r="B840" s="110" t="s">
        <v>1436</v>
      </c>
      <c r="C840" s="110" t="s">
        <v>4187</v>
      </c>
      <c r="D840" s="110">
        <v>2930</v>
      </c>
      <c r="E840" s="110" t="s">
        <v>105</v>
      </c>
      <c r="F840" s="110" t="s">
        <v>1437</v>
      </c>
      <c r="G840" s="110" t="s">
        <v>1438</v>
      </c>
    </row>
    <row r="841" spans="1:7" ht="14.4" x14ac:dyDescent="0.3">
      <c r="A841" s="109">
        <v>963173</v>
      </c>
      <c r="B841" s="110" t="s">
        <v>1439</v>
      </c>
      <c r="C841" s="110" t="s">
        <v>4188</v>
      </c>
      <c r="D841" s="110">
        <v>2990</v>
      </c>
      <c r="E841" s="110" t="s">
        <v>107</v>
      </c>
      <c r="F841" s="110" t="s">
        <v>1440</v>
      </c>
      <c r="G841" s="110" t="s">
        <v>1441</v>
      </c>
    </row>
    <row r="842" spans="1:7" ht="14.4" x14ac:dyDescent="0.3">
      <c r="A842" s="109">
        <v>963181</v>
      </c>
      <c r="B842" s="110" t="s">
        <v>4189</v>
      </c>
      <c r="C842" s="110" t="s">
        <v>5168</v>
      </c>
      <c r="D842" s="110">
        <v>2990</v>
      </c>
      <c r="E842" s="110" t="s">
        <v>107</v>
      </c>
      <c r="F842" s="110" t="s">
        <v>462</v>
      </c>
      <c r="G842" s="110" t="s">
        <v>5169</v>
      </c>
    </row>
    <row r="843" spans="1:7" ht="14.4" x14ac:dyDescent="0.3">
      <c r="A843" s="109">
        <v>963207</v>
      </c>
      <c r="B843" s="110" t="s">
        <v>1442</v>
      </c>
      <c r="C843" s="110" t="s">
        <v>4190</v>
      </c>
      <c r="D843" s="110">
        <v>2920</v>
      </c>
      <c r="E843" s="110" t="s">
        <v>108</v>
      </c>
      <c r="F843" s="110" t="s">
        <v>466</v>
      </c>
      <c r="G843" s="110" t="s">
        <v>5170</v>
      </c>
    </row>
    <row r="844" spans="1:7" ht="14.4" x14ac:dyDescent="0.3">
      <c r="A844" s="109">
        <v>963215</v>
      </c>
      <c r="B844" s="110" t="s">
        <v>1443</v>
      </c>
      <c r="C844" s="110" t="s">
        <v>4191</v>
      </c>
      <c r="D844" s="110">
        <v>2920</v>
      </c>
      <c r="E844" s="110" t="s">
        <v>108</v>
      </c>
      <c r="F844" s="110" t="s">
        <v>463</v>
      </c>
      <c r="G844" s="110" t="s">
        <v>1444</v>
      </c>
    </row>
    <row r="845" spans="1:7" ht="14.4" x14ac:dyDescent="0.3">
      <c r="A845" s="109">
        <v>963249</v>
      </c>
      <c r="B845" s="110" t="s">
        <v>2749</v>
      </c>
      <c r="C845" s="110" t="s">
        <v>4192</v>
      </c>
      <c r="D845" s="110">
        <v>2140</v>
      </c>
      <c r="E845" s="110" t="s">
        <v>110</v>
      </c>
      <c r="F845" s="110" t="s">
        <v>2750</v>
      </c>
      <c r="G845" s="110" t="s">
        <v>2751</v>
      </c>
    </row>
    <row r="846" spans="1:7" ht="14.4" x14ac:dyDescent="0.3">
      <c r="A846" s="109">
        <v>963272</v>
      </c>
      <c r="B846" s="110" t="s">
        <v>1445</v>
      </c>
      <c r="C846" s="110" t="s">
        <v>3180</v>
      </c>
      <c r="D846" s="110">
        <v>2390</v>
      </c>
      <c r="E846" s="110" t="s">
        <v>658</v>
      </c>
      <c r="F846" s="110" t="s">
        <v>784</v>
      </c>
      <c r="G846" s="110" t="s">
        <v>4193</v>
      </c>
    </row>
    <row r="847" spans="1:7" ht="14.4" x14ac:dyDescent="0.3">
      <c r="A847" s="109">
        <v>963298</v>
      </c>
      <c r="B847" s="110" t="s">
        <v>4194</v>
      </c>
      <c r="C847" s="110" t="s">
        <v>4195</v>
      </c>
      <c r="D847" s="110">
        <v>2812</v>
      </c>
      <c r="E847" s="110" t="s">
        <v>2752</v>
      </c>
      <c r="F847" s="110" t="s">
        <v>2753</v>
      </c>
      <c r="G847" s="110" t="s">
        <v>724</v>
      </c>
    </row>
    <row r="848" spans="1:7" ht="14.4" x14ac:dyDescent="0.3">
      <c r="A848" s="109">
        <v>963314</v>
      </c>
      <c r="B848" s="110" t="s">
        <v>4196</v>
      </c>
      <c r="C848" s="110" t="s">
        <v>4197</v>
      </c>
      <c r="D848" s="110">
        <v>1020</v>
      </c>
      <c r="E848" s="110" t="s">
        <v>70</v>
      </c>
      <c r="F848" s="110" t="s">
        <v>1446</v>
      </c>
      <c r="G848" s="110" t="s">
        <v>5171</v>
      </c>
    </row>
    <row r="849" spans="1:7" ht="14.4" x14ac:dyDescent="0.3">
      <c r="A849" s="109">
        <v>963348</v>
      </c>
      <c r="B849" s="110" t="s">
        <v>4198</v>
      </c>
      <c r="C849" s="110" t="s">
        <v>3179</v>
      </c>
      <c r="D849" s="110">
        <v>2030</v>
      </c>
      <c r="E849" s="110" t="s">
        <v>679</v>
      </c>
      <c r="F849" s="110" t="s">
        <v>2754</v>
      </c>
      <c r="G849" s="110" t="s">
        <v>2755</v>
      </c>
    </row>
    <row r="850" spans="1:7" ht="14.4" x14ac:dyDescent="0.3">
      <c r="A850" s="109">
        <v>963363</v>
      </c>
      <c r="B850" s="110" t="s">
        <v>1447</v>
      </c>
      <c r="C850" s="110" t="s">
        <v>4199</v>
      </c>
      <c r="D850" s="110">
        <v>2300</v>
      </c>
      <c r="E850" s="110" t="s">
        <v>117</v>
      </c>
      <c r="F850" s="110" t="s">
        <v>1448</v>
      </c>
      <c r="G850" s="110" t="s">
        <v>724</v>
      </c>
    </row>
    <row r="851" spans="1:7" ht="14.4" x14ac:dyDescent="0.3">
      <c r="A851" s="109">
        <v>963371</v>
      </c>
      <c r="B851" s="110" t="s">
        <v>1449</v>
      </c>
      <c r="C851" s="110" t="s">
        <v>4200</v>
      </c>
      <c r="D851" s="110">
        <v>2300</v>
      </c>
      <c r="E851" s="110" t="s">
        <v>117</v>
      </c>
      <c r="F851" s="110" t="s">
        <v>1450</v>
      </c>
      <c r="G851" s="110" t="s">
        <v>1451</v>
      </c>
    </row>
    <row r="852" spans="1:7" ht="14.4" x14ac:dyDescent="0.3">
      <c r="A852" s="109">
        <v>963397</v>
      </c>
      <c r="B852" s="110" t="s">
        <v>4201</v>
      </c>
      <c r="C852" s="110" t="s">
        <v>4202</v>
      </c>
      <c r="D852" s="110">
        <v>2360</v>
      </c>
      <c r="E852" s="110" t="s">
        <v>311</v>
      </c>
      <c r="F852" s="110" t="s">
        <v>373</v>
      </c>
      <c r="G852" s="110" t="s">
        <v>1452</v>
      </c>
    </row>
    <row r="853" spans="1:7" ht="14.4" x14ac:dyDescent="0.3">
      <c r="A853" s="109">
        <v>963421</v>
      </c>
      <c r="B853" s="110" t="s">
        <v>1453</v>
      </c>
      <c r="C853" s="110" t="s">
        <v>3344</v>
      </c>
      <c r="D853" s="110">
        <v>2400</v>
      </c>
      <c r="E853" s="110" t="s">
        <v>120</v>
      </c>
      <c r="F853" s="110" t="s">
        <v>1454</v>
      </c>
      <c r="G853" s="110" t="s">
        <v>1455</v>
      </c>
    </row>
    <row r="854" spans="1:7" ht="14.4" x14ac:dyDescent="0.3">
      <c r="A854" s="109">
        <v>963496</v>
      </c>
      <c r="B854" s="110" t="s">
        <v>5291</v>
      </c>
      <c r="C854" s="110" t="s">
        <v>4203</v>
      </c>
      <c r="D854" s="110">
        <v>2500</v>
      </c>
      <c r="E854" s="110" t="s">
        <v>127</v>
      </c>
      <c r="F854" s="110" t="s">
        <v>612</v>
      </c>
      <c r="G854" s="110" t="s">
        <v>5172</v>
      </c>
    </row>
    <row r="855" spans="1:7" ht="14.4" x14ac:dyDescent="0.3">
      <c r="A855" s="109">
        <v>963553</v>
      </c>
      <c r="B855" s="110" t="s">
        <v>1456</v>
      </c>
      <c r="C855" s="110" t="s">
        <v>4204</v>
      </c>
      <c r="D855" s="110">
        <v>2550</v>
      </c>
      <c r="E855" s="110" t="s">
        <v>131</v>
      </c>
      <c r="F855" s="110" t="s">
        <v>481</v>
      </c>
      <c r="G855" s="110" t="s">
        <v>1457</v>
      </c>
    </row>
    <row r="856" spans="1:7" ht="14.4" x14ac:dyDescent="0.3">
      <c r="A856" s="109">
        <v>963595</v>
      </c>
      <c r="B856" s="110" t="s">
        <v>1458</v>
      </c>
      <c r="C856" s="110" t="s">
        <v>4205</v>
      </c>
      <c r="D856" s="110">
        <v>2860</v>
      </c>
      <c r="E856" s="110" t="s">
        <v>319</v>
      </c>
      <c r="F856" s="110" t="s">
        <v>683</v>
      </c>
      <c r="G856" s="110" t="s">
        <v>1459</v>
      </c>
    </row>
    <row r="857" spans="1:7" ht="14.4" x14ac:dyDescent="0.3">
      <c r="A857" s="109">
        <v>963637</v>
      </c>
      <c r="B857" s="110" t="s">
        <v>4206</v>
      </c>
      <c r="C857" s="110" t="s">
        <v>4207</v>
      </c>
      <c r="D857" s="110">
        <v>2531</v>
      </c>
      <c r="E857" s="110" t="s">
        <v>2756</v>
      </c>
      <c r="F857" s="110" t="s">
        <v>2757</v>
      </c>
      <c r="G857" s="110" t="s">
        <v>2758</v>
      </c>
    </row>
    <row r="858" spans="1:7" ht="14.4" x14ac:dyDescent="0.3">
      <c r="A858" s="109">
        <v>963645</v>
      </c>
      <c r="B858" s="110" t="s">
        <v>1397</v>
      </c>
      <c r="C858" s="110" t="s">
        <v>4208</v>
      </c>
      <c r="D858" s="110">
        <v>2600</v>
      </c>
      <c r="E858" s="110" t="s">
        <v>320</v>
      </c>
      <c r="F858" s="110" t="s">
        <v>483</v>
      </c>
      <c r="G858" s="110" t="s">
        <v>5173</v>
      </c>
    </row>
    <row r="859" spans="1:7" ht="14.4" x14ac:dyDescent="0.3">
      <c r="A859" s="109">
        <v>963652</v>
      </c>
      <c r="B859" s="110" t="s">
        <v>4209</v>
      </c>
      <c r="C859" s="110" t="s">
        <v>4210</v>
      </c>
      <c r="D859" s="110">
        <v>2000</v>
      </c>
      <c r="E859" s="110" t="s">
        <v>679</v>
      </c>
      <c r="F859" s="110" t="s">
        <v>623</v>
      </c>
      <c r="G859" s="110" t="s">
        <v>724</v>
      </c>
    </row>
    <row r="860" spans="1:7" ht="14.4" x14ac:dyDescent="0.3">
      <c r="A860" s="109">
        <v>963686</v>
      </c>
      <c r="B860" s="110" t="s">
        <v>4211</v>
      </c>
      <c r="C860" s="110" t="s">
        <v>4212</v>
      </c>
      <c r="D860" s="110">
        <v>2610</v>
      </c>
      <c r="E860" s="110" t="s">
        <v>134</v>
      </c>
      <c r="F860" s="110" t="s">
        <v>2759</v>
      </c>
      <c r="G860" s="110" t="s">
        <v>2760</v>
      </c>
    </row>
    <row r="861" spans="1:7" ht="14.4" x14ac:dyDescent="0.3">
      <c r="A861" s="109">
        <v>963694</v>
      </c>
      <c r="B861" s="110" t="s">
        <v>4213</v>
      </c>
      <c r="C861" s="110" t="s">
        <v>4214</v>
      </c>
      <c r="D861" s="110">
        <v>2930</v>
      </c>
      <c r="E861" s="110" t="s">
        <v>105</v>
      </c>
      <c r="F861" s="110" t="s">
        <v>619</v>
      </c>
      <c r="G861" s="110" t="s">
        <v>1460</v>
      </c>
    </row>
    <row r="862" spans="1:7" ht="14.4" x14ac:dyDescent="0.3">
      <c r="A862" s="109">
        <v>963711</v>
      </c>
      <c r="B862" s="110" t="s">
        <v>4215</v>
      </c>
      <c r="C862" s="110" t="s">
        <v>4216</v>
      </c>
      <c r="D862" s="110">
        <v>2630</v>
      </c>
      <c r="E862" s="110" t="s">
        <v>135</v>
      </c>
      <c r="F862" s="110" t="s">
        <v>1461</v>
      </c>
      <c r="G862" s="110" t="s">
        <v>724</v>
      </c>
    </row>
    <row r="863" spans="1:7" ht="14.4" x14ac:dyDescent="0.3">
      <c r="A863" s="109">
        <v>963744</v>
      </c>
      <c r="B863" s="110" t="s">
        <v>4217</v>
      </c>
      <c r="C863" s="110" t="s">
        <v>4218</v>
      </c>
      <c r="D863" s="110">
        <v>2870</v>
      </c>
      <c r="E863" s="110" t="s">
        <v>2761</v>
      </c>
      <c r="F863" s="110" t="s">
        <v>2762</v>
      </c>
      <c r="G863" s="110" t="s">
        <v>2763</v>
      </c>
    </row>
    <row r="864" spans="1:7" ht="14.4" x14ac:dyDescent="0.3">
      <c r="A864" s="109">
        <v>963785</v>
      </c>
      <c r="B864" s="110" t="s">
        <v>4219</v>
      </c>
      <c r="C864" s="110" t="s">
        <v>4220</v>
      </c>
      <c r="D864" s="110">
        <v>3600</v>
      </c>
      <c r="E864" s="110" t="s">
        <v>172</v>
      </c>
      <c r="F864" s="110" t="s">
        <v>653</v>
      </c>
      <c r="G864" s="110" t="s">
        <v>1462</v>
      </c>
    </row>
    <row r="865" spans="1:7" ht="14.4" x14ac:dyDescent="0.3">
      <c r="A865" s="109">
        <v>963819</v>
      </c>
      <c r="B865" s="110" t="s">
        <v>2764</v>
      </c>
      <c r="C865" s="110" t="s">
        <v>4221</v>
      </c>
      <c r="D865" s="110">
        <v>2830</v>
      </c>
      <c r="E865" s="110" t="s">
        <v>2765</v>
      </c>
      <c r="F865" s="110" t="s">
        <v>2766</v>
      </c>
      <c r="G865" s="110" t="s">
        <v>2767</v>
      </c>
    </row>
    <row r="866" spans="1:7" ht="14.4" x14ac:dyDescent="0.3">
      <c r="A866" s="109">
        <v>963835</v>
      </c>
      <c r="B866" s="110" t="s">
        <v>1463</v>
      </c>
      <c r="C866" s="110" t="s">
        <v>4222</v>
      </c>
      <c r="D866" s="110">
        <v>2870</v>
      </c>
      <c r="E866" s="110" t="s">
        <v>1464</v>
      </c>
      <c r="F866" s="110" t="s">
        <v>1465</v>
      </c>
      <c r="G866" s="110" t="s">
        <v>5292</v>
      </c>
    </row>
    <row r="867" spans="1:7" ht="14.4" x14ac:dyDescent="0.3">
      <c r="A867" s="109">
        <v>963851</v>
      </c>
      <c r="B867" s="110" t="s">
        <v>2768</v>
      </c>
      <c r="C867" s="110" t="s">
        <v>4223</v>
      </c>
      <c r="D867" s="110">
        <v>2890</v>
      </c>
      <c r="E867" s="110" t="s">
        <v>2769</v>
      </c>
      <c r="F867" s="110" t="s">
        <v>2770</v>
      </c>
      <c r="G867" s="110" t="s">
        <v>2771</v>
      </c>
    </row>
    <row r="868" spans="1:7" ht="14.4" x14ac:dyDescent="0.3">
      <c r="A868" s="109">
        <v>963868</v>
      </c>
      <c r="B868" s="110" t="s">
        <v>4224</v>
      </c>
      <c r="C868" s="110" t="s">
        <v>4225</v>
      </c>
      <c r="D868" s="110">
        <v>2890</v>
      </c>
      <c r="E868" s="110" t="s">
        <v>2772</v>
      </c>
      <c r="F868" s="110" t="s">
        <v>2773</v>
      </c>
      <c r="G868" s="110" t="s">
        <v>2774</v>
      </c>
    </row>
    <row r="869" spans="1:7" ht="14.4" x14ac:dyDescent="0.3">
      <c r="A869" s="109">
        <v>963876</v>
      </c>
      <c r="B869" s="110" t="s">
        <v>4226</v>
      </c>
      <c r="C869" s="110" t="s">
        <v>4227</v>
      </c>
      <c r="D869" s="110">
        <v>2880</v>
      </c>
      <c r="E869" s="110" t="s">
        <v>137</v>
      </c>
      <c r="F869" s="110" t="s">
        <v>1466</v>
      </c>
      <c r="G869" s="110" t="s">
        <v>2775</v>
      </c>
    </row>
    <row r="870" spans="1:7" ht="14.4" x14ac:dyDescent="0.3">
      <c r="A870" s="109">
        <v>963892</v>
      </c>
      <c r="B870" s="110" t="s">
        <v>4228</v>
      </c>
      <c r="C870" s="110" t="s">
        <v>4229</v>
      </c>
      <c r="D870" s="110">
        <v>2890</v>
      </c>
      <c r="E870" s="110" t="s">
        <v>1464</v>
      </c>
      <c r="F870" s="110" t="s">
        <v>2776</v>
      </c>
      <c r="G870" s="110" t="s">
        <v>2777</v>
      </c>
    </row>
    <row r="871" spans="1:7" ht="14.4" x14ac:dyDescent="0.3">
      <c r="A871" s="109">
        <v>963918</v>
      </c>
      <c r="B871" s="110" t="s">
        <v>4230</v>
      </c>
      <c r="C871" s="110" t="s">
        <v>4231</v>
      </c>
      <c r="D871" s="110">
        <v>9140</v>
      </c>
      <c r="E871" s="110" t="s">
        <v>138</v>
      </c>
      <c r="F871" s="110" t="s">
        <v>2778</v>
      </c>
      <c r="G871" s="110" t="s">
        <v>2779</v>
      </c>
    </row>
    <row r="872" spans="1:7" ht="14.4" x14ac:dyDescent="0.3">
      <c r="A872" s="109">
        <v>963934</v>
      </c>
      <c r="B872" s="110" t="s">
        <v>4232</v>
      </c>
      <c r="C872" s="110" t="s">
        <v>4233</v>
      </c>
      <c r="D872" s="110">
        <v>9100</v>
      </c>
      <c r="E872" s="110" t="s">
        <v>139</v>
      </c>
      <c r="F872" s="110" t="s">
        <v>1467</v>
      </c>
      <c r="G872" s="110" t="s">
        <v>2780</v>
      </c>
    </row>
    <row r="873" spans="1:7" ht="14.4" x14ac:dyDescent="0.3">
      <c r="A873" s="109">
        <v>963942</v>
      </c>
      <c r="B873" s="110" t="s">
        <v>4234</v>
      </c>
      <c r="C873" s="110" t="s">
        <v>4235</v>
      </c>
      <c r="D873" s="110">
        <v>9100</v>
      </c>
      <c r="E873" s="110" t="s">
        <v>139</v>
      </c>
      <c r="F873" s="110" t="s">
        <v>1468</v>
      </c>
      <c r="G873" s="110" t="s">
        <v>1469</v>
      </c>
    </row>
    <row r="874" spans="1:7" ht="14.4" x14ac:dyDescent="0.3">
      <c r="A874" s="109">
        <v>963967</v>
      </c>
      <c r="B874" s="110" t="s">
        <v>1470</v>
      </c>
      <c r="C874" s="110" t="s">
        <v>4236</v>
      </c>
      <c r="D874" s="110">
        <v>9100</v>
      </c>
      <c r="E874" s="110" t="s">
        <v>139</v>
      </c>
      <c r="F874" s="110" t="s">
        <v>1471</v>
      </c>
      <c r="G874" s="110" t="s">
        <v>1472</v>
      </c>
    </row>
    <row r="875" spans="1:7" ht="14.4" x14ac:dyDescent="0.3">
      <c r="A875" s="109">
        <v>963991</v>
      </c>
      <c r="B875" s="110" t="s">
        <v>4237</v>
      </c>
      <c r="C875" s="110" t="s">
        <v>4238</v>
      </c>
      <c r="D875" s="110">
        <v>9150</v>
      </c>
      <c r="E875" s="110" t="s">
        <v>141</v>
      </c>
      <c r="F875" s="110" t="s">
        <v>1473</v>
      </c>
      <c r="G875" s="110" t="s">
        <v>1474</v>
      </c>
    </row>
    <row r="876" spans="1:7" ht="14.4" x14ac:dyDescent="0.3">
      <c r="A876" s="109">
        <v>964007</v>
      </c>
      <c r="B876" s="110" t="s">
        <v>4239</v>
      </c>
      <c r="C876" s="110" t="s">
        <v>4240</v>
      </c>
      <c r="D876" s="110">
        <v>9120</v>
      </c>
      <c r="E876" s="110" t="s">
        <v>325</v>
      </c>
      <c r="F876" s="110" t="s">
        <v>485</v>
      </c>
      <c r="G876" s="110" t="s">
        <v>1475</v>
      </c>
    </row>
    <row r="877" spans="1:7" ht="14.4" x14ac:dyDescent="0.3">
      <c r="A877" s="109">
        <v>964015</v>
      </c>
      <c r="B877" s="110" t="s">
        <v>4241</v>
      </c>
      <c r="C877" s="110" t="s">
        <v>4242</v>
      </c>
      <c r="D877" s="110">
        <v>9120</v>
      </c>
      <c r="E877" s="110" t="s">
        <v>140</v>
      </c>
      <c r="F877" s="110" t="s">
        <v>1476</v>
      </c>
      <c r="G877" s="110" t="s">
        <v>1477</v>
      </c>
    </row>
    <row r="878" spans="1:7" ht="14.4" x14ac:dyDescent="0.3">
      <c r="A878" s="109">
        <v>964031</v>
      </c>
      <c r="B878" s="110" t="s">
        <v>4243</v>
      </c>
      <c r="C878" s="110" t="s">
        <v>4244</v>
      </c>
      <c r="D878" s="110">
        <v>9150</v>
      </c>
      <c r="E878" s="110" t="s">
        <v>141</v>
      </c>
      <c r="F878" s="110" t="s">
        <v>2781</v>
      </c>
      <c r="G878" s="110" t="s">
        <v>2782</v>
      </c>
    </row>
    <row r="879" spans="1:7" ht="14.4" x14ac:dyDescent="0.3">
      <c r="A879" s="109">
        <v>964072</v>
      </c>
      <c r="B879" s="110" t="s">
        <v>4245</v>
      </c>
      <c r="C879" s="110" t="s">
        <v>4246</v>
      </c>
      <c r="D879" s="110">
        <v>9120</v>
      </c>
      <c r="E879" s="110" t="s">
        <v>140</v>
      </c>
      <c r="F879" s="110" t="s">
        <v>486</v>
      </c>
      <c r="G879" s="110" t="s">
        <v>2783</v>
      </c>
    </row>
    <row r="880" spans="1:7" ht="14.4" x14ac:dyDescent="0.3">
      <c r="A880" s="109">
        <v>964081</v>
      </c>
      <c r="B880" s="110" t="s">
        <v>1478</v>
      </c>
      <c r="C880" s="110" t="s">
        <v>4247</v>
      </c>
      <c r="D880" s="110">
        <v>2800</v>
      </c>
      <c r="E880" s="110" t="s">
        <v>143</v>
      </c>
      <c r="F880" s="110" t="s">
        <v>487</v>
      </c>
      <c r="G880" s="110" t="s">
        <v>724</v>
      </c>
    </row>
    <row r="881" spans="1:7" ht="14.4" x14ac:dyDescent="0.3">
      <c r="A881" s="109">
        <v>964106</v>
      </c>
      <c r="B881" s="110" t="s">
        <v>4248</v>
      </c>
      <c r="C881" s="110" t="s">
        <v>4249</v>
      </c>
      <c r="D881" s="110">
        <v>2800</v>
      </c>
      <c r="E881" s="110" t="s">
        <v>143</v>
      </c>
      <c r="F881" s="110" t="s">
        <v>488</v>
      </c>
      <c r="G881" s="110" t="s">
        <v>1479</v>
      </c>
    </row>
    <row r="882" spans="1:7" ht="14.4" x14ac:dyDescent="0.3">
      <c r="A882" s="109">
        <v>964131</v>
      </c>
      <c r="B882" s="110" t="s">
        <v>4250</v>
      </c>
      <c r="C882" s="110" t="s">
        <v>4251</v>
      </c>
      <c r="D882" s="110">
        <v>2820</v>
      </c>
      <c r="E882" s="110" t="s">
        <v>144</v>
      </c>
      <c r="F882" s="110" t="s">
        <v>2784</v>
      </c>
      <c r="G882" s="110" t="s">
        <v>2785</v>
      </c>
    </row>
    <row r="883" spans="1:7" ht="14.4" x14ac:dyDescent="0.3">
      <c r="A883" s="109">
        <v>964148</v>
      </c>
      <c r="B883" s="110" t="s">
        <v>4252</v>
      </c>
      <c r="C883" s="110" t="s">
        <v>4253</v>
      </c>
      <c r="D883" s="110">
        <v>3150</v>
      </c>
      <c r="E883" s="110" t="s">
        <v>326</v>
      </c>
      <c r="F883" s="110" t="s">
        <v>2786</v>
      </c>
      <c r="G883" s="110" t="s">
        <v>724</v>
      </c>
    </row>
    <row r="884" spans="1:7" ht="14.4" x14ac:dyDescent="0.3">
      <c r="A884" s="109">
        <v>964155</v>
      </c>
      <c r="B884" s="110" t="s">
        <v>4254</v>
      </c>
      <c r="C884" s="110" t="s">
        <v>4255</v>
      </c>
      <c r="D884" s="110">
        <v>2861</v>
      </c>
      <c r="E884" s="110" t="s">
        <v>327</v>
      </c>
      <c r="F884" s="110" t="s">
        <v>1480</v>
      </c>
      <c r="G884" s="110" t="s">
        <v>1481</v>
      </c>
    </row>
    <row r="885" spans="1:7" ht="14.4" x14ac:dyDescent="0.3">
      <c r="A885" s="109">
        <v>964189</v>
      </c>
      <c r="B885" s="110" t="s">
        <v>1482</v>
      </c>
      <c r="C885" s="110" t="s">
        <v>4256</v>
      </c>
      <c r="D885" s="110">
        <v>1840</v>
      </c>
      <c r="E885" s="110" t="s">
        <v>329</v>
      </c>
      <c r="F885" s="110" t="s">
        <v>1483</v>
      </c>
      <c r="G885" s="110" t="s">
        <v>1484</v>
      </c>
    </row>
    <row r="886" spans="1:7" ht="14.4" x14ac:dyDescent="0.3">
      <c r="A886" s="109">
        <v>964197</v>
      </c>
      <c r="B886" s="110" t="s">
        <v>1736</v>
      </c>
      <c r="C886" s="110" t="s">
        <v>4257</v>
      </c>
      <c r="D886" s="110">
        <v>1840</v>
      </c>
      <c r="E886" s="110" t="s">
        <v>329</v>
      </c>
      <c r="F886" s="110" t="s">
        <v>2787</v>
      </c>
      <c r="G886" s="110" t="s">
        <v>2788</v>
      </c>
    </row>
    <row r="887" spans="1:7" ht="14.4" x14ac:dyDescent="0.3">
      <c r="A887" s="109">
        <v>964213</v>
      </c>
      <c r="B887" s="110" t="s">
        <v>4258</v>
      </c>
      <c r="C887" s="110" t="s">
        <v>4259</v>
      </c>
      <c r="D887" s="110">
        <v>1840</v>
      </c>
      <c r="E887" s="110" t="s">
        <v>330</v>
      </c>
      <c r="F887" s="110" t="s">
        <v>491</v>
      </c>
      <c r="G887" s="110" t="s">
        <v>1485</v>
      </c>
    </row>
    <row r="888" spans="1:7" ht="14.4" x14ac:dyDescent="0.3">
      <c r="A888" s="109">
        <v>964239</v>
      </c>
      <c r="B888" s="110" t="s">
        <v>4260</v>
      </c>
      <c r="C888" s="110" t="s">
        <v>4261</v>
      </c>
      <c r="D888" s="110">
        <v>2811</v>
      </c>
      <c r="E888" s="110" t="s">
        <v>332</v>
      </c>
      <c r="F888" s="110" t="s">
        <v>618</v>
      </c>
      <c r="G888" s="110" t="s">
        <v>1486</v>
      </c>
    </row>
    <row r="889" spans="1:7" ht="14.4" x14ac:dyDescent="0.3">
      <c r="A889" s="109">
        <v>964247</v>
      </c>
      <c r="B889" s="110" t="s">
        <v>4262</v>
      </c>
      <c r="C889" s="110" t="s">
        <v>4263</v>
      </c>
      <c r="D889" s="110">
        <v>1981</v>
      </c>
      <c r="E889" s="110" t="s">
        <v>147</v>
      </c>
      <c r="F889" s="110" t="s">
        <v>724</v>
      </c>
      <c r="G889" s="110" t="s">
        <v>724</v>
      </c>
    </row>
    <row r="890" spans="1:7" ht="14.4" x14ac:dyDescent="0.3">
      <c r="A890" s="109">
        <v>964254</v>
      </c>
      <c r="B890" s="110" t="s">
        <v>4264</v>
      </c>
      <c r="C890" s="110" t="s">
        <v>4265</v>
      </c>
      <c r="D890" s="110">
        <v>3190</v>
      </c>
      <c r="E890" s="110" t="s">
        <v>334</v>
      </c>
      <c r="F890" s="110" t="s">
        <v>2789</v>
      </c>
      <c r="G890" s="110" t="s">
        <v>2790</v>
      </c>
    </row>
    <row r="891" spans="1:7" ht="14.4" x14ac:dyDescent="0.3">
      <c r="A891" s="109">
        <v>964262</v>
      </c>
      <c r="B891" s="110" t="s">
        <v>4266</v>
      </c>
      <c r="C891" s="110" t="s">
        <v>4267</v>
      </c>
      <c r="D891" s="110">
        <v>3191</v>
      </c>
      <c r="E891" s="110" t="s">
        <v>2791</v>
      </c>
      <c r="F891" s="110" t="s">
        <v>2792</v>
      </c>
      <c r="G891" s="110" t="s">
        <v>2793</v>
      </c>
    </row>
    <row r="892" spans="1:7" ht="14.4" x14ac:dyDescent="0.3">
      <c r="A892" s="109">
        <v>964288</v>
      </c>
      <c r="B892" s="110" t="s">
        <v>4268</v>
      </c>
      <c r="C892" s="110" t="s">
        <v>4269</v>
      </c>
      <c r="D892" s="110">
        <v>2900</v>
      </c>
      <c r="E892" s="110" t="s">
        <v>104</v>
      </c>
      <c r="F892" s="110" t="s">
        <v>613</v>
      </c>
      <c r="G892" s="110" t="s">
        <v>1487</v>
      </c>
    </row>
    <row r="893" spans="1:7" ht="14.4" x14ac:dyDescent="0.3">
      <c r="A893" s="109">
        <v>964312</v>
      </c>
      <c r="B893" s="110" t="s">
        <v>4270</v>
      </c>
      <c r="C893" s="110" t="s">
        <v>4271</v>
      </c>
      <c r="D893" s="110">
        <v>3000</v>
      </c>
      <c r="E893" s="110" t="s">
        <v>335</v>
      </c>
      <c r="F893" s="110" t="s">
        <v>2794</v>
      </c>
      <c r="G893" s="110" t="s">
        <v>2795</v>
      </c>
    </row>
    <row r="894" spans="1:7" ht="14.4" x14ac:dyDescent="0.3">
      <c r="A894" s="109">
        <v>964361</v>
      </c>
      <c r="B894" s="110" t="s">
        <v>4272</v>
      </c>
      <c r="C894" s="110" t="s">
        <v>4273</v>
      </c>
      <c r="D894" s="110">
        <v>3012</v>
      </c>
      <c r="E894" s="110" t="s">
        <v>148</v>
      </c>
      <c r="F894" s="110" t="s">
        <v>494</v>
      </c>
      <c r="G894" s="110" t="s">
        <v>1488</v>
      </c>
    </row>
    <row r="895" spans="1:7" ht="14.4" x14ac:dyDescent="0.3">
      <c r="A895" s="109">
        <v>964379</v>
      </c>
      <c r="B895" s="110" t="s">
        <v>4274</v>
      </c>
      <c r="C895" s="110" t="s">
        <v>4275</v>
      </c>
      <c r="D895" s="110">
        <v>3012</v>
      </c>
      <c r="E895" s="110" t="s">
        <v>148</v>
      </c>
      <c r="F895" s="110" t="s">
        <v>2796</v>
      </c>
      <c r="G895" s="110" t="s">
        <v>2797</v>
      </c>
    </row>
    <row r="896" spans="1:7" ht="14.4" x14ac:dyDescent="0.3">
      <c r="A896" s="109">
        <v>964411</v>
      </c>
      <c r="B896" s="110" t="s">
        <v>4276</v>
      </c>
      <c r="C896" s="110" t="s">
        <v>4277</v>
      </c>
      <c r="D896" s="110">
        <v>3010</v>
      </c>
      <c r="E896" s="110" t="s">
        <v>156</v>
      </c>
      <c r="F896" s="110" t="s">
        <v>496</v>
      </c>
      <c r="G896" s="110" t="s">
        <v>1489</v>
      </c>
    </row>
    <row r="897" spans="1:7" ht="14.4" x14ac:dyDescent="0.3">
      <c r="A897" s="109">
        <v>964429</v>
      </c>
      <c r="B897" s="110" t="s">
        <v>4278</v>
      </c>
      <c r="C897" s="110" t="s">
        <v>4279</v>
      </c>
      <c r="D897" s="110">
        <v>3001</v>
      </c>
      <c r="E897" s="110" t="s">
        <v>150</v>
      </c>
      <c r="F897" s="110" t="s">
        <v>497</v>
      </c>
      <c r="G897" s="110" t="s">
        <v>2798</v>
      </c>
    </row>
    <row r="898" spans="1:7" ht="14.4" x14ac:dyDescent="0.3">
      <c r="A898" s="109">
        <v>964437</v>
      </c>
      <c r="B898" s="110" t="s">
        <v>4280</v>
      </c>
      <c r="C898" s="110" t="s">
        <v>4281</v>
      </c>
      <c r="D898" s="110">
        <v>3360</v>
      </c>
      <c r="E898" s="110" t="s">
        <v>337</v>
      </c>
      <c r="F898" s="110" t="s">
        <v>498</v>
      </c>
      <c r="G898" s="110" t="s">
        <v>1490</v>
      </c>
    </row>
    <row r="899" spans="1:7" ht="14.4" x14ac:dyDescent="0.3">
      <c r="A899" s="109">
        <v>964494</v>
      </c>
      <c r="B899" s="110" t="s">
        <v>4282</v>
      </c>
      <c r="C899" s="110" t="s">
        <v>4283</v>
      </c>
      <c r="D899" s="110">
        <v>3060</v>
      </c>
      <c r="E899" s="110" t="s">
        <v>340</v>
      </c>
      <c r="F899" s="110" t="s">
        <v>724</v>
      </c>
      <c r="G899" s="110" t="s">
        <v>724</v>
      </c>
    </row>
    <row r="900" spans="1:7" ht="14.4" x14ac:dyDescent="0.3">
      <c r="A900" s="109">
        <v>964502</v>
      </c>
      <c r="B900" s="110" t="s">
        <v>4284</v>
      </c>
      <c r="C900" s="110" t="s">
        <v>4285</v>
      </c>
      <c r="D900" s="110">
        <v>3071</v>
      </c>
      <c r="E900" s="110" t="s">
        <v>341</v>
      </c>
      <c r="F900" s="110" t="s">
        <v>500</v>
      </c>
      <c r="G900" s="110" t="s">
        <v>1491</v>
      </c>
    </row>
    <row r="901" spans="1:7" ht="14.4" x14ac:dyDescent="0.3">
      <c r="A901" s="109">
        <v>964528</v>
      </c>
      <c r="B901" s="110" t="s">
        <v>4286</v>
      </c>
      <c r="C901" s="110" t="s">
        <v>4287</v>
      </c>
      <c r="D901" s="110">
        <v>1820</v>
      </c>
      <c r="E901" s="110" t="s">
        <v>342</v>
      </c>
      <c r="F901" s="110" t="s">
        <v>501</v>
      </c>
      <c r="G901" s="110" t="s">
        <v>2799</v>
      </c>
    </row>
    <row r="902" spans="1:7" ht="14.4" x14ac:dyDescent="0.3">
      <c r="A902" s="109">
        <v>964569</v>
      </c>
      <c r="B902" s="110" t="s">
        <v>4288</v>
      </c>
      <c r="C902" s="110" t="s">
        <v>4289</v>
      </c>
      <c r="D902" s="110">
        <v>3111</v>
      </c>
      <c r="E902" s="110" t="s">
        <v>2800</v>
      </c>
      <c r="F902" s="110" t="s">
        <v>2801</v>
      </c>
      <c r="G902" s="110" t="s">
        <v>2802</v>
      </c>
    </row>
    <row r="903" spans="1:7" ht="14.4" x14ac:dyDescent="0.3">
      <c r="A903" s="109">
        <v>964585</v>
      </c>
      <c r="B903" s="110" t="s">
        <v>4290</v>
      </c>
      <c r="C903" s="110" t="s">
        <v>4291</v>
      </c>
      <c r="D903" s="110">
        <v>3128</v>
      </c>
      <c r="E903" s="110" t="s">
        <v>344</v>
      </c>
      <c r="F903" s="110" t="s">
        <v>502</v>
      </c>
      <c r="G903" s="110" t="s">
        <v>724</v>
      </c>
    </row>
    <row r="904" spans="1:7" ht="14.4" x14ac:dyDescent="0.3">
      <c r="A904" s="109">
        <v>964627</v>
      </c>
      <c r="B904" s="110" t="s">
        <v>4292</v>
      </c>
      <c r="C904" s="110" t="s">
        <v>3123</v>
      </c>
      <c r="D904" s="110">
        <v>3001</v>
      </c>
      <c r="E904" s="110" t="s">
        <v>150</v>
      </c>
      <c r="F904" s="110" t="s">
        <v>775</v>
      </c>
      <c r="G904" s="110" t="s">
        <v>2803</v>
      </c>
    </row>
    <row r="905" spans="1:7" ht="14.4" x14ac:dyDescent="0.3">
      <c r="A905" s="109">
        <v>964635</v>
      </c>
      <c r="B905" s="110" t="s">
        <v>4293</v>
      </c>
      <c r="C905" s="110" t="s">
        <v>4294</v>
      </c>
      <c r="D905" s="110">
        <v>3220</v>
      </c>
      <c r="E905" s="110" t="s">
        <v>348</v>
      </c>
      <c r="F905" s="110" t="s">
        <v>2804</v>
      </c>
      <c r="G905" s="110" t="s">
        <v>2805</v>
      </c>
    </row>
    <row r="906" spans="1:7" ht="14.4" x14ac:dyDescent="0.3">
      <c r="A906" s="109">
        <v>964643</v>
      </c>
      <c r="B906" s="110" t="s">
        <v>4295</v>
      </c>
      <c r="C906" s="110" t="s">
        <v>4296</v>
      </c>
      <c r="D906" s="110">
        <v>3210</v>
      </c>
      <c r="E906" s="110" t="s">
        <v>349</v>
      </c>
      <c r="F906" s="110" t="s">
        <v>509</v>
      </c>
      <c r="G906" s="110" t="s">
        <v>1492</v>
      </c>
    </row>
    <row r="907" spans="1:7" ht="14.4" x14ac:dyDescent="0.3">
      <c r="A907" s="109">
        <v>964668</v>
      </c>
      <c r="B907" s="110" t="s">
        <v>4297</v>
      </c>
      <c r="C907" s="110" t="s">
        <v>4298</v>
      </c>
      <c r="D907" s="110">
        <v>3210</v>
      </c>
      <c r="E907" s="110" t="s">
        <v>350</v>
      </c>
      <c r="F907" s="110" t="s">
        <v>510</v>
      </c>
      <c r="G907" s="110" t="s">
        <v>2806</v>
      </c>
    </row>
    <row r="908" spans="1:7" ht="14.4" x14ac:dyDescent="0.3">
      <c r="A908" s="109">
        <v>964684</v>
      </c>
      <c r="B908" s="110" t="s">
        <v>4299</v>
      </c>
      <c r="C908" s="110" t="s">
        <v>4300</v>
      </c>
      <c r="D908" s="110">
        <v>3390</v>
      </c>
      <c r="E908" s="110" t="s">
        <v>351</v>
      </c>
      <c r="F908" s="110" t="s">
        <v>511</v>
      </c>
      <c r="G908" s="110" t="s">
        <v>1493</v>
      </c>
    </row>
    <row r="909" spans="1:7" ht="14.4" x14ac:dyDescent="0.3">
      <c r="A909" s="109">
        <v>964701</v>
      </c>
      <c r="B909" s="110" t="s">
        <v>2807</v>
      </c>
      <c r="C909" s="110" t="s">
        <v>4301</v>
      </c>
      <c r="D909" s="110">
        <v>3200</v>
      </c>
      <c r="E909" s="110" t="s">
        <v>158</v>
      </c>
      <c r="F909" s="110" t="s">
        <v>2808</v>
      </c>
      <c r="G909" s="110" t="s">
        <v>2809</v>
      </c>
    </row>
    <row r="910" spans="1:7" ht="14.4" x14ac:dyDescent="0.3">
      <c r="A910" s="109">
        <v>964726</v>
      </c>
      <c r="B910" s="110" t="s">
        <v>1494</v>
      </c>
      <c r="C910" s="110" t="s">
        <v>4302</v>
      </c>
      <c r="D910" s="110">
        <v>3200</v>
      </c>
      <c r="E910" s="110" t="s">
        <v>158</v>
      </c>
      <c r="F910" s="110" t="s">
        <v>1495</v>
      </c>
      <c r="G910" s="110" t="s">
        <v>1496</v>
      </c>
    </row>
    <row r="911" spans="1:7" ht="14.4" x14ac:dyDescent="0.3">
      <c r="A911" s="109">
        <v>964734</v>
      </c>
      <c r="B911" s="110" t="s">
        <v>4303</v>
      </c>
      <c r="C911" s="110" t="s">
        <v>4304</v>
      </c>
      <c r="D911" s="110">
        <v>3200</v>
      </c>
      <c r="E911" s="110" t="s">
        <v>352</v>
      </c>
      <c r="F911" s="110" t="s">
        <v>513</v>
      </c>
      <c r="G911" s="110" t="s">
        <v>724</v>
      </c>
    </row>
    <row r="912" spans="1:7" ht="14.4" x14ac:dyDescent="0.3">
      <c r="A912" s="109">
        <v>964742</v>
      </c>
      <c r="B912" s="110" t="s">
        <v>4305</v>
      </c>
      <c r="C912" s="110" t="s">
        <v>4306</v>
      </c>
      <c r="D912" s="110">
        <v>3130</v>
      </c>
      <c r="E912" s="110" t="s">
        <v>353</v>
      </c>
      <c r="F912" s="110" t="s">
        <v>514</v>
      </c>
      <c r="G912" s="110" t="s">
        <v>1497</v>
      </c>
    </row>
    <row r="913" spans="1:7" ht="14.4" x14ac:dyDescent="0.3">
      <c r="A913" s="109">
        <v>964809</v>
      </c>
      <c r="B913" s="110" t="s">
        <v>4307</v>
      </c>
      <c r="C913" s="110" t="s">
        <v>4308</v>
      </c>
      <c r="D913" s="110">
        <v>3290</v>
      </c>
      <c r="E913" s="110" t="s">
        <v>159</v>
      </c>
      <c r="F913" s="110" t="s">
        <v>2810</v>
      </c>
      <c r="G913" s="110" t="s">
        <v>2811</v>
      </c>
    </row>
    <row r="914" spans="1:7" ht="14.4" x14ac:dyDescent="0.3">
      <c r="A914" s="109">
        <v>964817</v>
      </c>
      <c r="B914" s="110" t="s">
        <v>1498</v>
      </c>
      <c r="C914" s="110" t="s">
        <v>3123</v>
      </c>
      <c r="D914" s="110">
        <v>3001</v>
      </c>
      <c r="E914" s="110" t="s">
        <v>150</v>
      </c>
      <c r="F914" s="110" t="s">
        <v>775</v>
      </c>
      <c r="G914" s="110" t="s">
        <v>776</v>
      </c>
    </row>
    <row r="915" spans="1:7" ht="14.4" x14ac:dyDescent="0.3">
      <c r="A915" s="109">
        <v>964858</v>
      </c>
      <c r="B915" s="110" t="s">
        <v>1499</v>
      </c>
      <c r="C915" s="110" t="s">
        <v>4309</v>
      </c>
      <c r="D915" s="110">
        <v>3440</v>
      </c>
      <c r="E915" s="110" t="s">
        <v>361</v>
      </c>
      <c r="F915" s="110" t="s">
        <v>5174</v>
      </c>
      <c r="G915" s="110" t="s">
        <v>2812</v>
      </c>
    </row>
    <row r="916" spans="1:7" ht="14.4" x14ac:dyDescent="0.3">
      <c r="A916" s="109">
        <v>964882</v>
      </c>
      <c r="B916" s="110" t="s">
        <v>4310</v>
      </c>
      <c r="C916" s="110" t="s">
        <v>4311</v>
      </c>
      <c r="D916" s="110">
        <v>3320</v>
      </c>
      <c r="E916" s="110" t="s">
        <v>357</v>
      </c>
      <c r="F916" s="110" t="s">
        <v>2813</v>
      </c>
      <c r="G916" s="110" t="s">
        <v>2814</v>
      </c>
    </row>
    <row r="917" spans="1:7" ht="14.4" x14ac:dyDescent="0.3">
      <c r="A917" s="109">
        <v>964908</v>
      </c>
      <c r="B917" s="110" t="s">
        <v>4312</v>
      </c>
      <c r="C917" s="110" t="s">
        <v>4313</v>
      </c>
      <c r="D917" s="110">
        <v>3550</v>
      </c>
      <c r="E917" s="110" t="s">
        <v>363</v>
      </c>
      <c r="F917" s="110" t="s">
        <v>528</v>
      </c>
      <c r="G917" s="110" t="s">
        <v>1500</v>
      </c>
    </row>
    <row r="918" spans="1:7" ht="14.4" x14ac:dyDescent="0.3">
      <c r="A918" s="109">
        <v>964916</v>
      </c>
      <c r="B918" s="110" t="s">
        <v>4314</v>
      </c>
      <c r="C918" s="110" t="s">
        <v>4315</v>
      </c>
      <c r="D918" s="110">
        <v>3370</v>
      </c>
      <c r="E918" s="110" t="s">
        <v>161</v>
      </c>
      <c r="F918" s="110" t="s">
        <v>516</v>
      </c>
      <c r="G918" s="110" t="s">
        <v>5175</v>
      </c>
    </row>
    <row r="919" spans="1:7" ht="14.4" x14ac:dyDescent="0.3">
      <c r="A919" s="109">
        <v>964957</v>
      </c>
      <c r="B919" s="110" t="s">
        <v>4316</v>
      </c>
      <c r="C919" s="110" t="s">
        <v>4317</v>
      </c>
      <c r="D919" s="110">
        <v>3471</v>
      </c>
      <c r="E919" s="110" t="s">
        <v>360</v>
      </c>
      <c r="F919" s="110" t="s">
        <v>1501</v>
      </c>
      <c r="G919" s="110" t="s">
        <v>2815</v>
      </c>
    </row>
    <row r="920" spans="1:7" ht="14.4" x14ac:dyDescent="0.3">
      <c r="A920" s="109">
        <v>964965</v>
      </c>
      <c r="B920" s="110" t="s">
        <v>4318</v>
      </c>
      <c r="C920" s="110" t="s">
        <v>3827</v>
      </c>
      <c r="D920" s="110">
        <v>9550</v>
      </c>
      <c r="E920" s="110" t="s">
        <v>258</v>
      </c>
      <c r="F920" s="110" t="s">
        <v>476</v>
      </c>
      <c r="G920" s="110" t="s">
        <v>2816</v>
      </c>
    </row>
    <row r="921" spans="1:7" ht="14.4" x14ac:dyDescent="0.3">
      <c r="A921" s="109">
        <v>964981</v>
      </c>
      <c r="B921" s="110" t="s">
        <v>5293</v>
      </c>
      <c r="C921" s="110" t="s">
        <v>4319</v>
      </c>
      <c r="D921" s="110">
        <v>3400</v>
      </c>
      <c r="E921" s="110" t="s">
        <v>162</v>
      </c>
      <c r="F921" s="110" t="s">
        <v>1502</v>
      </c>
      <c r="G921" s="110" t="s">
        <v>1503</v>
      </c>
    </row>
    <row r="922" spans="1:7" ht="14.4" x14ac:dyDescent="0.3">
      <c r="A922" s="109">
        <v>965004</v>
      </c>
      <c r="B922" s="110" t="s">
        <v>4320</v>
      </c>
      <c r="C922" s="110" t="s">
        <v>4309</v>
      </c>
      <c r="D922" s="110">
        <v>3440</v>
      </c>
      <c r="E922" s="110" t="s">
        <v>361</v>
      </c>
      <c r="F922" s="110" t="s">
        <v>2817</v>
      </c>
      <c r="G922" s="110" t="s">
        <v>2818</v>
      </c>
    </row>
    <row r="923" spans="1:7" ht="14.4" x14ac:dyDescent="0.3">
      <c r="A923" s="109">
        <v>965012</v>
      </c>
      <c r="B923" s="110" t="s">
        <v>4321</v>
      </c>
      <c r="C923" s="110" t="s">
        <v>4322</v>
      </c>
      <c r="D923" s="110">
        <v>3545</v>
      </c>
      <c r="E923" s="110" t="s">
        <v>408</v>
      </c>
      <c r="F923" s="110" t="s">
        <v>724</v>
      </c>
      <c r="G923" s="110" t="s">
        <v>724</v>
      </c>
    </row>
    <row r="924" spans="1:7" ht="14.4" x14ac:dyDescent="0.3">
      <c r="A924" s="109">
        <v>965021</v>
      </c>
      <c r="B924" s="110" t="s">
        <v>4323</v>
      </c>
      <c r="C924" s="110" t="s">
        <v>4324</v>
      </c>
      <c r="D924" s="110">
        <v>3500</v>
      </c>
      <c r="E924" s="110" t="s">
        <v>163</v>
      </c>
      <c r="F924" s="110" t="s">
        <v>517</v>
      </c>
      <c r="G924" s="110" t="s">
        <v>1504</v>
      </c>
    </row>
    <row r="925" spans="1:7" ht="14.4" x14ac:dyDescent="0.3">
      <c r="A925" s="109">
        <v>965046</v>
      </c>
      <c r="B925" s="110" t="s">
        <v>4325</v>
      </c>
      <c r="C925" s="110" t="s">
        <v>4326</v>
      </c>
      <c r="D925" s="110">
        <v>3740</v>
      </c>
      <c r="E925" s="110" t="s">
        <v>179</v>
      </c>
      <c r="F925" s="110" t="s">
        <v>2819</v>
      </c>
      <c r="G925" s="110" t="s">
        <v>724</v>
      </c>
    </row>
    <row r="926" spans="1:7" ht="14.4" x14ac:dyDescent="0.3">
      <c r="A926" s="109">
        <v>965061</v>
      </c>
      <c r="B926" s="110" t="s">
        <v>4327</v>
      </c>
      <c r="C926" s="110" t="s">
        <v>4328</v>
      </c>
      <c r="D926" s="110">
        <v>3500</v>
      </c>
      <c r="E926" s="110" t="s">
        <v>163</v>
      </c>
      <c r="F926" s="110" t="s">
        <v>1505</v>
      </c>
      <c r="G926" s="110" t="s">
        <v>1506</v>
      </c>
    </row>
    <row r="927" spans="1:7" ht="14.4" x14ac:dyDescent="0.3">
      <c r="A927" s="109">
        <v>965087</v>
      </c>
      <c r="B927" s="110" t="s">
        <v>4329</v>
      </c>
      <c r="C927" s="110" t="s">
        <v>4330</v>
      </c>
      <c r="D927" s="110">
        <v>3512</v>
      </c>
      <c r="E927" s="110" t="s">
        <v>7</v>
      </c>
      <c r="F927" s="110" t="s">
        <v>431</v>
      </c>
      <c r="G927" s="110" t="s">
        <v>5176</v>
      </c>
    </row>
    <row r="928" spans="1:7" ht="14.4" x14ac:dyDescent="0.3">
      <c r="A928" s="109">
        <v>965103</v>
      </c>
      <c r="B928" s="110" t="s">
        <v>4331</v>
      </c>
      <c r="C928" s="110" t="s">
        <v>4332</v>
      </c>
      <c r="D928" s="110">
        <v>3520</v>
      </c>
      <c r="E928" s="110" t="s">
        <v>164</v>
      </c>
      <c r="F928" s="110" t="s">
        <v>1507</v>
      </c>
      <c r="G928" s="110" t="s">
        <v>1508</v>
      </c>
    </row>
    <row r="929" spans="1:7" ht="14.4" x14ac:dyDescent="0.3">
      <c r="A929" s="109">
        <v>965111</v>
      </c>
      <c r="B929" s="110" t="s">
        <v>4333</v>
      </c>
      <c r="C929" s="110" t="s">
        <v>4334</v>
      </c>
      <c r="D929" s="110">
        <v>3520</v>
      </c>
      <c r="E929" s="110" t="s">
        <v>164</v>
      </c>
      <c r="F929" s="110" t="s">
        <v>521</v>
      </c>
      <c r="G929" s="110" t="s">
        <v>724</v>
      </c>
    </row>
    <row r="930" spans="1:7" ht="14.4" x14ac:dyDescent="0.3">
      <c r="A930" s="109">
        <v>965129</v>
      </c>
      <c r="B930" s="110" t="s">
        <v>4335</v>
      </c>
      <c r="C930" s="110" t="s">
        <v>4336</v>
      </c>
      <c r="D930" s="110">
        <v>3530</v>
      </c>
      <c r="E930" s="110" t="s">
        <v>165</v>
      </c>
      <c r="F930" s="110" t="s">
        <v>655</v>
      </c>
      <c r="G930" s="110" t="s">
        <v>5177</v>
      </c>
    </row>
    <row r="931" spans="1:7" ht="14.4" x14ac:dyDescent="0.3">
      <c r="A931" s="109">
        <v>965145</v>
      </c>
      <c r="B931" s="110" t="s">
        <v>4337</v>
      </c>
      <c r="C931" s="110" t="s">
        <v>4338</v>
      </c>
      <c r="D931" s="110">
        <v>3530</v>
      </c>
      <c r="E931" s="110" t="s">
        <v>165</v>
      </c>
      <c r="F931" s="110" t="s">
        <v>524</v>
      </c>
      <c r="G931" s="110" t="s">
        <v>1509</v>
      </c>
    </row>
    <row r="932" spans="1:7" ht="14.4" x14ac:dyDescent="0.3">
      <c r="A932" s="109">
        <v>965186</v>
      </c>
      <c r="B932" s="110" t="s">
        <v>1510</v>
      </c>
      <c r="C932" s="110" t="s">
        <v>4339</v>
      </c>
      <c r="D932" s="110">
        <v>3550</v>
      </c>
      <c r="E932" s="110" t="s">
        <v>166</v>
      </c>
      <c r="F932" s="110" t="s">
        <v>525</v>
      </c>
      <c r="G932" s="110" t="s">
        <v>1511</v>
      </c>
    </row>
    <row r="933" spans="1:7" ht="14.4" x14ac:dyDescent="0.3">
      <c r="A933" s="109">
        <v>965194</v>
      </c>
      <c r="B933" s="110" t="s">
        <v>4340</v>
      </c>
      <c r="C933" s="110" t="s">
        <v>4341</v>
      </c>
      <c r="D933" s="110">
        <v>3550</v>
      </c>
      <c r="E933" s="110" t="s">
        <v>166</v>
      </c>
      <c r="F933" s="110" t="s">
        <v>526</v>
      </c>
      <c r="G933" s="110" t="s">
        <v>1512</v>
      </c>
    </row>
    <row r="934" spans="1:7" ht="14.4" x14ac:dyDescent="0.3">
      <c r="A934" s="109">
        <v>965202</v>
      </c>
      <c r="B934" s="110" t="s">
        <v>4342</v>
      </c>
      <c r="C934" s="110" t="s">
        <v>4343</v>
      </c>
      <c r="D934" s="110">
        <v>3550</v>
      </c>
      <c r="E934" s="110" t="s">
        <v>166</v>
      </c>
      <c r="F934" s="110" t="s">
        <v>527</v>
      </c>
      <c r="G934" s="110" t="s">
        <v>1513</v>
      </c>
    </row>
    <row r="935" spans="1:7" ht="14.4" x14ac:dyDescent="0.3">
      <c r="A935" s="109">
        <v>965236</v>
      </c>
      <c r="B935" s="110" t="s">
        <v>4344</v>
      </c>
      <c r="C935" s="110" t="s">
        <v>4345</v>
      </c>
      <c r="D935" s="110">
        <v>3582</v>
      </c>
      <c r="E935" s="110" t="s">
        <v>167</v>
      </c>
      <c r="F935" s="110" t="s">
        <v>1514</v>
      </c>
      <c r="G935" s="110" t="s">
        <v>1515</v>
      </c>
    </row>
    <row r="936" spans="1:7" ht="14.4" x14ac:dyDescent="0.3">
      <c r="A936" s="109">
        <v>965251</v>
      </c>
      <c r="B936" s="110" t="s">
        <v>5178</v>
      </c>
      <c r="C936" s="110" t="s">
        <v>4346</v>
      </c>
      <c r="D936" s="110">
        <v>3990</v>
      </c>
      <c r="E936" s="110" t="s">
        <v>169</v>
      </c>
      <c r="F936" s="110" t="s">
        <v>5179</v>
      </c>
      <c r="G936" s="110" t="s">
        <v>1516</v>
      </c>
    </row>
    <row r="937" spans="1:7" ht="14.4" x14ac:dyDescent="0.3">
      <c r="A937" s="109">
        <v>965285</v>
      </c>
      <c r="B937" s="110" t="s">
        <v>4347</v>
      </c>
      <c r="C937" s="110" t="s">
        <v>4348</v>
      </c>
      <c r="D937" s="110">
        <v>3670</v>
      </c>
      <c r="E937" s="110" t="s">
        <v>750</v>
      </c>
      <c r="F937" s="110" t="s">
        <v>5180</v>
      </c>
      <c r="G937" s="110" t="s">
        <v>5181</v>
      </c>
    </row>
    <row r="938" spans="1:7" ht="14.4" x14ac:dyDescent="0.3">
      <c r="A938" s="109">
        <v>965293</v>
      </c>
      <c r="B938" s="110" t="s">
        <v>4349</v>
      </c>
      <c r="C938" s="110" t="s">
        <v>4350</v>
      </c>
      <c r="D938" s="110">
        <v>3910</v>
      </c>
      <c r="E938" s="110" t="s">
        <v>777</v>
      </c>
      <c r="F938" s="110" t="s">
        <v>2820</v>
      </c>
      <c r="G938" s="110" t="s">
        <v>2821</v>
      </c>
    </row>
    <row r="939" spans="1:7" ht="14.4" x14ac:dyDescent="0.3">
      <c r="A939" s="109">
        <v>965351</v>
      </c>
      <c r="B939" s="110" t="s">
        <v>5182</v>
      </c>
      <c r="C939" s="110" t="s">
        <v>4351</v>
      </c>
      <c r="D939" s="110">
        <v>3950</v>
      </c>
      <c r="E939" s="110" t="s">
        <v>171</v>
      </c>
      <c r="F939" s="110" t="s">
        <v>724</v>
      </c>
      <c r="G939" s="110" t="s">
        <v>724</v>
      </c>
    </row>
    <row r="940" spans="1:7" ht="14.4" x14ac:dyDescent="0.3">
      <c r="A940" s="109">
        <v>965376</v>
      </c>
      <c r="B940" s="110" t="s">
        <v>4352</v>
      </c>
      <c r="C940" s="110" t="s">
        <v>4353</v>
      </c>
      <c r="D940" s="110">
        <v>3600</v>
      </c>
      <c r="E940" s="110" t="s">
        <v>172</v>
      </c>
      <c r="F940" s="110" t="s">
        <v>418</v>
      </c>
      <c r="G940" s="110" t="s">
        <v>724</v>
      </c>
    </row>
    <row r="941" spans="1:7" ht="14.4" x14ac:dyDescent="0.3">
      <c r="A941" s="109">
        <v>965384</v>
      </c>
      <c r="B941" s="110" t="s">
        <v>4354</v>
      </c>
      <c r="C941" s="110" t="s">
        <v>1517</v>
      </c>
      <c r="D941" s="110">
        <v>3600</v>
      </c>
      <c r="E941" s="110" t="s">
        <v>172</v>
      </c>
      <c r="F941" s="110" t="s">
        <v>419</v>
      </c>
      <c r="G941" s="110" t="s">
        <v>1518</v>
      </c>
    </row>
    <row r="942" spans="1:7" ht="14.4" x14ac:dyDescent="0.3">
      <c r="A942" s="109">
        <v>965401</v>
      </c>
      <c r="B942" s="110" t="s">
        <v>4355</v>
      </c>
      <c r="C942" s="110" t="s">
        <v>4356</v>
      </c>
      <c r="D942" s="110">
        <v>3600</v>
      </c>
      <c r="E942" s="110" t="s">
        <v>172</v>
      </c>
      <c r="F942" s="110" t="s">
        <v>639</v>
      </c>
      <c r="G942" s="110" t="s">
        <v>5183</v>
      </c>
    </row>
    <row r="943" spans="1:7" ht="14.4" x14ac:dyDescent="0.3">
      <c r="A943" s="109">
        <v>965426</v>
      </c>
      <c r="B943" s="110" t="s">
        <v>4357</v>
      </c>
      <c r="C943" s="110" t="s">
        <v>5184</v>
      </c>
      <c r="D943" s="110">
        <v>3600</v>
      </c>
      <c r="E943" s="110" t="s">
        <v>172</v>
      </c>
      <c r="F943" s="110" t="s">
        <v>417</v>
      </c>
      <c r="G943" s="110" t="s">
        <v>1519</v>
      </c>
    </row>
    <row r="944" spans="1:7" ht="14.4" x14ac:dyDescent="0.3">
      <c r="A944" s="109">
        <v>965434</v>
      </c>
      <c r="B944" s="110" t="s">
        <v>4358</v>
      </c>
      <c r="C944" s="110" t="s">
        <v>4359</v>
      </c>
      <c r="D944" s="110">
        <v>3600</v>
      </c>
      <c r="E944" s="110" t="s">
        <v>172</v>
      </c>
      <c r="F944" s="110" t="s">
        <v>414</v>
      </c>
      <c r="G944" s="110" t="s">
        <v>1520</v>
      </c>
    </row>
    <row r="945" spans="1:7" ht="14.4" x14ac:dyDescent="0.3">
      <c r="A945" s="109">
        <v>965442</v>
      </c>
      <c r="B945" s="110" t="s">
        <v>4360</v>
      </c>
      <c r="C945" s="110" t="s">
        <v>4361</v>
      </c>
      <c r="D945" s="110">
        <v>3600</v>
      </c>
      <c r="E945" s="110" t="s">
        <v>172</v>
      </c>
      <c r="F945" s="110" t="s">
        <v>415</v>
      </c>
      <c r="G945" s="110" t="s">
        <v>1521</v>
      </c>
    </row>
    <row r="946" spans="1:7" ht="14.4" x14ac:dyDescent="0.3">
      <c r="A946" s="109">
        <v>965459</v>
      </c>
      <c r="B946" s="110" t="s">
        <v>4362</v>
      </c>
      <c r="C946" s="110" t="s">
        <v>4363</v>
      </c>
      <c r="D946" s="110">
        <v>3600</v>
      </c>
      <c r="E946" s="110" t="s">
        <v>172</v>
      </c>
      <c r="F946" s="110" t="s">
        <v>2822</v>
      </c>
      <c r="G946" s="110" t="s">
        <v>724</v>
      </c>
    </row>
    <row r="947" spans="1:7" ht="14.4" x14ac:dyDescent="0.3">
      <c r="A947" s="109">
        <v>965475</v>
      </c>
      <c r="B947" s="110" t="s">
        <v>4364</v>
      </c>
      <c r="C947" s="110" t="s">
        <v>4365</v>
      </c>
      <c r="D947" s="110">
        <v>3590</v>
      </c>
      <c r="E947" s="110" t="s">
        <v>366</v>
      </c>
      <c r="F947" s="110" t="s">
        <v>1522</v>
      </c>
      <c r="G947" s="110" t="s">
        <v>4366</v>
      </c>
    </row>
    <row r="948" spans="1:7" ht="14.4" x14ac:dyDescent="0.3">
      <c r="A948" s="109">
        <v>965483</v>
      </c>
      <c r="B948" s="110" t="s">
        <v>4367</v>
      </c>
      <c r="C948" s="110" t="s">
        <v>4368</v>
      </c>
      <c r="D948" s="110">
        <v>3630</v>
      </c>
      <c r="E948" s="110" t="s">
        <v>173</v>
      </c>
      <c r="F948" s="110" t="s">
        <v>632</v>
      </c>
      <c r="G948" s="110" t="s">
        <v>724</v>
      </c>
    </row>
    <row r="949" spans="1:7" ht="14.4" x14ac:dyDescent="0.3">
      <c r="A949" s="109">
        <v>965509</v>
      </c>
      <c r="B949" s="110" t="s">
        <v>4369</v>
      </c>
      <c r="C949" s="110" t="s">
        <v>4370</v>
      </c>
      <c r="D949" s="110">
        <v>3630</v>
      </c>
      <c r="E949" s="110" t="s">
        <v>173</v>
      </c>
      <c r="F949" s="110" t="s">
        <v>421</v>
      </c>
      <c r="G949" s="110" t="s">
        <v>1523</v>
      </c>
    </row>
    <row r="950" spans="1:7" ht="14.4" x14ac:dyDescent="0.3">
      <c r="A950" s="109">
        <v>965517</v>
      </c>
      <c r="B950" s="110" t="s">
        <v>4371</v>
      </c>
      <c r="C950" s="110" t="s">
        <v>4372</v>
      </c>
      <c r="D950" s="110">
        <v>3630</v>
      </c>
      <c r="E950" s="110" t="s">
        <v>173</v>
      </c>
      <c r="F950" s="110" t="s">
        <v>422</v>
      </c>
      <c r="G950" s="110" t="s">
        <v>724</v>
      </c>
    </row>
    <row r="951" spans="1:7" ht="14.4" x14ac:dyDescent="0.3">
      <c r="A951" s="109">
        <v>965525</v>
      </c>
      <c r="B951" s="110" t="s">
        <v>4373</v>
      </c>
      <c r="C951" s="110" t="s">
        <v>4374</v>
      </c>
      <c r="D951" s="110">
        <v>3650</v>
      </c>
      <c r="E951" s="110" t="s">
        <v>174</v>
      </c>
      <c r="F951" s="110" t="s">
        <v>1524</v>
      </c>
      <c r="G951" s="110" t="s">
        <v>1525</v>
      </c>
    </row>
    <row r="952" spans="1:7" ht="14.4" x14ac:dyDescent="0.3">
      <c r="A952" s="109">
        <v>965574</v>
      </c>
      <c r="B952" s="110" t="s">
        <v>1526</v>
      </c>
      <c r="C952" s="110" t="s">
        <v>4375</v>
      </c>
      <c r="D952" s="110">
        <v>9900</v>
      </c>
      <c r="E952" s="110" t="s">
        <v>270</v>
      </c>
      <c r="F952" s="110" t="s">
        <v>1527</v>
      </c>
      <c r="G952" s="110" t="s">
        <v>5294</v>
      </c>
    </row>
    <row r="953" spans="1:7" ht="14.4" x14ac:dyDescent="0.3">
      <c r="A953" s="109">
        <v>965632</v>
      </c>
      <c r="B953" s="110" t="s">
        <v>5185</v>
      </c>
      <c r="C953" s="110" t="s">
        <v>4376</v>
      </c>
      <c r="D953" s="110">
        <v>3960</v>
      </c>
      <c r="E953" s="110" t="s">
        <v>177</v>
      </c>
      <c r="F953" s="110" t="s">
        <v>1528</v>
      </c>
      <c r="G953" s="110" t="s">
        <v>1529</v>
      </c>
    </row>
    <row r="954" spans="1:7" ht="14.4" x14ac:dyDescent="0.3">
      <c r="A954" s="109">
        <v>965641</v>
      </c>
      <c r="B954" s="110" t="s">
        <v>4377</v>
      </c>
      <c r="C954" s="110" t="s">
        <v>4378</v>
      </c>
      <c r="D954" s="110">
        <v>3960</v>
      </c>
      <c r="E954" s="110" t="s">
        <v>177</v>
      </c>
      <c r="F954" s="110" t="s">
        <v>424</v>
      </c>
      <c r="G954" s="110" t="s">
        <v>4379</v>
      </c>
    </row>
    <row r="955" spans="1:7" ht="14.4" x14ac:dyDescent="0.3">
      <c r="A955" s="109">
        <v>965772</v>
      </c>
      <c r="B955" s="110" t="s">
        <v>4380</v>
      </c>
      <c r="C955" s="110" t="s">
        <v>4381</v>
      </c>
      <c r="D955" s="110">
        <v>3724</v>
      </c>
      <c r="E955" s="110" t="s">
        <v>405</v>
      </c>
      <c r="F955" s="110" t="s">
        <v>633</v>
      </c>
      <c r="G955" s="110" t="s">
        <v>4382</v>
      </c>
    </row>
    <row r="956" spans="1:7" ht="14.4" x14ac:dyDescent="0.3">
      <c r="A956" s="109">
        <v>965798</v>
      </c>
      <c r="B956" s="110" t="s">
        <v>4383</v>
      </c>
      <c r="C956" s="110" t="s">
        <v>4384</v>
      </c>
      <c r="D956" s="110">
        <v>3740</v>
      </c>
      <c r="E956" s="110" t="s">
        <v>179</v>
      </c>
      <c r="F956" s="110" t="s">
        <v>1530</v>
      </c>
      <c r="G956" s="110" t="s">
        <v>5295</v>
      </c>
    </row>
    <row r="957" spans="1:7" ht="14.4" x14ac:dyDescent="0.3">
      <c r="A957" s="109">
        <v>965806</v>
      </c>
      <c r="B957" s="110" t="s">
        <v>4385</v>
      </c>
      <c r="C957" s="110" t="s">
        <v>4386</v>
      </c>
      <c r="D957" s="110">
        <v>3770</v>
      </c>
      <c r="E957" s="110" t="s">
        <v>0</v>
      </c>
      <c r="F957" s="110" t="s">
        <v>1531</v>
      </c>
      <c r="G957" s="110" t="s">
        <v>724</v>
      </c>
    </row>
    <row r="958" spans="1:7" ht="14.4" x14ac:dyDescent="0.3">
      <c r="A958" s="109">
        <v>965814</v>
      </c>
      <c r="B958" s="110" t="s">
        <v>4387</v>
      </c>
      <c r="C958" s="110" t="s">
        <v>4388</v>
      </c>
      <c r="D958" s="110">
        <v>3620</v>
      </c>
      <c r="E958" s="110" t="s">
        <v>1</v>
      </c>
      <c r="F958" s="110" t="s">
        <v>2823</v>
      </c>
      <c r="G958" s="110" t="s">
        <v>2824</v>
      </c>
    </row>
    <row r="959" spans="1:7" ht="14.4" x14ac:dyDescent="0.3">
      <c r="A959" s="109">
        <v>965822</v>
      </c>
      <c r="B959" s="110" t="s">
        <v>4389</v>
      </c>
      <c r="C959" s="110" t="s">
        <v>4390</v>
      </c>
      <c r="D959" s="110">
        <v>3620</v>
      </c>
      <c r="E959" s="110" t="s">
        <v>1</v>
      </c>
      <c r="F959" s="110" t="s">
        <v>724</v>
      </c>
      <c r="G959" s="110" t="s">
        <v>724</v>
      </c>
    </row>
    <row r="960" spans="1:7" ht="14.4" x14ac:dyDescent="0.3">
      <c r="A960" s="109">
        <v>965848</v>
      </c>
      <c r="B960" s="110" t="s">
        <v>1532</v>
      </c>
      <c r="C960" s="110" t="s">
        <v>4391</v>
      </c>
      <c r="D960" s="110">
        <v>3790</v>
      </c>
      <c r="E960" s="110" t="s">
        <v>56</v>
      </c>
      <c r="F960" s="110" t="s">
        <v>538</v>
      </c>
      <c r="G960" s="110" t="s">
        <v>2825</v>
      </c>
    </row>
    <row r="961" spans="1:7" ht="14.4" x14ac:dyDescent="0.3">
      <c r="A961" s="109">
        <v>965863</v>
      </c>
      <c r="B961" s="110" t="s">
        <v>4392</v>
      </c>
      <c r="C961" s="110" t="s">
        <v>3643</v>
      </c>
      <c r="D961" s="110">
        <v>3800</v>
      </c>
      <c r="E961" s="110" t="s">
        <v>180</v>
      </c>
      <c r="F961" s="110" t="s">
        <v>1533</v>
      </c>
      <c r="G961" s="110" t="s">
        <v>5186</v>
      </c>
    </row>
    <row r="962" spans="1:7" ht="14.4" x14ac:dyDescent="0.3">
      <c r="A962" s="109">
        <v>965871</v>
      </c>
      <c r="B962" s="110" t="s">
        <v>4393</v>
      </c>
      <c r="C962" s="110" t="s">
        <v>4394</v>
      </c>
      <c r="D962" s="110">
        <v>3850</v>
      </c>
      <c r="E962" s="110" t="s">
        <v>3</v>
      </c>
      <c r="F962" s="110" t="s">
        <v>540</v>
      </c>
      <c r="G962" s="110" t="s">
        <v>1535</v>
      </c>
    </row>
    <row r="963" spans="1:7" ht="14.4" x14ac:dyDescent="0.3">
      <c r="A963" s="109">
        <v>965921</v>
      </c>
      <c r="B963" s="110" t="s">
        <v>4395</v>
      </c>
      <c r="C963" s="110" t="s">
        <v>4396</v>
      </c>
      <c r="D963" s="110">
        <v>3570</v>
      </c>
      <c r="E963" s="110" t="s">
        <v>4</v>
      </c>
      <c r="F963" s="110" t="s">
        <v>1536</v>
      </c>
      <c r="G963" s="110" t="s">
        <v>1537</v>
      </c>
    </row>
    <row r="964" spans="1:7" ht="14.4" x14ac:dyDescent="0.3">
      <c r="A964" s="109">
        <v>965939</v>
      </c>
      <c r="B964" s="110" t="s">
        <v>4397</v>
      </c>
      <c r="C964" s="110" t="s">
        <v>4398</v>
      </c>
      <c r="D964" s="110">
        <v>3500</v>
      </c>
      <c r="E964" s="110" t="s">
        <v>5</v>
      </c>
      <c r="F964" s="110" t="s">
        <v>541</v>
      </c>
      <c r="G964" s="110" t="s">
        <v>1538</v>
      </c>
    </row>
    <row r="965" spans="1:7" ht="14.4" x14ac:dyDescent="0.3">
      <c r="A965" s="109">
        <v>965947</v>
      </c>
      <c r="B965" s="110" t="s">
        <v>4399</v>
      </c>
      <c r="C965" s="110" t="s">
        <v>4400</v>
      </c>
      <c r="D965" s="110">
        <v>3830</v>
      </c>
      <c r="E965" s="110" t="s">
        <v>181</v>
      </c>
      <c r="F965" s="110" t="s">
        <v>429</v>
      </c>
      <c r="G965" s="110" t="s">
        <v>1539</v>
      </c>
    </row>
    <row r="966" spans="1:7" ht="14.4" x14ac:dyDescent="0.3">
      <c r="A966" s="109">
        <v>966028</v>
      </c>
      <c r="B966" s="110" t="s">
        <v>4401</v>
      </c>
      <c r="C966" s="110" t="s">
        <v>4402</v>
      </c>
      <c r="D966" s="110">
        <v>3920</v>
      </c>
      <c r="E966" s="110" t="s">
        <v>183</v>
      </c>
      <c r="F966" s="110" t="s">
        <v>2826</v>
      </c>
      <c r="G966" s="110" t="s">
        <v>2827</v>
      </c>
    </row>
    <row r="967" spans="1:7" ht="14.4" x14ac:dyDescent="0.3">
      <c r="A967" s="109">
        <v>966036</v>
      </c>
      <c r="B967" s="110" t="s">
        <v>4403</v>
      </c>
      <c r="C967" s="110" t="s">
        <v>4404</v>
      </c>
      <c r="D967" s="110">
        <v>3920</v>
      </c>
      <c r="E967" s="110" t="s">
        <v>183</v>
      </c>
      <c r="F967" s="110" t="s">
        <v>2828</v>
      </c>
      <c r="G967" s="110" t="s">
        <v>2829</v>
      </c>
    </row>
    <row r="968" spans="1:7" ht="14.4" x14ac:dyDescent="0.3">
      <c r="A968" s="109">
        <v>966044</v>
      </c>
      <c r="B968" s="110" t="s">
        <v>4405</v>
      </c>
      <c r="C968" s="110" t="s">
        <v>4188</v>
      </c>
      <c r="D968" s="110">
        <v>3920</v>
      </c>
      <c r="E968" s="110" t="s">
        <v>183</v>
      </c>
      <c r="F968" s="110" t="s">
        <v>2830</v>
      </c>
      <c r="G968" s="110" t="s">
        <v>2831</v>
      </c>
    </row>
    <row r="969" spans="1:7" ht="14.4" x14ac:dyDescent="0.3">
      <c r="A969" s="109">
        <v>966051</v>
      </c>
      <c r="B969" s="110" t="s">
        <v>4406</v>
      </c>
      <c r="C969" s="110" t="s">
        <v>4407</v>
      </c>
      <c r="D969" s="110">
        <v>3540</v>
      </c>
      <c r="E969" s="110" t="s">
        <v>184</v>
      </c>
      <c r="F969" s="110" t="s">
        <v>2832</v>
      </c>
      <c r="G969" s="110" t="s">
        <v>2833</v>
      </c>
    </row>
    <row r="970" spans="1:7" ht="14.4" x14ac:dyDescent="0.3">
      <c r="A970" s="109">
        <v>966119</v>
      </c>
      <c r="B970" s="110" t="s">
        <v>4408</v>
      </c>
      <c r="C970" s="110" t="s">
        <v>4409</v>
      </c>
      <c r="D970" s="110">
        <v>3583</v>
      </c>
      <c r="E970" s="110" t="s">
        <v>186</v>
      </c>
      <c r="F970" s="110" t="s">
        <v>432</v>
      </c>
      <c r="G970" s="110" t="s">
        <v>1540</v>
      </c>
    </row>
    <row r="971" spans="1:7" ht="14.4" x14ac:dyDescent="0.3">
      <c r="A971" s="109">
        <v>966135</v>
      </c>
      <c r="B971" s="110" t="s">
        <v>4410</v>
      </c>
      <c r="C971" s="110" t="s">
        <v>4411</v>
      </c>
      <c r="D971" s="110">
        <v>3580</v>
      </c>
      <c r="E971" s="110" t="s">
        <v>8</v>
      </c>
      <c r="F971" s="110" t="s">
        <v>433</v>
      </c>
      <c r="G971" s="110" t="s">
        <v>724</v>
      </c>
    </row>
    <row r="972" spans="1:7" ht="14.4" x14ac:dyDescent="0.3">
      <c r="A972" s="109">
        <v>966143</v>
      </c>
      <c r="B972" s="110" t="s">
        <v>4412</v>
      </c>
      <c r="C972" s="110" t="s">
        <v>4413</v>
      </c>
      <c r="D972" s="110">
        <v>3581</v>
      </c>
      <c r="E972" s="110" t="s">
        <v>9</v>
      </c>
      <c r="F972" s="110" t="s">
        <v>2834</v>
      </c>
      <c r="G972" s="110" t="s">
        <v>2835</v>
      </c>
    </row>
    <row r="973" spans="1:7" ht="14.4" x14ac:dyDescent="0.3">
      <c r="A973" s="109">
        <v>966151</v>
      </c>
      <c r="B973" s="110" t="s">
        <v>4414</v>
      </c>
      <c r="C973" s="110" t="s">
        <v>4415</v>
      </c>
      <c r="D973" s="110">
        <v>3945</v>
      </c>
      <c r="E973" s="110" t="s">
        <v>187</v>
      </c>
      <c r="F973" s="110" t="s">
        <v>434</v>
      </c>
      <c r="G973" s="110" t="s">
        <v>1541</v>
      </c>
    </row>
    <row r="974" spans="1:7" x14ac:dyDescent="0.25">
      <c r="A974">
        <v>966176</v>
      </c>
      <c r="B974" t="s">
        <v>4416</v>
      </c>
      <c r="C974" t="s">
        <v>4417</v>
      </c>
      <c r="D974">
        <v>3971</v>
      </c>
      <c r="E974" t="s">
        <v>10</v>
      </c>
      <c r="F974" t="s">
        <v>724</v>
      </c>
      <c r="G974" t="s">
        <v>724</v>
      </c>
    </row>
    <row r="975" spans="1:7" x14ac:dyDescent="0.25">
      <c r="A975">
        <v>966192</v>
      </c>
      <c r="B975" t="s">
        <v>4418</v>
      </c>
      <c r="C975" t="s">
        <v>4419</v>
      </c>
      <c r="D975">
        <v>3980</v>
      </c>
      <c r="E975" t="s">
        <v>188</v>
      </c>
      <c r="F975" t="s">
        <v>435</v>
      </c>
      <c r="G975" t="s">
        <v>5187</v>
      </c>
    </row>
    <row r="976" spans="1:7" x14ac:dyDescent="0.25">
      <c r="A976">
        <v>966226</v>
      </c>
      <c r="B976" t="s">
        <v>1542</v>
      </c>
      <c r="C976" t="s">
        <v>4420</v>
      </c>
      <c r="D976">
        <v>8000</v>
      </c>
      <c r="E976" t="s">
        <v>190</v>
      </c>
      <c r="F976" t="s">
        <v>1543</v>
      </c>
      <c r="G976" t="s">
        <v>4421</v>
      </c>
    </row>
    <row r="977" spans="1:7" x14ac:dyDescent="0.25">
      <c r="A977">
        <v>966275</v>
      </c>
      <c r="B977" t="s">
        <v>4422</v>
      </c>
      <c r="C977" t="s">
        <v>4423</v>
      </c>
      <c r="D977">
        <v>8310</v>
      </c>
      <c r="E977" t="s">
        <v>202</v>
      </c>
      <c r="F977" t="s">
        <v>622</v>
      </c>
      <c r="G977" t="s">
        <v>5188</v>
      </c>
    </row>
    <row r="978" spans="1:7" x14ac:dyDescent="0.25">
      <c r="A978">
        <v>966309</v>
      </c>
      <c r="B978" t="s">
        <v>2836</v>
      </c>
      <c r="C978" t="s">
        <v>4424</v>
      </c>
      <c r="D978">
        <v>8730</v>
      </c>
      <c r="E978" t="s">
        <v>192</v>
      </c>
      <c r="F978" t="s">
        <v>2837</v>
      </c>
      <c r="G978" t="s">
        <v>2838</v>
      </c>
    </row>
    <row r="979" spans="1:7" x14ac:dyDescent="0.25">
      <c r="A979">
        <v>966382</v>
      </c>
      <c r="B979" t="s">
        <v>4425</v>
      </c>
      <c r="C979" t="s">
        <v>4426</v>
      </c>
      <c r="D979">
        <v>8755</v>
      </c>
      <c r="E979" t="s">
        <v>14</v>
      </c>
      <c r="F979" t="s">
        <v>547</v>
      </c>
      <c r="G979" t="s">
        <v>1544</v>
      </c>
    </row>
    <row r="980" spans="1:7" x14ac:dyDescent="0.25">
      <c r="A980">
        <v>966391</v>
      </c>
      <c r="B980" t="s">
        <v>4427</v>
      </c>
      <c r="C980" t="s">
        <v>4428</v>
      </c>
      <c r="D980">
        <v>8820</v>
      </c>
      <c r="E980" t="s">
        <v>194</v>
      </c>
      <c r="F980" t="s">
        <v>1545</v>
      </c>
      <c r="G980" t="s">
        <v>2839</v>
      </c>
    </row>
    <row r="981" spans="1:7" x14ac:dyDescent="0.25">
      <c r="A981">
        <v>966457</v>
      </c>
      <c r="B981" t="s">
        <v>4429</v>
      </c>
      <c r="C981" t="s">
        <v>4430</v>
      </c>
      <c r="D981">
        <v>8610</v>
      </c>
      <c r="E981" t="s">
        <v>2840</v>
      </c>
      <c r="F981" t="s">
        <v>2841</v>
      </c>
      <c r="G981" t="s">
        <v>2842</v>
      </c>
    </row>
    <row r="982" spans="1:7" x14ac:dyDescent="0.25">
      <c r="A982">
        <v>966473</v>
      </c>
      <c r="B982" t="s">
        <v>4431</v>
      </c>
      <c r="C982" t="s">
        <v>4432</v>
      </c>
      <c r="D982">
        <v>8840</v>
      </c>
      <c r="E982" t="s">
        <v>195</v>
      </c>
      <c r="F982" t="s">
        <v>4433</v>
      </c>
      <c r="G982" t="s">
        <v>1546</v>
      </c>
    </row>
    <row r="983" spans="1:7" x14ac:dyDescent="0.25">
      <c r="A983">
        <v>966507</v>
      </c>
      <c r="B983" t="s">
        <v>4434</v>
      </c>
      <c r="C983" t="s">
        <v>4435</v>
      </c>
      <c r="D983">
        <v>8600</v>
      </c>
      <c r="E983" t="s">
        <v>196</v>
      </c>
      <c r="F983" t="s">
        <v>1547</v>
      </c>
      <c r="G983" t="s">
        <v>1548</v>
      </c>
    </row>
    <row r="984" spans="1:7" x14ac:dyDescent="0.25">
      <c r="A984">
        <v>966598</v>
      </c>
      <c r="B984" t="s">
        <v>1549</v>
      </c>
      <c r="C984" t="s">
        <v>3767</v>
      </c>
      <c r="D984">
        <v>8200</v>
      </c>
      <c r="E984" t="s">
        <v>197</v>
      </c>
      <c r="F984" t="s">
        <v>1550</v>
      </c>
      <c r="G984" t="s">
        <v>1551</v>
      </c>
    </row>
    <row r="985" spans="1:7" x14ac:dyDescent="0.25">
      <c r="A985">
        <v>966622</v>
      </c>
      <c r="B985" t="s">
        <v>4436</v>
      </c>
      <c r="C985" t="s">
        <v>4437</v>
      </c>
      <c r="D985">
        <v>8490</v>
      </c>
      <c r="E985" t="s">
        <v>20</v>
      </c>
      <c r="F985" t="s">
        <v>550</v>
      </c>
      <c r="G985" t="s">
        <v>1552</v>
      </c>
    </row>
    <row r="986" spans="1:7" x14ac:dyDescent="0.25">
      <c r="A986">
        <v>966655</v>
      </c>
      <c r="B986" t="s">
        <v>4438</v>
      </c>
      <c r="C986" t="s">
        <v>4439</v>
      </c>
      <c r="D986">
        <v>8490</v>
      </c>
      <c r="E986" t="s">
        <v>198</v>
      </c>
      <c r="F986" t="s">
        <v>552</v>
      </c>
      <c r="G986" t="s">
        <v>1553</v>
      </c>
    </row>
    <row r="987" spans="1:7" x14ac:dyDescent="0.25">
      <c r="A987">
        <v>966697</v>
      </c>
      <c r="B987" t="s">
        <v>4440</v>
      </c>
      <c r="C987" t="s">
        <v>4441</v>
      </c>
      <c r="D987">
        <v>8470</v>
      </c>
      <c r="E987" t="s">
        <v>199</v>
      </c>
      <c r="F987" t="s">
        <v>2843</v>
      </c>
      <c r="G987" t="s">
        <v>724</v>
      </c>
    </row>
    <row r="988" spans="1:7" x14ac:dyDescent="0.25">
      <c r="A988">
        <v>966739</v>
      </c>
      <c r="B988" t="s">
        <v>4442</v>
      </c>
      <c r="C988" t="s">
        <v>4281</v>
      </c>
      <c r="D988">
        <v>8210</v>
      </c>
      <c r="E988" t="s">
        <v>21</v>
      </c>
      <c r="F988" t="s">
        <v>551</v>
      </c>
      <c r="G988" t="s">
        <v>1554</v>
      </c>
    </row>
    <row r="989" spans="1:7" x14ac:dyDescent="0.25">
      <c r="A989">
        <v>966747</v>
      </c>
      <c r="B989" t="s">
        <v>4443</v>
      </c>
      <c r="C989" t="s">
        <v>3414</v>
      </c>
      <c r="D989">
        <v>8211</v>
      </c>
      <c r="E989" t="s">
        <v>2844</v>
      </c>
      <c r="F989" t="s">
        <v>2845</v>
      </c>
      <c r="G989" t="s">
        <v>724</v>
      </c>
    </row>
    <row r="990" spans="1:7" x14ac:dyDescent="0.25">
      <c r="A990">
        <v>966804</v>
      </c>
      <c r="B990" t="s">
        <v>4444</v>
      </c>
      <c r="C990" t="s">
        <v>4445</v>
      </c>
      <c r="D990">
        <v>8310</v>
      </c>
      <c r="E990" t="s">
        <v>201</v>
      </c>
      <c r="F990" t="s">
        <v>2846</v>
      </c>
      <c r="G990" t="s">
        <v>2847</v>
      </c>
    </row>
    <row r="991" spans="1:7" x14ac:dyDescent="0.25">
      <c r="A991">
        <v>966846</v>
      </c>
      <c r="B991" t="s">
        <v>4446</v>
      </c>
      <c r="C991" t="s">
        <v>4447</v>
      </c>
      <c r="D991">
        <v>8730</v>
      </c>
      <c r="E991" t="s">
        <v>23</v>
      </c>
      <c r="F991" t="s">
        <v>2848</v>
      </c>
      <c r="G991" t="s">
        <v>724</v>
      </c>
    </row>
    <row r="992" spans="1:7" x14ac:dyDescent="0.25">
      <c r="A992">
        <v>966853</v>
      </c>
      <c r="B992" t="s">
        <v>4448</v>
      </c>
      <c r="C992" t="s">
        <v>4449</v>
      </c>
      <c r="D992">
        <v>8340</v>
      </c>
      <c r="E992" t="s">
        <v>24</v>
      </c>
      <c r="F992" t="s">
        <v>555</v>
      </c>
      <c r="G992" t="s">
        <v>1555</v>
      </c>
    </row>
    <row r="993" spans="1:7" x14ac:dyDescent="0.25">
      <c r="A993">
        <v>966879</v>
      </c>
      <c r="B993" t="s">
        <v>4450</v>
      </c>
      <c r="C993" t="s">
        <v>4451</v>
      </c>
      <c r="D993">
        <v>8370</v>
      </c>
      <c r="E993" t="s">
        <v>203</v>
      </c>
      <c r="F993" t="s">
        <v>1682</v>
      </c>
      <c r="G993" t="s">
        <v>2849</v>
      </c>
    </row>
    <row r="994" spans="1:7" x14ac:dyDescent="0.25">
      <c r="A994">
        <v>966887</v>
      </c>
      <c r="B994" t="s">
        <v>4452</v>
      </c>
      <c r="C994" t="s">
        <v>4453</v>
      </c>
      <c r="D994">
        <v>8301</v>
      </c>
      <c r="E994" t="s">
        <v>25</v>
      </c>
      <c r="F994" t="s">
        <v>1556</v>
      </c>
      <c r="G994" t="s">
        <v>1557</v>
      </c>
    </row>
    <row r="995" spans="1:7" x14ac:dyDescent="0.25">
      <c r="A995">
        <v>966903</v>
      </c>
      <c r="B995" t="s">
        <v>2050</v>
      </c>
      <c r="C995" t="s">
        <v>4454</v>
      </c>
      <c r="D995">
        <v>8400</v>
      </c>
      <c r="E995" t="s">
        <v>204</v>
      </c>
      <c r="F995" t="s">
        <v>724</v>
      </c>
      <c r="G995" t="s">
        <v>2051</v>
      </c>
    </row>
    <row r="996" spans="1:7" x14ac:dyDescent="0.25">
      <c r="A996">
        <v>966911</v>
      </c>
      <c r="B996" t="s">
        <v>4455</v>
      </c>
      <c r="C996" t="s">
        <v>4456</v>
      </c>
      <c r="D996">
        <v>8400</v>
      </c>
      <c r="E996" t="s">
        <v>204</v>
      </c>
      <c r="F996" t="s">
        <v>2850</v>
      </c>
      <c r="G996" t="s">
        <v>2851</v>
      </c>
    </row>
    <row r="997" spans="1:7" x14ac:dyDescent="0.25">
      <c r="A997">
        <v>966937</v>
      </c>
      <c r="B997" t="s">
        <v>1558</v>
      </c>
      <c r="C997" t="s">
        <v>3489</v>
      </c>
      <c r="D997">
        <v>8400</v>
      </c>
      <c r="E997" t="s">
        <v>204</v>
      </c>
      <c r="F997" t="s">
        <v>1559</v>
      </c>
      <c r="G997" t="s">
        <v>724</v>
      </c>
    </row>
    <row r="998" spans="1:7" x14ac:dyDescent="0.25">
      <c r="A998">
        <v>966945</v>
      </c>
      <c r="B998" t="s">
        <v>4457</v>
      </c>
      <c r="C998" t="s">
        <v>4458</v>
      </c>
      <c r="D998">
        <v>8450</v>
      </c>
      <c r="E998" t="s">
        <v>26</v>
      </c>
      <c r="F998" t="s">
        <v>1560</v>
      </c>
      <c r="G998" t="s">
        <v>1561</v>
      </c>
    </row>
    <row r="999" spans="1:7" x14ac:dyDescent="0.25">
      <c r="A999">
        <v>966952</v>
      </c>
      <c r="B999" t="s">
        <v>1562</v>
      </c>
      <c r="C999" t="s">
        <v>4459</v>
      </c>
      <c r="D999">
        <v>8450</v>
      </c>
      <c r="E999" t="s">
        <v>26</v>
      </c>
      <c r="F999" t="s">
        <v>556</v>
      </c>
      <c r="G999" t="s">
        <v>1563</v>
      </c>
    </row>
    <row r="1000" spans="1:7" x14ac:dyDescent="0.25">
      <c r="A1000">
        <v>966994</v>
      </c>
      <c r="B1000" t="s">
        <v>4460</v>
      </c>
      <c r="C1000" t="s">
        <v>4461</v>
      </c>
      <c r="D1000">
        <v>8430</v>
      </c>
      <c r="E1000" t="s">
        <v>28</v>
      </c>
      <c r="F1000" t="s">
        <v>2852</v>
      </c>
      <c r="G1000" t="s">
        <v>2853</v>
      </c>
    </row>
    <row r="1001" spans="1:7" x14ac:dyDescent="0.25">
      <c r="A1001">
        <v>967026</v>
      </c>
      <c r="B1001" t="s">
        <v>1564</v>
      </c>
      <c r="C1001" t="s">
        <v>4462</v>
      </c>
      <c r="D1001">
        <v>8620</v>
      </c>
      <c r="E1001" t="s">
        <v>206</v>
      </c>
      <c r="F1001" t="s">
        <v>558</v>
      </c>
      <c r="G1001" t="s">
        <v>1565</v>
      </c>
    </row>
    <row r="1002" spans="1:7" x14ac:dyDescent="0.25">
      <c r="A1002">
        <v>967059</v>
      </c>
      <c r="B1002" t="s">
        <v>1566</v>
      </c>
      <c r="C1002" t="s">
        <v>4463</v>
      </c>
      <c r="D1002">
        <v>8660</v>
      </c>
      <c r="E1002" t="s">
        <v>208</v>
      </c>
      <c r="F1002" t="s">
        <v>4464</v>
      </c>
      <c r="G1002" t="s">
        <v>2854</v>
      </c>
    </row>
    <row r="1003" spans="1:7" x14ac:dyDescent="0.25">
      <c r="A1003">
        <v>967075</v>
      </c>
      <c r="B1003" t="s">
        <v>1567</v>
      </c>
      <c r="C1003" t="s">
        <v>4465</v>
      </c>
      <c r="D1003">
        <v>8630</v>
      </c>
      <c r="E1003" t="s">
        <v>209</v>
      </c>
      <c r="F1003" t="s">
        <v>1568</v>
      </c>
      <c r="G1003" t="s">
        <v>724</v>
      </c>
    </row>
    <row r="1004" spans="1:7" x14ac:dyDescent="0.25">
      <c r="A1004">
        <v>967141</v>
      </c>
      <c r="B1004" t="s">
        <v>4466</v>
      </c>
      <c r="C1004" t="s">
        <v>4467</v>
      </c>
      <c r="D1004">
        <v>8510</v>
      </c>
      <c r="E1004" t="s">
        <v>211</v>
      </c>
      <c r="F1004" t="s">
        <v>2855</v>
      </c>
      <c r="G1004" t="s">
        <v>2856</v>
      </c>
    </row>
    <row r="1005" spans="1:7" x14ac:dyDescent="0.25">
      <c r="A1005">
        <v>967174</v>
      </c>
      <c r="B1005" t="s">
        <v>4468</v>
      </c>
      <c r="C1005" t="s">
        <v>4469</v>
      </c>
      <c r="D1005">
        <v>8510</v>
      </c>
      <c r="E1005" t="s">
        <v>2857</v>
      </c>
      <c r="F1005" t="s">
        <v>2858</v>
      </c>
      <c r="G1005" t="s">
        <v>2859</v>
      </c>
    </row>
    <row r="1006" spans="1:7" x14ac:dyDescent="0.25">
      <c r="A1006">
        <v>967257</v>
      </c>
      <c r="B1006" t="s">
        <v>1569</v>
      </c>
      <c r="C1006" t="s">
        <v>5189</v>
      </c>
      <c r="D1006">
        <v>8580</v>
      </c>
      <c r="E1006" t="s">
        <v>214</v>
      </c>
      <c r="F1006" t="s">
        <v>5190</v>
      </c>
      <c r="G1006" t="s">
        <v>5191</v>
      </c>
    </row>
    <row r="1007" spans="1:7" x14ac:dyDescent="0.25">
      <c r="A1007">
        <v>967315</v>
      </c>
      <c r="B1007" t="s">
        <v>1570</v>
      </c>
      <c r="C1007" t="s">
        <v>4470</v>
      </c>
      <c r="D1007">
        <v>8930</v>
      </c>
      <c r="E1007" t="s">
        <v>374</v>
      </c>
      <c r="F1007" t="s">
        <v>1571</v>
      </c>
      <c r="G1007" t="s">
        <v>1572</v>
      </c>
    </row>
    <row r="1008" spans="1:7" x14ac:dyDescent="0.25">
      <c r="A1008">
        <v>967349</v>
      </c>
      <c r="B1008" t="s">
        <v>4471</v>
      </c>
      <c r="C1008" t="s">
        <v>4472</v>
      </c>
      <c r="D1008">
        <v>8560</v>
      </c>
      <c r="E1008" t="s">
        <v>379</v>
      </c>
      <c r="F1008" t="s">
        <v>565</v>
      </c>
      <c r="G1008" t="s">
        <v>2860</v>
      </c>
    </row>
    <row r="1009" spans="1:7" x14ac:dyDescent="0.25">
      <c r="A1009">
        <v>967372</v>
      </c>
      <c r="B1009" t="s">
        <v>4473</v>
      </c>
      <c r="C1009" t="s">
        <v>4474</v>
      </c>
      <c r="D1009">
        <v>8940</v>
      </c>
      <c r="E1009" t="s">
        <v>216</v>
      </c>
      <c r="F1009" t="s">
        <v>2861</v>
      </c>
      <c r="G1009" t="s">
        <v>2862</v>
      </c>
    </row>
    <row r="1010" spans="1:7" x14ac:dyDescent="0.25">
      <c r="A1010">
        <v>967414</v>
      </c>
      <c r="B1010" t="s">
        <v>2863</v>
      </c>
      <c r="C1010" t="s">
        <v>4475</v>
      </c>
      <c r="D1010">
        <v>8870</v>
      </c>
      <c r="E1010" t="s">
        <v>217</v>
      </c>
      <c r="F1010" t="s">
        <v>2864</v>
      </c>
      <c r="G1010" t="s">
        <v>2865</v>
      </c>
    </row>
    <row r="1011" spans="1:7" x14ac:dyDescent="0.25">
      <c r="A1011">
        <v>967422</v>
      </c>
      <c r="B1011" t="s">
        <v>4476</v>
      </c>
      <c r="C1011" t="s">
        <v>4477</v>
      </c>
      <c r="D1011">
        <v>8870</v>
      </c>
      <c r="E1011" t="s">
        <v>382</v>
      </c>
      <c r="F1011" t="s">
        <v>567</v>
      </c>
      <c r="G1011" t="s">
        <v>1573</v>
      </c>
    </row>
    <row r="1012" spans="1:7" x14ac:dyDescent="0.25">
      <c r="A1012">
        <v>967497</v>
      </c>
      <c r="B1012" t="s">
        <v>4478</v>
      </c>
      <c r="C1012" t="s">
        <v>4479</v>
      </c>
      <c r="D1012">
        <v>8710</v>
      </c>
      <c r="E1012" t="s">
        <v>384</v>
      </c>
      <c r="F1012" t="s">
        <v>1574</v>
      </c>
      <c r="G1012" t="s">
        <v>1575</v>
      </c>
    </row>
    <row r="1013" spans="1:7" x14ac:dyDescent="0.25">
      <c r="A1013">
        <v>967513</v>
      </c>
      <c r="B1013" t="s">
        <v>4480</v>
      </c>
      <c r="C1013" t="s">
        <v>4481</v>
      </c>
      <c r="D1013">
        <v>8860</v>
      </c>
      <c r="E1013" t="s">
        <v>2866</v>
      </c>
      <c r="F1013" t="s">
        <v>2867</v>
      </c>
      <c r="G1013" t="s">
        <v>724</v>
      </c>
    </row>
    <row r="1014" spans="1:7" x14ac:dyDescent="0.25">
      <c r="A1014">
        <v>967521</v>
      </c>
      <c r="B1014" t="s">
        <v>4482</v>
      </c>
      <c r="C1014" t="s">
        <v>4483</v>
      </c>
      <c r="D1014">
        <v>8770</v>
      </c>
      <c r="E1014" t="s">
        <v>221</v>
      </c>
      <c r="F1014" t="s">
        <v>2868</v>
      </c>
      <c r="G1014" t="s">
        <v>724</v>
      </c>
    </row>
    <row r="1015" spans="1:7" x14ac:dyDescent="0.25">
      <c r="A1015">
        <v>967547</v>
      </c>
      <c r="B1015" t="s">
        <v>1576</v>
      </c>
      <c r="C1015" t="s">
        <v>4484</v>
      </c>
      <c r="D1015">
        <v>8780</v>
      </c>
      <c r="E1015" t="s">
        <v>383</v>
      </c>
      <c r="F1015" t="s">
        <v>569</v>
      </c>
      <c r="G1015" t="s">
        <v>2869</v>
      </c>
    </row>
    <row r="1016" spans="1:7" x14ac:dyDescent="0.25">
      <c r="A1016">
        <v>967588</v>
      </c>
      <c r="B1016" t="s">
        <v>4485</v>
      </c>
      <c r="C1016" t="s">
        <v>4486</v>
      </c>
      <c r="D1016">
        <v>8790</v>
      </c>
      <c r="E1016" t="s">
        <v>222</v>
      </c>
      <c r="F1016" t="s">
        <v>2870</v>
      </c>
      <c r="G1016" t="s">
        <v>1577</v>
      </c>
    </row>
    <row r="1017" spans="1:7" x14ac:dyDescent="0.25">
      <c r="A1017">
        <v>967604</v>
      </c>
      <c r="B1017" t="s">
        <v>4487</v>
      </c>
      <c r="C1017" t="s">
        <v>3557</v>
      </c>
      <c r="D1017">
        <v>8800</v>
      </c>
      <c r="E1017" t="s">
        <v>223</v>
      </c>
      <c r="F1017" t="s">
        <v>1578</v>
      </c>
      <c r="G1017" t="s">
        <v>1579</v>
      </c>
    </row>
    <row r="1018" spans="1:7" x14ac:dyDescent="0.25">
      <c r="A1018">
        <v>967737</v>
      </c>
      <c r="B1018" t="s">
        <v>4488</v>
      </c>
      <c r="C1018" t="s">
        <v>4489</v>
      </c>
      <c r="D1018">
        <v>8650</v>
      </c>
      <c r="E1018" t="s">
        <v>16</v>
      </c>
      <c r="F1018" t="s">
        <v>2871</v>
      </c>
      <c r="G1018" t="s">
        <v>2872</v>
      </c>
    </row>
    <row r="1019" spans="1:7" x14ac:dyDescent="0.25">
      <c r="A1019">
        <v>967794</v>
      </c>
      <c r="B1019" t="s">
        <v>5422</v>
      </c>
      <c r="C1019" t="s">
        <v>4490</v>
      </c>
      <c r="D1019">
        <v>8900</v>
      </c>
      <c r="E1019" t="s">
        <v>225</v>
      </c>
      <c r="F1019" t="s">
        <v>1580</v>
      </c>
      <c r="G1019" t="s">
        <v>5423</v>
      </c>
    </row>
    <row r="1020" spans="1:7" x14ac:dyDescent="0.25">
      <c r="A1020">
        <v>967869</v>
      </c>
      <c r="B1020" t="s">
        <v>4491</v>
      </c>
      <c r="C1020" t="s">
        <v>4492</v>
      </c>
      <c r="D1020">
        <v>8904</v>
      </c>
      <c r="E1020" t="s">
        <v>391</v>
      </c>
      <c r="F1020" t="s">
        <v>572</v>
      </c>
      <c r="G1020" t="s">
        <v>1581</v>
      </c>
    </row>
    <row r="1021" spans="1:7" x14ac:dyDescent="0.25">
      <c r="A1021">
        <v>967885</v>
      </c>
      <c r="B1021" t="s">
        <v>4493</v>
      </c>
      <c r="C1021" t="s">
        <v>4494</v>
      </c>
      <c r="D1021">
        <v>8906</v>
      </c>
      <c r="E1021" t="s">
        <v>392</v>
      </c>
      <c r="F1021" t="s">
        <v>573</v>
      </c>
      <c r="G1021" t="s">
        <v>1582</v>
      </c>
    </row>
    <row r="1022" spans="1:7" x14ac:dyDescent="0.25">
      <c r="A1022">
        <v>967893</v>
      </c>
      <c r="B1022" t="s">
        <v>1583</v>
      </c>
      <c r="C1022" t="s">
        <v>4495</v>
      </c>
      <c r="D1022">
        <v>8953</v>
      </c>
      <c r="E1022" t="s">
        <v>226</v>
      </c>
      <c r="F1022" t="s">
        <v>574</v>
      </c>
      <c r="G1022" t="s">
        <v>1584</v>
      </c>
    </row>
    <row r="1023" spans="1:7" x14ac:dyDescent="0.25">
      <c r="A1023">
        <v>967927</v>
      </c>
      <c r="B1023" t="s">
        <v>4496</v>
      </c>
      <c r="C1023" t="s">
        <v>4497</v>
      </c>
      <c r="D1023">
        <v>8957</v>
      </c>
      <c r="E1023" t="s">
        <v>393</v>
      </c>
      <c r="F1023" t="s">
        <v>575</v>
      </c>
      <c r="G1023" t="s">
        <v>1585</v>
      </c>
    </row>
    <row r="1024" spans="1:7" x14ac:dyDescent="0.25">
      <c r="A1024">
        <v>967943</v>
      </c>
      <c r="B1024" t="s">
        <v>4498</v>
      </c>
      <c r="C1024" t="s">
        <v>4499</v>
      </c>
      <c r="D1024">
        <v>8950</v>
      </c>
      <c r="E1024" t="s">
        <v>395</v>
      </c>
      <c r="F1024" t="s">
        <v>1586</v>
      </c>
      <c r="G1024" t="s">
        <v>1587</v>
      </c>
    </row>
    <row r="1025" spans="1:7" x14ac:dyDescent="0.25">
      <c r="A1025">
        <v>968081</v>
      </c>
      <c r="B1025" t="s">
        <v>2873</v>
      </c>
      <c r="C1025" t="s">
        <v>3715</v>
      </c>
      <c r="D1025">
        <v>9000</v>
      </c>
      <c r="E1025" t="s">
        <v>229</v>
      </c>
      <c r="F1025" t="s">
        <v>1588</v>
      </c>
      <c r="G1025" t="s">
        <v>724</v>
      </c>
    </row>
    <row r="1026" spans="1:7" x14ac:dyDescent="0.25">
      <c r="A1026">
        <v>968107</v>
      </c>
      <c r="B1026" t="s">
        <v>1590</v>
      </c>
      <c r="C1026" t="s">
        <v>4500</v>
      </c>
      <c r="D1026">
        <v>9000</v>
      </c>
      <c r="E1026" t="s">
        <v>229</v>
      </c>
      <c r="F1026" t="s">
        <v>1591</v>
      </c>
      <c r="G1026" t="s">
        <v>1592</v>
      </c>
    </row>
    <row r="1027" spans="1:7" x14ac:dyDescent="0.25">
      <c r="A1027">
        <v>968115</v>
      </c>
      <c r="B1027" t="s">
        <v>1593</v>
      </c>
      <c r="C1027" t="s">
        <v>4501</v>
      </c>
      <c r="D1027">
        <v>9000</v>
      </c>
      <c r="E1027" t="s">
        <v>229</v>
      </c>
      <c r="F1027" t="s">
        <v>1594</v>
      </c>
      <c r="G1027" t="s">
        <v>1595</v>
      </c>
    </row>
    <row r="1028" spans="1:7" x14ac:dyDescent="0.25">
      <c r="A1028">
        <v>968149</v>
      </c>
      <c r="B1028" t="s">
        <v>4502</v>
      </c>
      <c r="C1028" t="s">
        <v>4503</v>
      </c>
      <c r="D1028">
        <v>9000</v>
      </c>
      <c r="E1028" t="s">
        <v>229</v>
      </c>
      <c r="F1028" t="s">
        <v>1596</v>
      </c>
      <c r="G1028" t="s">
        <v>724</v>
      </c>
    </row>
    <row r="1029" spans="1:7" x14ac:dyDescent="0.25">
      <c r="A1029">
        <v>968156</v>
      </c>
      <c r="B1029" t="s">
        <v>4504</v>
      </c>
      <c r="C1029" t="s">
        <v>4505</v>
      </c>
      <c r="D1029">
        <v>9000</v>
      </c>
      <c r="E1029" t="s">
        <v>229</v>
      </c>
      <c r="F1029" t="s">
        <v>578</v>
      </c>
      <c r="G1029" t="s">
        <v>1597</v>
      </c>
    </row>
    <row r="1030" spans="1:7" x14ac:dyDescent="0.25">
      <c r="A1030">
        <v>968164</v>
      </c>
      <c r="B1030" t="s">
        <v>4506</v>
      </c>
      <c r="C1030" t="s">
        <v>4507</v>
      </c>
      <c r="D1030">
        <v>9000</v>
      </c>
      <c r="E1030" t="s">
        <v>229</v>
      </c>
      <c r="F1030" t="s">
        <v>1598</v>
      </c>
      <c r="G1030" t="s">
        <v>1599</v>
      </c>
    </row>
    <row r="1031" spans="1:7" x14ac:dyDescent="0.25">
      <c r="A1031">
        <v>968181</v>
      </c>
      <c r="B1031" t="s">
        <v>5192</v>
      </c>
      <c r="C1031" t="s">
        <v>4508</v>
      </c>
      <c r="D1031">
        <v>9000</v>
      </c>
      <c r="E1031" t="s">
        <v>229</v>
      </c>
      <c r="F1031" t="s">
        <v>581</v>
      </c>
      <c r="G1031" t="s">
        <v>1600</v>
      </c>
    </row>
    <row r="1032" spans="1:7" x14ac:dyDescent="0.25">
      <c r="A1032">
        <v>968289</v>
      </c>
      <c r="B1032" t="s">
        <v>4509</v>
      </c>
      <c r="C1032" t="s">
        <v>4510</v>
      </c>
      <c r="D1032">
        <v>9041</v>
      </c>
      <c r="E1032" t="s">
        <v>230</v>
      </c>
      <c r="F1032" t="s">
        <v>1601</v>
      </c>
      <c r="G1032" t="s">
        <v>1602</v>
      </c>
    </row>
    <row r="1033" spans="1:7" x14ac:dyDescent="0.25">
      <c r="A1033">
        <v>968313</v>
      </c>
      <c r="B1033" t="s">
        <v>4511</v>
      </c>
      <c r="C1033" t="s">
        <v>4512</v>
      </c>
      <c r="D1033">
        <v>9940</v>
      </c>
      <c r="E1033" t="s">
        <v>231</v>
      </c>
      <c r="F1033" t="s">
        <v>610</v>
      </c>
      <c r="G1033" t="s">
        <v>2874</v>
      </c>
    </row>
    <row r="1034" spans="1:7" x14ac:dyDescent="0.25">
      <c r="A1034">
        <v>968347</v>
      </c>
      <c r="B1034" t="s">
        <v>4513</v>
      </c>
      <c r="C1034" t="s">
        <v>4514</v>
      </c>
      <c r="D1034">
        <v>9080</v>
      </c>
      <c r="E1034" t="s">
        <v>398</v>
      </c>
      <c r="F1034" t="s">
        <v>585</v>
      </c>
      <c r="G1034" t="s">
        <v>724</v>
      </c>
    </row>
    <row r="1035" spans="1:7" x14ac:dyDescent="0.25">
      <c r="A1035">
        <v>968371</v>
      </c>
      <c r="B1035" t="s">
        <v>4515</v>
      </c>
      <c r="C1035" t="s">
        <v>4516</v>
      </c>
      <c r="D1035">
        <v>9190</v>
      </c>
      <c r="E1035" t="s">
        <v>234</v>
      </c>
      <c r="F1035" t="s">
        <v>1603</v>
      </c>
      <c r="G1035" t="s">
        <v>2875</v>
      </c>
    </row>
    <row r="1036" spans="1:7" x14ac:dyDescent="0.25">
      <c r="A1036">
        <v>968412</v>
      </c>
      <c r="B1036" t="s">
        <v>4517</v>
      </c>
      <c r="C1036" t="s">
        <v>4518</v>
      </c>
      <c r="D1036">
        <v>9040</v>
      </c>
      <c r="E1036" t="s">
        <v>236</v>
      </c>
      <c r="F1036" t="s">
        <v>1604</v>
      </c>
      <c r="G1036" t="s">
        <v>1605</v>
      </c>
    </row>
    <row r="1037" spans="1:7" x14ac:dyDescent="0.25">
      <c r="A1037">
        <v>968438</v>
      </c>
      <c r="B1037" t="s">
        <v>4519</v>
      </c>
      <c r="C1037" t="s">
        <v>4520</v>
      </c>
      <c r="D1037">
        <v>9070</v>
      </c>
      <c r="E1037" t="s">
        <v>240</v>
      </c>
      <c r="F1037" t="s">
        <v>1606</v>
      </c>
      <c r="G1037" t="s">
        <v>2876</v>
      </c>
    </row>
    <row r="1038" spans="1:7" x14ac:dyDescent="0.25">
      <c r="A1038">
        <v>968446</v>
      </c>
      <c r="B1038" t="s">
        <v>4521</v>
      </c>
      <c r="C1038" t="s">
        <v>4522</v>
      </c>
      <c r="D1038">
        <v>9080</v>
      </c>
      <c r="E1038" t="s">
        <v>400</v>
      </c>
      <c r="F1038" t="s">
        <v>586</v>
      </c>
      <c r="G1038" t="s">
        <v>724</v>
      </c>
    </row>
    <row r="1039" spans="1:7" x14ac:dyDescent="0.25">
      <c r="A1039">
        <v>968495</v>
      </c>
      <c r="B1039" t="s">
        <v>1607</v>
      </c>
      <c r="C1039" t="s">
        <v>3745</v>
      </c>
      <c r="D1039">
        <v>9240</v>
      </c>
      <c r="E1039" t="s">
        <v>401</v>
      </c>
      <c r="F1039" t="s">
        <v>1608</v>
      </c>
      <c r="G1039" t="s">
        <v>1609</v>
      </c>
    </row>
    <row r="1040" spans="1:7" x14ac:dyDescent="0.25">
      <c r="A1040">
        <v>968511</v>
      </c>
      <c r="B1040" t="s">
        <v>1610</v>
      </c>
      <c r="C1040" t="s">
        <v>4523</v>
      </c>
      <c r="D1040">
        <v>9220</v>
      </c>
      <c r="E1040" t="s">
        <v>237</v>
      </c>
      <c r="F1040" t="s">
        <v>724</v>
      </c>
      <c r="G1040" t="s">
        <v>1611</v>
      </c>
    </row>
    <row r="1041" spans="1:7" x14ac:dyDescent="0.25">
      <c r="A1041">
        <v>968529</v>
      </c>
      <c r="B1041" t="s">
        <v>4524</v>
      </c>
      <c r="C1041" t="s">
        <v>4525</v>
      </c>
      <c r="D1041">
        <v>9250</v>
      </c>
      <c r="E1041" t="s">
        <v>238</v>
      </c>
      <c r="F1041" t="s">
        <v>1612</v>
      </c>
      <c r="G1041" t="s">
        <v>1613</v>
      </c>
    </row>
    <row r="1042" spans="1:7" x14ac:dyDescent="0.25">
      <c r="A1042">
        <v>968578</v>
      </c>
      <c r="B1042" t="s">
        <v>1614</v>
      </c>
      <c r="C1042" t="s">
        <v>4526</v>
      </c>
      <c r="D1042">
        <v>9230</v>
      </c>
      <c r="E1042" t="s">
        <v>239</v>
      </c>
      <c r="F1042" t="s">
        <v>1615</v>
      </c>
      <c r="G1042" t="s">
        <v>1616</v>
      </c>
    </row>
    <row r="1043" spans="1:7" x14ac:dyDescent="0.25">
      <c r="A1043">
        <v>968602</v>
      </c>
      <c r="B1043" t="s">
        <v>5193</v>
      </c>
      <c r="C1043" t="s">
        <v>3715</v>
      </c>
      <c r="D1043">
        <v>9000</v>
      </c>
      <c r="E1043" t="s">
        <v>229</v>
      </c>
      <c r="F1043" t="s">
        <v>1588</v>
      </c>
      <c r="G1043" t="s">
        <v>5194</v>
      </c>
    </row>
    <row r="1044" spans="1:7" x14ac:dyDescent="0.25">
      <c r="A1044">
        <v>968611</v>
      </c>
      <c r="B1044" t="s">
        <v>4527</v>
      </c>
      <c r="C1044" t="s">
        <v>4528</v>
      </c>
      <c r="D1044">
        <v>9000</v>
      </c>
      <c r="E1044" t="s">
        <v>229</v>
      </c>
      <c r="F1044" t="s">
        <v>580</v>
      </c>
      <c r="G1044" t="s">
        <v>1617</v>
      </c>
    </row>
    <row r="1045" spans="1:7" x14ac:dyDescent="0.25">
      <c r="A1045">
        <v>968636</v>
      </c>
      <c r="B1045" t="s">
        <v>4529</v>
      </c>
      <c r="C1045" t="s">
        <v>4530</v>
      </c>
      <c r="D1045">
        <v>9090</v>
      </c>
      <c r="E1045" t="s">
        <v>31</v>
      </c>
      <c r="F1045" t="s">
        <v>468</v>
      </c>
      <c r="G1045" t="s">
        <v>4531</v>
      </c>
    </row>
    <row r="1046" spans="1:7" x14ac:dyDescent="0.25">
      <c r="A1046">
        <v>968644</v>
      </c>
      <c r="B1046" t="s">
        <v>1618</v>
      </c>
      <c r="C1046" t="s">
        <v>4123</v>
      </c>
      <c r="D1046">
        <v>9860</v>
      </c>
      <c r="E1046" t="s">
        <v>243</v>
      </c>
      <c r="F1046" t="s">
        <v>2877</v>
      </c>
      <c r="G1046" t="s">
        <v>2878</v>
      </c>
    </row>
    <row r="1047" spans="1:7" x14ac:dyDescent="0.25">
      <c r="A1047">
        <v>968651</v>
      </c>
      <c r="B1047" t="s">
        <v>4532</v>
      </c>
      <c r="C1047" t="s">
        <v>4533</v>
      </c>
      <c r="D1047">
        <v>9860</v>
      </c>
      <c r="E1047" t="s">
        <v>32</v>
      </c>
      <c r="F1047" t="s">
        <v>470</v>
      </c>
      <c r="G1047" t="s">
        <v>724</v>
      </c>
    </row>
    <row r="1048" spans="1:7" x14ac:dyDescent="0.25">
      <c r="A1048">
        <v>968669</v>
      </c>
      <c r="B1048" t="s">
        <v>4534</v>
      </c>
      <c r="C1048" t="s">
        <v>4535</v>
      </c>
      <c r="D1048">
        <v>9860</v>
      </c>
      <c r="E1048" t="s">
        <v>243</v>
      </c>
      <c r="F1048" t="s">
        <v>2879</v>
      </c>
      <c r="G1048" t="s">
        <v>724</v>
      </c>
    </row>
    <row r="1049" spans="1:7" x14ac:dyDescent="0.25">
      <c r="A1049">
        <v>968677</v>
      </c>
      <c r="B1049" t="s">
        <v>4536</v>
      </c>
      <c r="C1049" t="s">
        <v>4537</v>
      </c>
      <c r="D1049">
        <v>9340</v>
      </c>
      <c r="E1049" t="s">
        <v>52</v>
      </c>
      <c r="F1049" t="s">
        <v>616</v>
      </c>
      <c r="G1049" t="s">
        <v>1619</v>
      </c>
    </row>
    <row r="1050" spans="1:7" x14ac:dyDescent="0.25">
      <c r="A1050">
        <v>968685</v>
      </c>
      <c r="B1050" t="s">
        <v>4538</v>
      </c>
      <c r="C1050" t="s">
        <v>4539</v>
      </c>
      <c r="D1050">
        <v>9340</v>
      </c>
      <c r="E1050" t="s">
        <v>33</v>
      </c>
      <c r="F1050" t="s">
        <v>471</v>
      </c>
      <c r="G1050" t="s">
        <v>1620</v>
      </c>
    </row>
    <row r="1051" spans="1:7" x14ac:dyDescent="0.25">
      <c r="A1051">
        <v>968719</v>
      </c>
      <c r="B1051" t="s">
        <v>4540</v>
      </c>
      <c r="C1051" t="s">
        <v>4541</v>
      </c>
      <c r="D1051">
        <v>9270</v>
      </c>
      <c r="E1051" t="s">
        <v>244</v>
      </c>
      <c r="F1051" t="s">
        <v>594</v>
      </c>
      <c r="G1051" t="s">
        <v>724</v>
      </c>
    </row>
    <row r="1052" spans="1:7" x14ac:dyDescent="0.25">
      <c r="A1052">
        <v>968727</v>
      </c>
      <c r="B1052" t="s">
        <v>4542</v>
      </c>
      <c r="C1052" t="s">
        <v>5195</v>
      </c>
      <c r="D1052">
        <v>9260</v>
      </c>
      <c r="E1052" t="s">
        <v>36</v>
      </c>
      <c r="F1052" t="s">
        <v>2880</v>
      </c>
      <c r="G1052" t="s">
        <v>2881</v>
      </c>
    </row>
    <row r="1053" spans="1:7" x14ac:dyDescent="0.25">
      <c r="A1053">
        <v>968751</v>
      </c>
      <c r="B1053" t="s">
        <v>4543</v>
      </c>
      <c r="C1053" t="s">
        <v>4544</v>
      </c>
      <c r="D1053">
        <v>9300</v>
      </c>
      <c r="E1053" t="s">
        <v>246</v>
      </c>
      <c r="F1053" t="s">
        <v>1621</v>
      </c>
      <c r="G1053" t="s">
        <v>5296</v>
      </c>
    </row>
    <row r="1054" spans="1:7" x14ac:dyDescent="0.25">
      <c r="A1054">
        <v>968768</v>
      </c>
      <c r="B1054" t="s">
        <v>4545</v>
      </c>
      <c r="C1054" t="s">
        <v>4546</v>
      </c>
      <c r="D1054">
        <v>9308</v>
      </c>
      <c r="E1054" t="s">
        <v>147</v>
      </c>
      <c r="F1054" t="s">
        <v>2882</v>
      </c>
      <c r="G1054" t="s">
        <v>724</v>
      </c>
    </row>
    <row r="1055" spans="1:7" x14ac:dyDescent="0.25">
      <c r="A1055">
        <v>968784</v>
      </c>
      <c r="B1055" t="s">
        <v>2883</v>
      </c>
      <c r="C1055" t="s">
        <v>4547</v>
      </c>
      <c r="D1055">
        <v>9340</v>
      </c>
      <c r="E1055" t="s">
        <v>247</v>
      </c>
      <c r="F1055" t="s">
        <v>5196</v>
      </c>
      <c r="G1055" t="s">
        <v>5197</v>
      </c>
    </row>
    <row r="1056" spans="1:7" x14ac:dyDescent="0.25">
      <c r="A1056">
        <v>968818</v>
      </c>
      <c r="B1056" t="s">
        <v>4548</v>
      </c>
      <c r="C1056" t="s">
        <v>3829</v>
      </c>
      <c r="D1056">
        <v>9308</v>
      </c>
      <c r="E1056" t="s">
        <v>37</v>
      </c>
      <c r="F1056" t="s">
        <v>4549</v>
      </c>
      <c r="G1056" t="s">
        <v>4550</v>
      </c>
    </row>
    <row r="1057" spans="1:7" x14ac:dyDescent="0.25">
      <c r="A1057">
        <v>968842</v>
      </c>
      <c r="B1057" t="s">
        <v>1622</v>
      </c>
      <c r="C1057" t="s">
        <v>4551</v>
      </c>
      <c r="D1057">
        <v>9200</v>
      </c>
      <c r="E1057" t="s">
        <v>248</v>
      </c>
      <c r="F1057" t="s">
        <v>1623</v>
      </c>
      <c r="G1057" t="s">
        <v>1624</v>
      </c>
    </row>
    <row r="1058" spans="1:7" x14ac:dyDescent="0.25">
      <c r="A1058">
        <v>968859</v>
      </c>
      <c r="B1058" t="s">
        <v>4552</v>
      </c>
      <c r="C1058" t="s">
        <v>4553</v>
      </c>
      <c r="D1058">
        <v>9280</v>
      </c>
      <c r="E1058" t="s">
        <v>250</v>
      </c>
      <c r="F1058" t="s">
        <v>2884</v>
      </c>
      <c r="G1058" t="s">
        <v>2885</v>
      </c>
    </row>
    <row r="1059" spans="1:7" x14ac:dyDescent="0.25">
      <c r="A1059">
        <v>968875</v>
      </c>
      <c r="B1059" t="s">
        <v>4554</v>
      </c>
      <c r="C1059" t="s">
        <v>4555</v>
      </c>
      <c r="D1059">
        <v>9200</v>
      </c>
      <c r="E1059" t="s">
        <v>248</v>
      </c>
      <c r="F1059" t="s">
        <v>2886</v>
      </c>
      <c r="G1059" t="s">
        <v>2887</v>
      </c>
    </row>
    <row r="1060" spans="1:7" x14ac:dyDescent="0.25">
      <c r="A1060">
        <v>968883</v>
      </c>
      <c r="B1060" t="s">
        <v>4556</v>
      </c>
      <c r="C1060" t="s">
        <v>4557</v>
      </c>
      <c r="D1060">
        <v>9200</v>
      </c>
      <c r="E1060" t="s">
        <v>38</v>
      </c>
      <c r="F1060" t="s">
        <v>596</v>
      </c>
      <c r="G1060" t="s">
        <v>1625</v>
      </c>
    </row>
    <row r="1061" spans="1:7" x14ac:dyDescent="0.25">
      <c r="A1061">
        <v>968891</v>
      </c>
      <c r="B1061" t="s">
        <v>4558</v>
      </c>
      <c r="C1061" t="s">
        <v>4559</v>
      </c>
      <c r="D1061">
        <v>9255</v>
      </c>
      <c r="E1061" t="s">
        <v>249</v>
      </c>
      <c r="F1061" t="s">
        <v>2888</v>
      </c>
      <c r="G1061" t="s">
        <v>2889</v>
      </c>
    </row>
    <row r="1062" spans="1:7" x14ac:dyDescent="0.25">
      <c r="A1062">
        <v>968941</v>
      </c>
      <c r="B1062" t="s">
        <v>4560</v>
      </c>
      <c r="C1062" t="s">
        <v>4561</v>
      </c>
      <c r="D1062">
        <v>9402</v>
      </c>
      <c r="E1062" t="s">
        <v>252</v>
      </c>
      <c r="F1062" t="s">
        <v>473</v>
      </c>
      <c r="G1062" t="s">
        <v>724</v>
      </c>
    </row>
    <row r="1063" spans="1:7" x14ac:dyDescent="0.25">
      <c r="A1063">
        <v>968982</v>
      </c>
      <c r="B1063" t="s">
        <v>4562</v>
      </c>
      <c r="C1063" t="s">
        <v>4563</v>
      </c>
      <c r="D1063">
        <v>9420</v>
      </c>
      <c r="E1063" t="s">
        <v>2890</v>
      </c>
      <c r="F1063" t="s">
        <v>2891</v>
      </c>
      <c r="G1063" t="s">
        <v>2892</v>
      </c>
    </row>
    <row r="1064" spans="1:7" x14ac:dyDescent="0.25">
      <c r="A1064">
        <v>969006</v>
      </c>
      <c r="B1064" t="s">
        <v>4564</v>
      </c>
      <c r="C1064" t="s">
        <v>4565</v>
      </c>
      <c r="D1064">
        <v>9320</v>
      </c>
      <c r="E1064" t="s">
        <v>3</v>
      </c>
      <c r="F1064" t="s">
        <v>1626</v>
      </c>
      <c r="G1064" t="s">
        <v>724</v>
      </c>
    </row>
    <row r="1065" spans="1:7" x14ac:dyDescent="0.25">
      <c r="A1065">
        <v>969022</v>
      </c>
      <c r="B1065" t="s">
        <v>4566</v>
      </c>
      <c r="C1065" t="s">
        <v>4567</v>
      </c>
      <c r="D1065">
        <v>9450</v>
      </c>
      <c r="E1065" t="s">
        <v>253</v>
      </c>
      <c r="F1065" t="s">
        <v>1627</v>
      </c>
      <c r="G1065" t="s">
        <v>724</v>
      </c>
    </row>
    <row r="1066" spans="1:7" x14ac:dyDescent="0.25">
      <c r="A1066">
        <v>969063</v>
      </c>
      <c r="B1066" t="s">
        <v>4568</v>
      </c>
      <c r="C1066" t="s">
        <v>4569</v>
      </c>
      <c r="D1066">
        <v>9450</v>
      </c>
      <c r="E1066" t="s">
        <v>255</v>
      </c>
      <c r="F1066" t="s">
        <v>2893</v>
      </c>
      <c r="G1066" t="s">
        <v>5198</v>
      </c>
    </row>
    <row r="1067" spans="1:7" x14ac:dyDescent="0.25">
      <c r="A1067">
        <v>969071</v>
      </c>
      <c r="B1067" t="s">
        <v>4570</v>
      </c>
      <c r="C1067" t="s">
        <v>4571</v>
      </c>
      <c r="D1067">
        <v>9500</v>
      </c>
      <c r="E1067" t="s">
        <v>256</v>
      </c>
      <c r="F1067" t="s">
        <v>1628</v>
      </c>
      <c r="G1067" t="s">
        <v>1629</v>
      </c>
    </row>
    <row r="1068" spans="1:7" x14ac:dyDescent="0.25">
      <c r="A1068">
        <v>969113</v>
      </c>
      <c r="B1068" t="s">
        <v>4572</v>
      </c>
      <c r="C1068" t="s">
        <v>4573</v>
      </c>
      <c r="D1068">
        <v>9550</v>
      </c>
      <c r="E1068" t="s">
        <v>2894</v>
      </c>
      <c r="F1068" t="s">
        <v>2895</v>
      </c>
      <c r="G1068" t="s">
        <v>2896</v>
      </c>
    </row>
    <row r="1069" spans="1:7" x14ac:dyDescent="0.25">
      <c r="A1069">
        <v>969188</v>
      </c>
      <c r="B1069" t="s">
        <v>4574</v>
      </c>
      <c r="C1069" t="s">
        <v>4575</v>
      </c>
      <c r="D1069">
        <v>9506</v>
      </c>
      <c r="E1069" t="s">
        <v>259</v>
      </c>
      <c r="F1069" t="s">
        <v>477</v>
      </c>
      <c r="G1069" t="s">
        <v>1630</v>
      </c>
    </row>
    <row r="1070" spans="1:7" x14ac:dyDescent="0.25">
      <c r="A1070">
        <v>969204</v>
      </c>
      <c r="B1070" t="s">
        <v>2897</v>
      </c>
      <c r="C1070" t="s">
        <v>4576</v>
      </c>
      <c r="D1070">
        <v>9600</v>
      </c>
      <c r="E1070" t="s">
        <v>260</v>
      </c>
      <c r="F1070" t="s">
        <v>2898</v>
      </c>
      <c r="G1070" t="s">
        <v>1631</v>
      </c>
    </row>
    <row r="1071" spans="1:7" x14ac:dyDescent="0.25">
      <c r="A1071">
        <v>969221</v>
      </c>
      <c r="B1071" t="s">
        <v>1632</v>
      </c>
      <c r="C1071" t="s">
        <v>3134</v>
      </c>
      <c r="D1071">
        <v>9620</v>
      </c>
      <c r="E1071" t="s">
        <v>261</v>
      </c>
      <c r="F1071" t="s">
        <v>1633</v>
      </c>
      <c r="G1071" t="s">
        <v>1634</v>
      </c>
    </row>
    <row r="1072" spans="1:7" x14ac:dyDescent="0.25">
      <c r="A1072">
        <v>969238</v>
      </c>
      <c r="B1072" t="s">
        <v>4577</v>
      </c>
      <c r="C1072" t="s">
        <v>5424</v>
      </c>
      <c r="D1072">
        <v>9620</v>
      </c>
      <c r="E1072" t="s">
        <v>261</v>
      </c>
      <c r="F1072" t="s">
        <v>724</v>
      </c>
      <c r="G1072" t="s">
        <v>5425</v>
      </c>
    </row>
    <row r="1073" spans="1:7" x14ac:dyDescent="0.25">
      <c r="A1073">
        <v>969253</v>
      </c>
      <c r="B1073" t="s">
        <v>4578</v>
      </c>
      <c r="C1073" t="s">
        <v>4579</v>
      </c>
      <c r="D1073">
        <v>3520</v>
      </c>
      <c r="E1073" t="s">
        <v>164</v>
      </c>
      <c r="F1073" t="s">
        <v>520</v>
      </c>
      <c r="G1073" t="s">
        <v>1635</v>
      </c>
    </row>
    <row r="1074" spans="1:7" x14ac:dyDescent="0.25">
      <c r="A1074">
        <v>969261</v>
      </c>
      <c r="B1074" t="s">
        <v>4580</v>
      </c>
      <c r="C1074" t="s">
        <v>4581</v>
      </c>
      <c r="D1074">
        <v>9940</v>
      </c>
      <c r="E1074" t="s">
        <v>231</v>
      </c>
      <c r="F1074" t="s">
        <v>583</v>
      </c>
      <c r="G1074" t="s">
        <v>1636</v>
      </c>
    </row>
    <row r="1075" spans="1:7" x14ac:dyDescent="0.25">
      <c r="A1075">
        <v>969303</v>
      </c>
      <c r="B1075" t="s">
        <v>4582</v>
      </c>
      <c r="C1075" t="s">
        <v>4583</v>
      </c>
      <c r="D1075">
        <v>9630</v>
      </c>
      <c r="E1075" t="s">
        <v>262</v>
      </c>
      <c r="F1075" t="s">
        <v>479</v>
      </c>
      <c r="G1075" t="s">
        <v>4584</v>
      </c>
    </row>
    <row r="1076" spans="1:7" x14ac:dyDescent="0.25">
      <c r="A1076">
        <v>969361</v>
      </c>
      <c r="B1076" t="s">
        <v>4585</v>
      </c>
      <c r="C1076" t="s">
        <v>4586</v>
      </c>
      <c r="D1076">
        <v>9680</v>
      </c>
      <c r="E1076" t="s">
        <v>1637</v>
      </c>
      <c r="F1076" t="s">
        <v>544</v>
      </c>
      <c r="G1076" t="s">
        <v>4587</v>
      </c>
    </row>
    <row r="1077" spans="1:7" x14ac:dyDescent="0.25">
      <c r="A1077">
        <v>969394</v>
      </c>
      <c r="B1077" t="s">
        <v>4588</v>
      </c>
      <c r="C1077" t="s">
        <v>5426</v>
      </c>
      <c r="D1077">
        <v>9700</v>
      </c>
      <c r="E1077" t="s">
        <v>264</v>
      </c>
      <c r="F1077" t="s">
        <v>724</v>
      </c>
      <c r="G1077" t="s">
        <v>1638</v>
      </c>
    </row>
    <row r="1078" spans="1:7" x14ac:dyDescent="0.25">
      <c r="A1078">
        <v>969402</v>
      </c>
      <c r="B1078" t="s">
        <v>4590</v>
      </c>
      <c r="C1078" t="s">
        <v>4591</v>
      </c>
      <c r="D1078">
        <v>9840</v>
      </c>
      <c r="E1078" t="s">
        <v>265</v>
      </c>
      <c r="F1078" t="s">
        <v>601</v>
      </c>
      <c r="G1078" t="s">
        <v>724</v>
      </c>
    </row>
    <row r="1079" spans="1:7" x14ac:dyDescent="0.25">
      <c r="A1079">
        <v>969428</v>
      </c>
      <c r="B1079" t="s">
        <v>4592</v>
      </c>
      <c r="C1079" t="s">
        <v>4593</v>
      </c>
      <c r="D1079">
        <v>9810</v>
      </c>
      <c r="E1079" t="s">
        <v>44</v>
      </c>
      <c r="F1079" t="s">
        <v>603</v>
      </c>
      <c r="G1079" t="s">
        <v>1639</v>
      </c>
    </row>
    <row r="1080" spans="1:7" x14ac:dyDescent="0.25">
      <c r="A1080">
        <v>969436</v>
      </c>
      <c r="B1080" t="s">
        <v>4594</v>
      </c>
      <c r="C1080" t="s">
        <v>4595</v>
      </c>
      <c r="D1080">
        <v>9890</v>
      </c>
      <c r="E1080" t="s">
        <v>45</v>
      </c>
      <c r="F1080" t="s">
        <v>1640</v>
      </c>
      <c r="G1080" t="s">
        <v>963</v>
      </c>
    </row>
    <row r="1081" spans="1:7" x14ac:dyDescent="0.25">
      <c r="A1081">
        <v>969444</v>
      </c>
      <c r="B1081" t="s">
        <v>4596</v>
      </c>
      <c r="C1081" t="s">
        <v>4597</v>
      </c>
      <c r="D1081">
        <v>9750</v>
      </c>
      <c r="E1081" t="s">
        <v>962</v>
      </c>
      <c r="F1081" t="s">
        <v>604</v>
      </c>
      <c r="G1081" t="s">
        <v>1641</v>
      </c>
    </row>
    <row r="1082" spans="1:7" x14ac:dyDescent="0.25">
      <c r="A1082">
        <v>969451</v>
      </c>
      <c r="B1082" t="s">
        <v>4598</v>
      </c>
      <c r="C1082" t="s">
        <v>4599</v>
      </c>
      <c r="D1082">
        <v>9770</v>
      </c>
      <c r="E1082" t="s">
        <v>962</v>
      </c>
      <c r="F1082" t="s">
        <v>1642</v>
      </c>
      <c r="G1082" t="s">
        <v>2899</v>
      </c>
    </row>
    <row r="1083" spans="1:7" x14ac:dyDescent="0.25">
      <c r="A1083">
        <v>969485</v>
      </c>
      <c r="B1083" t="s">
        <v>4600</v>
      </c>
      <c r="C1083" t="s">
        <v>4601</v>
      </c>
      <c r="D1083">
        <v>9790</v>
      </c>
      <c r="E1083" t="s">
        <v>47</v>
      </c>
      <c r="F1083" t="s">
        <v>1643</v>
      </c>
      <c r="G1083" t="s">
        <v>1644</v>
      </c>
    </row>
    <row r="1084" spans="1:7" x14ac:dyDescent="0.25">
      <c r="A1084">
        <v>969493</v>
      </c>
      <c r="B1084" t="s">
        <v>4602</v>
      </c>
      <c r="C1084" t="s">
        <v>4603</v>
      </c>
      <c r="D1084">
        <v>9800</v>
      </c>
      <c r="E1084" t="s">
        <v>267</v>
      </c>
      <c r="F1084" t="s">
        <v>615</v>
      </c>
      <c r="G1084" t="s">
        <v>4604</v>
      </c>
    </row>
    <row r="1085" spans="1:7" x14ac:dyDescent="0.25">
      <c r="A1085">
        <v>969519</v>
      </c>
      <c r="B1085" t="s">
        <v>4605</v>
      </c>
      <c r="C1085" t="s">
        <v>3715</v>
      </c>
      <c r="D1085">
        <v>9000</v>
      </c>
      <c r="E1085" t="s">
        <v>229</v>
      </c>
      <c r="F1085" t="s">
        <v>724</v>
      </c>
      <c r="G1085" t="s">
        <v>724</v>
      </c>
    </row>
    <row r="1086" spans="1:7" x14ac:dyDescent="0.25">
      <c r="A1086">
        <v>969535</v>
      </c>
      <c r="B1086" t="s">
        <v>4606</v>
      </c>
      <c r="C1086" t="s">
        <v>4607</v>
      </c>
      <c r="D1086">
        <v>9830</v>
      </c>
      <c r="E1086" t="s">
        <v>48</v>
      </c>
      <c r="F1086" t="s">
        <v>607</v>
      </c>
      <c r="G1086" t="s">
        <v>4608</v>
      </c>
    </row>
    <row r="1087" spans="1:7" x14ac:dyDescent="0.25">
      <c r="A1087">
        <v>969543</v>
      </c>
      <c r="B1087" t="s">
        <v>4609</v>
      </c>
      <c r="C1087" t="s">
        <v>4610</v>
      </c>
      <c r="D1087">
        <v>9850</v>
      </c>
      <c r="E1087" t="s">
        <v>2900</v>
      </c>
      <c r="F1087" t="s">
        <v>2901</v>
      </c>
      <c r="G1087" t="s">
        <v>2902</v>
      </c>
    </row>
    <row r="1088" spans="1:7" x14ac:dyDescent="0.25">
      <c r="A1088">
        <v>969576</v>
      </c>
      <c r="B1088" t="s">
        <v>4611</v>
      </c>
      <c r="C1088" t="s">
        <v>3715</v>
      </c>
      <c r="D1088">
        <v>9000</v>
      </c>
      <c r="E1088" t="s">
        <v>229</v>
      </c>
      <c r="F1088" t="s">
        <v>1588</v>
      </c>
      <c r="G1088" t="s">
        <v>1645</v>
      </c>
    </row>
    <row r="1089" spans="1:7" x14ac:dyDescent="0.25">
      <c r="A1089">
        <v>969601</v>
      </c>
      <c r="B1089" t="s">
        <v>4612</v>
      </c>
      <c r="C1089" t="s">
        <v>4613</v>
      </c>
      <c r="D1089">
        <v>9900</v>
      </c>
      <c r="E1089" t="s">
        <v>270</v>
      </c>
      <c r="F1089" t="s">
        <v>2903</v>
      </c>
      <c r="G1089" t="s">
        <v>2904</v>
      </c>
    </row>
    <row r="1090" spans="1:7" x14ac:dyDescent="0.25">
      <c r="A1090">
        <v>969626</v>
      </c>
      <c r="B1090" t="s">
        <v>4614</v>
      </c>
      <c r="C1090" t="s">
        <v>4615</v>
      </c>
      <c r="D1090">
        <v>9920</v>
      </c>
      <c r="E1090" t="s">
        <v>1646</v>
      </c>
      <c r="F1090" t="s">
        <v>5199</v>
      </c>
      <c r="G1090" t="s">
        <v>4616</v>
      </c>
    </row>
    <row r="1091" spans="1:7" x14ac:dyDescent="0.25">
      <c r="A1091">
        <v>969634</v>
      </c>
      <c r="B1091" t="s">
        <v>4617</v>
      </c>
      <c r="C1091" t="s">
        <v>4618</v>
      </c>
      <c r="D1091">
        <v>9930</v>
      </c>
      <c r="E1091" t="s">
        <v>1646</v>
      </c>
      <c r="F1091" t="s">
        <v>634</v>
      </c>
      <c r="G1091" t="s">
        <v>2905</v>
      </c>
    </row>
    <row r="1092" spans="1:7" x14ac:dyDescent="0.25">
      <c r="A1092">
        <v>969667</v>
      </c>
      <c r="B1092" t="s">
        <v>4619</v>
      </c>
      <c r="C1092" t="s">
        <v>4620</v>
      </c>
      <c r="D1092">
        <v>9950</v>
      </c>
      <c r="E1092" t="s">
        <v>1646</v>
      </c>
      <c r="F1092" t="s">
        <v>4621</v>
      </c>
      <c r="G1092" t="s">
        <v>5200</v>
      </c>
    </row>
    <row r="1093" spans="1:7" x14ac:dyDescent="0.25">
      <c r="A1093">
        <v>969675</v>
      </c>
      <c r="B1093" t="s">
        <v>4622</v>
      </c>
      <c r="C1093" t="s">
        <v>4623</v>
      </c>
      <c r="D1093">
        <v>9960</v>
      </c>
      <c r="E1093" t="s">
        <v>409</v>
      </c>
      <c r="F1093" t="s">
        <v>534</v>
      </c>
      <c r="G1093" t="s">
        <v>724</v>
      </c>
    </row>
    <row r="1094" spans="1:7" x14ac:dyDescent="0.25">
      <c r="A1094">
        <v>969683</v>
      </c>
      <c r="B1094" t="s">
        <v>4624</v>
      </c>
      <c r="C1094" t="s">
        <v>4625</v>
      </c>
      <c r="D1094">
        <v>9971</v>
      </c>
      <c r="E1094" t="s">
        <v>49</v>
      </c>
      <c r="F1094" t="s">
        <v>611</v>
      </c>
      <c r="G1094" t="s">
        <v>1647</v>
      </c>
    </row>
    <row r="1095" spans="1:7" x14ac:dyDescent="0.25">
      <c r="A1095">
        <v>969691</v>
      </c>
      <c r="B1095" t="s">
        <v>4626</v>
      </c>
      <c r="C1095" t="s">
        <v>4627</v>
      </c>
      <c r="D1095">
        <v>9970</v>
      </c>
      <c r="E1095" t="s">
        <v>406</v>
      </c>
      <c r="F1095" t="s">
        <v>1648</v>
      </c>
      <c r="G1095" t="s">
        <v>724</v>
      </c>
    </row>
    <row r="1096" spans="1:7" x14ac:dyDescent="0.25">
      <c r="A1096">
        <v>969725</v>
      </c>
      <c r="B1096" t="s">
        <v>2906</v>
      </c>
      <c r="C1096" t="s">
        <v>3527</v>
      </c>
      <c r="D1096">
        <v>9990</v>
      </c>
      <c r="E1096" t="s">
        <v>272</v>
      </c>
      <c r="F1096" t="s">
        <v>2907</v>
      </c>
      <c r="G1096" t="s">
        <v>724</v>
      </c>
    </row>
    <row r="1097" spans="1:7" x14ac:dyDescent="0.25">
      <c r="A1097">
        <v>969733</v>
      </c>
      <c r="B1097" t="s">
        <v>4628</v>
      </c>
      <c r="C1097" t="s">
        <v>4629</v>
      </c>
      <c r="D1097">
        <v>9991</v>
      </c>
      <c r="E1097" t="s">
        <v>51</v>
      </c>
      <c r="F1097" t="s">
        <v>5201</v>
      </c>
      <c r="G1097" t="s">
        <v>5202</v>
      </c>
    </row>
    <row r="1098" spans="1:7" x14ac:dyDescent="0.25">
      <c r="A1098">
        <v>969758</v>
      </c>
      <c r="B1098" t="s">
        <v>4630</v>
      </c>
      <c r="C1098" t="s">
        <v>4631</v>
      </c>
      <c r="D1098">
        <v>3540</v>
      </c>
      <c r="E1098" t="s">
        <v>184</v>
      </c>
      <c r="F1098" t="s">
        <v>2908</v>
      </c>
      <c r="G1098" t="s">
        <v>724</v>
      </c>
    </row>
    <row r="1099" spans="1:7" x14ac:dyDescent="0.25">
      <c r="A1099">
        <v>969774</v>
      </c>
      <c r="B1099" t="s">
        <v>4632</v>
      </c>
      <c r="C1099" t="s">
        <v>4633</v>
      </c>
      <c r="D1099">
        <v>8380</v>
      </c>
      <c r="E1099" t="s">
        <v>2909</v>
      </c>
      <c r="F1099" t="s">
        <v>2910</v>
      </c>
      <c r="G1099" t="s">
        <v>724</v>
      </c>
    </row>
    <row r="1100" spans="1:7" x14ac:dyDescent="0.25">
      <c r="A1100">
        <v>969832</v>
      </c>
      <c r="B1100" t="s">
        <v>4634</v>
      </c>
      <c r="C1100" t="s">
        <v>4635</v>
      </c>
      <c r="D1100">
        <v>9830</v>
      </c>
      <c r="E1100" t="s">
        <v>48</v>
      </c>
      <c r="F1100" t="s">
        <v>608</v>
      </c>
      <c r="G1100" t="s">
        <v>1649</v>
      </c>
    </row>
    <row r="1101" spans="1:7" x14ac:dyDescent="0.25">
      <c r="A1101">
        <v>969956</v>
      </c>
      <c r="B1101" t="s">
        <v>2911</v>
      </c>
      <c r="C1101" t="s">
        <v>4636</v>
      </c>
      <c r="D1101">
        <v>9310</v>
      </c>
      <c r="E1101" t="s">
        <v>2912</v>
      </c>
      <c r="F1101" t="s">
        <v>2913</v>
      </c>
      <c r="G1101" t="s">
        <v>2914</v>
      </c>
    </row>
    <row r="1102" spans="1:7" x14ac:dyDescent="0.25">
      <c r="A1102">
        <v>970004</v>
      </c>
      <c r="B1102" t="s">
        <v>4637</v>
      </c>
      <c r="C1102" t="s">
        <v>4638</v>
      </c>
      <c r="D1102">
        <v>9790</v>
      </c>
      <c r="E1102" t="s">
        <v>47</v>
      </c>
      <c r="F1102" t="s">
        <v>606</v>
      </c>
      <c r="G1102" t="s">
        <v>1650</v>
      </c>
    </row>
    <row r="1103" spans="1:7" x14ac:dyDescent="0.25">
      <c r="A1103">
        <v>970038</v>
      </c>
      <c r="B1103" t="s">
        <v>4639</v>
      </c>
      <c r="C1103" t="s">
        <v>4640</v>
      </c>
      <c r="D1103">
        <v>9000</v>
      </c>
      <c r="E1103" t="s">
        <v>229</v>
      </c>
      <c r="F1103" t="s">
        <v>577</v>
      </c>
      <c r="G1103" t="s">
        <v>1651</v>
      </c>
    </row>
    <row r="1104" spans="1:7" x14ac:dyDescent="0.25">
      <c r="A1104">
        <v>970079</v>
      </c>
      <c r="B1104" t="s">
        <v>4641</v>
      </c>
      <c r="C1104" t="s">
        <v>4642</v>
      </c>
      <c r="D1104">
        <v>1982</v>
      </c>
      <c r="E1104" t="s">
        <v>53</v>
      </c>
      <c r="F1104" t="s">
        <v>724</v>
      </c>
      <c r="G1104" t="s">
        <v>724</v>
      </c>
    </row>
    <row r="1105" spans="1:7" x14ac:dyDescent="0.25">
      <c r="A1105">
        <v>970103</v>
      </c>
      <c r="B1105" t="s">
        <v>1652</v>
      </c>
      <c r="C1105" t="s">
        <v>4643</v>
      </c>
      <c r="D1105">
        <v>3840</v>
      </c>
      <c r="E1105" t="s">
        <v>6</v>
      </c>
      <c r="F1105" t="s">
        <v>430</v>
      </c>
      <c r="G1105" t="s">
        <v>1653</v>
      </c>
    </row>
    <row r="1106" spans="1:7" x14ac:dyDescent="0.25">
      <c r="A1106">
        <v>970111</v>
      </c>
      <c r="B1106" t="s">
        <v>4644</v>
      </c>
      <c r="C1106" t="s">
        <v>3123</v>
      </c>
      <c r="D1106">
        <v>3001</v>
      </c>
      <c r="E1106" t="s">
        <v>150</v>
      </c>
      <c r="F1106" t="s">
        <v>775</v>
      </c>
      <c r="G1106" t="s">
        <v>776</v>
      </c>
    </row>
    <row r="1107" spans="1:7" x14ac:dyDescent="0.25">
      <c r="A1107">
        <v>970129</v>
      </c>
      <c r="B1107" t="s">
        <v>4645</v>
      </c>
      <c r="C1107" t="s">
        <v>4646</v>
      </c>
      <c r="D1107">
        <v>9050</v>
      </c>
      <c r="E1107" t="s">
        <v>241</v>
      </c>
      <c r="F1107" t="s">
        <v>1654</v>
      </c>
      <c r="G1107" t="s">
        <v>724</v>
      </c>
    </row>
    <row r="1108" spans="1:7" x14ac:dyDescent="0.25">
      <c r="A1108">
        <v>970145</v>
      </c>
      <c r="B1108" t="s">
        <v>4647</v>
      </c>
      <c r="C1108" t="s">
        <v>4648</v>
      </c>
      <c r="D1108">
        <v>8908</v>
      </c>
      <c r="E1108" t="s">
        <v>227</v>
      </c>
      <c r="F1108" t="s">
        <v>576</v>
      </c>
      <c r="G1108" t="s">
        <v>1655</v>
      </c>
    </row>
    <row r="1109" spans="1:7" x14ac:dyDescent="0.25">
      <c r="A1109">
        <v>970152</v>
      </c>
      <c r="B1109" t="s">
        <v>1656</v>
      </c>
      <c r="C1109" t="s">
        <v>4649</v>
      </c>
      <c r="D1109">
        <v>2320</v>
      </c>
      <c r="E1109" t="s">
        <v>308</v>
      </c>
      <c r="F1109" t="s">
        <v>1657</v>
      </c>
      <c r="G1109" t="s">
        <v>1658</v>
      </c>
    </row>
    <row r="1110" spans="1:7" x14ac:dyDescent="0.25">
      <c r="A1110">
        <v>970186</v>
      </c>
      <c r="B1110" t="s">
        <v>4650</v>
      </c>
      <c r="C1110" t="s">
        <v>4651</v>
      </c>
      <c r="D1110">
        <v>9270</v>
      </c>
      <c r="E1110" t="s">
        <v>34</v>
      </c>
      <c r="F1110" t="s">
        <v>1659</v>
      </c>
      <c r="G1110" t="s">
        <v>724</v>
      </c>
    </row>
    <row r="1111" spans="1:7" x14ac:dyDescent="0.25">
      <c r="A1111">
        <v>970194</v>
      </c>
      <c r="B1111" t="s">
        <v>4652</v>
      </c>
      <c r="C1111" t="s">
        <v>3331</v>
      </c>
      <c r="D1111">
        <v>2550</v>
      </c>
      <c r="E1111" t="s">
        <v>131</v>
      </c>
      <c r="F1111" t="s">
        <v>824</v>
      </c>
      <c r="G1111" t="s">
        <v>724</v>
      </c>
    </row>
    <row r="1112" spans="1:7" x14ac:dyDescent="0.25">
      <c r="A1112">
        <v>970228</v>
      </c>
      <c r="B1112" t="s">
        <v>4653</v>
      </c>
      <c r="C1112" t="s">
        <v>4654</v>
      </c>
      <c r="D1112">
        <v>3520</v>
      </c>
      <c r="E1112" t="s">
        <v>164</v>
      </c>
      <c r="F1112" t="s">
        <v>5203</v>
      </c>
      <c r="G1112" t="s">
        <v>1660</v>
      </c>
    </row>
    <row r="1113" spans="1:7" x14ac:dyDescent="0.25">
      <c r="A1113">
        <v>970236</v>
      </c>
      <c r="B1113" t="s">
        <v>4655</v>
      </c>
      <c r="C1113" t="s">
        <v>4656</v>
      </c>
      <c r="D1113">
        <v>3020</v>
      </c>
      <c r="E1113" t="s">
        <v>149</v>
      </c>
      <c r="F1113" t="s">
        <v>614</v>
      </c>
      <c r="G1113" t="s">
        <v>2915</v>
      </c>
    </row>
    <row r="1114" spans="1:7" x14ac:dyDescent="0.25">
      <c r="A1114">
        <v>970269</v>
      </c>
      <c r="B1114" t="s">
        <v>1661</v>
      </c>
      <c r="C1114" t="s">
        <v>4657</v>
      </c>
      <c r="D1114">
        <v>2610</v>
      </c>
      <c r="E1114" t="s">
        <v>134</v>
      </c>
      <c r="F1114" t="s">
        <v>627</v>
      </c>
      <c r="G1114" t="s">
        <v>724</v>
      </c>
    </row>
    <row r="1115" spans="1:7" x14ac:dyDescent="0.25">
      <c r="A1115">
        <v>970319</v>
      </c>
      <c r="B1115" t="s">
        <v>4658</v>
      </c>
      <c r="C1115" t="s">
        <v>4659</v>
      </c>
      <c r="D1115">
        <v>8020</v>
      </c>
      <c r="E1115" t="s">
        <v>191</v>
      </c>
      <c r="F1115" t="s">
        <v>1662</v>
      </c>
      <c r="G1115" t="s">
        <v>1663</v>
      </c>
    </row>
    <row r="1116" spans="1:7" x14ac:dyDescent="0.25">
      <c r="A1116">
        <v>970327</v>
      </c>
      <c r="B1116" t="s">
        <v>4660</v>
      </c>
      <c r="C1116" t="s">
        <v>4661</v>
      </c>
      <c r="D1116">
        <v>3690</v>
      </c>
      <c r="E1116" t="s">
        <v>365</v>
      </c>
      <c r="F1116" t="s">
        <v>420</v>
      </c>
      <c r="G1116" t="s">
        <v>1664</v>
      </c>
    </row>
    <row r="1117" spans="1:7" x14ac:dyDescent="0.25">
      <c r="A1117">
        <v>970335</v>
      </c>
      <c r="B1117" t="s">
        <v>4662</v>
      </c>
      <c r="C1117" t="s">
        <v>4663</v>
      </c>
      <c r="D1117">
        <v>1020</v>
      </c>
      <c r="E1117" t="s">
        <v>70</v>
      </c>
      <c r="F1117" t="s">
        <v>724</v>
      </c>
      <c r="G1117" t="s">
        <v>1024</v>
      </c>
    </row>
    <row r="1118" spans="1:7" x14ac:dyDescent="0.25">
      <c r="A1118">
        <v>970392</v>
      </c>
      <c r="B1118" t="s">
        <v>2052</v>
      </c>
      <c r="C1118" t="s">
        <v>4664</v>
      </c>
      <c r="D1118">
        <v>1730</v>
      </c>
      <c r="E1118" t="s">
        <v>86</v>
      </c>
      <c r="F1118" t="s">
        <v>724</v>
      </c>
      <c r="G1118" t="s">
        <v>5204</v>
      </c>
    </row>
    <row r="1119" spans="1:7" x14ac:dyDescent="0.25">
      <c r="A1119">
        <v>970401</v>
      </c>
      <c r="B1119" t="s">
        <v>1665</v>
      </c>
      <c r="C1119" t="s">
        <v>4665</v>
      </c>
      <c r="D1119">
        <v>1700</v>
      </c>
      <c r="E1119" t="s">
        <v>87</v>
      </c>
      <c r="F1119" t="s">
        <v>1666</v>
      </c>
      <c r="G1119" t="s">
        <v>2916</v>
      </c>
    </row>
    <row r="1120" spans="1:7" x14ac:dyDescent="0.25">
      <c r="A1120">
        <v>970434</v>
      </c>
      <c r="B1120" t="s">
        <v>2053</v>
      </c>
      <c r="C1120" t="s">
        <v>4666</v>
      </c>
      <c r="D1120">
        <v>1745</v>
      </c>
      <c r="E1120" t="s">
        <v>94</v>
      </c>
      <c r="F1120" t="s">
        <v>724</v>
      </c>
      <c r="G1120" t="s">
        <v>2054</v>
      </c>
    </row>
    <row r="1121" spans="1:7" x14ac:dyDescent="0.25">
      <c r="A1121">
        <v>970442</v>
      </c>
      <c r="B1121" t="s">
        <v>2055</v>
      </c>
      <c r="C1121" t="s">
        <v>4667</v>
      </c>
      <c r="D1121">
        <v>3090</v>
      </c>
      <c r="E1121" t="s">
        <v>95</v>
      </c>
      <c r="F1121" t="s">
        <v>2056</v>
      </c>
      <c r="G1121" t="s">
        <v>5205</v>
      </c>
    </row>
    <row r="1122" spans="1:7" x14ac:dyDescent="0.25">
      <c r="A1122">
        <v>970533</v>
      </c>
      <c r="B1122" t="s">
        <v>4668</v>
      </c>
      <c r="C1122" t="s">
        <v>4669</v>
      </c>
      <c r="D1122">
        <v>2950</v>
      </c>
      <c r="E1122" t="s">
        <v>101</v>
      </c>
      <c r="F1122" t="s">
        <v>724</v>
      </c>
      <c r="G1122" t="s">
        <v>1667</v>
      </c>
    </row>
    <row r="1123" spans="1:7" x14ac:dyDescent="0.25">
      <c r="A1123">
        <v>970558</v>
      </c>
      <c r="B1123" t="s">
        <v>2057</v>
      </c>
      <c r="C1123" t="s">
        <v>4670</v>
      </c>
      <c r="D1123">
        <v>2390</v>
      </c>
      <c r="E1123" t="s">
        <v>658</v>
      </c>
      <c r="F1123" t="s">
        <v>724</v>
      </c>
      <c r="G1123" t="s">
        <v>5297</v>
      </c>
    </row>
    <row r="1124" spans="1:7" x14ac:dyDescent="0.25">
      <c r="A1124">
        <v>970566</v>
      </c>
      <c r="B1124" t="s">
        <v>1668</v>
      </c>
      <c r="C1124" t="s">
        <v>4671</v>
      </c>
      <c r="D1124">
        <v>2910</v>
      </c>
      <c r="E1124" t="s">
        <v>109</v>
      </c>
      <c r="F1124" t="s">
        <v>1669</v>
      </c>
      <c r="G1124" t="s">
        <v>1670</v>
      </c>
    </row>
    <row r="1125" spans="1:7" x14ac:dyDescent="0.25">
      <c r="A1125">
        <v>970582</v>
      </c>
      <c r="B1125" t="s">
        <v>2058</v>
      </c>
      <c r="C1125" t="s">
        <v>4672</v>
      </c>
      <c r="D1125">
        <v>2300</v>
      </c>
      <c r="E1125" t="s">
        <v>117</v>
      </c>
      <c r="F1125" t="s">
        <v>724</v>
      </c>
      <c r="G1125" t="s">
        <v>2059</v>
      </c>
    </row>
    <row r="1126" spans="1:7" x14ac:dyDescent="0.25">
      <c r="A1126">
        <v>970624</v>
      </c>
      <c r="B1126" t="s">
        <v>4673</v>
      </c>
      <c r="C1126" t="s">
        <v>4674</v>
      </c>
      <c r="D1126">
        <v>2320</v>
      </c>
      <c r="E1126" t="s">
        <v>308</v>
      </c>
      <c r="F1126" t="s">
        <v>724</v>
      </c>
      <c r="G1126" t="s">
        <v>2060</v>
      </c>
    </row>
    <row r="1127" spans="1:7" x14ac:dyDescent="0.25">
      <c r="A1127">
        <v>970673</v>
      </c>
      <c r="B1127" t="s">
        <v>4675</v>
      </c>
      <c r="C1127" t="s">
        <v>4676</v>
      </c>
      <c r="D1127">
        <v>2500</v>
      </c>
      <c r="E1127" t="s">
        <v>127</v>
      </c>
      <c r="F1127" t="s">
        <v>724</v>
      </c>
      <c r="G1127" t="s">
        <v>2061</v>
      </c>
    </row>
    <row r="1128" spans="1:7" x14ac:dyDescent="0.25">
      <c r="A1128">
        <v>970681</v>
      </c>
      <c r="B1128" t="s">
        <v>2062</v>
      </c>
      <c r="C1128" t="s">
        <v>4677</v>
      </c>
      <c r="D1128">
        <v>2550</v>
      </c>
      <c r="E1128" t="s">
        <v>131</v>
      </c>
      <c r="F1128" t="s">
        <v>724</v>
      </c>
      <c r="G1128" t="s">
        <v>2063</v>
      </c>
    </row>
    <row r="1129" spans="1:7" x14ac:dyDescent="0.25">
      <c r="A1129">
        <v>970699</v>
      </c>
      <c r="B1129" t="s">
        <v>4678</v>
      </c>
      <c r="C1129" t="s">
        <v>3206</v>
      </c>
      <c r="D1129">
        <v>2590</v>
      </c>
      <c r="E1129" t="s">
        <v>133</v>
      </c>
      <c r="F1129" t="s">
        <v>724</v>
      </c>
      <c r="G1129" t="s">
        <v>2064</v>
      </c>
    </row>
    <row r="1130" spans="1:7" x14ac:dyDescent="0.25">
      <c r="A1130">
        <v>970723</v>
      </c>
      <c r="B1130" t="s">
        <v>1671</v>
      </c>
      <c r="C1130" t="s">
        <v>4679</v>
      </c>
      <c r="D1130">
        <v>2610</v>
      </c>
      <c r="E1130" t="s">
        <v>134</v>
      </c>
      <c r="F1130" t="s">
        <v>4680</v>
      </c>
      <c r="G1130" t="s">
        <v>724</v>
      </c>
    </row>
    <row r="1131" spans="1:7" x14ac:dyDescent="0.25">
      <c r="A1131">
        <v>970781</v>
      </c>
      <c r="B1131" t="s">
        <v>1672</v>
      </c>
      <c r="C1131" t="s">
        <v>4681</v>
      </c>
      <c r="D1131">
        <v>9100</v>
      </c>
      <c r="E1131" t="s">
        <v>139</v>
      </c>
      <c r="F1131" t="s">
        <v>5427</v>
      </c>
      <c r="G1131" t="s">
        <v>5298</v>
      </c>
    </row>
    <row r="1132" spans="1:7" x14ac:dyDescent="0.25">
      <c r="A1132">
        <v>970798</v>
      </c>
      <c r="B1132" t="s">
        <v>5299</v>
      </c>
      <c r="C1132" t="s">
        <v>4682</v>
      </c>
      <c r="D1132">
        <v>9100</v>
      </c>
      <c r="E1132" t="s">
        <v>139</v>
      </c>
      <c r="F1132" t="s">
        <v>724</v>
      </c>
      <c r="G1132" t="s">
        <v>2065</v>
      </c>
    </row>
    <row r="1133" spans="1:7" x14ac:dyDescent="0.25">
      <c r="A1133">
        <v>970814</v>
      </c>
      <c r="B1133" t="s">
        <v>4683</v>
      </c>
      <c r="C1133" t="s">
        <v>4467</v>
      </c>
      <c r="D1133">
        <v>9120</v>
      </c>
      <c r="E1133" t="s">
        <v>140</v>
      </c>
      <c r="F1133" t="s">
        <v>2917</v>
      </c>
      <c r="G1133" t="s">
        <v>724</v>
      </c>
    </row>
    <row r="1134" spans="1:7" x14ac:dyDescent="0.25">
      <c r="A1134">
        <v>970822</v>
      </c>
      <c r="B1134" t="s">
        <v>2066</v>
      </c>
      <c r="C1134" t="s">
        <v>4684</v>
      </c>
      <c r="D1134">
        <v>9150</v>
      </c>
      <c r="E1134" t="s">
        <v>407</v>
      </c>
      <c r="F1134" t="s">
        <v>724</v>
      </c>
      <c r="G1134" t="s">
        <v>724</v>
      </c>
    </row>
    <row r="1135" spans="1:7" x14ac:dyDescent="0.25">
      <c r="A1135">
        <v>970863</v>
      </c>
      <c r="B1135" t="s">
        <v>2067</v>
      </c>
      <c r="C1135" t="s">
        <v>4685</v>
      </c>
      <c r="D1135">
        <v>2861</v>
      </c>
      <c r="E1135" t="s">
        <v>327</v>
      </c>
      <c r="F1135" t="s">
        <v>724</v>
      </c>
      <c r="G1135" t="s">
        <v>2068</v>
      </c>
    </row>
    <row r="1136" spans="1:7" x14ac:dyDescent="0.25">
      <c r="A1136">
        <v>970871</v>
      </c>
      <c r="B1136" t="s">
        <v>4686</v>
      </c>
      <c r="C1136" t="s">
        <v>4687</v>
      </c>
      <c r="D1136">
        <v>1880</v>
      </c>
      <c r="E1136" t="s">
        <v>331</v>
      </c>
      <c r="F1136" t="s">
        <v>5206</v>
      </c>
      <c r="G1136" t="s">
        <v>5428</v>
      </c>
    </row>
    <row r="1137" spans="1:7" x14ac:dyDescent="0.25">
      <c r="A1137">
        <v>970889</v>
      </c>
      <c r="B1137" t="s">
        <v>2918</v>
      </c>
      <c r="C1137" t="s">
        <v>4688</v>
      </c>
      <c r="D1137">
        <v>3000</v>
      </c>
      <c r="E1137" t="s">
        <v>335</v>
      </c>
      <c r="F1137" t="s">
        <v>4689</v>
      </c>
      <c r="G1137" t="s">
        <v>1673</v>
      </c>
    </row>
    <row r="1138" spans="1:7" x14ac:dyDescent="0.25">
      <c r="A1138">
        <v>970913</v>
      </c>
      <c r="B1138" t="s">
        <v>2919</v>
      </c>
      <c r="C1138" t="s">
        <v>4690</v>
      </c>
      <c r="D1138">
        <v>2260</v>
      </c>
      <c r="E1138" t="s">
        <v>155</v>
      </c>
      <c r="F1138" t="s">
        <v>1674</v>
      </c>
      <c r="G1138" t="s">
        <v>1675</v>
      </c>
    </row>
    <row r="1139" spans="1:7" x14ac:dyDescent="0.25">
      <c r="A1139">
        <v>970947</v>
      </c>
      <c r="B1139" t="s">
        <v>2069</v>
      </c>
      <c r="C1139" t="s">
        <v>4691</v>
      </c>
      <c r="D1139">
        <v>3130</v>
      </c>
      <c r="E1139" t="s">
        <v>345</v>
      </c>
      <c r="F1139" t="s">
        <v>724</v>
      </c>
      <c r="G1139" t="s">
        <v>724</v>
      </c>
    </row>
    <row r="1140" spans="1:7" x14ac:dyDescent="0.25">
      <c r="A1140">
        <v>970962</v>
      </c>
      <c r="B1140" t="s">
        <v>2070</v>
      </c>
      <c r="C1140" t="s">
        <v>4692</v>
      </c>
      <c r="D1140">
        <v>3320</v>
      </c>
      <c r="E1140" t="s">
        <v>357</v>
      </c>
      <c r="F1140" t="s">
        <v>724</v>
      </c>
      <c r="G1140" t="s">
        <v>2071</v>
      </c>
    </row>
    <row r="1141" spans="1:7" x14ac:dyDescent="0.25">
      <c r="A1141">
        <v>970971</v>
      </c>
      <c r="B1141" t="s">
        <v>4693</v>
      </c>
      <c r="C1141" t="s">
        <v>4694</v>
      </c>
      <c r="D1141">
        <v>3500</v>
      </c>
      <c r="E1141" t="s">
        <v>163</v>
      </c>
      <c r="F1141" t="s">
        <v>2920</v>
      </c>
      <c r="G1141" t="s">
        <v>2921</v>
      </c>
    </row>
    <row r="1142" spans="1:7" x14ac:dyDescent="0.25">
      <c r="A1142">
        <v>970988</v>
      </c>
      <c r="B1142" t="s">
        <v>2072</v>
      </c>
      <c r="C1142" t="s">
        <v>4695</v>
      </c>
      <c r="D1142">
        <v>3520</v>
      </c>
      <c r="E1142" t="s">
        <v>164</v>
      </c>
      <c r="F1142" t="s">
        <v>724</v>
      </c>
      <c r="G1142" t="s">
        <v>724</v>
      </c>
    </row>
    <row r="1143" spans="1:7" x14ac:dyDescent="0.25">
      <c r="A1143">
        <v>970996</v>
      </c>
      <c r="B1143" t="s">
        <v>4696</v>
      </c>
      <c r="C1143" t="s">
        <v>4697</v>
      </c>
      <c r="D1143">
        <v>3990</v>
      </c>
      <c r="E1143" t="s">
        <v>169</v>
      </c>
      <c r="F1143" t="s">
        <v>724</v>
      </c>
      <c r="G1143" t="s">
        <v>2073</v>
      </c>
    </row>
    <row r="1144" spans="1:7" x14ac:dyDescent="0.25">
      <c r="A1144">
        <v>971028</v>
      </c>
      <c r="B1144" t="s">
        <v>4698</v>
      </c>
      <c r="C1144" t="s">
        <v>4699</v>
      </c>
      <c r="D1144">
        <v>3650</v>
      </c>
      <c r="E1144" t="s">
        <v>174</v>
      </c>
      <c r="F1144" t="s">
        <v>724</v>
      </c>
      <c r="G1144" t="s">
        <v>724</v>
      </c>
    </row>
    <row r="1145" spans="1:7" x14ac:dyDescent="0.25">
      <c r="A1145">
        <v>971044</v>
      </c>
      <c r="B1145" t="s">
        <v>2074</v>
      </c>
      <c r="C1145" t="s">
        <v>4700</v>
      </c>
      <c r="D1145">
        <v>3600</v>
      </c>
      <c r="E1145" t="s">
        <v>172</v>
      </c>
      <c r="F1145" t="s">
        <v>724</v>
      </c>
      <c r="G1145" t="s">
        <v>2075</v>
      </c>
    </row>
    <row r="1146" spans="1:7" x14ac:dyDescent="0.25">
      <c r="A1146">
        <v>971069</v>
      </c>
      <c r="B1146" t="s">
        <v>2076</v>
      </c>
      <c r="C1146" t="s">
        <v>3848</v>
      </c>
      <c r="D1146">
        <v>3960</v>
      </c>
      <c r="E1146" t="s">
        <v>177</v>
      </c>
      <c r="F1146" t="s">
        <v>724</v>
      </c>
      <c r="G1146" t="s">
        <v>2077</v>
      </c>
    </row>
    <row r="1147" spans="1:7" x14ac:dyDescent="0.25">
      <c r="A1147">
        <v>971093</v>
      </c>
      <c r="B1147" t="s">
        <v>4701</v>
      </c>
      <c r="C1147" t="s">
        <v>4702</v>
      </c>
      <c r="D1147">
        <v>3740</v>
      </c>
      <c r="E1147" t="s">
        <v>179</v>
      </c>
      <c r="F1147" t="s">
        <v>2078</v>
      </c>
      <c r="G1147" t="s">
        <v>5207</v>
      </c>
    </row>
    <row r="1148" spans="1:7" x14ac:dyDescent="0.25">
      <c r="A1148">
        <v>971101</v>
      </c>
      <c r="B1148" t="s">
        <v>4703</v>
      </c>
      <c r="C1148" t="s">
        <v>4704</v>
      </c>
      <c r="D1148">
        <v>3680</v>
      </c>
      <c r="E1148" t="s">
        <v>176</v>
      </c>
      <c r="F1148" t="s">
        <v>724</v>
      </c>
      <c r="G1148" t="s">
        <v>2079</v>
      </c>
    </row>
    <row r="1149" spans="1:7" x14ac:dyDescent="0.25">
      <c r="A1149">
        <v>971119</v>
      </c>
      <c r="B1149" t="s">
        <v>2080</v>
      </c>
      <c r="C1149" t="s">
        <v>4705</v>
      </c>
      <c r="D1149">
        <v>3620</v>
      </c>
      <c r="E1149" t="s">
        <v>1</v>
      </c>
      <c r="F1149" t="s">
        <v>724</v>
      </c>
      <c r="G1149" t="s">
        <v>5208</v>
      </c>
    </row>
    <row r="1150" spans="1:7" x14ac:dyDescent="0.25">
      <c r="A1150">
        <v>971184</v>
      </c>
      <c r="B1150" t="s">
        <v>4706</v>
      </c>
      <c r="C1150" t="s">
        <v>4707</v>
      </c>
      <c r="D1150">
        <v>3540</v>
      </c>
      <c r="E1150" t="s">
        <v>184</v>
      </c>
      <c r="F1150" t="s">
        <v>1676</v>
      </c>
      <c r="G1150" t="s">
        <v>1677</v>
      </c>
    </row>
    <row r="1151" spans="1:7" x14ac:dyDescent="0.25">
      <c r="A1151">
        <v>971201</v>
      </c>
      <c r="B1151" t="s">
        <v>2922</v>
      </c>
      <c r="C1151" t="s">
        <v>4708</v>
      </c>
      <c r="D1151">
        <v>4540</v>
      </c>
      <c r="E1151" t="s">
        <v>2923</v>
      </c>
      <c r="F1151" t="s">
        <v>724</v>
      </c>
      <c r="G1151" t="s">
        <v>724</v>
      </c>
    </row>
    <row r="1152" spans="1:7" x14ac:dyDescent="0.25">
      <c r="A1152">
        <v>971218</v>
      </c>
      <c r="B1152" t="s">
        <v>2924</v>
      </c>
      <c r="C1152" t="s">
        <v>4709</v>
      </c>
      <c r="D1152">
        <v>8000</v>
      </c>
      <c r="E1152" t="s">
        <v>190</v>
      </c>
      <c r="F1152" t="s">
        <v>724</v>
      </c>
      <c r="G1152" t="s">
        <v>724</v>
      </c>
    </row>
    <row r="1153" spans="1:7" x14ac:dyDescent="0.25">
      <c r="A1153">
        <v>971226</v>
      </c>
      <c r="B1153" t="s">
        <v>4710</v>
      </c>
      <c r="C1153" t="s">
        <v>5209</v>
      </c>
      <c r="D1153">
        <v>8200</v>
      </c>
      <c r="E1153" t="s">
        <v>19</v>
      </c>
      <c r="F1153" t="s">
        <v>5300</v>
      </c>
      <c r="G1153" t="s">
        <v>4711</v>
      </c>
    </row>
    <row r="1154" spans="1:7" x14ac:dyDescent="0.25">
      <c r="A1154">
        <v>971234</v>
      </c>
      <c r="B1154" t="s">
        <v>2925</v>
      </c>
      <c r="C1154" t="s">
        <v>4712</v>
      </c>
      <c r="D1154">
        <v>8000</v>
      </c>
      <c r="E1154" t="s">
        <v>190</v>
      </c>
      <c r="F1154" t="s">
        <v>724</v>
      </c>
      <c r="G1154" t="s">
        <v>724</v>
      </c>
    </row>
    <row r="1155" spans="1:7" x14ac:dyDescent="0.25">
      <c r="A1155">
        <v>971242</v>
      </c>
      <c r="B1155" t="s">
        <v>2081</v>
      </c>
      <c r="C1155" t="s">
        <v>4713</v>
      </c>
      <c r="D1155">
        <v>8000</v>
      </c>
      <c r="E1155" t="s">
        <v>190</v>
      </c>
      <c r="F1155" t="s">
        <v>724</v>
      </c>
      <c r="G1155" t="s">
        <v>2082</v>
      </c>
    </row>
    <row r="1156" spans="1:7" x14ac:dyDescent="0.25">
      <c r="A1156">
        <v>971309</v>
      </c>
      <c r="B1156" t="s">
        <v>4714</v>
      </c>
      <c r="C1156" t="s">
        <v>4715</v>
      </c>
      <c r="D1156">
        <v>8600</v>
      </c>
      <c r="E1156" t="s">
        <v>196</v>
      </c>
      <c r="F1156" t="s">
        <v>724</v>
      </c>
      <c r="G1156" t="s">
        <v>1548</v>
      </c>
    </row>
    <row r="1157" spans="1:7" x14ac:dyDescent="0.25">
      <c r="A1157">
        <v>971317</v>
      </c>
      <c r="B1157" t="s">
        <v>2634</v>
      </c>
      <c r="C1157" t="s">
        <v>3656</v>
      </c>
      <c r="D1157">
        <v>8200</v>
      </c>
      <c r="E1157" t="s">
        <v>197</v>
      </c>
      <c r="F1157" t="s">
        <v>724</v>
      </c>
      <c r="G1157" t="s">
        <v>2926</v>
      </c>
    </row>
    <row r="1158" spans="1:7" x14ac:dyDescent="0.25">
      <c r="A1158">
        <v>971333</v>
      </c>
      <c r="B1158" t="s">
        <v>2083</v>
      </c>
      <c r="C1158" t="s">
        <v>3198</v>
      </c>
      <c r="D1158">
        <v>8200</v>
      </c>
      <c r="E1158" t="s">
        <v>19</v>
      </c>
      <c r="F1158" t="s">
        <v>724</v>
      </c>
      <c r="G1158" t="s">
        <v>2084</v>
      </c>
    </row>
    <row r="1159" spans="1:7" x14ac:dyDescent="0.25">
      <c r="A1159">
        <v>971341</v>
      </c>
      <c r="B1159" t="s">
        <v>1678</v>
      </c>
      <c r="C1159" t="s">
        <v>4716</v>
      </c>
      <c r="D1159">
        <v>8470</v>
      </c>
      <c r="E1159" t="s">
        <v>199</v>
      </c>
      <c r="F1159" t="s">
        <v>1679</v>
      </c>
      <c r="G1159" t="s">
        <v>1680</v>
      </c>
    </row>
    <row r="1160" spans="1:7" x14ac:dyDescent="0.25">
      <c r="A1160">
        <v>971391</v>
      </c>
      <c r="B1160" t="s">
        <v>1681</v>
      </c>
      <c r="C1160" t="s">
        <v>4451</v>
      </c>
      <c r="D1160">
        <v>8370</v>
      </c>
      <c r="E1160" t="s">
        <v>203</v>
      </c>
      <c r="F1160" t="s">
        <v>1682</v>
      </c>
      <c r="G1160" t="s">
        <v>1683</v>
      </c>
    </row>
    <row r="1161" spans="1:7" x14ac:dyDescent="0.25">
      <c r="A1161">
        <v>971432</v>
      </c>
      <c r="B1161" t="s">
        <v>2085</v>
      </c>
      <c r="C1161" t="s">
        <v>3785</v>
      </c>
      <c r="D1161">
        <v>8670</v>
      </c>
      <c r="E1161" t="s">
        <v>207</v>
      </c>
      <c r="F1161" t="s">
        <v>724</v>
      </c>
      <c r="G1161" t="s">
        <v>2086</v>
      </c>
    </row>
    <row r="1162" spans="1:7" x14ac:dyDescent="0.25">
      <c r="A1162">
        <v>971531</v>
      </c>
      <c r="B1162" t="s">
        <v>4717</v>
      </c>
      <c r="C1162" t="s">
        <v>4718</v>
      </c>
      <c r="D1162">
        <v>8500</v>
      </c>
      <c r="E1162" t="s">
        <v>210</v>
      </c>
      <c r="F1162" t="s">
        <v>684</v>
      </c>
      <c r="G1162" t="s">
        <v>5210</v>
      </c>
    </row>
    <row r="1163" spans="1:7" x14ac:dyDescent="0.25">
      <c r="A1163">
        <v>971671</v>
      </c>
      <c r="B1163" t="s">
        <v>4719</v>
      </c>
      <c r="C1163" t="s">
        <v>4720</v>
      </c>
      <c r="D1163">
        <v>8800</v>
      </c>
      <c r="E1163" t="s">
        <v>223</v>
      </c>
      <c r="F1163" t="s">
        <v>724</v>
      </c>
      <c r="G1163" t="s">
        <v>724</v>
      </c>
    </row>
    <row r="1164" spans="1:7" x14ac:dyDescent="0.25">
      <c r="A1164">
        <v>971689</v>
      </c>
      <c r="B1164" t="s">
        <v>2927</v>
      </c>
      <c r="C1164" t="s">
        <v>4721</v>
      </c>
      <c r="D1164">
        <v>8800</v>
      </c>
      <c r="E1164" t="s">
        <v>223</v>
      </c>
      <c r="F1164" t="s">
        <v>724</v>
      </c>
      <c r="G1164" t="s">
        <v>724</v>
      </c>
    </row>
    <row r="1165" spans="1:7" x14ac:dyDescent="0.25">
      <c r="A1165">
        <v>971713</v>
      </c>
      <c r="B1165" t="s">
        <v>2928</v>
      </c>
      <c r="C1165" t="s">
        <v>4722</v>
      </c>
      <c r="D1165">
        <v>8800</v>
      </c>
      <c r="E1165" t="s">
        <v>223</v>
      </c>
      <c r="F1165" t="s">
        <v>724</v>
      </c>
      <c r="G1165" t="s">
        <v>724</v>
      </c>
    </row>
    <row r="1166" spans="1:7" x14ac:dyDescent="0.25">
      <c r="A1166">
        <v>971747</v>
      </c>
      <c r="B1166" t="s">
        <v>2087</v>
      </c>
      <c r="C1166" t="s">
        <v>4723</v>
      </c>
      <c r="D1166">
        <v>8760</v>
      </c>
      <c r="E1166" t="s">
        <v>387</v>
      </c>
      <c r="F1166" t="s">
        <v>724</v>
      </c>
      <c r="G1166" t="s">
        <v>724</v>
      </c>
    </row>
    <row r="1167" spans="1:7" x14ac:dyDescent="0.25">
      <c r="A1167">
        <v>971796</v>
      </c>
      <c r="B1167" t="s">
        <v>4724</v>
      </c>
      <c r="C1167" t="s">
        <v>3792</v>
      </c>
      <c r="D1167">
        <v>8700</v>
      </c>
      <c r="E1167" t="s">
        <v>224</v>
      </c>
      <c r="F1167" t="s">
        <v>2088</v>
      </c>
      <c r="G1167" t="s">
        <v>4725</v>
      </c>
    </row>
    <row r="1168" spans="1:7" x14ac:dyDescent="0.25">
      <c r="A1168">
        <v>971853</v>
      </c>
      <c r="B1168" t="s">
        <v>4726</v>
      </c>
      <c r="C1168" t="s">
        <v>4727</v>
      </c>
      <c r="D1168">
        <v>9000</v>
      </c>
      <c r="E1168" t="s">
        <v>229</v>
      </c>
      <c r="F1168" t="s">
        <v>5211</v>
      </c>
      <c r="G1168" t="s">
        <v>2090</v>
      </c>
    </row>
    <row r="1169" spans="1:7" x14ac:dyDescent="0.25">
      <c r="A1169">
        <v>971861</v>
      </c>
      <c r="B1169" t="s">
        <v>2091</v>
      </c>
      <c r="C1169" t="s">
        <v>4728</v>
      </c>
      <c r="D1169">
        <v>9000</v>
      </c>
      <c r="E1169" t="s">
        <v>229</v>
      </c>
      <c r="F1169" t="s">
        <v>724</v>
      </c>
      <c r="G1169" t="s">
        <v>2092</v>
      </c>
    </row>
    <row r="1170" spans="1:7" x14ac:dyDescent="0.25">
      <c r="A1170">
        <v>971879</v>
      </c>
      <c r="B1170" t="s">
        <v>1684</v>
      </c>
      <c r="C1170" t="s">
        <v>4729</v>
      </c>
      <c r="D1170">
        <v>9000</v>
      </c>
      <c r="E1170" t="s">
        <v>229</v>
      </c>
      <c r="F1170" t="s">
        <v>1685</v>
      </c>
      <c r="G1170" t="s">
        <v>1686</v>
      </c>
    </row>
    <row r="1171" spans="1:7" x14ac:dyDescent="0.25">
      <c r="A1171">
        <v>971887</v>
      </c>
      <c r="B1171" t="s">
        <v>2929</v>
      </c>
      <c r="C1171" t="s">
        <v>3715</v>
      </c>
      <c r="D1171">
        <v>9000</v>
      </c>
      <c r="E1171" t="s">
        <v>229</v>
      </c>
      <c r="F1171" t="s">
        <v>2655</v>
      </c>
      <c r="G1171" t="s">
        <v>2930</v>
      </c>
    </row>
    <row r="1172" spans="1:7" x14ac:dyDescent="0.25">
      <c r="A1172">
        <v>971895</v>
      </c>
      <c r="B1172" t="s">
        <v>2093</v>
      </c>
      <c r="C1172" t="s">
        <v>3938</v>
      </c>
      <c r="D1172">
        <v>1785</v>
      </c>
      <c r="E1172" t="s">
        <v>295</v>
      </c>
      <c r="F1172" t="s">
        <v>724</v>
      </c>
      <c r="G1172" t="s">
        <v>724</v>
      </c>
    </row>
    <row r="1173" spans="1:7" x14ac:dyDescent="0.25">
      <c r="A1173">
        <v>971903</v>
      </c>
      <c r="B1173" t="s">
        <v>4730</v>
      </c>
      <c r="C1173" t="s">
        <v>4731</v>
      </c>
      <c r="D1173">
        <v>9940</v>
      </c>
      <c r="E1173" t="s">
        <v>231</v>
      </c>
      <c r="F1173" t="s">
        <v>724</v>
      </c>
      <c r="G1173" t="s">
        <v>2094</v>
      </c>
    </row>
    <row r="1174" spans="1:7" x14ac:dyDescent="0.25">
      <c r="A1174">
        <v>971937</v>
      </c>
      <c r="B1174" t="s">
        <v>4732</v>
      </c>
      <c r="C1174" t="s">
        <v>5301</v>
      </c>
      <c r="D1174">
        <v>9160</v>
      </c>
      <c r="E1174" t="s">
        <v>235</v>
      </c>
      <c r="F1174" t="s">
        <v>2931</v>
      </c>
      <c r="G1174" t="s">
        <v>2095</v>
      </c>
    </row>
    <row r="1175" spans="1:7" x14ac:dyDescent="0.25">
      <c r="A1175">
        <v>971961</v>
      </c>
      <c r="B1175" t="s">
        <v>4733</v>
      </c>
      <c r="C1175" t="s">
        <v>4734</v>
      </c>
      <c r="D1175">
        <v>9090</v>
      </c>
      <c r="E1175" t="s">
        <v>31</v>
      </c>
      <c r="F1175" t="s">
        <v>724</v>
      </c>
      <c r="G1175" t="s">
        <v>724</v>
      </c>
    </row>
    <row r="1176" spans="1:7" x14ac:dyDescent="0.25">
      <c r="A1176">
        <v>971986</v>
      </c>
      <c r="B1176" t="s">
        <v>2096</v>
      </c>
      <c r="C1176" t="s">
        <v>4735</v>
      </c>
      <c r="D1176">
        <v>9300</v>
      </c>
      <c r="E1176" t="s">
        <v>246</v>
      </c>
      <c r="F1176" t="s">
        <v>724</v>
      </c>
      <c r="G1176" t="s">
        <v>724</v>
      </c>
    </row>
    <row r="1177" spans="1:7" x14ac:dyDescent="0.25">
      <c r="A1177">
        <v>972018</v>
      </c>
      <c r="B1177" t="s">
        <v>2932</v>
      </c>
      <c r="C1177" t="s">
        <v>4736</v>
      </c>
      <c r="D1177">
        <v>9200</v>
      </c>
      <c r="E1177" t="s">
        <v>248</v>
      </c>
      <c r="F1177" t="s">
        <v>724</v>
      </c>
      <c r="G1177" t="s">
        <v>2933</v>
      </c>
    </row>
    <row r="1178" spans="1:7" x14ac:dyDescent="0.25">
      <c r="A1178">
        <v>972059</v>
      </c>
      <c r="B1178" t="s">
        <v>2097</v>
      </c>
      <c r="C1178" t="s">
        <v>4737</v>
      </c>
      <c r="D1178">
        <v>9550</v>
      </c>
      <c r="E1178" t="s">
        <v>258</v>
      </c>
      <c r="F1178" t="s">
        <v>724</v>
      </c>
      <c r="G1178" t="s">
        <v>2098</v>
      </c>
    </row>
    <row r="1179" spans="1:7" x14ac:dyDescent="0.25">
      <c r="A1179">
        <v>972083</v>
      </c>
      <c r="B1179" t="s">
        <v>4738</v>
      </c>
      <c r="C1179" t="s">
        <v>4589</v>
      </c>
      <c r="D1179">
        <v>9700</v>
      </c>
      <c r="E1179" t="s">
        <v>264</v>
      </c>
      <c r="F1179" t="s">
        <v>2934</v>
      </c>
      <c r="G1179" t="s">
        <v>2935</v>
      </c>
    </row>
    <row r="1180" spans="1:7" x14ac:dyDescent="0.25">
      <c r="A1180">
        <v>972117</v>
      </c>
      <c r="B1180" t="s">
        <v>2099</v>
      </c>
      <c r="C1180" t="s">
        <v>4739</v>
      </c>
      <c r="D1180">
        <v>9800</v>
      </c>
      <c r="E1180" t="s">
        <v>267</v>
      </c>
      <c r="F1180" t="s">
        <v>724</v>
      </c>
      <c r="G1180" t="s">
        <v>2100</v>
      </c>
    </row>
    <row r="1181" spans="1:7" x14ac:dyDescent="0.25">
      <c r="A1181">
        <v>972133</v>
      </c>
      <c r="B1181" t="s">
        <v>4740</v>
      </c>
      <c r="C1181" t="s">
        <v>4741</v>
      </c>
      <c r="D1181">
        <v>3018</v>
      </c>
      <c r="E1181" t="s">
        <v>54</v>
      </c>
      <c r="F1181" t="s">
        <v>626</v>
      </c>
      <c r="G1181" t="s">
        <v>724</v>
      </c>
    </row>
    <row r="1182" spans="1:7" x14ac:dyDescent="0.25">
      <c r="A1182">
        <v>972166</v>
      </c>
      <c r="B1182" t="s">
        <v>4742</v>
      </c>
      <c r="C1182" t="s">
        <v>4743</v>
      </c>
      <c r="D1182">
        <v>3580</v>
      </c>
      <c r="E1182" t="s">
        <v>8</v>
      </c>
      <c r="F1182" t="s">
        <v>2834</v>
      </c>
      <c r="G1182" t="s">
        <v>5212</v>
      </c>
    </row>
    <row r="1183" spans="1:7" x14ac:dyDescent="0.25">
      <c r="A1183">
        <v>972174</v>
      </c>
      <c r="B1183" t="s">
        <v>4744</v>
      </c>
      <c r="C1183" t="s">
        <v>4745</v>
      </c>
      <c r="D1183">
        <v>3500</v>
      </c>
      <c r="E1183" t="s">
        <v>163</v>
      </c>
      <c r="F1183" t="s">
        <v>724</v>
      </c>
      <c r="G1183" t="s">
        <v>724</v>
      </c>
    </row>
    <row r="1184" spans="1:7" x14ac:dyDescent="0.25">
      <c r="A1184">
        <v>972224</v>
      </c>
      <c r="B1184" t="s">
        <v>1687</v>
      </c>
      <c r="C1184" t="s">
        <v>4746</v>
      </c>
      <c r="D1184">
        <v>1760</v>
      </c>
      <c r="E1184" t="s">
        <v>290</v>
      </c>
      <c r="F1184" t="s">
        <v>1688</v>
      </c>
      <c r="G1184" t="s">
        <v>724</v>
      </c>
    </row>
    <row r="1185" spans="1:7" x14ac:dyDescent="0.25">
      <c r="A1185">
        <v>972232</v>
      </c>
      <c r="B1185" t="s">
        <v>4747</v>
      </c>
      <c r="C1185" t="s">
        <v>4748</v>
      </c>
      <c r="D1185">
        <v>1080</v>
      </c>
      <c r="E1185" t="s">
        <v>273</v>
      </c>
      <c r="F1185" t="s">
        <v>2936</v>
      </c>
      <c r="G1185" t="s">
        <v>2937</v>
      </c>
    </row>
    <row r="1186" spans="1:7" x14ac:dyDescent="0.25">
      <c r="A1186">
        <v>972241</v>
      </c>
      <c r="B1186" t="s">
        <v>5213</v>
      </c>
      <c r="C1186" t="s">
        <v>4749</v>
      </c>
      <c r="D1186">
        <v>1602</v>
      </c>
      <c r="E1186" t="s">
        <v>286</v>
      </c>
      <c r="F1186" t="s">
        <v>5214</v>
      </c>
      <c r="G1186" t="s">
        <v>724</v>
      </c>
    </row>
    <row r="1187" spans="1:7" x14ac:dyDescent="0.25">
      <c r="A1187">
        <v>972257</v>
      </c>
      <c r="B1187" t="s">
        <v>4750</v>
      </c>
      <c r="C1187" t="s">
        <v>4751</v>
      </c>
      <c r="D1187">
        <v>2018</v>
      </c>
      <c r="E1187" t="s">
        <v>679</v>
      </c>
      <c r="F1187" t="s">
        <v>686</v>
      </c>
      <c r="G1187" t="s">
        <v>1689</v>
      </c>
    </row>
    <row r="1188" spans="1:7" x14ac:dyDescent="0.25">
      <c r="A1188">
        <v>972265</v>
      </c>
      <c r="B1188" t="s">
        <v>4752</v>
      </c>
      <c r="C1188" t="s">
        <v>4753</v>
      </c>
      <c r="D1188">
        <v>2018</v>
      </c>
      <c r="E1188" t="s">
        <v>679</v>
      </c>
      <c r="F1188" t="s">
        <v>1690</v>
      </c>
      <c r="G1188" t="s">
        <v>2938</v>
      </c>
    </row>
    <row r="1189" spans="1:7" x14ac:dyDescent="0.25">
      <c r="A1189">
        <v>972273</v>
      </c>
      <c r="B1189" t="s">
        <v>2101</v>
      </c>
      <c r="C1189" t="s">
        <v>4754</v>
      </c>
      <c r="D1189">
        <v>2018</v>
      </c>
      <c r="E1189" t="s">
        <v>679</v>
      </c>
      <c r="F1189" t="s">
        <v>724</v>
      </c>
      <c r="G1189" t="s">
        <v>724</v>
      </c>
    </row>
    <row r="1190" spans="1:7" x14ac:dyDescent="0.25">
      <c r="A1190">
        <v>972281</v>
      </c>
      <c r="B1190" t="s">
        <v>2102</v>
      </c>
      <c r="C1190" t="s">
        <v>4755</v>
      </c>
      <c r="D1190">
        <v>2900</v>
      </c>
      <c r="E1190" t="s">
        <v>104</v>
      </c>
      <c r="F1190" t="s">
        <v>724</v>
      </c>
      <c r="G1190" t="s">
        <v>724</v>
      </c>
    </row>
    <row r="1191" spans="1:7" x14ac:dyDescent="0.25">
      <c r="A1191">
        <v>972299</v>
      </c>
      <c r="B1191" t="s">
        <v>2939</v>
      </c>
      <c r="C1191" t="s">
        <v>3697</v>
      </c>
      <c r="D1191">
        <v>2930</v>
      </c>
      <c r="E1191" t="s">
        <v>105</v>
      </c>
      <c r="F1191" t="s">
        <v>2940</v>
      </c>
      <c r="G1191" t="s">
        <v>724</v>
      </c>
    </row>
    <row r="1192" spans="1:7" x14ac:dyDescent="0.25">
      <c r="A1192">
        <v>972307</v>
      </c>
      <c r="B1192" t="s">
        <v>4756</v>
      </c>
      <c r="C1192" t="s">
        <v>4757</v>
      </c>
      <c r="D1192">
        <v>2242</v>
      </c>
      <c r="E1192" t="s">
        <v>55</v>
      </c>
      <c r="F1192" t="s">
        <v>1691</v>
      </c>
      <c r="G1192" t="s">
        <v>2941</v>
      </c>
    </row>
    <row r="1193" spans="1:7" x14ac:dyDescent="0.25">
      <c r="A1193">
        <v>972315</v>
      </c>
      <c r="B1193" t="s">
        <v>4758</v>
      </c>
      <c r="C1193" t="s">
        <v>4759</v>
      </c>
      <c r="D1193">
        <v>2300</v>
      </c>
      <c r="E1193" t="s">
        <v>117</v>
      </c>
      <c r="F1193" t="s">
        <v>689</v>
      </c>
      <c r="G1193" t="s">
        <v>1692</v>
      </c>
    </row>
    <row r="1194" spans="1:7" x14ac:dyDescent="0.25">
      <c r="A1194">
        <v>972323</v>
      </c>
      <c r="B1194" t="s">
        <v>4760</v>
      </c>
      <c r="C1194" t="s">
        <v>4761</v>
      </c>
      <c r="D1194">
        <v>2440</v>
      </c>
      <c r="E1194" t="s">
        <v>124</v>
      </c>
      <c r="F1194" t="s">
        <v>724</v>
      </c>
      <c r="G1194" t="s">
        <v>724</v>
      </c>
    </row>
    <row r="1195" spans="1:7" x14ac:dyDescent="0.25">
      <c r="A1195">
        <v>972331</v>
      </c>
      <c r="B1195" t="s">
        <v>2942</v>
      </c>
      <c r="C1195" t="s">
        <v>4762</v>
      </c>
      <c r="D1195">
        <v>2500</v>
      </c>
      <c r="E1195" t="s">
        <v>127</v>
      </c>
      <c r="F1195" t="s">
        <v>724</v>
      </c>
      <c r="G1195" t="s">
        <v>724</v>
      </c>
    </row>
    <row r="1196" spans="1:7" x14ac:dyDescent="0.25">
      <c r="A1196">
        <v>972356</v>
      </c>
      <c r="B1196" t="s">
        <v>1693</v>
      </c>
      <c r="C1196" t="s">
        <v>4763</v>
      </c>
      <c r="D1196">
        <v>2540</v>
      </c>
      <c r="E1196" t="s">
        <v>130</v>
      </c>
      <c r="F1196" t="s">
        <v>1694</v>
      </c>
      <c r="G1196" t="s">
        <v>724</v>
      </c>
    </row>
    <row r="1197" spans="1:7" x14ac:dyDescent="0.25">
      <c r="A1197">
        <v>972364</v>
      </c>
      <c r="B1197" t="s">
        <v>2943</v>
      </c>
      <c r="C1197" t="s">
        <v>4764</v>
      </c>
      <c r="D1197">
        <v>2600</v>
      </c>
      <c r="E1197" t="s">
        <v>320</v>
      </c>
      <c r="F1197" t="s">
        <v>2944</v>
      </c>
      <c r="G1197" t="s">
        <v>2945</v>
      </c>
    </row>
    <row r="1198" spans="1:7" x14ac:dyDescent="0.25">
      <c r="A1198">
        <v>972398</v>
      </c>
      <c r="B1198" t="s">
        <v>1695</v>
      </c>
      <c r="C1198" t="s">
        <v>4765</v>
      </c>
      <c r="D1198">
        <v>3000</v>
      </c>
      <c r="E1198" t="s">
        <v>335</v>
      </c>
      <c r="F1198" t="s">
        <v>691</v>
      </c>
      <c r="G1198" t="s">
        <v>724</v>
      </c>
    </row>
    <row r="1199" spans="1:7" x14ac:dyDescent="0.25">
      <c r="A1199">
        <v>972406</v>
      </c>
      <c r="B1199" t="s">
        <v>4766</v>
      </c>
      <c r="C1199" t="s">
        <v>3269</v>
      </c>
      <c r="D1199">
        <v>3000</v>
      </c>
      <c r="E1199" t="s">
        <v>335</v>
      </c>
      <c r="F1199" t="s">
        <v>2946</v>
      </c>
      <c r="G1199" t="s">
        <v>724</v>
      </c>
    </row>
    <row r="1200" spans="1:7" x14ac:dyDescent="0.25">
      <c r="A1200">
        <v>972414</v>
      </c>
      <c r="B1200" t="s">
        <v>4767</v>
      </c>
      <c r="C1200" t="s">
        <v>4768</v>
      </c>
      <c r="D1200">
        <v>3001</v>
      </c>
      <c r="E1200" t="s">
        <v>150</v>
      </c>
      <c r="F1200" t="s">
        <v>692</v>
      </c>
      <c r="G1200" t="s">
        <v>1696</v>
      </c>
    </row>
    <row r="1201" spans="1:7" x14ac:dyDescent="0.25">
      <c r="A1201">
        <v>972422</v>
      </c>
      <c r="B1201" t="s">
        <v>4769</v>
      </c>
      <c r="C1201" t="s">
        <v>4770</v>
      </c>
      <c r="D1201">
        <v>3040</v>
      </c>
      <c r="E1201" t="s">
        <v>339</v>
      </c>
      <c r="F1201" t="s">
        <v>695</v>
      </c>
      <c r="G1201" t="s">
        <v>724</v>
      </c>
    </row>
    <row r="1202" spans="1:7" x14ac:dyDescent="0.25">
      <c r="A1202">
        <v>972431</v>
      </c>
      <c r="B1202" t="s">
        <v>4771</v>
      </c>
      <c r="C1202" t="s">
        <v>4772</v>
      </c>
      <c r="D1202">
        <v>2220</v>
      </c>
      <c r="E1202" t="s">
        <v>153</v>
      </c>
      <c r="F1202" t="s">
        <v>696</v>
      </c>
      <c r="G1202" t="s">
        <v>2947</v>
      </c>
    </row>
    <row r="1203" spans="1:7" x14ac:dyDescent="0.25">
      <c r="A1203">
        <v>972448</v>
      </c>
      <c r="B1203" t="s">
        <v>2948</v>
      </c>
      <c r="C1203" t="s">
        <v>4773</v>
      </c>
      <c r="D1203">
        <v>3120</v>
      </c>
      <c r="E1203" t="s">
        <v>2949</v>
      </c>
      <c r="F1203" t="s">
        <v>2950</v>
      </c>
      <c r="G1203" t="s">
        <v>2951</v>
      </c>
    </row>
    <row r="1204" spans="1:7" x14ac:dyDescent="0.25">
      <c r="A1204">
        <v>972463</v>
      </c>
      <c r="B1204" t="s">
        <v>1697</v>
      </c>
      <c r="C1204" t="s">
        <v>4774</v>
      </c>
      <c r="D1204">
        <v>2260</v>
      </c>
      <c r="E1204" t="s">
        <v>155</v>
      </c>
      <c r="F1204" t="s">
        <v>697</v>
      </c>
      <c r="G1204" t="s">
        <v>5215</v>
      </c>
    </row>
    <row r="1205" spans="1:7" x14ac:dyDescent="0.25">
      <c r="A1205">
        <v>972471</v>
      </c>
      <c r="B1205" t="s">
        <v>1698</v>
      </c>
      <c r="C1205" t="s">
        <v>4775</v>
      </c>
      <c r="D1205">
        <v>3294</v>
      </c>
      <c r="E1205" t="s">
        <v>412</v>
      </c>
      <c r="F1205" t="s">
        <v>698</v>
      </c>
      <c r="G1205" t="s">
        <v>724</v>
      </c>
    </row>
    <row r="1206" spans="1:7" x14ac:dyDescent="0.25">
      <c r="A1206">
        <v>972489</v>
      </c>
      <c r="B1206" t="s">
        <v>1699</v>
      </c>
      <c r="C1206" t="s">
        <v>4776</v>
      </c>
      <c r="D1206">
        <v>3500</v>
      </c>
      <c r="E1206" t="s">
        <v>163</v>
      </c>
      <c r="F1206" t="s">
        <v>700</v>
      </c>
      <c r="G1206" t="s">
        <v>724</v>
      </c>
    </row>
    <row r="1207" spans="1:7" x14ac:dyDescent="0.25">
      <c r="A1207">
        <v>972497</v>
      </c>
      <c r="B1207" t="s">
        <v>1700</v>
      </c>
      <c r="C1207" t="s">
        <v>3736</v>
      </c>
      <c r="D1207">
        <v>3530</v>
      </c>
      <c r="E1207" t="s">
        <v>165</v>
      </c>
      <c r="F1207" t="s">
        <v>702</v>
      </c>
      <c r="G1207" t="s">
        <v>1701</v>
      </c>
    </row>
    <row r="1208" spans="1:7" x14ac:dyDescent="0.25">
      <c r="A1208">
        <v>972505</v>
      </c>
      <c r="B1208" t="s">
        <v>1702</v>
      </c>
      <c r="C1208" t="s">
        <v>4777</v>
      </c>
      <c r="D1208">
        <v>3600</v>
      </c>
      <c r="E1208" t="s">
        <v>172</v>
      </c>
      <c r="F1208" t="s">
        <v>705</v>
      </c>
      <c r="G1208" t="s">
        <v>1703</v>
      </c>
    </row>
    <row r="1209" spans="1:7" x14ac:dyDescent="0.25">
      <c r="A1209">
        <v>972513</v>
      </c>
      <c r="B1209" t="s">
        <v>1704</v>
      </c>
      <c r="C1209" t="s">
        <v>5429</v>
      </c>
      <c r="D1209">
        <v>3590</v>
      </c>
      <c r="E1209" t="s">
        <v>366</v>
      </c>
      <c r="F1209" t="s">
        <v>706</v>
      </c>
      <c r="G1209" t="s">
        <v>1705</v>
      </c>
    </row>
    <row r="1210" spans="1:7" x14ac:dyDescent="0.25">
      <c r="A1210">
        <v>972547</v>
      </c>
      <c r="B1210" t="s">
        <v>4778</v>
      </c>
      <c r="C1210" t="s">
        <v>4779</v>
      </c>
      <c r="D1210">
        <v>9000</v>
      </c>
      <c r="E1210" t="s">
        <v>229</v>
      </c>
      <c r="F1210" t="s">
        <v>724</v>
      </c>
      <c r="G1210" t="s">
        <v>724</v>
      </c>
    </row>
    <row r="1211" spans="1:7" x14ac:dyDescent="0.25">
      <c r="A1211">
        <v>972571</v>
      </c>
      <c r="B1211" t="s">
        <v>4780</v>
      </c>
      <c r="C1211" t="s">
        <v>4781</v>
      </c>
      <c r="D1211">
        <v>8650</v>
      </c>
      <c r="E1211" t="s">
        <v>710</v>
      </c>
      <c r="F1211" t="s">
        <v>2952</v>
      </c>
      <c r="G1211" t="s">
        <v>2953</v>
      </c>
    </row>
    <row r="1212" spans="1:7" x14ac:dyDescent="0.25">
      <c r="A1212">
        <v>972612</v>
      </c>
      <c r="B1212" t="s">
        <v>1706</v>
      </c>
      <c r="C1212" t="s">
        <v>3475</v>
      </c>
      <c r="D1212">
        <v>8670</v>
      </c>
      <c r="E1212" t="s">
        <v>29</v>
      </c>
      <c r="F1212" t="s">
        <v>711</v>
      </c>
      <c r="G1212" t="s">
        <v>1707</v>
      </c>
    </row>
    <row r="1213" spans="1:7" x14ac:dyDescent="0.25">
      <c r="A1213">
        <v>972638</v>
      </c>
      <c r="B1213" t="s">
        <v>4782</v>
      </c>
      <c r="C1213" t="s">
        <v>4783</v>
      </c>
      <c r="D1213">
        <v>8500</v>
      </c>
      <c r="E1213" t="s">
        <v>210</v>
      </c>
      <c r="F1213" t="s">
        <v>724</v>
      </c>
      <c r="G1213" t="s">
        <v>724</v>
      </c>
    </row>
    <row r="1214" spans="1:7" x14ac:dyDescent="0.25">
      <c r="A1214">
        <v>972646</v>
      </c>
      <c r="B1214" t="s">
        <v>1708</v>
      </c>
      <c r="C1214" t="s">
        <v>4784</v>
      </c>
      <c r="D1214">
        <v>8500</v>
      </c>
      <c r="E1214" t="s">
        <v>210</v>
      </c>
      <c r="F1214" t="s">
        <v>712</v>
      </c>
      <c r="G1214" t="s">
        <v>724</v>
      </c>
    </row>
    <row r="1215" spans="1:7" x14ac:dyDescent="0.25">
      <c r="A1215">
        <v>972661</v>
      </c>
      <c r="B1215" t="s">
        <v>4785</v>
      </c>
      <c r="C1215" t="s">
        <v>4786</v>
      </c>
      <c r="D1215">
        <v>8800</v>
      </c>
      <c r="E1215" t="s">
        <v>223</v>
      </c>
      <c r="F1215" t="s">
        <v>2954</v>
      </c>
      <c r="G1215" t="s">
        <v>2955</v>
      </c>
    </row>
    <row r="1216" spans="1:7" x14ac:dyDescent="0.25">
      <c r="A1216">
        <v>972679</v>
      </c>
      <c r="B1216" t="s">
        <v>1709</v>
      </c>
      <c r="C1216" t="s">
        <v>4787</v>
      </c>
      <c r="D1216">
        <v>8830</v>
      </c>
      <c r="E1216" t="s">
        <v>713</v>
      </c>
      <c r="F1216" t="s">
        <v>1710</v>
      </c>
      <c r="G1216" t="s">
        <v>2956</v>
      </c>
    </row>
    <row r="1217" spans="1:7" x14ac:dyDescent="0.25">
      <c r="A1217">
        <v>972687</v>
      </c>
      <c r="B1217" t="s">
        <v>2957</v>
      </c>
      <c r="C1217" t="s">
        <v>4788</v>
      </c>
      <c r="D1217">
        <v>8700</v>
      </c>
      <c r="E1217" t="s">
        <v>224</v>
      </c>
      <c r="F1217" t="s">
        <v>2958</v>
      </c>
      <c r="G1217" t="s">
        <v>2959</v>
      </c>
    </row>
    <row r="1218" spans="1:7" x14ac:dyDescent="0.25">
      <c r="A1218">
        <v>972695</v>
      </c>
      <c r="B1218" t="s">
        <v>1711</v>
      </c>
      <c r="C1218" t="s">
        <v>4789</v>
      </c>
      <c r="D1218">
        <v>9031</v>
      </c>
      <c r="E1218" t="s">
        <v>268</v>
      </c>
      <c r="F1218" t="s">
        <v>1712</v>
      </c>
      <c r="G1218" t="s">
        <v>724</v>
      </c>
    </row>
    <row r="1219" spans="1:7" x14ac:dyDescent="0.25">
      <c r="A1219">
        <v>972729</v>
      </c>
      <c r="B1219" t="s">
        <v>1713</v>
      </c>
      <c r="C1219" t="s">
        <v>4790</v>
      </c>
      <c r="D1219">
        <v>9300</v>
      </c>
      <c r="E1219" t="s">
        <v>246</v>
      </c>
      <c r="F1219" t="s">
        <v>1714</v>
      </c>
      <c r="G1219" t="s">
        <v>1715</v>
      </c>
    </row>
    <row r="1220" spans="1:7" x14ac:dyDescent="0.25">
      <c r="A1220">
        <v>972737</v>
      </c>
      <c r="B1220" t="s">
        <v>4791</v>
      </c>
      <c r="C1220" t="s">
        <v>4792</v>
      </c>
      <c r="D1220">
        <v>9300</v>
      </c>
      <c r="E1220" t="s">
        <v>246</v>
      </c>
      <c r="F1220" t="s">
        <v>2960</v>
      </c>
      <c r="G1220" t="s">
        <v>2961</v>
      </c>
    </row>
    <row r="1221" spans="1:7" x14ac:dyDescent="0.25">
      <c r="A1221">
        <v>972745</v>
      </c>
      <c r="B1221" t="s">
        <v>4793</v>
      </c>
      <c r="C1221" t="s">
        <v>4794</v>
      </c>
      <c r="D1221">
        <v>9255</v>
      </c>
      <c r="E1221" t="s">
        <v>249</v>
      </c>
      <c r="F1221" t="s">
        <v>715</v>
      </c>
      <c r="G1221" t="s">
        <v>724</v>
      </c>
    </row>
    <row r="1222" spans="1:7" x14ac:dyDescent="0.25">
      <c r="A1222">
        <v>972786</v>
      </c>
      <c r="B1222" t="s">
        <v>4795</v>
      </c>
      <c r="C1222" t="s">
        <v>4796</v>
      </c>
      <c r="D1222">
        <v>9810</v>
      </c>
      <c r="E1222" t="s">
        <v>44</v>
      </c>
      <c r="F1222" t="s">
        <v>724</v>
      </c>
      <c r="G1222" t="s">
        <v>724</v>
      </c>
    </row>
    <row r="1223" spans="1:7" x14ac:dyDescent="0.25">
      <c r="A1223">
        <v>972794</v>
      </c>
      <c r="B1223" t="s">
        <v>4797</v>
      </c>
      <c r="C1223" t="s">
        <v>4798</v>
      </c>
      <c r="D1223">
        <v>9800</v>
      </c>
      <c r="E1223" t="s">
        <v>267</v>
      </c>
      <c r="F1223" t="s">
        <v>2962</v>
      </c>
      <c r="G1223" t="s">
        <v>2963</v>
      </c>
    </row>
    <row r="1224" spans="1:7" x14ac:dyDescent="0.25">
      <c r="A1224">
        <v>972802</v>
      </c>
      <c r="B1224" t="s">
        <v>4799</v>
      </c>
      <c r="C1224" t="s">
        <v>4800</v>
      </c>
      <c r="D1224">
        <v>9800</v>
      </c>
      <c r="E1224" t="s">
        <v>267</v>
      </c>
      <c r="F1224" t="s">
        <v>716</v>
      </c>
      <c r="G1224" t="s">
        <v>1716</v>
      </c>
    </row>
    <row r="1225" spans="1:7" x14ac:dyDescent="0.25">
      <c r="A1225">
        <v>972811</v>
      </c>
      <c r="B1225" t="s">
        <v>4801</v>
      </c>
      <c r="C1225" t="s">
        <v>4802</v>
      </c>
      <c r="D1225">
        <v>9920</v>
      </c>
      <c r="E1225" t="s">
        <v>1646</v>
      </c>
      <c r="F1225" t="s">
        <v>718</v>
      </c>
      <c r="G1225" t="s">
        <v>1717</v>
      </c>
    </row>
    <row r="1226" spans="1:7" x14ac:dyDescent="0.25">
      <c r="A1226">
        <v>972836</v>
      </c>
      <c r="B1226" t="s">
        <v>1718</v>
      </c>
      <c r="C1226" t="s">
        <v>4803</v>
      </c>
      <c r="D1226">
        <v>9850</v>
      </c>
      <c r="E1226" t="s">
        <v>717</v>
      </c>
      <c r="F1226" t="s">
        <v>1719</v>
      </c>
      <c r="G1226" t="s">
        <v>1720</v>
      </c>
    </row>
    <row r="1227" spans="1:7" x14ac:dyDescent="0.25">
      <c r="A1227">
        <v>972844</v>
      </c>
      <c r="B1227" t="s">
        <v>4804</v>
      </c>
      <c r="C1227" t="s">
        <v>4805</v>
      </c>
      <c r="D1227">
        <v>3600</v>
      </c>
      <c r="E1227" t="s">
        <v>172</v>
      </c>
      <c r="F1227" t="s">
        <v>643</v>
      </c>
      <c r="G1227" t="s">
        <v>724</v>
      </c>
    </row>
    <row r="1228" spans="1:7" x14ac:dyDescent="0.25">
      <c r="A1228">
        <v>972851</v>
      </c>
      <c r="B1228" t="s">
        <v>2103</v>
      </c>
      <c r="C1228" t="s">
        <v>5216</v>
      </c>
      <c r="D1228">
        <v>3530</v>
      </c>
      <c r="E1228" t="s">
        <v>165</v>
      </c>
      <c r="F1228" t="s">
        <v>724</v>
      </c>
      <c r="G1228" t="s">
        <v>2104</v>
      </c>
    </row>
    <row r="1229" spans="1:7" x14ac:dyDescent="0.25">
      <c r="A1229">
        <v>972885</v>
      </c>
      <c r="B1229" t="s">
        <v>4806</v>
      </c>
      <c r="C1229" t="s">
        <v>4807</v>
      </c>
      <c r="D1229">
        <v>3950</v>
      </c>
      <c r="E1229" t="s">
        <v>171</v>
      </c>
      <c r="F1229" t="s">
        <v>724</v>
      </c>
      <c r="G1229" t="s">
        <v>2105</v>
      </c>
    </row>
    <row r="1230" spans="1:7" x14ac:dyDescent="0.25">
      <c r="A1230">
        <v>972893</v>
      </c>
      <c r="B1230" t="s">
        <v>2964</v>
      </c>
      <c r="C1230" t="s">
        <v>3731</v>
      </c>
      <c r="D1230">
        <v>2018</v>
      </c>
      <c r="E1230" t="s">
        <v>679</v>
      </c>
      <c r="F1230" t="s">
        <v>997</v>
      </c>
      <c r="G1230" t="s">
        <v>724</v>
      </c>
    </row>
    <row r="1231" spans="1:7" x14ac:dyDescent="0.25">
      <c r="A1231">
        <v>972901</v>
      </c>
      <c r="B1231" t="s">
        <v>4808</v>
      </c>
      <c r="C1231" t="s">
        <v>687</v>
      </c>
      <c r="D1231">
        <v>2990</v>
      </c>
      <c r="E1231" t="s">
        <v>107</v>
      </c>
      <c r="F1231" t="s">
        <v>688</v>
      </c>
      <c r="G1231" t="s">
        <v>1721</v>
      </c>
    </row>
    <row r="1232" spans="1:7" x14ac:dyDescent="0.25">
      <c r="A1232">
        <v>972919</v>
      </c>
      <c r="B1232" t="s">
        <v>4809</v>
      </c>
      <c r="C1232" t="s">
        <v>4810</v>
      </c>
      <c r="D1232">
        <v>2570</v>
      </c>
      <c r="E1232" t="s">
        <v>132</v>
      </c>
      <c r="F1232" t="s">
        <v>690</v>
      </c>
      <c r="G1232" t="s">
        <v>2965</v>
      </c>
    </row>
    <row r="1233" spans="1:7" x14ac:dyDescent="0.25">
      <c r="A1233">
        <v>972927</v>
      </c>
      <c r="B1233" t="s">
        <v>4811</v>
      </c>
      <c r="C1233" t="s">
        <v>4812</v>
      </c>
      <c r="D1233">
        <v>3550</v>
      </c>
      <c r="E1233" t="s">
        <v>166</v>
      </c>
      <c r="F1233" t="s">
        <v>701</v>
      </c>
      <c r="G1233" t="s">
        <v>1722</v>
      </c>
    </row>
    <row r="1234" spans="1:7" x14ac:dyDescent="0.25">
      <c r="A1234">
        <v>972935</v>
      </c>
      <c r="B1234" t="s">
        <v>1723</v>
      </c>
      <c r="C1234" t="s">
        <v>4813</v>
      </c>
      <c r="D1234">
        <v>3900</v>
      </c>
      <c r="E1234" t="s">
        <v>777</v>
      </c>
      <c r="F1234" t="s">
        <v>704</v>
      </c>
      <c r="G1234" t="s">
        <v>5217</v>
      </c>
    </row>
    <row r="1235" spans="1:7" x14ac:dyDescent="0.25">
      <c r="A1235">
        <v>972968</v>
      </c>
      <c r="B1235" t="s">
        <v>4814</v>
      </c>
      <c r="C1235" t="s">
        <v>4815</v>
      </c>
      <c r="D1235">
        <v>3580</v>
      </c>
      <c r="E1235" t="s">
        <v>8</v>
      </c>
      <c r="F1235" t="s">
        <v>709</v>
      </c>
      <c r="G1235" t="s">
        <v>724</v>
      </c>
    </row>
    <row r="1236" spans="1:7" x14ac:dyDescent="0.25">
      <c r="A1236">
        <v>972976</v>
      </c>
      <c r="B1236" t="s">
        <v>4816</v>
      </c>
      <c r="C1236" t="s">
        <v>4817</v>
      </c>
      <c r="D1236">
        <v>3580</v>
      </c>
      <c r="E1236" t="s">
        <v>8</v>
      </c>
      <c r="F1236" t="s">
        <v>724</v>
      </c>
      <c r="G1236" t="s">
        <v>724</v>
      </c>
    </row>
    <row r="1237" spans="1:7" x14ac:dyDescent="0.25">
      <c r="A1237">
        <v>972992</v>
      </c>
      <c r="B1237" t="s">
        <v>4818</v>
      </c>
      <c r="C1237" t="s">
        <v>4819</v>
      </c>
      <c r="D1237">
        <v>8430</v>
      </c>
      <c r="E1237" t="s">
        <v>28</v>
      </c>
      <c r="F1237" t="s">
        <v>2966</v>
      </c>
      <c r="G1237" t="s">
        <v>2967</v>
      </c>
    </row>
    <row r="1238" spans="1:7" x14ac:dyDescent="0.25">
      <c r="A1238">
        <v>973016</v>
      </c>
      <c r="B1238" t="s">
        <v>5302</v>
      </c>
      <c r="C1238" t="s">
        <v>4820</v>
      </c>
      <c r="D1238">
        <v>8680</v>
      </c>
      <c r="E1238" t="s">
        <v>200</v>
      </c>
      <c r="F1238" t="s">
        <v>5303</v>
      </c>
      <c r="G1238" t="s">
        <v>5304</v>
      </c>
    </row>
    <row r="1239" spans="1:7" x14ac:dyDescent="0.25">
      <c r="A1239">
        <v>973065</v>
      </c>
      <c r="B1239" t="s">
        <v>2106</v>
      </c>
      <c r="C1239" t="s">
        <v>4821</v>
      </c>
      <c r="D1239">
        <v>8970</v>
      </c>
      <c r="E1239" t="s">
        <v>228</v>
      </c>
      <c r="F1239" t="s">
        <v>724</v>
      </c>
      <c r="G1239" t="s">
        <v>724</v>
      </c>
    </row>
    <row r="1240" spans="1:7" x14ac:dyDescent="0.25">
      <c r="A1240">
        <v>973081</v>
      </c>
      <c r="B1240" t="s">
        <v>4822</v>
      </c>
      <c r="C1240" t="s">
        <v>4823</v>
      </c>
      <c r="D1240">
        <v>8200</v>
      </c>
      <c r="E1240" t="s">
        <v>19</v>
      </c>
      <c r="F1240" t="s">
        <v>5218</v>
      </c>
      <c r="G1240" t="s">
        <v>1724</v>
      </c>
    </row>
    <row r="1241" spans="1:7" x14ac:dyDescent="0.25">
      <c r="A1241">
        <v>973115</v>
      </c>
      <c r="B1241" t="s">
        <v>4824</v>
      </c>
      <c r="C1241" t="s">
        <v>4825</v>
      </c>
      <c r="D1241">
        <v>3500</v>
      </c>
      <c r="E1241" t="s">
        <v>163</v>
      </c>
      <c r="F1241" t="s">
        <v>699</v>
      </c>
      <c r="G1241" t="s">
        <v>5219</v>
      </c>
    </row>
    <row r="1242" spans="1:7" x14ac:dyDescent="0.25">
      <c r="A1242">
        <v>973149</v>
      </c>
      <c r="B1242" t="s">
        <v>4826</v>
      </c>
      <c r="C1242" t="s">
        <v>4827</v>
      </c>
      <c r="D1242">
        <v>3990</v>
      </c>
      <c r="E1242" t="s">
        <v>364</v>
      </c>
      <c r="F1242" t="s">
        <v>724</v>
      </c>
      <c r="G1242" t="s">
        <v>724</v>
      </c>
    </row>
    <row r="1243" spans="1:7" x14ac:dyDescent="0.25">
      <c r="A1243">
        <v>973181</v>
      </c>
      <c r="B1243" t="s">
        <v>4828</v>
      </c>
      <c r="C1243" t="s">
        <v>4829</v>
      </c>
      <c r="D1243">
        <v>9000</v>
      </c>
      <c r="E1243" t="s">
        <v>229</v>
      </c>
      <c r="F1243" t="s">
        <v>724</v>
      </c>
      <c r="G1243" t="s">
        <v>724</v>
      </c>
    </row>
    <row r="1244" spans="1:7" x14ac:dyDescent="0.25">
      <c r="A1244">
        <v>973231</v>
      </c>
      <c r="B1244" t="s">
        <v>2968</v>
      </c>
      <c r="C1244" t="s">
        <v>3207</v>
      </c>
      <c r="D1244">
        <v>3001</v>
      </c>
      <c r="E1244" t="s">
        <v>150</v>
      </c>
      <c r="F1244" t="s">
        <v>724</v>
      </c>
      <c r="G1244" t="s">
        <v>724</v>
      </c>
    </row>
    <row r="1245" spans="1:7" x14ac:dyDescent="0.25">
      <c r="A1245">
        <v>973289</v>
      </c>
      <c r="B1245" t="s">
        <v>4830</v>
      </c>
      <c r="C1245" t="s">
        <v>4831</v>
      </c>
      <c r="D1245">
        <v>3990</v>
      </c>
      <c r="E1245" t="s">
        <v>169</v>
      </c>
      <c r="F1245" t="s">
        <v>703</v>
      </c>
      <c r="G1245" t="s">
        <v>1725</v>
      </c>
    </row>
    <row r="1246" spans="1:7" x14ac:dyDescent="0.25">
      <c r="A1246">
        <v>973313</v>
      </c>
      <c r="B1246" t="s">
        <v>2969</v>
      </c>
      <c r="C1246" t="s">
        <v>4832</v>
      </c>
      <c r="D1246">
        <v>2880</v>
      </c>
      <c r="E1246" t="s">
        <v>137</v>
      </c>
      <c r="F1246" t="s">
        <v>2970</v>
      </c>
      <c r="G1246" t="s">
        <v>2971</v>
      </c>
    </row>
    <row r="1247" spans="1:7" x14ac:dyDescent="0.25">
      <c r="A1247">
        <v>973354</v>
      </c>
      <c r="B1247" t="s">
        <v>4833</v>
      </c>
      <c r="C1247" t="s">
        <v>4834</v>
      </c>
      <c r="D1247">
        <v>2820</v>
      </c>
      <c r="E1247" t="s">
        <v>144</v>
      </c>
      <c r="F1247" t="s">
        <v>489</v>
      </c>
      <c r="G1247" t="s">
        <v>1726</v>
      </c>
    </row>
    <row r="1248" spans="1:7" x14ac:dyDescent="0.25">
      <c r="A1248">
        <v>973362</v>
      </c>
      <c r="B1248" t="s">
        <v>1727</v>
      </c>
      <c r="C1248" t="s">
        <v>4835</v>
      </c>
      <c r="D1248">
        <v>1860</v>
      </c>
      <c r="E1248" t="s">
        <v>294</v>
      </c>
      <c r="F1248" t="s">
        <v>624</v>
      </c>
      <c r="G1248" t="s">
        <v>1728</v>
      </c>
    </row>
    <row r="1249" spans="1:7" x14ac:dyDescent="0.25">
      <c r="A1249">
        <v>973412</v>
      </c>
      <c r="B1249" t="s">
        <v>3721</v>
      </c>
      <c r="C1249" t="s">
        <v>3722</v>
      </c>
      <c r="D1249">
        <v>9404</v>
      </c>
      <c r="E1249" t="s">
        <v>39</v>
      </c>
      <c r="F1249" t="s">
        <v>474</v>
      </c>
      <c r="G1249" t="s">
        <v>1729</v>
      </c>
    </row>
    <row r="1250" spans="1:7" x14ac:dyDescent="0.25">
      <c r="A1250">
        <v>973421</v>
      </c>
      <c r="B1250" t="s">
        <v>4836</v>
      </c>
      <c r="C1250" t="s">
        <v>4837</v>
      </c>
      <c r="D1250">
        <v>9185</v>
      </c>
      <c r="E1250" t="s">
        <v>233</v>
      </c>
      <c r="F1250" t="s">
        <v>584</v>
      </c>
      <c r="G1250" t="s">
        <v>2972</v>
      </c>
    </row>
    <row r="1251" spans="1:7" x14ac:dyDescent="0.25">
      <c r="A1251">
        <v>973438</v>
      </c>
      <c r="B1251" t="s">
        <v>4838</v>
      </c>
      <c r="C1251" t="s">
        <v>4839</v>
      </c>
      <c r="D1251">
        <v>3511</v>
      </c>
      <c r="E1251" t="s">
        <v>2973</v>
      </c>
      <c r="F1251" t="s">
        <v>2974</v>
      </c>
      <c r="G1251" t="s">
        <v>724</v>
      </c>
    </row>
    <row r="1252" spans="1:7" x14ac:dyDescent="0.25">
      <c r="A1252">
        <v>973446</v>
      </c>
      <c r="B1252" t="s">
        <v>1730</v>
      </c>
      <c r="C1252" t="s">
        <v>4840</v>
      </c>
      <c r="D1252">
        <v>3510</v>
      </c>
      <c r="E1252" t="s">
        <v>362</v>
      </c>
      <c r="F1252" t="s">
        <v>519</v>
      </c>
      <c r="G1252" t="s">
        <v>4841</v>
      </c>
    </row>
    <row r="1253" spans="1:7" x14ac:dyDescent="0.25">
      <c r="A1253">
        <v>973495</v>
      </c>
      <c r="B1253" t="s">
        <v>4842</v>
      </c>
      <c r="C1253" t="s">
        <v>4843</v>
      </c>
      <c r="D1253">
        <v>3110</v>
      </c>
      <c r="E1253" t="s">
        <v>343</v>
      </c>
      <c r="F1253" t="s">
        <v>2975</v>
      </c>
      <c r="G1253" t="s">
        <v>2976</v>
      </c>
    </row>
    <row r="1254" spans="1:7" x14ac:dyDescent="0.25">
      <c r="A1254">
        <v>973511</v>
      </c>
      <c r="B1254" t="s">
        <v>4844</v>
      </c>
      <c r="C1254" t="s">
        <v>4845</v>
      </c>
      <c r="D1254">
        <v>3090</v>
      </c>
      <c r="E1254" t="s">
        <v>95</v>
      </c>
      <c r="F1254" t="s">
        <v>2977</v>
      </c>
      <c r="G1254" t="s">
        <v>2978</v>
      </c>
    </row>
    <row r="1255" spans="1:7" x14ac:dyDescent="0.25">
      <c r="A1255">
        <v>973537</v>
      </c>
      <c r="B1255" t="s">
        <v>4846</v>
      </c>
      <c r="C1255" t="s">
        <v>4847</v>
      </c>
      <c r="D1255">
        <v>1755</v>
      </c>
      <c r="E1255" t="s">
        <v>285</v>
      </c>
      <c r="F1255" t="s">
        <v>2979</v>
      </c>
      <c r="G1255" t="s">
        <v>2980</v>
      </c>
    </row>
    <row r="1256" spans="1:7" x14ac:dyDescent="0.25">
      <c r="A1256">
        <v>973552</v>
      </c>
      <c r="B1256" t="s">
        <v>4848</v>
      </c>
      <c r="C1256" t="s">
        <v>3420</v>
      </c>
      <c r="D1256">
        <v>3500</v>
      </c>
      <c r="E1256" t="s">
        <v>163</v>
      </c>
      <c r="F1256" t="s">
        <v>518</v>
      </c>
      <c r="G1256" t="s">
        <v>1731</v>
      </c>
    </row>
    <row r="1257" spans="1:7" x14ac:dyDescent="0.25">
      <c r="A1257">
        <v>973578</v>
      </c>
      <c r="B1257" t="s">
        <v>4849</v>
      </c>
      <c r="C1257" t="s">
        <v>4850</v>
      </c>
      <c r="D1257">
        <v>2300</v>
      </c>
      <c r="E1257" t="s">
        <v>117</v>
      </c>
      <c r="F1257" t="s">
        <v>2981</v>
      </c>
      <c r="G1257" t="s">
        <v>724</v>
      </c>
    </row>
    <row r="1258" spans="1:7" x14ac:dyDescent="0.25">
      <c r="A1258">
        <v>973602</v>
      </c>
      <c r="B1258" t="s">
        <v>4851</v>
      </c>
      <c r="C1258" t="s">
        <v>4852</v>
      </c>
      <c r="D1258">
        <v>3870</v>
      </c>
      <c r="E1258" t="s">
        <v>182</v>
      </c>
      <c r="F1258" t="s">
        <v>1732</v>
      </c>
      <c r="G1258" t="s">
        <v>1733</v>
      </c>
    </row>
    <row r="1259" spans="1:7" x14ac:dyDescent="0.25">
      <c r="A1259">
        <v>973628</v>
      </c>
      <c r="B1259" t="s">
        <v>4853</v>
      </c>
      <c r="C1259" t="s">
        <v>3114</v>
      </c>
      <c r="D1259">
        <v>2500</v>
      </c>
      <c r="E1259" t="s">
        <v>318</v>
      </c>
      <c r="F1259" t="s">
        <v>482</v>
      </c>
      <c r="G1259" t="s">
        <v>1734</v>
      </c>
    </row>
    <row r="1260" spans="1:7" x14ac:dyDescent="0.25">
      <c r="A1260">
        <v>973651</v>
      </c>
      <c r="B1260" t="s">
        <v>4854</v>
      </c>
      <c r="C1260" t="s">
        <v>4789</v>
      </c>
      <c r="D1260">
        <v>3930</v>
      </c>
      <c r="E1260" t="s">
        <v>170</v>
      </c>
      <c r="F1260" t="s">
        <v>2982</v>
      </c>
      <c r="G1260" t="s">
        <v>1735</v>
      </c>
    </row>
    <row r="1261" spans="1:7" x14ac:dyDescent="0.25">
      <c r="A1261">
        <v>973669</v>
      </c>
      <c r="B1261" t="s">
        <v>4855</v>
      </c>
      <c r="C1261" t="s">
        <v>4856</v>
      </c>
      <c r="D1261">
        <v>3630</v>
      </c>
      <c r="E1261" t="s">
        <v>173</v>
      </c>
      <c r="F1261" t="s">
        <v>5220</v>
      </c>
      <c r="G1261" t="s">
        <v>2983</v>
      </c>
    </row>
    <row r="1262" spans="1:7" x14ac:dyDescent="0.25">
      <c r="A1262">
        <v>973701</v>
      </c>
      <c r="B1262" t="s">
        <v>1737</v>
      </c>
      <c r="C1262" t="s">
        <v>4857</v>
      </c>
      <c r="D1262">
        <v>3360</v>
      </c>
      <c r="E1262" t="s">
        <v>338</v>
      </c>
      <c r="F1262" t="s">
        <v>499</v>
      </c>
      <c r="G1262" t="s">
        <v>724</v>
      </c>
    </row>
    <row r="1263" spans="1:7" x14ac:dyDescent="0.25">
      <c r="A1263">
        <v>973719</v>
      </c>
      <c r="B1263" t="s">
        <v>4858</v>
      </c>
      <c r="C1263" t="s">
        <v>4859</v>
      </c>
      <c r="D1263">
        <v>2223</v>
      </c>
      <c r="E1263" t="s">
        <v>328</v>
      </c>
      <c r="F1263" t="s">
        <v>1738</v>
      </c>
      <c r="G1263" t="s">
        <v>5221</v>
      </c>
    </row>
    <row r="1264" spans="1:7" x14ac:dyDescent="0.25">
      <c r="A1264">
        <v>973727</v>
      </c>
      <c r="B1264" t="s">
        <v>4860</v>
      </c>
      <c r="C1264" t="s">
        <v>4861</v>
      </c>
      <c r="D1264">
        <v>1730</v>
      </c>
      <c r="E1264" t="s">
        <v>86</v>
      </c>
      <c r="F1264" t="s">
        <v>659</v>
      </c>
      <c r="G1264" t="s">
        <v>5430</v>
      </c>
    </row>
    <row r="1265" spans="1:7" x14ac:dyDescent="0.25">
      <c r="A1265">
        <v>973743</v>
      </c>
      <c r="B1265" t="s">
        <v>4862</v>
      </c>
      <c r="C1265" t="s">
        <v>4863</v>
      </c>
      <c r="D1265">
        <v>8460</v>
      </c>
      <c r="E1265" t="s">
        <v>2984</v>
      </c>
      <c r="F1265" t="s">
        <v>2985</v>
      </c>
      <c r="G1265" t="s">
        <v>2986</v>
      </c>
    </row>
    <row r="1266" spans="1:7" x14ac:dyDescent="0.25">
      <c r="A1266">
        <v>973768</v>
      </c>
      <c r="B1266" t="s">
        <v>4864</v>
      </c>
      <c r="C1266" t="s">
        <v>4865</v>
      </c>
      <c r="D1266">
        <v>3920</v>
      </c>
      <c r="E1266" t="s">
        <v>183</v>
      </c>
      <c r="F1266" t="s">
        <v>724</v>
      </c>
      <c r="G1266" t="s">
        <v>724</v>
      </c>
    </row>
    <row r="1267" spans="1:7" x14ac:dyDescent="0.25">
      <c r="A1267">
        <v>973776</v>
      </c>
      <c r="B1267" t="s">
        <v>4866</v>
      </c>
      <c r="C1267" t="s">
        <v>4867</v>
      </c>
      <c r="D1267">
        <v>3680</v>
      </c>
      <c r="E1267" t="s">
        <v>368</v>
      </c>
      <c r="F1267" t="s">
        <v>1739</v>
      </c>
      <c r="G1267" t="s">
        <v>1740</v>
      </c>
    </row>
    <row r="1268" spans="1:7" x14ac:dyDescent="0.25">
      <c r="A1268">
        <v>973784</v>
      </c>
      <c r="B1268" t="s">
        <v>4868</v>
      </c>
      <c r="C1268" t="s">
        <v>4869</v>
      </c>
      <c r="D1268">
        <v>3530</v>
      </c>
      <c r="E1268" t="s">
        <v>165</v>
      </c>
      <c r="F1268" t="s">
        <v>522</v>
      </c>
      <c r="G1268" t="s">
        <v>1741</v>
      </c>
    </row>
    <row r="1269" spans="1:7" x14ac:dyDescent="0.25">
      <c r="A1269">
        <v>973792</v>
      </c>
      <c r="B1269" t="s">
        <v>4870</v>
      </c>
      <c r="C1269" t="s">
        <v>4871</v>
      </c>
      <c r="D1269">
        <v>3570</v>
      </c>
      <c r="E1269" t="s">
        <v>4</v>
      </c>
      <c r="F1269" t="s">
        <v>1742</v>
      </c>
      <c r="G1269" t="s">
        <v>2987</v>
      </c>
    </row>
    <row r="1270" spans="1:7" x14ac:dyDescent="0.25">
      <c r="A1270">
        <v>973801</v>
      </c>
      <c r="B1270" t="s">
        <v>4872</v>
      </c>
      <c r="C1270" t="s">
        <v>4873</v>
      </c>
      <c r="D1270">
        <v>3560</v>
      </c>
      <c r="E1270" t="s">
        <v>185</v>
      </c>
      <c r="F1270" t="s">
        <v>2988</v>
      </c>
      <c r="G1270" t="s">
        <v>2989</v>
      </c>
    </row>
    <row r="1271" spans="1:7" x14ac:dyDescent="0.25">
      <c r="A1271">
        <v>973818</v>
      </c>
      <c r="B1271" t="s">
        <v>4874</v>
      </c>
      <c r="C1271" t="s">
        <v>4875</v>
      </c>
      <c r="D1271">
        <v>3665</v>
      </c>
      <c r="E1271" t="s">
        <v>175</v>
      </c>
      <c r="F1271" t="s">
        <v>1743</v>
      </c>
      <c r="G1271" t="s">
        <v>1744</v>
      </c>
    </row>
    <row r="1272" spans="1:7" x14ac:dyDescent="0.25">
      <c r="A1272">
        <v>973826</v>
      </c>
      <c r="B1272" t="s">
        <v>4876</v>
      </c>
      <c r="C1272" t="s">
        <v>4877</v>
      </c>
      <c r="D1272">
        <v>3800</v>
      </c>
      <c r="E1272" t="s">
        <v>2</v>
      </c>
      <c r="F1272" t="s">
        <v>539</v>
      </c>
      <c r="G1272" t="s">
        <v>1745</v>
      </c>
    </row>
    <row r="1273" spans="1:7" x14ac:dyDescent="0.25">
      <c r="A1273">
        <v>973842</v>
      </c>
      <c r="B1273" t="s">
        <v>4878</v>
      </c>
      <c r="C1273" t="s">
        <v>4879</v>
      </c>
      <c r="D1273">
        <v>2950</v>
      </c>
      <c r="E1273" t="s">
        <v>101</v>
      </c>
      <c r="F1273" t="s">
        <v>459</v>
      </c>
      <c r="G1273" t="s">
        <v>1746</v>
      </c>
    </row>
    <row r="1274" spans="1:7" x14ac:dyDescent="0.25">
      <c r="A1274">
        <v>973867</v>
      </c>
      <c r="B1274" t="s">
        <v>4880</v>
      </c>
      <c r="C1274" t="s">
        <v>4881</v>
      </c>
      <c r="D1274">
        <v>3001</v>
      </c>
      <c r="E1274" t="s">
        <v>150</v>
      </c>
      <c r="F1274" t="s">
        <v>774</v>
      </c>
      <c r="G1274" t="s">
        <v>1747</v>
      </c>
    </row>
    <row r="1275" spans="1:7" x14ac:dyDescent="0.25">
      <c r="A1275">
        <v>973891</v>
      </c>
      <c r="B1275" t="s">
        <v>1748</v>
      </c>
      <c r="C1275" t="s">
        <v>4882</v>
      </c>
      <c r="D1275">
        <v>3000</v>
      </c>
      <c r="E1275" t="s">
        <v>335</v>
      </c>
      <c r="F1275" t="s">
        <v>625</v>
      </c>
      <c r="G1275" t="s">
        <v>1749</v>
      </c>
    </row>
    <row r="1276" spans="1:7" x14ac:dyDescent="0.25">
      <c r="A1276">
        <v>973909</v>
      </c>
      <c r="B1276" t="s">
        <v>4883</v>
      </c>
      <c r="C1276" t="s">
        <v>4884</v>
      </c>
      <c r="D1276">
        <v>3390</v>
      </c>
      <c r="E1276" t="s">
        <v>157</v>
      </c>
      <c r="F1276" t="s">
        <v>724</v>
      </c>
      <c r="G1276" t="s">
        <v>724</v>
      </c>
    </row>
    <row r="1277" spans="1:7" x14ac:dyDescent="0.25">
      <c r="A1277">
        <v>973941</v>
      </c>
      <c r="B1277" t="s">
        <v>4885</v>
      </c>
      <c r="C1277" t="s">
        <v>4886</v>
      </c>
      <c r="D1277">
        <v>9000</v>
      </c>
      <c r="E1277" t="s">
        <v>229</v>
      </c>
      <c r="F1277" t="s">
        <v>724</v>
      </c>
      <c r="G1277" t="s">
        <v>724</v>
      </c>
    </row>
    <row r="1278" spans="1:7" x14ac:dyDescent="0.25">
      <c r="A1278">
        <v>973958</v>
      </c>
      <c r="B1278" t="s">
        <v>4887</v>
      </c>
      <c r="C1278" t="s">
        <v>4888</v>
      </c>
      <c r="D1278">
        <v>9870</v>
      </c>
      <c r="E1278" t="s">
        <v>46</v>
      </c>
      <c r="F1278" t="s">
        <v>609</v>
      </c>
      <c r="G1278" t="s">
        <v>1750</v>
      </c>
    </row>
    <row r="1279" spans="1:7" x14ac:dyDescent="0.25">
      <c r="A1279">
        <v>973966</v>
      </c>
      <c r="B1279" t="s">
        <v>4889</v>
      </c>
      <c r="C1279" t="s">
        <v>4890</v>
      </c>
      <c r="D1279">
        <v>9240</v>
      </c>
      <c r="E1279" t="s">
        <v>401</v>
      </c>
      <c r="F1279" t="s">
        <v>587</v>
      </c>
      <c r="G1279" t="s">
        <v>1751</v>
      </c>
    </row>
    <row r="1280" spans="1:7" x14ac:dyDescent="0.25">
      <c r="A1280">
        <v>973974</v>
      </c>
      <c r="B1280" t="s">
        <v>4891</v>
      </c>
      <c r="C1280" t="s">
        <v>4892</v>
      </c>
      <c r="D1280">
        <v>9320</v>
      </c>
      <c r="E1280" t="s">
        <v>2363</v>
      </c>
      <c r="F1280" t="s">
        <v>2990</v>
      </c>
      <c r="G1280" t="s">
        <v>2991</v>
      </c>
    </row>
    <row r="1281" spans="1:7" x14ac:dyDescent="0.25">
      <c r="A1281">
        <v>973991</v>
      </c>
      <c r="B1281" t="s">
        <v>4893</v>
      </c>
      <c r="C1281" t="s">
        <v>4050</v>
      </c>
      <c r="D1281">
        <v>9667</v>
      </c>
      <c r="E1281" t="s">
        <v>1752</v>
      </c>
      <c r="F1281" t="s">
        <v>724</v>
      </c>
      <c r="G1281" t="s">
        <v>724</v>
      </c>
    </row>
    <row r="1282" spans="1:7" x14ac:dyDescent="0.25">
      <c r="A1282">
        <v>974031</v>
      </c>
      <c r="B1282" t="s">
        <v>1753</v>
      </c>
      <c r="C1282" t="s">
        <v>4894</v>
      </c>
      <c r="D1282">
        <v>8530</v>
      </c>
      <c r="E1282" t="s">
        <v>220</v>
      </c>
      <c r="F1282" t="s">
        <v>1754</v>
      </c>
      <c r="G1282" t="s">
        <v>1755</v>
      </c>
    </row>
    <row r="1283" spans="1:7" x14ac:dyDescent="0.25">
      <c r="A1283">
        <v>974048</v>
      </c>
      <c r="B1283" t="s">
        <v>4895</v>
      </c>
      <c r="C1283" t="s">
        <v>4896</v>
      </c>
      <c r="D1283">
        <v>8501</v>
      </c>
      <c r="E1283" t="s">
        <v>218</v>
      </c>
      <c r="F1283" t="s">
        <v>1756</v>
      </c>
      <c r="G1283" t="s">
        <v>724</v>
      </c>
    </row>
    <row r="1284" spans="1:7" x14ac:dyDescent="0.25">
      <c r="A1284">
        <v>974063</v>
      </c>
      <c r="B1284" t="s">
        <v>2992</v>
      </c>
      <c r="C1284" t="s">
        <v>4897</v>
      </c>
      <c r="D1284">
        <v>8800</v>
      </c>
      <c r="E1284" t="s">
        <v>2993</v>
      </c>
      <c r="F1284" t="s">
        <v>2994</v>
      </c>
      <c r="G1284" t="s">
        <v>724</v>
      </c>
    </row>
    <row r="1285" spans="1:7" x14ac:dyDescent="0.25">
      <c r="A1285">
        <v>974071</v>
      </c>
      <c r="B1285" t="s">
        <v>4898</v>
      </c>
      <c r="C1285" t="s">
        <v>4899</v>
      </c>
      <c r="D1285">
        <v>8750</v>
      </c>
      <c r="E1285" t="s">
        <v>12</v>
      </c>
      <c r="F1285" t="s">
        <v>545</v>
      </c>
      <c r="G1285" t="s">
        <v>1757</v>
      </c>
    </row>
    <row r="1286" spans="1:7" x14ac:dyDescent="0.25">
      <c r="A1286">
        <v>974105</v>
      </c>
      <c r="B1286" t="s">
        <v>2995</v>
      </c>
      <c r="C1286" t="s">
        <v>4900</v>
      </c>
      <c r="D1286">
        <v>2830</v>
      </c>
      <c r="E1286" t="s">
        <v>2996</v>
      </c>
      <c r="F1286" t="s">
        <v>2997</v>
      </c>
      <c r="G1286" t="s">
        <v>2998</v>
      </c>
    </row>
    <row r="1287" spans="1:7" x14ac:dyDescent="0.25">
      <c r="A1287">
        <v>974113</v>
      </c>
      <c r="B1287" t="s">
        <v>4901</v>
      </c>
      <c r="C1287" t="s">
        <v>4902</v>
      </c>
      <c r="D1287">
        <v>9200</v>
      </c>
      <c r="E1287" t="s">
        <v>248</v>
      </c>
      <c r="F1287" t="s">
        <v>595</v>
      </c>
      <c r="G1287" t="s">
        <v>1758</v>
      </c>
    </row>
    <row r="1288" spans="1:7" x14ac:dyDescent="0.25">
      <c r="A1288">
        <v>974121</v>
      </c>
      <c r="B1288" t="s">
        <v>4903</v>
      </c>
      <c r="C1288" t="s">
        <v>4904</v>
      </c>
      <c r="D1288">
        <v>3150</v>
      </c>
      <c r="E1288" t="s">
        <v>326</v>
      </c>
      <c r="F1288" t="s">
        <v>724</v>
      </c>
      <c r="G1288" t="s">
        <v>2999</v>
      </c>
    </row>
    <row r="1289" spans="1:7" x14ac:dyDescent="0.25">
      <c r="A1289">
        <v>974162</v>
      </c>
      <c r="B1289" t="s">
        <v>4905</v>
      </c>
      <c r="C1289" t="s">
        <v>4210</v>
      </c>
      <c r="D1289">
        <v>2000</v>
      </c>
      <c r="E1289" t="s">
        <v>679</v>
      </c>
      <c r="F1289" t="s">
        <v>724</v>
      </c>
      <c r="G1289" t="s">
        <v>724</v>
      </c>
    </row>
    <row r="1290" spans="1:7" x14ac:dyDescent="0.25">
      <c r="A1290">
        <v>974171</v>
      </c>
      <c r="B1290" t="s">
        <v>3000</v>
      </c>
      <c r="C1290" t="s">
        <v>4906</v>
      </c>
      <c r="D1290">
        <v>2000</v>
      </c>
      <c r="E1290" t="s">
        <v>679</v>
      </c>
      <c r="F1290" t="s">
        <v>724</v>
      </c>
      <c r="G1290" t="s">
        <v>4907</v>
      </c>
    </row>
    <row r="1291" spans="1:7" x14ac:dyDescent="0.25">
      <c r="A1291">
        <v>974238</v>
      </c>
      <c r="B1291" t="s">
        <v>4908</v>
      </c>
      <c r="C1291" t="s">
        <v>3879</v>
      </c>
      <c r="D1291">
        <v>2600</v>
      </c>
      <c r="E1291" t="s">
        <v>320</v>
      </c>
      <c r="F1291" t="s">
        <v>2107</v>
      </c>
      <c r="G1291" t="s">
        <v>2108</v>
      </c>
    </row>
    <row r="1292" spans="1:7" x14ac:dyDescent="0.25">
      <c r="A1292">
        <v>974261</v>
      </c>
      <c r="B1292" t="s">
        <v>1436</v>
      </c>
      <c r="C1292" t="s">
        <v>4909</v>
      </c>
      <c r="D1292">
        <v>2900</v>
      </c>
      <c r="E1292" t="s">
        <v>104</v>
      </c>
      <c r="F1292" t="s">
        <v>724</v>
      </c>
      <c r="G1292" t="s">
        <v>2109</v>
      </c>
    </row>
    <row r="1293" spans="1:7" x14ac:dyDescent="0.25">
      <c r="A1293">
        <v>974287</v>
      </c>
      <c r="B1293" t="s">
        <v>3001</v>
      </c>
      <c r="C1293" t="s">
        <v>4910</v>
      </c>
      <c r="D1293">
        <v>3000</v>
      </c>
      <c r="E1293" t="s">
        <v>335</v>
      </c>
      <c r="F1293" t="s">
        <v>724</v>
      </c>
      <c r="G1293" t="s">
        <v>724</v>
      </c>
    </row>
    <row r="1294" spans="1:7" x14ac:dyDescent="0.25">
      <c r="A1294">
        <v>974295</v>
      </c>
      <c r="B1294" t="s">
        <v>2110</v>
      </c>
      <c r="C1294" t="s">
        <v>4911</v>
      </c>
      <c r="D1294">
        <v>3000</v>
      </c>
      <c r="E1294" t="s">
        <v>335</v>
      </c>
      <c r="F1294" t="s">
        <v>724</v>
      </c>
      <c r="G1294" t="s">
        <v>2111</v>
      </c>
    </row>
    <row r="1295" spans="1:7" x14ac:dyDescent="0.25">
      <c r="A1295">
        <v>974311</v>
      </c>
      <c r="B1295" t="s">
        <v>2112</v>
      </c>
      <c r="C1295" t="s">
        <v>4912</v>
      </c>
      <c r="D1295">
        <v>3001</v>
      </c>
      <c r="E1295" t="s">
        <v>150</v>
      </c>
      <c r="F1295" t="s">
        <v>724</v>
      </c>
      <c r="G1295" t="s">
        <v>724</v>
      </c>
    </row>
    <row r="1296" spans="1:7" x14ac:dyDescent="0.25">
      <c r="A1296">
        <v>974337</v>
      </c>
      <c r="B1296" t="s">
        <v>4913</v>
      </c>
      <c r="C1296" t="s">
        <v>4914</v>
      </c>
      <c r="D1296">
        <v>9000</v>
      </c>
      <c r="E1296" t="s">
        <v>229</v>
      </c>
      <c r="F1296" t="s">
        <v>724</v>
      </c>
      <c r="G1296" t="s">
        <v>724</v>
      </c>
    </row>
    <row r="1297" spans="1:7" x14ac:dyDescent="0.25">
      <c r="A1297">
        <v>974345</v>
      </c>
      <c r="B1297" t="s">
        <v>3002</v>
      </c>
      <c r="C1297" t="s">
        <v>4915</v>
      </c>
      <c r="D1297">
        <v>3600</v>
      </c>
      <c r="E1297" t="s">
        <v>172</v>
      </c>
      <c r="F1297" t="s">
        <v>724</v>
      </c>
      <c r="G1297" t="s">
        <v>724</v>
      </c>
    </row>
    <row r="1298" spans="1:7" x14ac:dyDescent="0.25">
      <c r="A1298">
        <v>974352</v>
      </c>
      <c r="B1298" t="s">
        <v>4916</v>
      </c>
      <c r="C1298" t="s">
        <v>4917</v>
      </c>
      <c r="D1298">
        <v>3530</v>
      </c>
      <c r="E1298" t="s">
        <v>165</v>
      </c>
      <c r="F1298" t="s">
        <v>724</v>
      </c>
      <c r="G1298" t="s">
        <v>724</v>
      </c>
    </row>
    <row r="1299" spans="1:7" x14ac:dyDescent="0.25">
      <c r="A1299">
        <v>974386</v>
      </c>
      <c r="B1299" t="s">
        <v>5222</v>
      </c>
      <c r="C1299" t="s">
        <v>4918</v>
      </c>
      <c r="D1299">
        <v>3600</v>
      </c>
      <c r="E1299" t="s">
        <v>172</v>
      </c>
      <c r="F1299" t="s">
        <v>724</v>
      </c>
      <c r="G1299" t="s">
        <v>724</v>
      </c>
    </row>
    <row r="1300" spans="1:7" x14ac:dyDescent="0.25">
      <c r="A1300">
        <v>974402</v>
      </c>
      <c r="B1300" t="s">
        <v>4919</v>
      </c>
      <c r="C1300" t="s">
        <v>3408</v>
      </c>
      <c r="D1300">
        <v>3700</v>
      </c>
      <c r="E1300" t="s">
        <v>178</v>
      </c>
      <c r="F1300" t="s">
        <v>841</v>
      </c>
      <c r="G1300" t="s">
        <v>5223</v>
      </c>
    </row>
    <row r="1301" spans="1:7" x14ac:dyDescent="0.25">
      <c r="A1301">
        <v>974444</v>
      </c>
      <c r="B1301" t="s">
        <v>4920</v>
      </c>
      <c r="C1301" t="s">
        <v>3715</v>
      </c>
      <c r="D1301">
        <v>9000</v>
      </c>
      <c r="E1301" t="s">
        <v>229</v>
      </c>
      <c r="F1301" t="s">
        <v>724</v>
      </c>
      <c r="G1301" t="s">
        <v>1589</v>
      </c>
    </row>
    <row r="1302" spans="1:7" x14ac:dyDescent="0.25">
      <c r="A1302">
        <v>974451</v>
      </c>
      <c r="B1302" t="s">
        <v>3003</v>
      </c>
      <c r="C1302" t="s">
        <v>3594</v>
      </c>
      <c r="D1302">
        <v>8000</v>
      </c>
      <c r="E1302" t="s">
        <v>190</v>
      </c>
      <c r="F1302" t="s">
        <v>724</v>
      </c>
      <c r="G1302" t="s">
        <v>724</v>
      </c>
    </row>
    <row r="1303" spans="1:7" x14ac:dyDescent="0.25">
      <c r="A1303">
        <v>974469</v>
      </c>
      <c r="B1303" t="s">
        <v>3004</v>
      </c>
      <c r="C1303" t="s">
        <v>4921</v>
      </c>
      <c r="D1303">
        <v>8000</v>
      </c>
      <c r="E1303" t="s">
        <v>190</v>
      </c>
      <c r="F1303" t="s">
        <v>724</v>
      </c>
      <c r="G1303" t="s">
        <v>724</v>
      </c>
    </row>
    <row r="1304" spans="1:7" x14ac:dyDescent="0.25">
      <c r="A1304">
        <v>974477</v>
      </c>
      <c r="B1304" t="s">
        <v>2113</v>
      </c>
      <c r="C1304" t="s">
        <v>4922</v>
      </c>
      <c r="D1304">
        <v>8200</v>
      </c>
      <c r="E1304" t="s">
        <v>19</v>
      </c>
      <c r="F1304" t="s">
        <v>724</v>
      </c>
      <c r="G1304" t="s">
        <v>2114</v>
      </c>
    </row>
    <row r="1305" spans="1:7" x14ac:dyDescent="0.25">
      <c r="A1305">
        <v>974485</v>
      </c>
      <c r="B1305" t="s">
        <v>2115</v>
      </c>
      <c r="C1305" t="s">
        <v>5431</v>
      </c>
      <c r="D1305">
        <v>8501</v>
      </c>
      <c r="E1305" t="s">
        <v>218</v>
      </c>
      <c r="F1305" t="s">
        <v>724</v>
      </c>
      <c r="G1305" t="s">
        <v>5305</v>
      </c>
    </row>
    <row r="1306" spans="1:7" x14ac:dyDescent="0.25">
      <c r="A1306">
        <v>974501</v>
      </c>
      <c r="B1306" t="s">
        <v>4923</v>
      </c>
      <c r="C1306" t="s">
        <v>3315</v>
      </c>
      <c r="D1306">
        <v>8500</v>
      </c>
      <c r="E1306" t="s">
        <v>210</v>
      </c>
      <c r="F1306" t="s">
        <v>724</v>
      </c>
      <c r="G1306" t="s">
        <v>724</v>
      </c>
    </row>
    <row r="1307" spans="1:7" x14ac:dyDescent="0.25">
      <c r="A1307">
        <v>974543</v>
      </c>
      <c r="B1307" t="s">
        <v>4924</v>
      </c>
      <c r="C1307" t="s">
        <v>4925</v>
      </c>
      <c r="D1307">
        <v>8500</v>
      </c>
      <c r="E1307" t="s">
        <v>210</v>
      </c>
      <c r="F1307" t="s">
        <v>724</v>
      </c>
      <c r="G1307" t="s">
        <v>724</v>
      </c>
    </row>
    <row r="1308" spans="1:7" x14ac:dyDescent="0.25">
      <c r="A1308">
        <v>974584</v>
      </c>
      <c r="B1308" t="s">
        <v>1759</v>
      </c>
      <c r="C1308" t="s">
        <v>4926</v>
      </c>
      <c r="D1308">
        <v>8610</v>
      </c>
      <c r="E1308" t="s">
        <v>15</v>
      </c>
      <c r="F1308" t="s">
        <v>724</v>
      </c>
      <c r="G1308" t="s">
        <v>724</v>
      </c>
    </row>
    <row r="1309" spans="1:7" x14ac:dyDescent="0.25">
      <c r="A1309">
        <v>974601</v>
      </c>
      <c r="B1309" t="s">
        <v>2116</v>
      </c>
      <c r="C1309" t="s">
        <v>4475</v>
      </c>
      <c r="D1309">
        <v>8870</v>
      </c>
      <c r="E1309" t="s">
        <v>217</v>
      </c>
      <c r="F1309" t="s">
        <v>724</v>
      </c>
      <c r="G1309" t="s">
        <v>2865</v>
      </c>
    </row>
    <row r="1310" spans="1:7" x14ac:dyDescent="0.25">
      <c r="A1310">
        <v>974667</v>
      </c>
      <c r="B1310" t="s">
        <v>4927</v>
      </c>
      <c r="C1310" t="s">
        <v>4928</v>
      </c>
      <c r="D1310">
        <v>9000</v>
      </c>
      <c r="E1310" t="s">
        <v>229</v>
      </c>
      <c r="F1310" t="s">
        <v>724</v>
      </c>
      <c r="G1310" t="s">
        <v>724</v>
      </c>
    </row>
    <row r="1311" spans="1:7" x14ac:dyDescent="0.25">
      <c r="A1311">
        <v>974675</v>
      </c>
      <c r="B1311" t="s">
        <v>4929</v>
      </c>
      <c r="C1311" t="s">
        <v>4930</v>
      </c>
      <c r="D1311">
        <v>9000</v>
      </c>
      <c r="E1311" t="s">
        <v>229</v>
      </c>
      <c r="F1311" t="s">
        <v>724</v>
      </c>
      <c r="G1311" t="s">
        <v>4931</v>
      </c>
    </row>
    <row r="1312" spans="1:7" x14ac:dyDescent="0.25">
      <c r="A1312">
        <v>974683</v>
      </c>
      <c r="B1312" t="s">
        <v>3005</v>
      </c>
      <c r="C1312" t="s">
        <v>4932</v>
      </c>
      <c r="D1312">
        <v>9052</v>
      </c>
      <c r="E1312" t="s">
        <v>42</v>
      </c>
      <c r="F1312" t="s">
        <v>724</v>
      </c>
      <c r="G1312" t="s">
        <v>724</v>
      </c>
    </row>
    <row r="1313" spans="1:7" x14ac:dyDescent="0.25">
      <c r="A1313">
        <v>974691</v>
      </c>
      <c r="B1313" t="s">
        <v>4933</v>
      </c>
      <c r="C1313" t="s">
        <v>4886</v>
      </c>
      <c r="D1313">
        <v>9000</v>
      </c>
      <c r="E1313" t="s">
        <v>229</v>
      </c>
      <c r="F1313" t="s">
        <v>724</v>
      </c>
      <c r="G1313" t="s">
        <v>2117</v>
      </c>
    </row>
    <row r="1314" spans="1:7" x14ac:dyDescent="0.25">
      <c r="A1314">
        <v>974709</v>
      </c>
      <c r="B1314" t="s">
        <v>4934</v>
      </c>
      <c r="C1314" t="s">
        <v>4503</v>
      </c>
      <c r="D1314">
        <v>9000</v>
      </c>
      <c r="E1314" t="s">
        <v>229</v>
      </c>
      <c r="F1314" t="s">
        <v>724</v>
      </c>
      <c r="G1314" t="s">
        <v>2118</v>
      </c>
    </row>
    <row r="1315" spans="1:7" x14ac:dyDescent="0.25">
      <c r="A1315">
        <v>974717</v>
      </c>
      <c r="B1315" t="s">
        <v>4935</v>
      </c>
      <c r="C1315" t="s">
        <v>4936</v>
      </c>
      <c r="D1315">
        <v>9030</v>
      </c>
      <c r="E1315" t="s">
        <v>271</v>
      </c>
      <c r="F1315" t="s">
        <v>724</v>
      </c>
      <c r="G1315" t="s">
        <v>2119</v>
      </c>
    </row>
    <row r="1316" spans="1:7" x14ac:dyDescent="0.25">
      <c r="A1316">
        <v>974741</v>
      </c>
      <c r="B1316" t="s">
        <v>3006</v>
      </c>
      <c r="C1316" t="s">
        <v>4937</v>
      </c>
      <c r="D1316">
        <v>9060</v>
      </c>
      <c r="E1316" t="s">
        <v>232</v>
      </c>
      <c r="F1316" t="s">
        <v>724</v>
      </c>
      <c r="G1316" t="s">
        <v>724</v>
      </c>
    </row>
    <row r="1317" spans="1:7" x14ac:dyDescent="0.25">
      <c r="A1317">
        <v>974791</v>
      </c>
      <c r="B1317" t="s">
        <v>4938</v>
      </c>
      <c r="C1317" t="s">
        <v>4939</v>
      </c>
      <c r="D1317">
        <v>9230</v>
      </c>
      <c r="E1317" t="s">
        <v>239</v>
      </c>
      <c r="F1317" t="s">
        <v>724</v>
      </c>
      <c r="G1317" t="s">
        <v>5224</v>
      </c>
    </row>
    <row r="1318" spans="1:7" x14ac:dyDescent="0.25">
      <c r="A1318">
        <v>974816</v>
      </c>
      <c r="B1318" t="s">
        <v>4940</v>
      </c>
      <c r="C1318" t="s">
        <v>4559</v>
      </c>
      <c r="D1318">
        <v>9255</v>
      </c>
      <c r="E1318" t="s">
        <v>249</v>
      </c>
      <c r="F1318" t="s">
        <v>3007</v>
      </c>
      <c r="G1318" t="s">
        <v>1760</v>
      </c>
    </row>
    <row r="1319" spans="1:7" x14ac:dyDescent="0.25">
      <c r="A1319">
        <v>974824</v>
      </c>
      <c r="B1319" t="s">
        <v>3008</v>
      </c>
      <c r="C1319" t="s">
        <v>4941</v>
      </c>
      <c r="D1319">
        <v>9300</v>
      </c>
      <c r="E1319" t="s">
        <v>246</v>
      </c>
      <c r="F1319" t="s">
        <v>4942</v>
      </c>
      <c r="G1319" t="s">
        <v>3009</v>
      </c>
    </row>
    <row r="1320" spans="1:7" x14ac:dyDescent="0.25">
      <c r="A1320">
        <v>974832</v>
      </c>
      <c r="B1320" t="s">
        <v>4943</v>
      </c>
      <c r="C1320" t="s">
        <v>4944</v>
      </c>
      <c r="D1320">
        <v>9470</v>
      </c>
      <c r="E1320" t="s">
        <v>254</v>
      </c>
      <c r="F1320" t="s">
        <v>1761</v>
      </c>
      <c r="G1320" t="s">
        <v>5225</v>
      </c>
    </row>
    <row r="1321" spans="1:7" x14ac:dyDescent="0.25">
      <c r="A1321">
        <v>974865</v>
      </c>
      <c r="B1321" t="s">
        <v>3010</v>
      </c>
      <c r="C1321" t="s">
        <v>4945</v>
      </c>
      <c r="D1321">
        <v>9700</v>
      </c>
      <c r="E1321" t="s">
        <v>264</v>
      </c>
      <c r="F1321" t="s">
        <v>724</v>
      </c>
      <c r="G1321" t="s">
        <v>724</v>
      </c>
    </row>
    <row r="1322" spans="1:7" x14ac:dyDescent="0.25">
      <c r="A1322">
        <v>974923</v>
      </c>
      <c r="B1322" t="s">
        <v>4946</v>
      </c>
      <c r="C1322" t="s">
        <v>4618</v>
      </c>
      <c r="D1322">
        <v>9930</v>
      </c>
      <c r="E1322" t="s">
        <v>1646</v>
      </c>
      <c r="F1322" t="s">
        <v>724</v>
      </c>
      <c r="G1322" t="s">
        <v>2120</v>
      </c>
    </row>
    <row r="1323" spans="1:7" x14ac:dyDescent="0.25">
      <c r="A1323">
        <v>974981</v>
      </c>
      <c r="B1323" t="s">
        <v>5226</v>
      </c>
      <c r="C1323" t="s">
        <v>4947</v>
      </c>
      <c r="D1323">
        <v>2610</v>
      </c>
      <c r="E1323" t="s">
        <v>134</v>
      </c>
      <c r="F1323" t="s">
        <v>1762</v>
      </c>
      <c r="G1323" t="s">
        <v>1763</v>
      </c>
    </row>
    <row r="1324" spans="1:7" x14ac:dyDescent="0.25">
      <c r="A1324">
        <v>974998</v>
      </c>
      <c r="B1324" t="s">
        <v>4948</v>
      </c>
      <c r="C1324" t="s">
        <v>4949</v>
      </c>
      <c r="D1324">
        <v>2610</v>
      </c>
      <c r="E1324" t="s">
        <v>134</v>
      </c>
      <c r="F1324" t="s">
        <v>1764</v>
      </c>
      <c r="G1324" t="s">
        <v>1765</v>
      </c>
    </row>
    <row r="1325" spans="1:7" x14ac:dyDescent="0.25">
      <c r="A1325">
        <v>975003</v>
      </c>
      <c r="B1325" t="s">
        <v>3011</v>
      </c>
      <c r="C1325" t="s">
        <v>4950</v>
      </c>
      <c r="D1325">
        <v>2000</v>
      </c>
      <c r="E1325" t="s">
        <v>679</v>
      </c>
      <c r="F1325" t="s">
        <v>3012</v>
      </c>
      <c r="G1325" t="s">
        <v>3013</v>
      </c>
    </row>
    <row r="1326" spans="1:7" x14ac:dyDescent="0.25">
      <c r="A1326">
        <v>975011</v>
      </c>
      <c r="B1326" t="s">
        <v>4951</v>
      </c>
      <c r="C1326" t="s">
        <v>4952</v>
      </c>
      <c r="D1326">
        <v>9940</v>
      </c>
      <c r="E1326" t="s">
        <v>231</v>
      </c>
      <c r="F1326" t="s">
        <v>617</v>
      </c>
      <c r="G1326" t="s">
        <v>3014</v>
      </c>
    </row>
    <row r="1327" spans="1:7" x14ac:dyDescent="0.25">
      <c r="A1327">
        <v>975052</v>
      </c>
      <c r="B1327" t="s">
        <v>4953</v>
      </c>
      <c r="C1327" t="s">
        <v>4954</v>
      </c>
      <c r="D1327">
        <v>2800</v>
      </c>
      <c r="E1327" t="s">
        <v>143</v>
      </c>
      <c r="F1327" t="s">
        <v>3015</v>
      </c>
      <c r="G1327" t="s">
        <v>3016</v>
      </c>
    </row>
    <row r="1328" spans="1:7" x14ac:dyDescent="0.25">
      <c r="A1328">
        <v>975061</v>
      </c>
      <c r="B1328" t="s">
        <v>1766</v>
      </c>
      <c r="C1328" t="s">
        <v>3264</v>
      </c>
      <c r="D1328">
        <v>8650</v>
      </c>
      <c r="E1328" t="s">
        <v>17</v>
      </c>
      <c r="F1328" t="s">
        <v>3017</v>
      </c>
      <c r="G1328" t="s">
        <v>3018</v>
      </c>
    </row>
    <row r="1329" spans="1:7" x14ac:dyDescent="0.25">
      <c r="A1329">
        <v>975102</v>
      </c>
      <c r="B1329" t="s">
        <v>4955</v>
      </c>
      <c r="C1329" t="s">
        <v>3123</v>
      </c>
      <c r="D1329">
        <v>3001</v>
      </c>
      <c r="E1329" t="s">
        <v>150</v>
      </c>
      <c r="F1329" t="s">
        <v>57</v>
      </c>
      <c r="G1329" t="s">
        <v>1767</v>
      </c>
    </row>
    <row r="1330" spans="1:7" x14ac:dyDescent="0.25">
      <c r="A1330">
        <v>975128</v>
      </c>
      <c r="B1330" t="s">
        <v>4956</v>
      </c>
      <c r="C1330" t="s">
        <v>4957</v>
      </c>
      <c r="D1330">
        <v>8820</v>
      </c>
      <c r="E1330" t="s">
        <v>194</v>
      </c>
      <c r="F1330" t="s">
        <v>548</v>
      </c>
      <c r="G1330" t="s">
        <v>3019</v>
      </c>
    </row>
    <row r="1331" spans="1:7" x14ac:dyDescent="0.25">
      <c r="A1331">
        <v>975136</v>
      </c>
      <c r="B1331" t="s">
        <v>4958</v>
      </c>
      <c r="C1331" t="s">
        <v>4561</v>
      </c>
      <c r="D1331">
        <v>8610</v>
      </c>
      <c r="E1331" t="s">
        <v>15</v>
      </c>
      <c r="F1331" t="s">
        <v>3020</v>
      </c>
      <c r="G1331" t="s">
        <v>724</v>
      </c>
    </row>
    <row r="1332" spans="1:7" x14ac:dyDescent="0.25">
      <c r="A1332">
        <v>975144</v>
      </c>
      <c r="B1332" t="s">
        <v>4959</v>
      </c>
      <c r="C1332" t="s">
        <v>4960</v>
      </c>
      <c r="D1332">
        <v>3550</v>
      </c>
      <c r="E1332" t="s">
        <v>363</v>
      </c>
      <c r="F1332" t="s">
        <v>529</v>
      </c>
      <c r="G1332" t="s">
        <v>724</v>
      </c>
    </row>
    <row r="1333" spans="1:7" x14ac:dyDescent="0.25">
      <c r="A1333">
        <v>975151</v>
      </c>
      <c r="B1333" t="s">
        <v>1768</v>
      </c>
      <c r="C1333" t="s">
        <v>4961</v>
      </c>
      <c r="D1333">
        <v>9630</v>
      </c>
      <c r="E1333" t="s">
        <v>262</v>
      </c>
      <c r="F1333" t="s">
        <v>478</v>
      </c>
      <c r="G1333" t="s">
        <v>724</v>
      </c>
    </row>
    <row r="1334" spans="1:7" x14ac:dyDescent="0.25">
      <c r="A1334">
        <v>975169</v>
      </c>
      <c r="B1334" t="s">
        <v>3021</v>
      </c>
      <c r="C1334" t="s">
        <v>4962</v>
      </c>
      <c r="D1334">
        <v>1674</v>
      </c>
      <c r="E1334" t="s">
        <v>3022</v>
      </c>
      <c r="F1334" t="s">
        <v>3023</v>
      </c>
      <c r="G1334" t="s">
        <v>724</v>
      </c>
    </row>
    <row r="1335" spans="1:7" x14ac:dyDescent="0.25">
      <c r="A1335">
        <v>975185</v>
      </c>
      <c r="B1335" t="s">
        <v>4963</v>
      </c>
      <c r="C1335" t="s">
        <v>4964</v>
      </c>
      <c r="D1335">
        <v>3200</v>
      </c>
      <c r="E1335" t="s">
        <v>158</v>
      </c>
      <c r="F1335" t="s">
        <v>512</v>
      </c>
      <c r="G1335" t="s">
        <v>1769</v>
      </c>
    </row>
    <row r="1336" spans="1:7" x14ac:dyDescent="0.25">
      <c r="A1336">
        <v>975193</v>
      </c>
      <c r="B1336" t="s">
        <v>4965</v>
      </c>
      <c r="C1336" t="s">
        <v>4966</v>
      </c>
      <c r="D1336">
        <v>8900</v>
      </c>
      <c r="E1336" t="s">
        <v>225</v>
      </c>
      <c r="F1336" t="s">
        <v>1770</v>
      </c>
      <c r="G1336" t="s">
        <v>1771</v>
      </c>
    </row>
    <row r="1337" spans="1:7" x14ac:dyDescent="0.25">
      <c r="A1337">
        <v>975219</v>
      </c>
      <c r="B1337" t="s">
        <v>1772</v>
      </c>
      <c r="C1337" t="s">
        <v>4967</v>
      </c>
      <c r="D1337">
        <v>9100</v>
      </c>
      <c r="E1337" t="s">
        <v>139</v>
      </c>
      <c r="F1337" t="s">
        <v>3024</v>
      </c>
      <c r="G1337" t="s">
        <v>1773</v>
      </c>
    </row>
    <row r="1338" spans="1:7" x14ac:dyDescent="0.25">
      <c r="A1338">
        <v>975227</v>
      </c>
      <c r="B1338" t="s">
        <v>4968</v>
      </c>
      <c r="C1338" t="s">
        <v>4969</v>
      </c>
      <c r="D1338">
        <v>1000</v>
      </c>
      <c r="E1338" t="s">
        <v>678</v>
      </c>
      <c r="F1338" t="s">
        <v>724</v>
      </c>
      <c r="G1338" t="s">
        <v>724</v>
      </c>
    </row>
    <row r="1339" spans="1:7" x14ac:dyDescent="0.25">
      <c r="A1339">
        <v>975243</v>
      </c>
      <c r="B1339" t="s">
        <v>3025</v>
      </c>
      <c r="C1339" t="s">
        <v>4970</v>
      </c>
      <c r="D1339">
        <v>1853</v>
      </c>
      <c r="E1339" t="s">
        <v>293</v>
      </c>
      <c r="F1339" t="s">
        <v>724</v>
      </c>
      <c r="G1339" t="s">
        <v>724</v>
      </c>
    </row>
    <row r="1340" spans="1:7" x14ac:dyDescent="0.25">
      <c r="A1340">
        <v>975276</v>
      </c>
      <c r="B1340" t="s">
        <v>4971</v>
      </c>
      <c r="C1340" t="s">
        <v>4972</v>
      </c>
      <c r="D1340">
        <v>1700</v>
      </c>
      <c r="E1340" t="s">
        <v>87</v>
      </c>
      <c r="F1340" t="s">
        <v>444</v>
      </c>
      <c r="G1340" t="s">
        <v>724</v>
      </c>
    </row>
    <row r="1341" spans="1:7" x14ac:dyDescent="0.25">
      <c r="A1341">
        <v>975292</v>
      </c>
      <c r="B1341" t="s">
        <v>1774</v>
      </c>
      <c r="C1341" t="s">
        <v>4973</v>
      </c>
      <c r="D1341">
        <v>8000</v>
      </c>
      <c r="E1341" t="s">
        <v>190</v>
      </c>
      <c r="F1341" t="s">
        <v>4974</v>
      </c>
      <c r="G1341" t="s">
        <v>4975</v>
      </c>
    </row>
    <row r="1342" spans="1:7" x14ac:dyDescent="0.25">
      <c r="A1342">
        <v>975318</v>
      </c>
      <c r="B1342" t="s">
        <v>1775</v>
      </c>
      <c r="C1342" t="s">
        <v>4976</v>
      </c>
      <c r="D1342">
        <v>8730</v>
      </c>
      <c r="E1342" t="s">
        <v>192</v>
      </c>
      <c r="F1342" t="s">
        <v>724</v>
      </c>
      <c r="G1342" t="s">
        <v>724</v>
      </c>
    </row>
    <row r="1343" spans="1:7" x14ac:dyDescent="0.25">
      <c r="A1343">
        <v>975326</v>
      </c>
      <c r="B1343" t="s">
        <v>3026</v>
      </c>
      <c r="C1343" t="s">
        <v>4977</v>
      </c>
      <c r="D1343">
        <v>8750</v>
      </c>
      <c r="E1343" t="s">
        <v>12</v>
      </c>
      <c r="F1343" t="s">
        <v>3027</v>
      </c>
      <c r="G1343" t="s">
        <v>724</v>
      </c>
    </row>
    <row r="1344" spans="1:7" x14ac:dyDescent="0.25">
      <c r="A1344">
        <v>975334</v>
      </c>
      <c r="B1344" t="s">
        <v>1776</v>
      </c>
      <c r="C1344" t="s">
        <v>4978</v>
      </c>
      <c r="D1344">
        <v>8810</v>
      </c>
      <c r="E1344" t="s">
        <v>193</v>
      </c>
      <c r="F1344" t="s">
        <v>1777</v>
      </c>
      <c r="G1344" t="s">
        <v>724</v>
      </c>
    </row>
    <row r="1345" spans="1:7" x14ac:dyDescent="0.25">
      <c r="A1345">
        <v>975342</v>
      </c>
      <c r="B1345" t="s">
        <v>1778</v>
      </c>
      <c r="C1345" t="s">
        <v>4979</v>
      </c>
      <c r="D1345">
        <v>8610</v>
      </c>
      <c r="E1345" t="s">
        <v>15</v>
      </c>
      <c r="F1345" t="s">
        <v>1779</v>
      </c>
      <c r="G1345" t="s">
        <v>724</v>
      </c>
    </row>
    <row r="1346" spans="1:7" x14ac:dyDescent="0.25">
      <c r="A1346">
        <v>975359</v>
      </c>
      <c r="B1346" t="s">
        <v>4980</v>
      </c>
      <c r="C1346" t="s">
        <v>4981</v>
      </c>
      <c r="D1346">
        <v>8840</v>
      </c>
      <c r="E1346" t="s">
        <v>195</v>
      </c>
      <c r="F1346" t="s">
        <v>1780</v>
      </c>
      <c r="G1346" t="s">
        <v>724</v>
      </c>
    </row>
    <row r="1347" spans="1:7" x14ac:dyDescent="0.25">
      <c r="A1347">
        <v>975367</v>
      </c>
      <c r="B1347" t="s">
        <v>1781</v>
      </c>
      <c r="C1347" t="s">
        <v>3169</v>
      </c>
      <c r="D1347">
        <v>8650</v>
      </c>
      <c r="E1347" t="s">
        <v>16</v>
      </c>
      <c r="F1347" t="s">
        <v>1782</v>
      </c>
      <c r="G1347" t="s">
        <v>724</v>
      </c>
    </row>
    <row r="1348" spans="1:7" x14ac:dyDescent="0.25">
      <c r="A1348">
        <v>975375</v>
      </c>
      <c r="B1348" t="s">
        <v>1783</v>
      </c>
      <c r="C1348" t="s">
        <v>4982</v>
      </c>
      <c r="D1348">
        <v>8600</v>
      </c>
      <c r="E1348" t="s">
        <v>196</v>
      </c>
      <c r="F1348" t="s">
        <v>1784</v>
      </c>
      <c r="G1348" t="s">
        <v>724</v>
      </c>
    </row>
    <row r="1349" spans="1:7" x14ac:dyDescent="0.25">
      <c r="A1349">
        <v>975383</v>
      </c>
      <c r="B1349" t="s">
        <v>3028</v>
      </c>
      <c r="C1349" t="s">
        <v>4983</v>
      </c>
      <c r="D1349">
        <v>8647</v>
      </c>
      <c r="E1349" t="s">
        <v>3029</v>
      </c>
      <c r="F1349" t="s">
        <v>3030</v>
      </c>
      <c r="G1349" t="s">
        <v>724</v>
      </c>
    </row>
    <row r="1350" spans="1:7" x14ac:dyDescent="0.25">
      <c r="A1350">
        <v>975391</v>
      </c>
      <c r="B1350" t="s">
        <v>1785</v>
      </c>
      <c r="C1350" t="s">
        <v>4984</v>
      </c>
      <c r="D1350">
        <v>8690</v>
      </c>
      <c r="E1350" t="s">
        <v>18</v>
      </c>
      <c r="F1350" t="s">
        <v>549</v>
      </c>
      <c r="G1350" t="s">
        <v>724</v>
      </c>
    </row>
    <row r="1351" spans="1:7" x14ac:dyDescent="0.25">
      <c r="A1351">
        <v>975409</v>
      </c>
      <c r="B1351" t="s">
        <v>3031</v>
      </c>
      <c r="C1351" t="s">
        <v>4985</v>
      </c>
      <c r="D1351">
        <v>8210</v>
      </c>
      <c r="E1351" t="s">
        <v>2223</v>
      </c>
      <c r="F1351" t="s">
        <v>3032</v>
      </c>
      <c r="G1351" t="s">
        <v>724</v>
      </c>
    </row>
    <row r="1352" spans="1:7" x14ac:dyDescent="0.25">
      <c r="A1352">
        <v>975425</v>
      </c>
      <c r="B1352" t="s">
        <v>1786</v>
      </c>
      <c r="C1352" t="s">
        <v>4986</v>
      </c>
      <c r="D1352">
        <v>8470</v>
      </c>
      <c r="E1352" t="s">
        <v>199</v>
      </c>
      <c r="F1352" t="s">
        <v>1787</v>
      </c>
      <c r="G1352" t="s">
        <v>724</v>
      </c>
    </row>
    <row r="1353" spans="1:7" x14ac:dyDescent="0.25">
      <c r="A1353">
        <v>975433</v>
      </c>
      <c r="B1353" t="s">
        <v>1788</v>
      </c>
      <c r="C1353" t="s">
        <v>4987</v>
      </c>
      <c r="D1353">
        <v>8480</v>
      </c>
      <c r="E1353" t="s">
        <v>22</v>
      </c>
      <c r="F1353" t="s">
        <v>1789</v>
      </c>
      <c r="G1353" t="s">
        <v>3033</v>
      </c>
    </row>
    <row r="1354" spans="1:7" x14ac:dyDescent="0.25">
      <c r="A1354">
        <v>975441</v>
      </c>
      <c r="B1354" t="s">
        <v>1790</v>
      </c>
      <c r="C1354" t="s">
        <v>4988</v>
      </c>
      <c r="D1354">
        <v>8300</v>
      </c>
      <c r="E1354" t="s">
        <v>2151</v>
      </c>
      <c r="F1354" t="s">
        <v>1791</v>
      </c>
      <c r="G1354" t="s">
        <v>3034</v>
      </c>
    </row>
    <row r="1355" spans="1:7" x14ac:dyDescent="0.25">
      <c r="A1355">
        <v>975458</v>
      </c>
      <c r="B1355" t="s">
        <v>1792</v>
      </c>
      <c r="C1355" t="s">
        <v>4989</v>
      </c>
      <c r="D1355">
        <v>8340</v>
      </c>
      <c r="E1355" t="s">
        <v>24</v>
      </c>
      <c r="F1355" t="s">
        <v>1793</v>
      </c>
      <c r="G1355" t="s">
        <v>4990</v>
      </c>
    </row>
    <row r="1356" spans="1:7" x14ac:dyDescent="0.25">
      <c r="A1356">
        <v>975466</v>
      </c>
      <c r="B1356" t="s">
        <v>3035</v>
      </c>
      <c r="C1356" t="s">
        <v>4991</v>
      </c>
      <c r="D1356">
        <v>8400</v>
      </c>
      <c r="E1356" t="s">
        <v>204</v>
      </c>
      <c r="F1356" t="s">
        <v>3036</v>
      </c>
      <c r="G1356" t="s">
        <v>4992</v>
      </c>
    </row>
    <row r="1357" spans="1:7" x14ac:dyDescent="0.25">
      <c r="A1357">
        <v>975474</v>
      </c>
      <c r="B1357" t="s">
        <v>1794</v>
      </c>
      <c r="C1357" t="s">
        <v>4993</v>
      </c>
      <c r="D1357">
        <v>8377</v>
      </c>
      <c r="E1357" t="s">
        <v>27</v>
      </c>
      <c r="F1357" t="s">
        <v>1795</v>
      </c>
      <c r="G1357" t="s">
        <v>1796</v>
      </c>
    </row>
    <row r="1358" spans="1:7" x14ac:dyDescent="0.25">
      <c r="A1358">
        <v>975482</v>
      </c>
      <c r="B1358" t="s">
        <v>1797</v>
      </c>
      <c r="C1358" t="s">
        <v>4994</v>
      </c>
      <c r="D1358">
        <v>8420</v>
      </c>
      <c r="E1358" t="s">
        <v>205</v>
      </c>
      <c r="F1358" t="s">
        <v>1798</v>
      </c>
      <c r="G1358" t="s">
        <v>3037</v>
      </c>
    </row>
    <row r="1359" spans="1:7" x14ac:dyDescent="0.25">
      <c r="A1359">
        <v>975491</v>
      </c>
      <c r="B1359" t="s">
        <v>1799</v>
      </c>
      <c r="C1359" t="s">
        <v>4995</v>
      </c>
      <c r="D1359">
        <v>8430</v>
      </c>
      <c r="E1359" t="s">
        <v>28</v>
      </c>
      <c r="F1359" t="s">
        <v>1800</v>
      </c>
      <c r="G1359" t="s">
        <v>4996</v>
      </c>
    </row>
    <row r="1360" spans="1:7" x14ac:dyDescent="0.25">
      <c r="A1360">
        <v>975508</v>
      </c>
      <c r="B1360" t="s">
        <v>1801</v>
      </c>
      <c r="C1360" t="s">
        <v>4997</v>
      </c>
      <c r="D1360">
        <v>8620</v>
      </c>
      <c r="E1360" t="s">
        <v>206</v>
      </c>
      <c r="F1360" t="s">
        <v>1802</v>
      </c>
      <c r="G1360" t="s">
        <v>724</v>
      </c>
    </row>
    <row r="1361" spans="1:7" x14ac:dyDescent="0.25">
      <c r="A1361">
        <v>975516</v>
      </c>
      <c r="B1361" t="s">
        <v>1803</v>
      </c>
      <c r="C1361" t="s">
        <v>4998</v>
      </c>
      <c r="D1361">
        <v>8670</v>
      </c>
      <c r="E1361" t="s">
        <v>207</v>
      </c>
      <c r="F1361" t="s">
        <v>1804</v>
      </c>
      <c r="G1361" t="s">
        <v>1805</v>
      </c>
    </row>
    <row r="1362" spans="1:7" x14ac:dyDescent="0.25">
      <c r="A1362">
        <v>975524</v>
      </c>
      <c r="B1362" t="s">
        <v>1806</v>
      </c>
      <c r="C1362" t="s">
        <v>4999</v>
      </c>
      <c r="D1362">
        <v>8660</v>
      </c>
      <c r="E1362" t="s">
        <v>208</v>
      </c>
      <c r="F1362" t="s">
        <v>1807</v>
      </c>
      <c r="G1362" t="s">
        <v>1808</v>
      </c>
    </row>
    <row r="1363" spans="1:7" x14ac:dyDescent="0.25">
      <c r="A1363">
        <v>975532</v>
      </c>
      <c r="B1363" t="s">
        <v>1809</v>
      </c>
      <c r="C1363" t="s">
        <v>5000</v>
      </c>
      <c r="D1363">
        <v>8630</v>
      </c>
      <c r="E1363" t="s">
        <v>209</v>
      </c>
      <c r="F1363" t="s">
        <v>1810</v>
      </c>
      <c r="G1363" t="s">
        <v>724</v>
      </c>
    </row>
    <row r="1364" spans="1:7" x14ac:dyDescent="0.25">
      <c r="A1364">
        <v>975541</v>
      </c>
      <c r="B1364" t="s">
        <v>1811</v>
      </c>
      <c r="C1364" t="s">
        <v>5001</v>
      </c>
      <c r="D1364">
        <v>8500</v>
      </c>
      <c r="E1364" t="s">
        <v>210</v>
      </c>
      <c r="F1364" t="s">
        <v>1812</v>
      </c>
      <c r="G1364" t="s">
        <v>724</v>
      </c>
    </row>
    <row r="1365" spans="1:7" x14ac:dyDescent="0.25">
      <c r="A1365">
        <v>975557</v>
      </c>
      <c r="B1365" t="s">
        <v>1813</v>
      </c>
      <c r="C1365" t="s">
        <v>5002</v>
      </c>
      <c r="D1365">
        <v>8550</v>
      </c>
      <c r="E1365" t="s">
        <v>212</v>
      </c>
      <c r="F1365" t="s">
        <v>1814</v>
      </c>
      <c r="G1365" t="s">
        <v>724</v>
      </c>
    </row>
    <row r="1366" spans="1:7" x14ac:dyDescent="0.25">
      <c r="A1366">
        <v>975565</v>
      </c>
      <c r="B1366" t="s">
        <v>1815</v>
      </c>
      <c r="C1366" t="s">
        <v>5003</v>
      </c>
      <c r="D1366">
        <v>8570</v>
      </c>
      <c r="E1366" t="s">
        <v>376</v>
      </c>
      <c r="F1366" t="s">
        <v>1816</v>
      </c>
      <c r="G1366" t="s">
        <v>724</v>
      </c>
    </row>
    <row r="1367" spans="1:7" x14ac:dyDescent="0.25">
      <c r="A1367">
        <v>975581</v>
      </c>
      <c r="B1367" t="s">
        <v>1817</v>
      </c>
      <c r="C1367" t="s">
        <v>3152</v>
      </c>
      <c r="D1367">
        <v>8930</v>
      </c>
      <c r="E1367" t="s">
        <v>377</v>
      </c>
      <c r="F1367" t="s">
        <v>5306</v>
      </c>
      <c r="G1367" t="s">
        <v>5307</v>
      </c>
    </row>
    <row r="1368" spans="1:7" x14ac:dyDescent="0.25">
      <c r="A1368">
        <v>975599</v>
      </c>
      <c r="B1368" t="s">
        <v>1818</v>
      </c>
      <c r="C1368" t="s">
        <v>5004</v>
      </c>
      <c r="D1368">
        <v>8560</v>
      </c>
      <c r="E1368" t="s">
        <v>215</v>
      </c>
      <c r="F1368" t="s">
        <v>1819</v>
      </c>
      <c r="G1368" t="s">
        <v>3038</v>
      </c>
    </row>
    <row r="1369" spans="1:7" x14ac:dyDescent="0.25">
      <c r="A1369">
        <v>975607</v>
      </c>
      <c r="B1369" t="s">
        <v>1820</v>
      </c>
      <c r="C1369" t="s">
        <v>5005</v>
      </c>
      <c r="D1369">
        <v>8980</v>
      </c>
      <c r="E1369" t="s">
        <v>381</v>
      </c>
      <c r="F1369" t="s">
        <v>1821</v>
      </c>
      <c r="G1369" t="s">
        <v>724</v>
      </c>
    </row>
    <row r="1370" spans="1:7" x14ac:dyDescent="0.25">
      <c r="A1370">
        <v>975615</v>
      </c>
      <c r="B1370" t="s">
        <v>1822</v>
      </c>
      <c r="C1370" t="s">
        <v>5006</v>
      </c>
      <c r="D1370">
        <v>8890</v>
      </c>
      <c r="E1370" t="s">
        <v>380</v>
      </c>
      <c r="F1370" t="s">
        <v>1823</v>
      </c>
      <c r="G1370" t="s">
        <v>1824</v>
      </c>
    </row>
    <row r="1371" spans="1:7" x14ac:dyDescent="0.25">
      <c r="A1371">
        <v>975623</v>
      </c>
      <c r="B1371" t="s">
        <v>3039</v>
      </c>
      <c r="C1371" t="s">
        <v>5007</v>
      </c>
      <c r="D1371">
        <v>8870</v>
      </c>
      <c r="E1371" t="s">
        <v>217</v>
      </c>
      <c r="F1371" t="s">
        <v>724</v>
      </c>
      <c r="G1371" t="s">
        <v>724</v>
      </c>
    </row>
    <row r="1372" spans="1:7" x14ac:dyDescent="0.25">
      <c r="A1372">
        <v>975631</v>
      </c>
      <c r="B1372" t="s">
        <v>1825</v>
      </c>
      <c r="C1372" t="s">
        <v>5008</v>
      </c>
      <c r="D1372">
        <v>8520</v>
      </c>
      <c r="E1372" t="s">
        <v>219</v>
      </c>
      <c r="F1372" t="s">
        <v>1826</v>
      </c>
      <c r="G1372" t="s">
        <v>724</v>
      </c>
    </row>
    <row r="1373" spans="1:7" x14ac:dyDescent="0.25">
      <c r="A1373">
        <v>975649</v>
      </c>
      <c r="B1373" t="s">
        <v>1827</v>
      </c>
      <c r="C1373" t="s">
        <v>5009</v>
      </c>
      <c r="D1373">
        <v>8530</v>
      </c>
      <c r="E1373" t="s">
        <v>220</v>
      </c>
      <c r="F1373" t="s">
        <v>1828</v>
      </c>
      <c r="G1373" t="s">
        <v>724</v>
      </c>
    </row>
    <row r="1374" spans="1:7" x14ac:dyDescent="0.25">
      <c r="A1374">
        <v>975656</v>
      </c>
      <c r="B1374" t="s">
        <v>1829</v>
      </c>
      <c r="C1374" t="s">
        <v>5010</v>
      </c>
      <c r="D1374">
        <v>8540</v>
      </c>
      <c r="E1374" t="s">
        <v>213</v>
      </c>
      <c r="F1374" t="s">
        <v>1830</v>
      </c>
      <c r="G1374" t="s">
        <v>724</v>
      </c>
    </row>
    <row r="1375" spans="1:7" x14ac:dyDescent="0.25">
      <c r="A1375">
        <v>975664</v>
      </c>
      <c r="B1375" t="s">
        <v>1831</v>
      </c>
      <c r="C1375" t="s">
        <v>5011</v>
      </c>
      <c r="D1375">
        <v>8770</v>
      </c>
      <c r="E1375" t="s">
        <v>221</v>
      </c>
      <c r="F1375" t="s">
        <v>1832</v>
      </c>
      <c r="G1375" t="s">
        <v>724</v>
      </c>
    </row>
    <row r="1376" spans="1:7" x14ac:dyDescent="0.25">
      <c r="A1376">
        <v>975672</v>
      </c>
      <c r="B1376" t="s">
        <v>5012</v>
      </c>
      <c r="C1376" t="s">
        <v>3934</v>
      </c>
      <c r="D1376">
        <v>8790</v>
      </c>
      <c r="E1376" t="s">
        <v>222</v>
      </c>
      <c r="F1376" t="s">
        <v>1833</v>
      </c>
      <c r="G1376" t="s">
        <v>1834</v>
      </c>
    </row>
    <row r="1377" spans="1:7" x14ac:dyDescent="0.25">
      <c r="A1377">
        <v>975681</v>
      </c>
      <c r="B1377" t="s">
        <v>1835</v>
      </c>
      <c r="C1377" t="s">
        <v>5013</v>
      </c>
      <c r="D1377">
        <v>8800</v>
      </c>
      <c r="E1377" t="s">
        <v>223</v>
      </c>
      <c r="F1377" t="s">
        <v>1836</v>
      </c>
      <c r="G1377" t="s">
        <v>1837</v>
      </c>
    </row>
    <row r="1378" spans="1:7" x14ac:dyDescent="0.25">
      <c r="A1378">
        <v>975698</v>
      </c>
      <c r="B1378" t="s">
        <v>1838</v>
      </c>
      <c r="C1378" t="s">
        <v>5006</v>
      </c>
      <c r="D1378">
        <v>8830</v>
      </c>
      <c r="E1378" t="s">
        <v>367</v>
      </c>
      <c r="F1378" t="s">
        <v>1839</v>
      </c>
      <c r="G1378" t="s">
        <v>1840</v>
      </c>
    </row>
    <row r="1379" spans="1:7" x14ac:dyDescent="0.25">
      <c r="A1379">
        <v>975706</v>
      </c>
      <c r="B1379" t="s">
        <v>1841</v>
      </c>
      <c r="C1379" t="s">
        <v>5014</v>
      </c>
      <c r="D1379">
        <v>8850</v>
      </c>
      <c r="E1379" t="s">
        <v>386</v>
      </c>
      <c r="F1379" t="s">
        <v>1842</v>
      </c>
      <c r="G1379" t="s">
        <v>724</v>
      </c>
    </row>
    <row r="1380" spans="1:7" x14ac:dyDescent="0.25">
      <c r="A1380">
        <v>975714</v>
      </c>
      <c r="B1380" t="s">
        <v>3040</v>
      </c>
      <c r="C1380" t="s">
        <v>3169</v>
      </c>
      <c r="D1380">
        <v>8740</v>
      </c>
      <c r="E1380" t="s">
        <v>2198</v>
      </c>
      <c r="F1380" t="s">
        <v>724</v>
      </c>
      <c r="G1380" t="s">
        <v>724</v>
      </c>
    </row>
    <row r="1381" spans="1:7" x14ac:dyDescent="0.25">
      <c r="A1381">
        <v>975722</v>
      </c>
      <c r="B1381" t="s">
        <v>3041</v>
      </c>
      <c r="C1381" t="s">
        <v>3206</v>
      </c>
      <c r="D1381">
        <v>8700</v>
      </c>
      <c r="E1381" t="s">
        <v>224</v>
      </c>
      <c r="F1381" t="s">
        <v>5308</v>
      </c>
      <c r="G1381" t="s">
        <v>5309</v>
      </c>
    </row>
    <row r="1382" spans="1:7" x14ac:dyDescent="0.25">
      <c r="A1382">
        <v>975731</v>
      </c>
      <c r="B1382" t="s">
        <v>1843</v>
      </c>
      <c r="C1382" t="s">
        <v>3839</v>
      </c>
      <c r="D1382">
        <v>8720</v>
      </c>
      <c r="E1382" t="s">
        <v>388</v>
      </c>
      <c r="F1382" t="s">
        <v>1844</v>
      </c>
      <c r="G1382" t="s">
        <v>724</v>
      </c>
    </row>
    <row r="1383" spans="1:7" x14ac:dyDescent="0.25">
      <c r="A1383">
        <v>975748</v>
      </c>
      <c r="B1383" t="s">
        <v>3042</v>
      </c>
      <c r="C1383" t="s">
        <v>5015</v>
      </c>
      <c r="D1383">
        <v>8900</v>
      </c>
      <c r="E1383" t="s">
        <v>225</v>
      </c>
      <c r="F1383" t="s">
        <v>724</v>
      </c>
      <c r="G1383" t="s">
        <v>724</v>
      </c>
    </row>
    <row r="1384" spans="1:7" x14ac:dyDescent="0.25">
      <c r="A1384">
        <v>975755</v>
      </c>
      <c r="B1384" t="s">
        <v>5016</v>
      </c>
      <c r="C1384" t="s">
        <v>5017</v>
      </c>
      <c r="D1384">
        <v>8920</v>
      </c>
      <c r="E1384" t="s">
        <v>389</v>
      </c>
      <c r="F1384" t="s">
        <v>1845</v>
      </c>
      <c r="G1384" t="s">
        <v>3043</v>
      </c>
    </row>
    <row r="1385" spans="1:7" x14ac:dyDescent="0.25">
      <c r="A1385">
        <v>975771</v>
      </c>
      <c r="B1385" t="s">
        <v>1846</v>
      </c>
      <c r="C1385" t="s">
        <v>5018</v>
      </c>
      <c r="D1385">
        <v>8956</v>
      </c>
      <c r="E1385" t="s">
        <v>394</v>
      </c>
      <c r="F1385" t="s">
        <v>1847</v>
      </c>
      <c r="G1385" t="s">
        <v>724</v>
      </c>
    </row>
    <row r="1386" spans="1:7" x14ac:dyDescent="0.25">
      <c r="A1386">
        <v>975789</v>
      </c>
      <c r="B1386" t="s">
        <v>5227</v>
      </c>
      <c r="C1386" t="s">
        <v>5019</v>
      </c>
      <c r="D1386">
        <v>9000</v>
      </c>
      <c r="E1386" t="s">
        <v>229</v>
      </c>
      <c r="F1386" t="s">
        <v>1848</v>
      </c>
      <c r="G1386" t="s">
        <v>3044</v>
      </c>
    </row>
    <row r="1387" spans="1:7" x14ac:dyDescent="0.25">
      <c r="A1387">
        <v>975797</v>
      </c>
      <c r="B1387" t="s">
        <v>1849</v>
      </c>
      <c r="C1387" t="s">
        <v>5020</v>
      </c>
      <c r="D1387">
        <v>9940</v>
      </c>
      <c r="E1387" t="s">
        <v>231</v>
      </c>
      <c r="F1387" t="s">
        <v>1850</v>
      </c>
      <c r="G1387" t="s">
        <v>724</v>
      </c>
    </row>
    <row r="1388" spans="1:7" x14ac:dyDescent="0.25">
      <c r="A1388">
        <v>975805</v>
      </c>
      <c r="B1388" t="s">
        <v>1851</v>
      </c>
      <c r="C1388" t="s">
        <v>3152</v>
      </c>
      <c r="D1388">
        <v>9060</v>
      </c>
      <c r="E1388" t="s">
        <v>232</v>
      </c>
      <c r="F1388" t="s">
        <v>1852</v>
      </c>
      <c r="G1388" t="s">
        <v>724</v>
      </c>
    </row>
    <row r="1389" spans="1:7" x14ac:dyDescent="0.25">
      <c r="A1389">
        <v>975813</v>
      </c>
      <c r="B1389" t="s">
        <v>1853</v>
      </c>
      <c r="C1389" t="s">
        <v>5021</v>
      </c>
      <c r="D1389">
        <v>9180</v>
      </c>
      <c r="E1389" t="s">
        <v>399</v>
      </c>
      <c r="F1389" t="s">
        <v>1854</v>
      </c>
      <c r="G1389" t="s">
        <v>724</v>
      </c>
    </row>
    <row r="1390" spans="1:7" x14ac:dyDescent="0.25">
      <c r="A1390">
        <v>975821</v>
      </c>
      <c r="B1390" t="s">
        <v>1855</v>
      </c>
      <c r="C1390" t="s">
        <v>5022</v>
      </c>
      <c r="D1390">
        <v>9190</v>
      </c>
      <c r="E1390" t="s">
        <v>234</v>
      </c>
      <c r="F1390" t="s">
        <v>1856</v>
      </c>
      <c r="G1390" t="s">
        <v>724</v>
      </c>
    </row>
    <row r="1391" spans="1:7" x14ac:dyDescent="0.25">
      <c r="A1391">
        <v>975839</v>
      </c>
      <c r="B1391" t="s">
        <v>5023</v>
      </c>
      <c r="C1391" t="s">
        <v>5024</v>
      </c>
      <c r="D1391">
        <v>9160</v>
      </c>
      <c r="E1391" t="s">
        <v>235</v>
      </c>
      <c r="F1391" t="s">
        <v>5310</v>
      </c>
      <c r="G1391" t="s">
        <v>724</v>
      </c>
    </row>
    <row r="1392" spans="1:7" x14ac:dyDescent="0.25">
      <c r="A1392">
        <v>975847</v>
      </c>
      <c r="B1392" t="s">
        <v>1857</v>
      </c>
      <c r="C1392" t="s">
        <v>5025</v>
      </c>
      <c r="D1392">
        <v>9070</v>
      </c>
      <c r="E1392" t="s">
        <v>240</v>
      </c>
      <c r="F1392" t="s">
        <v>1858</v>
      </c>
      <c r="G1392" t="s">
        <v>1859</v>
      </c>
    </row>
    <row r="1393" spans="1:7" x14ac:dyDescent="0.25">
      <c r="A1393">
        <v>975854</v>
      </c>
      <c r="B1393" t="s">
        <v>1860</v>
      </c>
      <c r="C1393" t="s">
        <v>5026</v>
      </c>
      <c r="D1393">
        <v>9080</v>
      </c>
      <c r="E1393" t="s">
        <v>400</v>
      </c>
      <c r="F1393" t="s">
        <v>5228</v>
      </c>
      <c r="G1393" t="s">
        <v>1861</v>
      </c>
    </row>
    <row r="1394" spans="1:7" x14ac:dyDescent="0.25">
      <c r="A1394">
        <v>975862</v>
      </c>
      <c r="B1394" t="s">
        <v>1862</v>
      </c>
      <c r="C1394" t="s">
        <v>5027</v>
      </c>
      <c r="D1394">
        <v>9240</v>
      </c>
      <c r="E1394" t="s">
        <v>401</v>
      </c>
      <c r="F1394" t="s">
        <v>1863</v>
      </c>
      <c r="G1394" t="s">
        <v>3045</v>
      </c>
    </row>
    <row r="1395" spans="1:7" x14ac:dyDescent="0.25">
      <c r="A1395">
        <v>975871</v>
      </c>
      <c r="B1395" t="s">
        <v>1864</v>
      </c>
      <c r="C1395" t="s">
        <v>5028</v>
      </c>
      <c r="D1395">
        <v>9220</v>
      </c>
      <c r="E1395" t="s">
        <v>237</v>
      </c>
      <c r="F1395" t="s">
        <v>1865</v>
      </c>
      <c r="G1395" t="s">
        <v>724</v>
      </c>
    </row>
    <row r="1396" spans="1:7" x14ac:dyDescent="0.25">
      <c r="A1396">
        <v>975888</v>
      </c>
      <c r="B1396" t="s">
        <v>1866</v>
      </c>
      <c r="C1396" t="s">
        <v>5432</v>
      </c>
      <c r="D1396">
        <v>9250</v>
      </c>
      <c r="E1396" t="s">
        <v>238</v>
      </c>
      <c r="F1396" t="s">
        <v>1867</v>
      </c>
      <c r="G1396" t="s">
        <v>724</v>
      </c>
    </row>
    <row r="1397" spans="1:7" x14ac:dyDescent="0.25">
      <c r="A1397">
        <v>975896</v>
      </c>
      <c r="B1397" t="s">
        <v>5029</v>
      </c>
      <c r="C1397" t="s">
        <v>5030</v>
      </c>
      <c r="D1397">
        <v>9230</v>
      </c>
      <c r="E1397" t="s">
        <v>239</v>
      </c>
      <c r="F1397" t="s">
        <v>1868</v>
      </c>
      <c r="G1397" t="s">
        <v>724</v>
      </c>
    </row>
    <row r="1398" spans="1:7" x14ac:dyDescent="0.25">
      <c r="A1398">
        <v>975904</v>
      </c>
      <c r="B1398" t="s">
        <v>1869</v>
      </c>
      <c r="C1398" t="s">
        <v>5031</v>
      </c>
      <c r="D1398">
        <v>9820</v>
      </c>
      <c r="E1398" t="s">
        <v>242</v>
      </c>
      <c r="F1398" t="s">
        <v>1870</v>
      </c>
      <c r="G1398" t="s">
        <v>724</v>
      </c>
    </row>
    <row r="1399" spans="1:7" x14ac:dyDescent="0.25">
      <c r="A1399">
        <v>975912</v>
      </c>
      <c r="B1399" t="s">
        <v>1871</v>
      </c>
      <c r="C1399" t="s">
        <v>3940</v>
      </c>
      <c r="D1399">
        <v>9090</v>
      </c>
      <c r="E1399" t="s">
        <v>31</v>
      </c>
      <c r="F1399" t="s">
        <v>5032</v>
      </c>
      <c r="G1399" t="s">
        <v>724</v>
      </c>
    </row>
    <row r="1400" spans="1:7" x14ac:dyDescent="0.25">
      <c r="A1400">
        <v>975938</v>
      </c>
      <c r="B1400" t="s">
        <v>1872</v>
      </c>
      <c r="C1400" t="s">
        <v>3986</v>
      </c>
      <c r="D1400">
        <v>9860</v>
      </c>
      <c r="E1400" t="s">
        <v>243</v>
      </c>
      <c r="F1400" t="s">
        <v>1873</v>
      </c>
      <c r="G1400" t="s">
        <v>724</v>
      </c>
    </row>
    <row r="1401" spans="1:7" x14ac:dyDescent="0.25">
      <c r="A1401">
        <v>975946</v>
      </c>
      <c r="B1401" t="s">
        <v>1874</v>
      </c>
      <c r="C1401" t="s">
        <v>5033</v>
      </c>
      <c r="D1401">
        <v>9270</v>
      </c>
      <c r="E1401" t="s">
        <v>34</v>
      </c>
      <c r="F1401" t="s">
        <v>593</v>
      </c>
      <c r="G1401" t="s">
        <v>724</v>
      </c>
    </row>
    <row r="1402" spans="1:7" x14ac:dyDescent="0.25">
      <c r="A1402">
        <v>975953</v>
      </c>
      <c r="B1402" t="s">
        <v>1875</v>
      </c>
      <c r="C1402" t="s">
        <v>5034</v>
      </c>
      <c r="D1402">
        <v>9290</v>
      </c>
      <c r="E1402" t="s">
        <v>245</v>
      </c>
      <c r="F1402" t="s">
        <v>1876</v>
      </c>
      <c r="G1402" t="s">
        <v>1877</v>
      </c>
    </row>
    <row r="1403" spans="1:7" x14ac:dyDescent="0.25">
      <c r="A1403">
        <v>975961</v>
      </c>
      <c r="B1403" t="s">
        <v>1878</v>
      </c>
      <c r="C1403" t="s">
        <v>5035</v>
      </c>
      <c r="D1403">
        <v>9260</v>
      </c>
      <c r="E1403" t="s">
        <v>36</v>
      </c>
      <c r="F1403" t="s">
        <v>1879</v>
      </c>
      <c r="G1403" t="s">
        <v>724</v>
      </c>
    </row>
    <row r="1404" spans="1:7" x14ac:dyDescent="0.25">
      <c r="A1404">
        <v>975979</v>
      </c>
      <c r="B1404" t="s">
        <v>1880</v>
      </c>
      <c r="C1404" t="s">
        <v>5036</v>
      </c>
      <c r="D1404">
        <v>9300</v>
      </c>
      <c r="E1404" t="s">
        <v>246</v>
      </c>
      <c r="F1404" t="s">
        <v>1881</v>
      </c>
      <c r="G1404" t="s">
        <v>1882</v>
      </c>
    </row>
    <row r="1405" spans="1:7" x14ac:dyDescent="0.25">
      <c r="A1405">
        <v>975987</v>
      </c>
      <c r="B1405" t="s">
        <v>5433</v>
      </c>
      <c r="C1405" t="s">
        <v>5037</v>
      </c>
      <c r="D1405">
        <v>9200</v>
      </c>
      <c r="E1405" t="s">
        <v>248</v>
      </c>
      <c r="F1405" t="s">
        <v>3046</v>
      </c>
      <c r="G1405" t="s">
        <v>3047</v>
      </c>
    </row>
    <row r="1406" spans="1:7" x14ac:dyDescent="0.25">
      <c r="A1406">
        <v>975995</v>
      </c>
      <c r="B1406" t="s">
        <v>1883</v>
      </c>
      <c r="C1406" t="s">
        <v>4561</v>
      </c>
      <c r="D1406">
        <v>9255</v>
      </c>
      <c r="E1406" t="s">
        <v>249</v>
      </c>
      <c r="F1406" t="s">
        <v>1884</v>
      </c>
      <c r="G1406" t="s">
        <v>724</v>
      </c>
    </row>
    <row r="1407" spans="1:7" x14ac:dyDescent="0.25">
      <c r="A1407">
        <v>976001</v>
      </c>
      <c r="B1407" t="s">
        <v>1885</v>
      </c>
      <c r="C1407" t="s">
        <v>5038</v>
      </c>
      <c r="D1407">
        <v>9280</v>
      </c>
      <c r="E1407" t="s">
        <v>250</v>
      </c>
      <c r="F1407" t="s">
        <v>1886</v>
      </c>
      <c r="G1407" t="s">
        <v>3048</v>
      </c>
    </row>
    <row r="1408" spans="1:7" x14ac:dyDescent="0.25">
      <c r="A1408">
        <v>976019</v>
      </c>
      <c r="B1408" t="s">
        <v>1887</v>
      </c>
      <c r="C1408" t="s">
        <v>5039</v>
      </c>
      <c r="D1408">
        <v>9400</v>
      </c>
      <c r="E1408" t="s">
        <v>251</v>
      </c>
      <c r="F1408" t="s">
        <v>3049</v>
      </c>
      <c r="G1408" t="s">
        <v>1888</v>
      </c>
    </row>
    <row r="1409" spans="1:7" x14ac:dyDescent="0.25">
      <c r="A1409">
        <v>976027</v>
      </c>
      <c r="B1409" t="s">
        <v>1889</v>
      </c>
      <c r="C1409" t="s">
        <v>5040</v>
      </c>
      <c r="D1409">
        <v>9420</v>
      </c>
      <c r="E1409" t="s">
        <v>40</v>
      </c>
      <c r="F1409" t="s">
        <v>1890</v>
      </c>
      <c r="G1409" t="s">
        <v>724</v>
      </c>
    </row>
    <row r="1410" spans="1:7" x14ac:dyDescent="0.25">
      <c r="A1410">
        <v>976043</v>
      </c>
      <c r="B1410" t="s">
        <v>1891</v>
      </c>
      <c r="C1410" t="s">
        <v>5041</v>
      </c>
      <c r="D1410">
        <v>9470</v>
      </c>
      <c r="E1410" t="s">
        <v>254</v>
      </c>
      <c r="F1410" t="s">
        <v>1892</v>
      </c>
      <c r="G1410" t="s">
        <v>1893</v>
      </c>
    </row>
    <row r="1411" spans="1:7" x14ac:dyDescent="0.25">
      <c r="A1411">
        <v>976051</v>
      </c>
      <c r="B1411" t="s">
        <v>3050</v>
      </c>
      <c r="C1411" t="s">
        <v>5042</v>
      </c>
      <c r="D1411">
        <v>9500</v>
      </c>
      <c r="E1411" t="s">
        <v>256</v>
      </c>
      <c r="F1411" t="s">
        <v>724</v>
      </c>
      <c r="G1411" t="s">
        <v>5043</v>
      </c>
    </row>
    <row r="1412" spans="1:7" x14ac:dyDescent="0.25">
      <c r="A1412">
        <v>976068</v>
      </c>
      <c r="B1412" t="s">
        <v>1894</v>
      </c>
      <c r="C1412" t="s">
        <v>5044</v>
      </c>
      <c r="D1412">
        <v>9520</v>
      </c>
      <c r="E1412" t="s">
        <v>257</v>
      </c>
      <c r="F1412" t="s">
        <v>1895</v>
      </c>
      <c r="G1412" t="s">
        <v>1896</v>
      </c>
    </row>
    <row r="1413" spans="1:7" x14ac:dyDescent="0.25">
      <c r="A1413">
        <v>976076</v>
      </c>
      <c r="B1413" t="s">
        <v>1897</v>
      </c>
      <c r="C1413" t="s">
        <v>5045</v>
      </c>
      <c r="D1413">
        <v>9550</v>
      </c>
      <c r="E1413" t="s">
        <v>258</v>
      </c>
      <c r="F1413" t="s">
        <v>1898</v>
      </c>
      <c r="G1413" t="s">
        <v>724</v>
      </c>
    </row>
    <row r="1414" spans="1:7" x14ac:dyDescent="0.25">
      <c r="A1414">
        <v>976092</v>
      </c>
      <c r="B1414" t="s">
        <v>1899</v>
      </c>
      <c r="C1414" t="s">
        <v>5046</v>
      </c>
      <c r="D1414">
        <v>9570</v>
      </c>
      <c r="E1414" t="s">
        <v>768</v>
      </c>
      <c r="F1414" t="s">
        <v>1900</v>
      </c>
      <c r="G1414" t="s">
        <v>1901</v>
      </c>
    </row>
    <row r="1415" spans="1:7" x14ac:dyDescent="0.25">
      <c r="A1415">
        <v>976101</v>
      </c>
      <c r="B1415" t="s">
        <v>3051</v>
      </c>
      <c r="C1415" t="s">
        <v>5047</v>
      </c>
      <c r="D1415">
        <v>9620</v>
      </c>
      <c r="E1415" t="s">
        <v>261</v>
      </c>
      <c r="F1415" t="s">
        <v>5229</v>
      </c>
      <c r="G1415" t="s">
        <v>3052</v>
      </c>
    </row>
    <row r="1416" spans="1:7" x14ac:dyDescent="0.25">
      <c r="A1416">
        <v>976118</v>
      </c>
      <c r="B1416" t="s">
        <v>1902</v>
      </c>
      <c r="C1416" t="s">
        <v>5028</v>
      </c>
      <c r="D1416">
        <v>9660</v>
      </c>
      <c r="E1416" t="s">
        <v>263</v>
      </c>
      <c r="F1416" t="s">
        <v>1903</v>
      </c>
      <c r="G1416" t="s">
        <v>724</v>
      </c>
    </row>
    <row r="1417" spans="1:7" x14ac:dyDescent="0.25">
      <c r="A1417">
        <v>976126</v>
      </c>
      <c r="B1417" t="s">
        <v>1904</v>
      </c>
      <c r="C1417" t="s">
        <v>5048</v>
      </c>
      <c r="D1417">
        <v>9680</v>
      </c>
      <c r="E1417" t="s">
        <v>1637</v>
      </c>
      <c r="F1417" t="s">
        <v>1905</v>
      </c>
      <c r="G1417" t="s">
        <v>1906</v>
      </c>
    </row>
    <row r="1418" spans="1:7" x14ac:dyDescent="0.25">
      <c r="A1418">
        <v>976134</v>
      </c>
      <c r="B1418" t="s">
        <v>1907</v>
      </c>
      <c r="C1418" t="s">
        <v>5049</v>
      </c>
      <c r="D1418">
        <v>9690</v>
      </c>
      <c r="E1418" t="s">
        <v>41</v>
      </c>
      <c r="F1418" t="s">
        <v>1908</v>
      </c>
      <c r="G1418" t="s">
        <v>724</v>
      </c>
    </row>
    <row r="1419" spans="1:7" x14ac:dyDescent="0.25">
      <c r="A1419">
        <v>976142</v>
      </c>
      <c r="B1419" t="s">
        <v>1909</v>
      </c>
      <c r="C1419" t="s">
        <v>5050</v>
      </c>
      <c r="D1419">
        <v>9840</v>
      </c>
      <c r="E1419" t="s">
        <v>265</v>
      </c>
      <c r="F1419" t="s">
        <v>1910</v>
      </c>
      <c r="G1419" t="s">
        <v>724</v>
      </c>
    </row>
    <row r="1420" spans="1:7" x14ac:dyDescent="0.25">
      <c r="A1420">
        <v>976159</v>
      </c>
      <c r="B1420" t="s">
        <v>1911</v>
      </c>
      <c r="C1420" t="s">
        <v>3986</v>
      </c>
      <c r="D1420">
        <v>9810</v>
      </c>
      <c r="E1420" t="s">
        <v>266</v>
      </c>
      <c r="F1420" t="s">
        <v>1912</v>
      </c>
      <c r="G1420" t="s">
        <v>724</v>
      </c>
    </row>
    <row r="1421" spans="1:7" x14ac:dyDescent="0.25">
      <c r="A1421">
        <v>976167</v>
      </c>
      <c r="B1421" t="s">
        <v>1913</v>
      </c>
      <c r="C1421" t="s">
        <v>3169</v>
      </c>
      <c r="D1421">
        <v>9890</v>
      </c>
      <c r="E1421" t="s">
        <v>45</v>
      </c>
      <c r="F1421" t="s">
        <v>1914</v>
      </c>
      <c r="G1421" t="s">
        <v>724</v>
      </c>
    </row>
    <row r="1422" spans="1:7" x14ac:dyDescent="0.25">
      <c r="A1422">
        <v>976175</v>
      </c>
      <c r="B1422" t="s">
        <v>1915</v>
      </c>
      <c r="C1422" t="s">
        <v>5051</v>
      </c>
      <c r="D1422">
        <v>9750</v>
      </c>
      <c r="E1422" t="s">
        <v>962</v>
      </c>
      <c r="F1422" t="s">
        <v>1916</v>
      </c>
      <c r="G1422" t="s">
        <v>724</v>
      </c>
    </row>
    <row r="1423" spans="1:7" x14ac:dyDescent="0.25">
      <c r="A1423">
        <v>976183</v>
      </c>
      <c r="B1423" t="s">
        <v>1917</v>
      </c>
      <c r="C1423" t="s">
        <v>3169</v>
      </c>
      <c r="D1423">
        <v>9770</v>
      </c>
      <c r="E1423" t="s">
        <v>962</v>
      </c>
      <c r="F1423" t="s">
        <v>1918</v>
      </c>
      <c r="G1423" t="s">
        <v>724</v>
      </c>
    </row>
    <row r="1424" spans="1:7" x14ac:dyDescent="0.25">
      <c r="A1424">
        <v>976191</v>
      </c>
      <c r="B1424" t="s">
        <v>1919</v>
      </c>
      <c r="C1424" t="s">
        <v>5052</v>
      </c>
      <c r="D1424">
        <v>9870</v>
      </c>
      <c r="E1424" t="s">
        <v>46</v>
      </c>
      <c r="F1424" t="s">
        <v>1920</v>
      </c>
      <c r="G1424" t="s">
        <v>1921</v>
      </c>
    </row>
    <row r="1425" spans="1:7" x14ac:dyDescent="0.25">
      <c r="A1425">
        <v>976209</v>
      </c>
      <c r="B1425" t="s">
        <v>1922</v>
      </c>
      <c r="C1425" t="s">
        <v>5053</v>
      </c>
      <c r="D1425">
        <v>9790</v>
      </c>
      <c r="E1425" t="s">
        <v>47</v>
      </c>
      <c r="F1425" t="s">
        <v>1923</v>
      </c>
      <c r="G1425" t="s">
        <v>724</v>
      </c>
    </row>
    <row r="1426" spans="1:7" x14ac:dyDescent="0.25">
      <c r="A1426">
        <v>976217</v>
      </c>
      <c r="B1426" t="s">
        <v>1924</v>
      </c>
      <c r="C1426" t="s">
        <v>3986</v>
      </c>
      <c r="D1426">
        <v>9830</v>
      </c>
      <c r="E1426" t="s">
        <v>48</v>
      </c>
      <c r="F1426" t="s">
        <v>1925</v>
      </c>
      <c r="G1426" t="s">
        <v>724</v>
      </c>
    </row>
    <row r="1427" spans="1:7" x14ac:dyDescent="0.25">
      <c r="A1427">
        <v>976225</v>
      </c>
      <c r="B1427" t="s">
        <v>2195</v>
      </c>
      <c r="C1427" t="s">
        <v>3148</v>
      </c>
      <c r="D1427">
        <v>9800</v>
      </c>
      <c r="E1427" t="s">
        <v>267</v>
      </c>
      <c r="F1427" t="s">
        <v>2121</v>
      </c>
      <c r="G1427" t="s">
        <v>2122</v>
      </c>
    </row>
    <row r="1428" spans="1:7" x14ac:dyDescent="0.25">
      <c r="A1428">
        <v>976233</v>
      </c>
      <c r="B1428" t="s">
        <v>3053</v>
      </c>
      <c r="C1428" t="s">
        <v>3842</v>
      </c>
      <c r="D1428">
        <v>9880</v>
      </c>
      <c r="E1428" t="s">
        <v>269</v>
      </c>
      <c r="F1428" t="s">
        <v>724</v>
      </c>
      <c r="G1428" t="s">
        <v>724</v>
      </c>
    </row>
    <row r="1429" spans="1:7" x14ac:dyDescent="0.25">
      <c r="A1429">
        <v>976258</v>
      </c>
      <c r="B1429" t="s">
        <v>3054</v>
      </c>
      <c r="C1429" t="s">
        <v>5054</v>
      </c>
      <c r="D1429">
        <v>9900</v>
      </c>
      <c r="E1429" t="s">
        <v>270</v>
      </c>
      <c r="F1429" t="s">
        <v>724</v>
      </c>
      <c r="G1429" t="s">
        <v>724</v>
      </c>
    </row>
    <row r="1430" spans="1:7" x14ac:dyDescent="0.25">
      <c r="A1430">
        <v>976266</v>
      </c>
      <c r="B1430" t="s">
        <v>1926</v>
      </c>
      <c r="C1430" t="s">
        <v>3840</v>
      </c>
      <c r="D1430">
        <v>9920</v>
      </c>
      <c r="E1430" t="s">
        <v>1646</v>
      </c>
      <c r="F1430" t="s">
        <v>1927</v>
      </c>
      <c r="G1430" t="s">
        <v>724</v>
      </c>
    </row>
    <row r="1431" spans="1:7" x14ac:dyDescent="0.25">
      <c r="A1431">
        <v>976274</v>
      </c>
      <c r="B1431" t="s">
        <v>1928</v>
      </c>
      <c r="C1431" t="s">
        <v>5055</v>
      </c>
      <c r="D1431">
        <v>9960</v>
      </c>
      <c r="E1431" t="s">
        <v>409</v>
      </c>
      <c r="F1431" t="s">
        <v>1929</v>
      </c>
      <c r="G1431" t="s">
        <v>1930</v>
      </c>
    </row>
    <row r="1432" spans="1:7" x14ac:dyDescent="0.25">
      <c r="A1432">
        <v>976282</v>
      </c>
      <c r="B1432" t="s">
        <v>1931</v>
      </c>
      <c r="C1432" t="s">
        <v>5056</v>
      </c>
      <c r="D1432">
        <v>9980</v>
      </c>
      <c r="E1432" t="s">
        <v>50</v>
      </c>
      <c r="F1432" t="s">
        <v>1932</v>
      </c>
      <c r="G1432" t="s">
        <v>724</v>
      </c>
    </row>
    <row r="1433" spans="1:7" x14ac:dyDescent="0.25">
      <c r="A1433">
        <v>976291</v>
      </c>
      <c r="B1433" t="s">
        <v>1933</v>
      </c>
      <c r="C1433" t="s">
        <v>5057</v>
      </c>
      <c r="D1433">
        <v>9990</v>
      </c>
      <c r="E1433" t="s">
        <v>272</v>
      </c>
      <c r="F1433" t="s">
        <v>1934</v>
      </c>
      <c r="G1433" t="s">
        <v>724</v>
      </c>
    </row>
  </sheetData>
  <sheetProtection algorithmName="SHA-512" hashValue="y1eC6IRHyFiflZbN/KcxBD4ExK9lkC8JDojLuwPJr4NH4LfNGvtG+yYxS9ZJChmcq8nPdn2tpogG2ydJD6dCLQ==" saltValue="LHKWYxCBxHvafodQ9nGV/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6C39B-68E0-4D86-AA68-55F0DAA06F01}">
  <dimension ref="A1:B73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7.6640625" bestFit="1" customWidth="1"/>
    <col min="2" max="2" width="35.109375" bestFit="1" customWidth="1"/>
  </cols>
  <sheetData>
    <row r="1" spans="1:2" ht="14.4" x14ac:dyDescent="0.3">
      <c r="A1" s="125" t="s">
        <v>5058</v>
      </c>
      <c r="B1" s="125" t="s">
        <v>5059</v>
      </c>
    </row>
    <row r="2" spans="1:2" x14ac:dyDescent="0.25">
      <c r="A2" s="87">
        <v>114215</v>
      </c>
      <c r="B2" t="s">
        <v>1949</v>
      </c>
    </row>
    <row r="3" spans="1:2" x14ac:dyDescent="0.25">
      <c r="A3" s="87">
        <v>114231</v>
      </c>
      <c r="B3" t="s">
        <v>1950</v>
      </c>
    </row>
    <row r="4" spans="1:2" x14ac:dyDescent="0.25">
      <c r="A4" s="87">
        <v>114249</v>
      </c>
      <c r="B4" t="s">
        <v>1951</v>
      </c>
    </row>
    <row r="5" spans="1:2" x14ac:dyDescent="0.25">
      <c r="A5" s="87">
        <v>114256</v>
      </c>
      <c r="B5" t="s">
        <v>1952</v>
      </c>
    </row>
    <row r="6" spans="1:2" x14ac:dyDescent="0.25">
      <c r="A6" s="87">
        <v>114264</v>
      </c>
      <c r="B6" t="s">
        <v>1953</v>
      </c>
    </row>
    <row r="7" spans="1:2" x14ac:dyDescent="0.25">
      <c r="A7" s="87">
        <v>114272</v>
      </c>
      <c r="B7" t="s">
        <v>1954</v>
      </c>
    </row>
    <row r="8" spans="1:2" x14ac:dyDescent="0.25">
      <c r="A8" s="87">
        <v>114306</v>
      </c>
      <c r="B8" t="s">
        <v>1955</v>
      </c>
    </row>
    <row r="9" spans="1:2" x14ac:dyDescent="0.25">
      <c r="A9" s="87">
        <v>114314</v>
      </c>
      <c r="B9" t="s">
        <v>5060</v>
      </c>
    </row>
    <row r="10" spans="1:2" x14ac:dyDescent="0.25">
      <c r="A10" s="87">
        <v>114322</v>
      </c>
      <c r="B10" t="s">
        <v>2129</v>
      </c>
    </row>
    <row r="11" spans="1:2" x14ac:dyDescent="0.25">
      <c r="A11" s="87">
        <v>114331</v>
      </c>
      <c r="B11" t="s">
        <v>1956</v>
      </c>
    </row>
    <row r="12" spans="1:2" x14ac:dyDescent="0.25">
      <c r="A12" s="87">
        <v>114348</v>
      </c>
      <c r="B12" t="s">
        <v>1957</v>
      </c>
    </row>
    <row r="13" spans="1:2" x14ac:dyDescent="0.25">
      <c r="A13" s="87">
        <v>114355</v>
      </c>
      <c r="B13" t="s">
        <v>1958</v>
      </c>
    </row>
    <row r="14" spans="1:2" x14ac:dyDescent="0.25">
      <c r="A14" s="87">
        <v>114363</v>
      </c>
      <c r="B14" t="s">
        <v>1959</v>
      </c>
    </row>
    <row r="15" spans="1:2" x14ac:dyDescent="0.25">
      <c r="A15" s="87">
        <v>114371</v>
      </c>
      <c r="B15" t="s">
        <v>5061</v>
      </c>
    </row>
    <row r="16" spans="1:2" x14ac:dyDescent="0.25">
      <c r="A16" s="87">
        <v>114397</v>
      </c>
      <c r="B16" t="s">
        <v>5062</v>
      </c>
    </row>
    <row r="17" spans="1:2" x14ac:dyDescent="0.25">
      <c r="A17" s="87">
        <v>114405</v>
      </c>
      <c r="B17" t="s">
        <v>1960</v>
      </c>
    </row>
    <row r="18" spans="1:2" x14ac:dyDescent="0.25">
      <c r="A18" s="87">
        <v>114413</v>
      </c>
      <c r="B18" t="s">
        <v>2130</v>
      </c>
    </row>
    <row r="19" spans="1:2" x14ac:dyDescent="0.25">
      <c r="A19" s="87">
        <v>114439</v>
      </c>
      <c r="B19" t="s">
        <v>2131</v>
      </c>
    </row>
    <row r="20" spans="1:2" x14ac:dyDescent="0.25">
      <c r="A20" s="87">
        <v>114447</v>
      </c>
      <c r="B20" t="s">
        <v>2132</v>
      </c>
    </row>
    <row r="21" spans="1:2" x14ac:dyDescent="0.25">
      <c r="A21" s="87">
        <v>114454</v>
      </c>
      <c r="B21" t="s">
        <v>1961</v>
      </c>
    </row>
    <row r="22" spans="1:2" x14ac:dyDescent="0.25">
      <c r="A22" s="87">
        <v>114462</v>
      </c>
      <c r="B22" t="s">
        <v>1962</v>
      </c>
    </row>
    <row r="23" spans="1:2" x14ac:dyDescent="0.25">
      <c r="A23" s="87">
        <v>114471</v>
      </c>
      <c r="B23" t="s">
        <v>2133</v>
      </c>
    </row>
    <row r="24" spans="1:2" x14ac:dyDescent="0.25">
      <c r="A24" s="87">
        <v>114488</v>
      </c>
      <c r="B24" t="s">
        <v>1963</v>
      </c>
    </row>
    <row r="25" spans="1:2" x14ac:dyDescent="0.25">
      <c r="A25" s="87">
        <v>114496</v>
      </c>
      <c r="B25" t="s">
        <v>1964</v>
      </c>
    </row>
    <row r="26" spans="1:2" x14ac:dyDescent="0.25">
      <c r="A26" s="87">
        <v>114512</v>
      </c>
      <c r="B26" t="s">
        <v>1965</v>
      </c>
    </row>
    <row r="27" spans="1:2" x14ac:dyDescent="0.25">
      <c r="A27" s="87">
        <v>114538</v>
      </c>
      <c r="B27" t="s">
        <v>1966</v>
      </c>
    </row>
    <row r="28" spans="1:2" x14ac:dyDescent="0.25">
      <c r="A28" s="87">
        <v>114546</v>
      </c>
      <c r="B28" t="s">
        <v>1967</v>
      </c>
    </row>
    <row r="29" spans="1:2" x14ac:dyDescent="0.25">
      <c r="A29" s="87">
        <v>114728</v>
      </c>
      <c r="B29" t="s">
        <v>1968</v>
      </c>
    </row>
    <row r="30" spans="1:2" x14ac:dyDescent="0.25">
      <c r="A30" s="87">
        <v>114744</v>
      </c>
      <c r="B30" t="s">
        <v>1969</v>
      </c>
    </row>
    <row r="31" spans="1:2" x14ac:dyDescent="0.25">
      <c r="A31" s="87">
        <v>114769</v>
      </c>
      <c r="B31" t="s">
        <v>2134</v>
      </c>
    </row>
    <row r="32" spans="1:2" x14ac:dyDescent="0.25">
      <c r="A32" s="87">
        <v>114777</v>
      </c>
      <c r="B32" t="s">
        <v>2135</v>
      </c>
    </row>
    <row r="33" spans="1:2" x14ac:dyDescent="0.25">
      <c r="A33" s="87">
        <v>114785</v>
      </c>
      <c r="B33" t="s">
        <v>5063</v>
      </c>
    </row>
    <row r="34" spans="1:2" x14ac:dyDescent="0.25">
      <c r="A34" s="87">
        <v>114801</v>
      </c>
      <c r="B34" t="s">
        <v>5064</v>
      </c>
    </row>
    <row r="35" spans="1:2" x14ac:dyDescent="0.25">
      <c r="A35" s="87">
        <v>114827</v>
      </c>
      <c r="B35" t="s">
        <v>1970</v>
      </c>
    </row>
    <row r="36" spans="1:2" x14ac:dyDescent="0.25">
      <c r="A36" s="87">
        <v>114835</v>
      </c>
      <c r="B36" t="s">
        <v>1971</v>
      </c>
    </row>
    <row r="37" spans="1:2" x14ac:dyDescent="0.25">
      <c r="A37" s="87">
        <v>114843</v>
      </c>
      <c r="B37" t="s">
        <v>1972</v>
      </c>
    </row>
    <row r="38" spans="1:2" x14ac:dyDescent="0.25">
      <c r="A38" s="87">
        <v>114851</v>
      </c>
      <c r="B38" t="s">
        <v>1973</v>
      </c>
    </row>
    <row r="39" spans="1:2" x14ac:dyDescent="0.25">
      <c r="A39" s="87">
        <v>114876</v>
      </c>
      <c r="B39" t="s">
        <v>1974</v>
      </c>
    </row>
    <row r="40" spans="1:2" x14ac:dyDescent="0.25">
      <c r="A40" s="87">
        <v>114884</v>
      </c>
      <c r="B40" t="s">
        <v>5065</v>
      </c>
    </row>
    <row r="41" spans="1:2" x14ac:dyDescent="0.25">
      <c r="A41" s="87">
        <v>114892</v>
      </c>
      <c r="B41" t="s">
        <v>1975</v>
      </c>
    </row>
    <row r="42" spans="1:2" x14ac:dyDescent="0.25">
      <c r="A42" s="87">
        <v>114901</v>
      </c>
      <c r="B42" t="s">
        <v>2136</v>
      </c>
    </row>
    <row r="43" spans="1:2" x14ac:dyDescent="0.25">
      <c r="A43" s="87">
        <v>114918</v>
      </c>
      <c r="B43" t="s">
        <v>2137</v>
      </c>
    </row>
    <row r="44" spans="1:2" x14ac:dyDescent="0.25">
      <c r="A44" s="87">
        <v>114942</v>
      </c>
      <c r="B44" t="s">
        <v>2138</v>
      </c>
    </row>
    <row r="45" spans="1:2" x14ac:dyDescent="0.25">
      <c r="A45" s="87">
        <v>114959</v>
      </c>
      <c r="B45" t="s">
        <v>1976</v>
      </c>
    </row>
    <row r="46" spans="1:2" x14ac:dyDescent="0.25">
      <c r="A46" s="87">
        <v>114975</v>
      </c>
      <c r="B46" t="s">
        <v>1977</v>
      </c>
    </row>
    <row r="47" spans="1:2" x14ac:dyDescent="0.25">
      <c r="A47" s="87">
        <v>114983</v>
      </c>
      <c r="B47" t="s">
        <v>2139</v>
      </c>
    </row>
    <row r="48" spans="1:2" x14ac:dyDescent="0.25">
      <c r="A48" s="87">
        <v>114991</v>
      </c>
      <c r="B48" t="s">
        <v>1978</v>
      </c>
    </row>
    <row r="49" spans="1:2" x14ac:dyDescent="0.25">
      <c r="A49" s="87">
        <v>115014</v>
      </c>
      <c r="B49" t="s">
        <v>1979</v>
      </c>
    </row>
    <row r="50" spans="1:2" x14ac:dyDescent="0.25">
      <c r="A50" s="87">
        <v>115022</v>
      </c>
      <c r="B50" t="s">
        <v>1980</v>
      </c>
    </row>
    <row r="51" spans="1:2" x14ac:dyDescent="0.25">
      <c r="A51" s="87">
        <v>115031</v>
      </c>
      <c r="B51" t="s">
        <v>1981</v>
      </c>
    </row>
    <row r="52" spans="1:2" x14ac:dyDescent="0.25">
      <c r="A52" s="87">
        <v>115048</v>
      </c>
      <c r="B52" t="s">
        <v>5066</v>
      </c>
    </row>
    <row r="53" spans="1:2" x14ac:dyDescent="0.25">
      <c r="A53" s="87">
        <v>115055</v>
      </c>
      <c r="B53" t="s">
        <v>1982</v>
      </c>
    </row>
    <row r="54" spans="1:2" x14ac:dyDescent="0.25">
      <c r="A54" s="87">
        <v>115063</v>
      </c>
      <c r="B54" t="s">
        <v>2140</v>
      </c>
    </row>
    <row r="55" spans="1:2" x14ac:dyDescent="0.25">
      <c r="A55" s="87">
        <v>115121</v>
      </c>
      <c r="B55" t="s">
        <v>2141</v>
      </c>
    </row>
    <row r="56" spans="1:2" x14ac:dyDescent="0.25">
      <c r="A56" s="87">
        <v>137836</v>
      </c>
      <c r="B56" t="s">
        <v>2142</v>
      </c>
    </row>
    <row r="57" spans="1:2" x14ac:dyDescent="0.25">
      <c r="A57" s="87">
        <v>137844</v>
      </c>
      <c r="B57" t="s">
        <v>2143</v>
      </c>
    </row>
    <row r="58" spans="1:2" x14ac:dyDescent="0.25">
      <c r="A58" s="87">
        <v>137851</v>
      </c>
      <c r="B58" t="s">
        <v>2144</v>
      </c>
    </row>
    <row r="59" spans="1:2" x14ac:dyDescent="0.25">
      <c r="A59" s="87">
        <v>138701</v>
      </c>
      <c r="B59" t="s">
        <v>2145</v>
      </c>
    </row>
    <row r="60" spans="1:2" x14ac:dyDescent="0.25">
      <c r="A60" s="87"/>
    </row>
    <row r="61" spans="1:2" x14ac:dyDescent="0.25">
      <c r="A61" s="87"/>
    </row>
    <row r="62" spans="1:2" x14ac:dyDescent="0.25">
      <c r="A62" s="87"/>
    </row>
    <row r="63" spans="1:2" x14ac:dyDescent="0.25">
      <c r="A63" s="87"/>
    </row>
    <row r="64" spans="1:2" x14ac:dyDescent="0.25">
      <c r="A64" s="87"/>
    </row>
    <row r="65" spans="1:1" x14ac:dyDescent="0.25">
      <c r="A65" s="87"/>
    </row>
    <row r="66" spans="1:1" x14ac:dyDescent="0.25">
      <c r="A66" s="87"/>
    </row>
    <row r="67" spans="1:1" x14ac:dyDescent="0.25">
      <c r="A67" s="87"/>
    </row>
    <row r="68" spans="1:1" x14ac:dyDescent="0.25">
      <c r="A68" s="87"/>
    </row>
    <row r="69" spans="1:1" x14ac:dyDescent="0.25">
      <c r="A69" s="87"/>
    </row>
    <row r="70" spans="1:1" x14ac:dyDescent="0.25">
      <c r="A70" s="87"/>
    </row>
    <row r="71" spans="1:1" x14ac:dyDescent="0.25">
      <c r="A71" s="87"/>
    </row>
    <row r="72" spans="1:1" x14ac:dyDescent="0.25">
      <c r="A72" s="87"/>
    </row>
    <row r="73" spans="1:1" x14ac:dyDescent="0.25">
      <c r="A73" s="87"/>
    </row>
  </sheetData>
  <sheetProtection algorithmName="SHA-512" hashValue="isnzgKd8OQYb0Rc3A4Sst7Kq0YTdg7gL4YrmDhhPpOAjtfczmv0Pz/VXE3UGdGoXoFTsSUww4vkikatyuZcz9A==" saltValue="uNMXMxsRmCTUwtMcjOFHnA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A70EC-4912-49CB-9D36-84A9474BF7AB}">
  <dimension ref="A1:B45"/>
  <sheetViews>
    <sheetView workbookViewId="0">
      <pane ySplit="1" topLeftCell="A2" activePane="bottomLeft" state="frozen"/>
      <selection pane="bottomLeft" activeCell="A14" sqref="A14"/>
    </sheetView>
  </sheetViews>
  <sheetFormatPr defaultRowHeight="13.2" x14ac:dyDescent="0.25"/>
  <cols>
    <col min="1" max="1" width="17.6640625" style="25" bestFit="1" customWidth="1"/>
    <col min="2" max="2" width="72.21875" style="25" bestFit="1" customWidth="1"/>
    <col min="3" max="16384" width="8.88671875" style="25"/>
  </cols>
  <sheetData>
    <row r="1" spans="1:2" ht="14.4" x14ac:dyDescent="0.3">
      <c r="A1" s="119" t="s">
        <v>5058</v>
      </c>
      <c r="B1" s="119" t="s">
        <v>5312</v>
      </c>
    </row>
    <row r="2" spans="1:2" ht="14.4" x14ac:dyDescent="0.3">
      <c r="A2" s="120">
        <v>145243</v>
      </c>
      <c r="B2" s="121" t="s">
        <v>5313</v>
      </c>
    </row>
    <row r="3" spans="1:2" ht="14.4" x14ac:dyDescent="0.3">
      <c r="A3" s="120">
        <v>145251</v>
      </c>
      <c r="B3" s="121" t="s">
        <v>5314</v>
      </c>
    </row>
    <row r="4" spans="1:2" ht="14.4" x14ac:dyDescent="0.3">
      <c r="A4" s="120">
        <v>145268</v>
      </c>
      <c r="B4" s="121" t="s">
        <v>5315</v>
      </c>
    </row>
    <row r="5" spans="1:2" ht="14.4" x14ac:dyDescent="0.3">
      <c r="A5" s="120">
        <v>145276</v>
      </c>
      <c r="B5" s="121" t="s">
        <v>5316</v>
      </c>
    </row>
    <row r="6" spans="1:2" ht="14.4" x14ac:dyDescent="0.3">
      <c r="A6" s="120">
        <v>145284</v>
      </c>
      <c r="B6" s="121" t="s">
        <v>5317</v>
      </c>
    </row>
    <row r="7" spans="1:2" ht="14.4" x14ac:dyDescent="0.3">
      <c r="A7" s="120">
        <v>145292</v>
      </c>
      <c r="B7" s="121" t="s">
        <v>5318</v>
      </c>
    </row>
    <row r="8" spans="1:2" ht="14.4" x14ac:dyDescent="0.3">
      <c r="A8" s="120">
        <v>145301</v>
      </c>
      <c r="B8" s="121" t="s">
        <v>5319</v>
      </c>
    </row>
    <row r="9" spans="1:2" ht="14.4" x14ac:dyDescent="0.3">
      <c r="A9" s="120">
        <v>145318</v>
      </c>
      <c r="B9" s="121" t="s">
        <v>5320</v>
      </c>
    </row>
    <row r="10" spans="1:2" ht="14.4" x14ac:dyDescent="0.3">
      <c r="A10" s="120">
        <v>145326</v>
      </c>
      <c r="B10" s="121" t="s">
        <v>5321</v>
      </c>
    </row>
    <row r="11" spans="1:2" ht="14.4" x14ac:dyDescent="0.3">
      <c r="A11" s="120">
        <v>145334</v>
      </c>
      <c r="B11" s="121" t="s">
        <v>5322</v>
      </c>
    </row>
    <row r="12" spans="1:2" ht="14.4" x14ac:dyDescent="0.3">
      <c r="A12" s="120">
        <v>145342</v>
      </c>
      <c r="B12" s="121" t="s">
        <v>5323</v>
      </c>
    </row>
    <row r="13" spans="1:2" ht="14.4" x14ac:dyDescent="0.3">
      <c r="A13" s="120">
        <v>145359</v>
      </c>
      <c r="B13" s="121" t="s">
        <v>5324</v>
      </c>
    </row>
    <row r="14" spans="1:2" ht="14.4" x14ac:dyDescent="0.3">
      <c r="A14" s="120">
        <v>145367</v>
      </c>
      <c r="B14" s="121" t="s">
        <v>5325</v>
      </c>
    </row>
    <row r="15" spans="1:2" ht="14.4" x14ac:dyDescent="0.3">
      <c r="A15" s="120">
        <v>145375</v>
      </c>
      <c r="B15" s="121" t="s">
        <v>5326</v>
      </c>
    </row>
    <row r="16" spans="1:2" ht="14.4" x14ac:dyDescent="0.3">
      <c r="A16" s="120">
        <v>145383</v>
      </c>
      <c r="B16" s="121" t="s">
        <v>5327</v>
      </c>
    </row>
    <row r="17" spans="1:2" ht="14.4" x14ac:dyDescent="0.3">
      <c r="A17" s="120">
        <v>145391</v>
      </c>
      <c r="B17" s="121" t="s">
        <v>5328</v>
      </c>
    </row>
    <row r="18" spans="1:2" ht="14.4" x14ac:dyDescent="0.3">
      <c r="A18" s="120">
        <v>145409</v>
      </c>
      <c r="B18" s="121" t="s">
        <v>5329</v>
      </c>
    </row>
    <row r="19" spans="1:2" ht="14.4" x14ac:dyDescent="0.3">
      <c r="A19" s="120">
        <v>145417</v>
      </c>
      <c r="B19" s="121" t="s">
        <v>5330</v>
      </c>
    </row>
    <row r="20" spans="1:2" ht="14.4" x14ac:dyDescent="0.3">
      <c r="A20" s="120">
        <v>145425</v>
      </c>
      <c r="B20" s="121" t="s">
        <v>5331</v>
      </c>
    </row>
    <row r="21" spans="1:2" ht="14.4" x14ac:dyDescent="0.3">
      <c r="A21" s="120">
        <v>145433</v>
      </c>
      <c r="B21" s="121" t="s">
        <v>5332</v>
      </c>
    </row>
    <row r="22" spans="1:2" ht="14.4" x14ac:dyDescent="0.3">
      <c r="A22" s="120">
        <v>145441</v>
      </c>
      <c r="B22" s="121" t="s">
        <v>5333</v>
      </c>
    </row>
    <row r="23" spans="1:2" ht="14.4" x14ac:dyDescent="0.3">
      <c r="A23" s="120">
        <v>145458</v>
      </c>
      <c r="B23" s="121" t="s">
        <v>5334</v>
      </c>
    </row>
    <row r="24" spans="1:2" ht="14.4" x14ac:dyDescent="0.3">
      <c r="A24" s="120">
        <v>145466</v>
      </c>
      <c r="B24" s="121" t="s">
        <v>5335</v>
      </c>
    </row>
    <row r="25" spans="1:2" ht="14.4" x14ac:dyDescent="0.3">
      <c r="A25" s="120">
        <v>145474</v>
      </c>
      <c r="B25" s="121" t="s">
        <v>5336</v>
      </c>
    </row>
    <row r="26" spans="1:2" ht="14.4" x14ac:dyDescent="0.3">
      <c r="A26" s="120">
        <v>145482</v>
      </c>
      <c r="B26" s="121" t="s">
        <v>5337</v>
      </c>
    </row>
    <row r="27" spans="1:2" ht="14.4" x14ac:dyDescent="0.3">
      <c r="A27" s="120">
        <v>145491</v>
      </c>
      <c r="B27" s="121" t="s">
        <v>5338</v>
      </c>
    </row>
    <row r="28" spans="1:2" ht="14.4" x14ac:dyDescent="0.3">
      <c r="A28" s="120">
        <v>145508</v>
      </c>
      <c r="B28" s="121" t="s">
        <v>5339</v>
      </c>
    </row>
    <row r="29" spans="1:2" ht="14.4" x14ac:dyDescent="0.3">
      <c r="A29" s="120">
        <v>145516</v>
      </c>
      <c r="B29" s="121" t="s">
        <v>5340</v>
      </c>
    </row>
    <row r="30" spans="1:2" ht="14.4" x14ac:dyDescent="0.3">
      <c r="A30" s="120">
        <v>145524</v>
      </c>
      <c r="B30" s="121" t="s">
        <v>5341</v>
      </c>
    </row>
    <row r="31" spans="1:2" ht="14.4" x14ac:dyDescent="0.3">
      <c r="A31" s="120">
        <v>145532</v>
      </c>
      <c r="B31" s="121" t="s">
        <v>5342</v>
      </c>
    </row>
    <row r="32" spans="1:2" ht="14.4" x14ac:dyDescent="0.3">
      <c r="A32" s="120">
        <v>145541</v>
      </c>
      <c r="B32" s="121" t="s">
        <v>5343</v>
      </c>
    </row>
    <row r="33" spans="1:2" ht="14.4" x14ac:dyDescent="0.3">
      <c r="A33" s="120">
        <v>145557</v>
      </c>
      <c r="B33" s="121" t="s">
        <v>5344</v>
      </c>
    </row>
    <row r="34" spans="1:2" ht="14.4" x14ac:dyDescent="0.3">
      <c r="A34" s="120">
        <v>145565</v>
      </c>
      <c r="B34" s="121" t="s">
        <v>5345</v>
      </c>
    </row>
    <row r="35" spans="1:2" ht="14.4" x14ac:dyDescent="0.3">
      <c r="A35" s="120">
        <v>145573</v>
      </c>
      <c r="B35" s="121" t="s">
        <v>5346</v>
      </c>
    </row>
    <row r="36" spans="1:2" ht="14.4" x14ac:dyDescent="0.3">
      <c r="A36" s="120">
        <v>145581</v>
      </c>
      <c r="B36" s="121" t="s">
        <v>5347</v>
      </c>
    </row>
    <row r="37" spans="1:2" ht="14.4" x14ac:dyDescent="0.3">
      <c r="A37" s="120">
        <v>145599</v>
      </c>
      <c r="B37" s="121" t="s">
        <v>5348</v>
      </c>
    </row>
    <row r="38" spans="1:2" ht="14.4" x14ac:dyDescent="0.3">
      <c r="A38" s="120">
        <v>145607</v>
      </c>
      <c r="B38" s="121" t="s">
        <v>5349</v>
      </c>
    </row>
    <row r="39" spans="1:2" ht="14.4" x14ac:dyDescent="0.3">
      <c r="A39" s="120">
        <v>145615</v>
      </c>
      <c r="B39" s="121" t="s">
        <v>5350</v>
      </c>
    </row>
    <row r="40" spans="1:2" ht="14.4" x14ac:dyDescent="0.3">
      <c r="A40" s="120">
        <v>145623</v>
      </c>
      <c r="B40" s="121" t="s">
        <v>5351</v>
      </c>
    </row>
    <row r="41" spans="1:2" ht="14.4" x14ac:dyDescent="0.3">
      <c r="A41" s="120">
        <v>145631</v>
      </c>
      <c r="B41" s="121" t="s">
        <v>5352</v>
      </c>
    </row>
    <row r="42" spans="1:2" ht="14.4" x14ac:dyDescent="0.3">
      <c r="A42" s="120">
        <v>145649</v>
      </c>
      <c r="B42" s="121" t="s">
        <v>5353</v>
      </c>
    </row>
    <row r="43" spans="1:2" ht="14.4" x14ac:dyDescent="0.3">
      <c r="A43" s="120">
        <v>145656</v>
      </c>
      <c r="B43" s="121" t="s">
        <v>5354</v>
      </c>
    </row>
    <row r="44" spans="1:2" ht="14.4" x14ac:dyDescent="0.3">
      <c r="A44" s="120">
        <v>145664</v>
      </c>
      <c r="B44" s="121" t="s">
        <v>5355</v>
      </c>
    </row>
    <row r="45" spans="1:2" ht="14.4" x14ac:dyDescent="0.3">
      <c r="A45" s="120">
        <v>145672</v>
      </c>
      <c r="B45" s="121" t="s">
        <v>5356</v>
      </c>
    </row>
  </sheetData>
  <sheetProtection algorithmName="SHA-512" hashValue="kKrH+bWPdbsy6/VIKM8LGFXM6qJWeXJDEkJTrarZzpeH93Hg/EDws8fKwhBXSbKQKcP9M2IXnnlsuWiZEHNuvw==" saltValue="Jv0lInK6axy/DAxaluWB/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workbookViewId="0">
      <selection activeCell="B17" sqref="B17"/>
    </sheetView>
  </sheetViews>
  <sheetFormatPr defaultRowHeight="13.2" x14ac:dyDescent="0.25"/>
  <cols>
    <col min="1" max="1" width="18.88671875" bestFit="1" customWidth="1"/>
    <col min="2" max="2" width="10.109375" style="3" bestFit="1" customWidth="1"/>
    <col min="3" max="3" width="18.88671875" bestFit="1" customWidth="1"/>
    <col min="4" max="4" width="10.109375" bestFit="1" customWidth="1"/>
    <col min="5" max="5" width="10.109375" customWidth="1"/>
    <col min="6" max="6" width="10.109375" bestFit="1" customWidth="1"/>
  </cols>
  <sheetData>
    <row r="1" spans="1:6" s="25" customFormat="1" x14ac:dyDescent="0.25">
      <c r="A1" s="24" t="s">
        <v>413</v>
      </c>
      <c r="B1" s="25">
        <v>42597</v>
      </c>
      <c r="C1" s="24" t="s">
        <v>664</v>
      </c>
      <c r="D1" s="29" t="s">
        <v>671</v>
      </c>
      <c r="E1" s="26">
        <v>42597</v>
      </c>
    </row>
    <row r="2" spans="1:6" s="25" customFormat="1" x14ac:dyDescent="0.25">
      <c r="A2" s="24" t="s">
        <v>664</v>
      </c>
      <c r="B2" s="25">
        <v>42962</v>
      </c>
      <c r="C2" s="24" t="s">
        <v>665</v>
      </c>
      <c r="D2" s="29" t="s">
        <v>672</v>
      </c>
      <c r="E2" s="26">
        <v>42962</v>
      </c>
    </row>
    <row r="3" spans="1:6" s="25" customFormat="1" x14ac:dyDescent="0.25">
      <c r="A3" s="24" t="s">
        <v>665</v>
      </c>
      <c r="B3" s="25">
        <v>43327</v>
      </c>
      <c r="C3" s="24" t="s">
        <v>666</v>
      </c>
      <c r="D3" s="29" t="s">
        <v>673</v>
      </c>
      <c r="E3" s="26">
        <v>43327</v>
      </c>
    </row>
    <row r="4" spans="1:6" s="25" customFormat="1" x14ac:dyDescent="0.25">
      <c r="A4" s="24" t="s">
        <v>666</v>
      </c>
      <c r="B4" s="25">
        <v>43692</v>
      </c>
      <c r="C4" s="24" t="s">
        <v>667</v>
      </c>
      <c r="D4" s="29" t="s">
        <v>674</v>
      </c>
      <c r="E4" s="26">
        <v>43692</v>
      </c>
    </row>
    <row r="5" spans="1:6" s="25" customFormat="1" x14ac:dyDescent="0.25">
      <c r="A5" s="24" t="s">
        <v>667</v>
      </c>
      <c r="B5" s="25">
        <v>44058</v>
      </c>
      <c r="C5" s="24" t="s">
        <v>668</v>
      </c>
      <c r="D5" s="29" t="s">
        <v>675</v>
      </c>
      <c r="E5" s="26">
        <v>44058</v>
      </c>
    </row>
    <row r="6" spans="1:6" s="25" customFormat="1" x14ac:dyDescent="0.25">
      <c r="A6" s="24" t="s">
        <v>668</v>
      </c>
      <c r="B6" s="25">
        <v>44423</v>
      </c>
      <c r="C6" s="24" t="s">
        <v>669</v>
      </c>
      <c r="D6" s="29" t="s">
        <v>676</v>
      </c>
      <c r="E6" s="26">
        <v>44423</v>
      </c>
    </row>
    <row r="7" spans="1:6" s="25" customFormat="1" x14ac:dyDescent="0.25">
      <c r="A7" s="24" t="s">
        <v>669</v>
      </c>
      <c r="B7" s="25">
        <v>44788</v>
      </c>
      <c r="C7" s="24" t="s">
        <v>670</v>
      </c>
      <c r="D7" s="29" t="s">
        <v>677</v>
      </c>
      <c r="E7" s="26">
        <v>44788</v>
      </c>
    </row>
    <row r="8" spans="1:6" s="25" customFormat="1" x14ac:dyDescent="0.25">
      <c r="A8" s="24" t="s">
        <v>670</v>
      </c>
      <c r="B8" s="25">
        <v>45153</v>
      </c>
      <c r="C8" s="24" t="s">
        <v>670</v>
      </c>
      <c r="D8" s="29" t="s">
        <v>677</v>
      </c>
      <c r="E8" s="26">
        <f>B8</f>
        <v>45153</v>
      </c>
    </row>
    <row r="9" spans="1:6" x14ac:dyDescent="0.25">
      <c r="A9" s="24" t="s">
        <v>5070</v>
      </c>
      <c r="B9" s="25">
        <f>45153+366</f>
        <v>45519</v>
      </c>
      <c r="C9" s="24" t="s">
        <v>670</v>
      </c>
      <c r="D9" s="29" t="s">
        <v>677</v>
      </c>
      <c r="E9" s="26">
        <f t="shared" ref="E9:E13" si="0">B9</f>
        <v>45519</v>
      </c>
    </row>
    <row r="10" spans="1:6" x14ac:dyDescent="0.25">
      <c r="A10" s="24" t="s">
        <v>5071</v>
      </c>
      <c r="B10" s="25">
        <f>45519+365</f>
        <v>45884</v>
      </c>
      <c r="C10" s="24" t="s">
        <v>670</v>
      </c>
      <c r="D10" s="29" t="s">
        <v>677</v>
      </c>
      <c r="E10" s="26">
        <f t="shared" si="0"/>
        <v>45884</v>
      </c>
    </row>
    <row r="11" spans="1:6" x14ac:dyDescent="0.25">
      <c r="A11" s="24" t="s">
        <v>5072</v>
      </c>
      <c r="B11" s="25">
        <f>45884+365</f>
        <v>46249</v>
      </c>
      <c r="C11" s="24" t="s">
        <v>670</v>
      </c>
      <c r="D11" s="29" t="s">
        <v>677</v>
      </c>
      <c r="E11" s="26">
        <f t="shared" si="0"/>
        <v>46249</v>
      </c>
    </row>
    <row r="12" spans="1:6" x14ac:dyDescent="0.25">
      <c r="A12" s="24" t="s">
        <v>5073</v>
      </c>
      <c r="B12" s="25">
        <f>46249+365</f>
        <v>46614</v>
      </c>
      <c r="C12" s="24" t="s">
        <v>670</v>
      </c>
      <c r="D12" s="29" t="s">
        <v>677</v>
      </c>
      <c r="E12" s="26">
        <f t="shared" si="0"/>
        <v>46614</v>
      </c>
    </row>
    <row r="13" spans="1:6" x14ac:dyDescent="0.25">
      <c r="A13" s="24" t="s">
        <v>5074</v>
      </c>
      <c r="B13" s="25">
        <f>46614+366</f>
        <v>46980</v>
      </c>
      <c r="C13" s="24" t="s">
        <v>670</v>
      </c>
      <c r="D13" s="29" t="s">
        <v>677</v>
      </c>
      <c r="E13" s="26">
        <f t="shared" si="0"/>
        <v>46980</v>
      </c>
    </row>
    <row r="15" spans="1:6" x14ac:dyDescent="0.25">
      <c r="A15" s="2" t="s">
        <v>662</v>
      </c>
      <c r="B15" s="3">
        <v>45170</v>
      </c>
      <c r="C15" s="2"/>
      <c r="E15" s="3"/>
      <c r="F15" s="4"/>
    </row>
    <row r="16" spans="1:6" x14ac:dyDescent="0.25">
      <c r="A16" s="2" t="s">
        <v>663</v>
      </c>
      <c r="B16" s="3">
        <v>45473</v>
      </c>
      <c r="C16" s="2"/>
      <c r="D16" s="4"/>
      <c r="E16" s="3"/>
    </row>
    <row r="17" spans="1:5" x14ac:dyDescent="0.25">
      <c r="A17" s="2"/>
      <c r="C17" s="2"/>
      <c r="E17" s="3"/>
    </row>
    <row r="18" spans="1:5" x14ac:dyDescent="0.25">
      <c r="A18" s="2"/>
      <c r="C18" s="2"/>
      <c r="E18" s="3"/>
    </row>
    <row r="19" spans="1:5" x14ac:dyDescent="0.25">
      <c r="A19" s="2"/>
      <c r="C19" s="2"/>
      <c r="E19" s="3"/>
    </row>
    <row r="20" spans="1:5" x14ac:dyDescent="0.25">
      <c r="A20" s="2"/>
      <c r="C20" s="2"/>
      <c r="E20" s="3"/>
    </row>
    <row r="37" spans="9:10" x14ac:dyDescent="0.25">
      <c r="I37" s="4"/>
      <c r="J37" s="1"/>
    </row>
  </sheetData>
  <sheetProtection algorithmName="SHA-512" hashValue="o36xagt/MpjWmu/QMnWycNmO8IwOhafqzZSlMZxMGomVrvA5wotMq8WimoULVydVMb7wsXagF5yLQ2QT4zHy/w==" saltValue="EbZ10nRj+1iu2NdkLO/krg==" spinCount="100000" sheet="1"/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ACF9D264366848B80184CD9DFAF169" ma:contentTypeVersion="0" ma:contentTypeDescription="Een nieuw document maken." ma:contentTypeScope="" ma:versionID="78785755eeddda9ec175f9e66814904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74BE58-81B9-4ABD-B29B-B8FFCA31FA77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F0F4BE-423D-4BDB-B40B-9B2EF7E1D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4D0C25-01DF-4873-964D-F1112787CE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aanvraag erk., subs.,financ.SO</vt:lpstr>
      <vt:lpstr>gegevens schoolbesturen</vt:lpstr>
      <vt:lpstr>gegevens CLB's</vt:lpstr>
      <vt:lpstr>gegevens leersteuncentra</vt:lpstr>
      <vt:lpstr>Blad2</vt:lpstr>
      <vt:lpstr>'aanvraag erk., subs.,financ.SO'!Afdrukbereik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Degrande, Guy</dc:creator>
  <cp:lastModifiedBy>Degrande, Guy</cp:lastModifiedBy>
  <cp:lastPrinted>2023-07-25T06:26:10Z</cp:lastPrinted>
  <dcterms:created xsi:type="dcterms:W3CDTF">1999-07-16T11:34:31Z</dcterms:created>
  <dcterms:modified xsi:type="dcterms:W3CDTF">2023-07-25T06:30:45Z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0x0101007AACF9D264366848B80184CD9DFAF169</vt:lpwstr>
  </property>
</Properties>
</file>