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hidePivotFieldList="1"/>
  <mc:AlternateContent xmlns:mc="http://schemas.openxmlformats.org/markup-compatibility/2006">
    <mc:Choice Requires="x15">
      <x15ac:absPath xmlns:x15ac="http://schemas.microsoft.com/office/spreadsheetml/2010/11/ac" url="C:\Users\vermeuge\Documents\_PUBLICATIES\_STJB\STJB_2122\WEBSITE\"/>
    </mc:Choice>
  </mc:AlternateContent>
  <xr:revisionPtr revIDLastSave="0" documentId="13_ncr:1_{6B3F7641-FA08-46FC-9B2E-07D95161C8C7}" xr6:coauthVersionLast="47" xr6:coauthVersionMax="47" xr10:uidLastSave="{00000000-0000-0000-0000-000000000000}"/>
  <bookViews>
    <workbookView xWindow="-108" yWindow="-108" windowWidth="23256" windowHeight="12576" tabRatio="1000" xr2:uid="{00000000-000D-0000-FFFF-FFFF00000000}"/>
  </bookViews>
  <sheets>
    <sheet name="INHOUD" sheetId="17" r:id="rId1"/>
    <sheet name="21kleu01" sheetId="1" r:id="rId2"/>
    <sheet name="21kleu02" sheetId="3" r:id="rId3"/>
    <sheet name="21kleu03" sheetId="4" r:id="rId4"/>
    <sheet name="21kleu04" sheetId="5" r:id="rId5"/>
    <sheet name="21kleu05" sheetId="6" r:id="rId6"/>
    <sheet name="21lag01" sheetId="7" r:id="rId7"/>
    <sheet name="21lag02" sheetId="9" r:id="rId8"/>
    <sheet name="21lag03" sheetId="10" r:id="rId9"/>
    <sheet name="21lag04" sheetId="11" r:id="rId10"/>
    <sheet name="21lag05" sheetId="12" r:id="rId11"/>
    <sheet name="21lag06" sheetId="13" r:id="rId12"/>
    <sheet name="21lag07" sheetId="16"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4" i="6" l="1"/>
  <c r="T44" i="6"/>
  <c r="W46" i="16"/>
  <c r="X46" i="16"/>
  <c r="Y46" i="16"/>
  <c r="Z46" i="16"/>
  <c r="AA46" i="16"/>
  <c r="AB46" i="16"/>
  <c r="L9" i="9"/>
  <c r="L10" i="9"/>
  <c r="L11" i="9"/>
  <c r="L12" i="9"/>
  <c r="AC10" i="16"/>
  <c r="AD10" i="16"/>
  <c r="AE10" i="16"/>
  <c r="AC11" i="16"/>
  <c r="AD11" i="16"/>
  <c r="AE11" i="16"/>
  <c r="AC12" i="16"/>
  <c r="AD12" i="16"/>
  <c r="AE12" i="16"/>
  <c r="AC13" i="16"/>
  <c r="AD13" i="16"/>
  <c r="AE13" i="16"/>
  <c r="AC14" i="16"/>
  <c r="AD14" i="16"/>
  <c r="AE14" i="16"/>
  <c r="AC16" i="16"/>
  <c r="AD16" i="16"/>
  <c r="AE16" i="16"/>
  <c r="AC17" i="16"/>
  <c r="AD17" i="16"/>
  <c r="AE17" i="16"/>
  <c r="AC18" i="16"/>
  <c r="AD18" i="16"/>
  <c r="AE18" i="16"/>
  <c r="AC19" i="16"/>
  <c r="AD19" i="16"/>
  <c r="AE19" i="16"/>
  <c r="AC20" i="16"/>
  <c r="AD20" i="16"/>
  <c r="AE20" i="16"/>
  <c r="AC22" i="16"/>
  <c r="AD22" i="16"/>
  <c r="AE22" i="16"/>
  <c r="AC23" i="16"/>
  <c r="AD23" i="16"/>
  <c r="AE23" i="16"/>
  <c r="AC24" i="16"/>
  <c r="AD24" i="16"/>
  <c r="AE24" i="16"/>
  <c r="AC25" i="16"/>
  <c r="AD25" i="16"/>
  <c r="AE25" i="16"/>
  <c r="AC26" i="16"/>
  <c r="AD26" i="16"/>
  <c r="AE26" i="16"/>
  <c r="AC28" i="16"/>
  <c r="AD28" i="16"/>
  <c r="AE28" i="16"/>
  <c r="AC29" i="16"/>
  <c r="AD29" i="16"/>
  <c r="AE29" i="16"/>
  <c r="AC30" i="16"/>
  <c r="AD30" i="16"/>
  <c r="AE30" i="16"/>
  <c r="AC31" i="16"/>
  <c r="AD31" i="16"/>
  <c r="AE31" i="16"/>
  <c r="AC32" i="16"/>
  <c r="AD32" i="16"/>
  <c r="AE32" i="16"/>
  <c r="AC34" i="16"/>
  <c r="AD34" i="16"/>
  <c r="AE34" i="16"/>
  <c r="AC35" i="16"/>
  <c r="AD35" i="16"/>
  <c r="AE35" i="16"/>
  <c r="AC36" i="16"/>
  <c r="AD36" i="16"/>
  <c r="AE36" i="16"/>
  <c r="AC37" i="16"/>
  <c r="AD37" i="16"/>
  <c r="AE37" i="16"/>
  <c r="AC38" i="16"/>
  <c r="AD38" i="16"/>
  <c r="AE38" i="16"/>
  <c r="AC40" i="16"/>
  <c r="AD40" i="16"/>
  <c r="AE40" i="16"/>
  <c r="AC41" i="16"/>
  <c r="AD41" i="16"/>
  <c r="AE41" i="16"/>
  <c r="AC42" i="16"/>
  <c r="AD42" i="16"/>
  <c r="AE42" i="16"/>
  <c r="AC43" i="16"/>
  <c r="AD43" i="16"/>
  <c r="AE43" i="16"/>
  <c r="AC44" i="16"/>
  <c r="AD44" i="16"/>
  <c r="AE44" i="16"/>
  <c r="B46" i="16"/>
  <c r="C46" i="16"/>
  <c r="D46" i="16"/>
  <c r="E46" i="16"/>
  <c r="E51" i="16" s="1"/>
  <c r="F46" i="16"/>
  <c r="G46" i="16"/>
  <c r="H46" i="16"/>
  <c r="I46" i="16"/>
  <c r="J46" i="16"/>
  <c r="K46" i="16"/>
  <c r="L46" i="16"/>
  <c r="M46" i="16"/>
  <c r="N46" i="16"/>
  <c r="O46" i="16"/>
  <c r="P46" i="16"/>
  <c r="Q46" i="16"/>
  <c r="AC46" i="16" s="1"/>
  <c r="R46" i="16"/>
  <c r="S46" i="16"/>
  <c r="T46" i="16"/>
  <c r="U46" i="16"/>
  <c r="AD46" i="16" s="1"/>
  <c r="V46" i="16"/>
  <c r="B47" i="16"/>
  <c r="C47" i="16"/>
  <c r="D47" i="16"/>
  <c r="E47" i="16"/>
  <c r="F47" i="16"/>
  <c r="F51" i="16" s="1"/>
  <c r="G47" i="16"/>
  <c r="G51" i="16" s="1"/>
  <c r="H47" i="16"/>
  <c r="I47" i="16"/>
  <c r="J47" i="16"/>
  <c r="K47" i="16"/>
  <c r="L47" i="16"/>
  <c r="M47" i="16"/>
  <c r="N47" i="16"/>
  <c r="O47" i="16"/>
  <c r="P47" i="16"/>
  <c r="Q47" i="16"/>
  <c r="R47" i="16"/>
  <c r="AD47" i="16" s="1"/>
  <c r="S47" i="16"/>
  <c r="S51" i="16" s="1"/>
  <c r="T47" i="16"/>
  <c r="U47" i="16"/>
  <c r="V47" i="16"/>
  <c r="W47" i="16"/>
  <c r="W51" i="16" s="1"/>
  <c r="X47" i="16"/>
  <c r="Y47" i="16"/>
  <c r="Z47" i="16"/>
  <c r="AA47" i="16"/>
  <c r="AB47" i="16"/>
  <c r="B48" i="16"/>
  <c r="C48" i="16"/>
  <c r="C51" i="16" s="1"/>
  <c r="D48" i="16"/>
  <c r="D51" i="16" s="1"/>
  <c r="E48" i="16"/>
  <c r="F48" i="16"/>
  <c r="G48" i="16"/>
  <c r="H48" i="16"/>
  <c r="I48" i="16"/>
  <c r="J48" i="16"/>
  <c r="K48" i="16"/>
  <c r="L48" i="16"/>
  <c r="M48" i="16"/>
  <c r="N48" i="16"/>
  <c r="O48" i="16"/>
  <c r="P48" i="16"/>
  <c r="Q48" i="16"/>
  <c r="R48" i="16"/>
  <c r="S48" i="16"/>
  <c r="T48" i="16"/>
  <c r="AC48" i="16" s="1"/>
  <c r="U48" i="16"/>
  <c r="V48" i="16"/>
  <c r="W48" i="16"/>
  <c r="X48" i="16"/>
  <c r="Y48" i="16"/>
  <c r="Z48" i="16"/>
  <c r="AA48" i="16"/>
  <c r="AB48" i="16"/>
  <c r="B49" i="16"/>
  <c r="C49" i="16"/>
  <c r="D49" i="16"/>
  <c r="E49" i="16"/>
  <c r="F49" i="16"/>
  <c r="G49" i="16"/>
  <c r="H49" i="16"/>
  <c r="I49" i="16"/>
  <c r="J49" i="16"/>
  <c r="K49" i="16"/>
  <c r="L49" i="16"/>
  <c r="M49" i="16"/>
  <c r="M51" i="16" s="1"/>
  <c r="N49" i="16"/>
  <c r="O49" i="16"/>
  <c r="P49" i="16"/>
  <c r="Q49" i="16"/>
  <c r="R49" i="16"/>
  <c r="S49" i="16"/>
  <c r="T49" i="16"/>
  <c r="U49" i="16"/>
  <c r="V49" i="16"/>
  <c r="W49" i="16"/>
  <c r="X49" i="16"/>
  <c r="Y49" i="16"/>
  <c r="Z49" i="16"/>
  <c r="AA49" i="16"/>
  <c r="AB49" i="16"/>
  <c r="B50" i="16"/>
  <c r="C50" i="16"/>
  <c r="D50" i="16"/>
  <c r="E50" i="16"/>
  <c r="F50" i="16"/>
  <c r="G50" i="16"/>
  <c r="H50" i="16"/>
  <c r="I50" i="16"/>
  <c r="J50" i="16"/>
  <c r="K50" i="16"/>
  <c r="L50" i="16"/>
  <c r="M50" i="16"/>
  <c r="N50" i="16"/>
  <c r="O50" i="16"/>
  <c r="P50" i="16"/>
  <c r="Q50" i="16"/>
  <c r="R50" i="16"/>
  <c r="S50" i="16"/>
  <c r="T50" i="16"/>
  <c r="U50" i="16"/>
  <c r="AD50" i="16" s="1"/>
  <c r="V50" i="16"/>
  <c r="AE50" i="16" s="1"/>
  <c r="W50" i="16"/>
  <c r="X50" i="16"/>
  <c r="Y50" i="16"/>
  <c r="Z50" i="16"/>
  <c r="AA50" i="16"/>
  <c r="AB50" i="16"/>
  <c r="B5" i="13"/>
  <c r="D5" i="13"/>
  <c r="E5" i="13"/>
  <c r="F5" i="13"/>
  <c r="G5" i="13"/>
  <c r="H5" i="13"/>
  <c r="I5" i="13"/>
  <c r="J5" i="13"/>
  <c r="K5" i="13"/>
  <c r="L11" i="13"/>
  <c r="L12" i="13"/>
  <c r="L13" i="13"/>
  <c r="L14" i="13"/>
  <c r="L38" i="13" s="1"/>
  <c r="L15" i="13"/>
  <c r="L16" i="13"/>
  <c r="B17" i="13"/>
  <c r="B19" i="13" s="1"/>
  <c r="C17" i="13"/>
  <c r="C19" i="13" s="1"/>
  <c r="D17" i="13"/>
  <c r="E17" i="13"/>
  <c r="F17" i="13"/>
  <c r="F19" i="13"/>
  <c r="G17" i="13"/>
  <c r="G19" i="13" s="1"/>
  <c r="H17" i="13"/>
  <c r="H19" i="13" s="1"/>
  <c r="I17" i="13"/>
  <c r="I19" i="13" s="1"/>
  <c r="J17" i="13"/>
  <c r="J19" i="13"/>
  <c r="K17" i="13"/>
  <c r="K19" i="13" s="1"/>
  <c r="L18" i="13"/>
  <c r="L23" i="13"/>
  <c r="L24" i="13"/>
  <c r="L25" i="13"/>
  <c r="L37" i="13" s="1"/>
  <c r="L26" i="13"/>
  <c r="L27" i="13"/>
  <c r="L39" i="13" s="1"/>
  <c r="L28" i="13"/>
  <c r="B29" i="13"/>
  <c r="B31" i="13" s="1"/>
  <c r="C29" i="13"/>
  <c r="C31" i="13" s="1"/>
  <c r="D29" i="13"/>
  <c r="E29" i="13"/>
  <c r="F29" i="13"/>
  <c r="G29" i="13"/>
  <c r="G31" i="13"/>
  <c r="H29" i="13"/>
  <c r="H31" i="13" s="1"/>
  <c r="I29" i="13"/>
  <c r="J29" i="13"/>
  <c r="J31" i="13" s="1"/>
  <c r="K29" i="13"/>
  <c r="K31" i="13"/>
  <c r="L30" i="13"/>
  <c r="D31" i="13"/>
  <c r="F31" i="13"/>
  <c r="B35" i="13"/>
  <c r="C35" i="13"/>
  <c r="D35" i="13"/>
  <c r="E35" i="13"/>
  <c r="F35" i="13"/>
  <c r="G35" i="13"/>
  <c r="H35" i="13"/>
  <c r="I35" i="13"/>
  <c r="J35" i="13"/>
  <c r="K35" i="13"/>
  <c r="B36" i="13"/>
  <c r="C36" i="13"/>
  <c r="D36" i="13"/>
  <c r="E36" i="13"/>
  <c r="F36" i="13"/>
  <c r="G36" i="13"/>
  <c r="H36" i="13"/>
  <c r="I36" i="13"/>
  <c r="J36" i="13"/>
  <c r="K36" i="13"/>
  <c r="B37" i="13"/>
  <c r="C37" i="13"/>
  <c r="D37" i="13"/>
  <c r="E37" i="13"/>
  <c r="F37" i="13"/>
  <c r="G37" i="13"/>
  <c r="H37" i="13"/>
  <c r="I37" i="13"/>
  <c r="J37" i="13"/>
  <c r="K37" i="13"/>
  <c r="B38" i="13"/>
  <c r="C38" i="13"/>
  <c r="D38" i="13"/>
  <c r="E38" i="13"/>
  <c r="F38" i="13"/>
  <c r="G38" i="13"/>
  <c r="H38" i="13"/>
  <c r="I38" i="13"/>
  <c r="J38" i="13"/>
  <c r="K38" i="13"/>
  <c r="B39" i="13"/>
  <c r="C39" i="13"/>
  <c r="D39" i="13"/>
  <c r="E39" i="13"/>
  <c r="F39" i="13"/>
  <c r="G39" i="13"/>
  <c r="H39" i="13"/>
  <c r="I39" i="13"/>
  <c r="J39" i="13"/>
  <c r="K39" i="13"/>
  <c r="B40" i="13"/>
  <c r="C40" i="13"/>
  <c r="D40" i="13"/>
  <c r="E40" i="13"/>
  <c r="F40" i="13"/>
  <c r="G40" i="13"/>
  <c r="H40" i="13"/>
  <c r="I40" i="13"/>
  <c r="J40" i="13"/>
  <c r="K40" i="13"/>
  <c r="B42" i="13"/>
  <c r="B43" i="13" s="1"/>
  <c r="C42" i="13"/>
  <c r="D42" i="13"/>
  <c r="E42" i="13"/>
  <c r="F42" i="13"/>
  <c r="G42" i="13"/>
  <c r="H42" i="13"/>
  <c r="I42" i="13"/>
  <c r="J42" i="13"/>
  <c r="K42" i="13"/>
  <c r="L49" i="13"/>
  <c r="L50" i="13"/>
  <c r="L51" i="13"/>
  <c r="L52" i="13"/>
  <c r="L53" i="13"/>
  <c r="L54" i="13"/>
  <c r="B55" i="13"/>
  <c r="L55" i="13" s="1"/>
  <c r="C55" i="13"/>
  <c r="C57" i="13" s="1"/>
  <c r="D55" i="13"/>
  <c r="D57" i="13" s="1"/>
  <c r="E55" i="13"/>
  <c r="E57" i="13" s="1"/>
  <c r="F55" i="13"/>
  <c r="F57" i="13" s="1"/>
  <c r="G55" i="13"/>
  <c r="H55" i="13"/>
  <c r="H57" i="13" s="1"/>
  <c r="I55" i="13"/>
  <c r="I57" i="13" s="1"/>
  <c r="J55" i="13"/>
  <c r="J57" i="13" s="1"/>
  <c r="K55" i="13"/>
  <c r="K57" i="13" s="1"/>
  <c r="L56" i="13"/>
  <c r="L61" i="13"/>
  <c r="L62" i="13"/>
  <c r="L63" i="13"/>
  <c r="L64" i="13"/>
  <c r="L65" i="13"/>
  <c r="L66" i="13"/>
  <c r="B67" i="13"/>
  <c r="B69" i="13"/>
  <c r="C67" i="13"/>
  <c r="D67" i="13"/>
  <c r="D69" i="13" s="1"/>
  <c r="E67" i="13"/>
  <c r="F67" i="13"/>
  <c r="F79" i="13"/>
  <c r="G67" i="13"/>
  <c r="H67" i="13"/>
  <c r="H79" i="13" s="1"/>
  <c r="H81" i="13" s="1"/>
  <c r="I67" i="13"/>
  <c r="I69" i="13" s="1"/>
  <c r="J67" i="13"/>
  <c r="K67" i="13"/>
  <c r="K79" i="13"/>
  <c r="L68" i="13"/>
  <c r="B73" i="13"/>
  <c r="C73" i="13"/>
  <c r="D73" i="13"/>
  <c r="E73" i="13"/>
  <c r="F73" i="13"/>
  <c r="G73" i="13"/>
  <c r="H73" i="13"/>
  <c r="I73" i="13"/>
  <c r="J73" i="13"/>
  <c r="K73" i="13"/>
  <c r="B74" i="13"/>
  <c r="C74" i="13"/>
  <c r="D74" i="13"/>
  <c r="E74" i="13"/>
  <c r="F74" i="13"/>
  <c r="G74" i="13"/>
  <c r="H74" i="13"/>
  <c r="I74" i="13"/>
  <c r="J74" i="13"/>
  <c r="K74" i="13"/>
  <c r="B75" i="13"/>
  <c r="C75" i="13"/>
  <c r="D75" i="13"/>
  <c r="E75" i="13"/>
  <c r="F75" i="13"/>
  <c r="G75" i="13"/>
  <c r="H75" i="13"/>
  <c r="I75" i="13"/>
  <c r="J75" i="13"/>
  <c r="K75" i="13"/>
  <c r="B76" i="13"/>
  <c r="C76" i="13"/>
  <c r="D76" i="13"/>
  <c r="E76" i="13"/>
  <c r="F76" i="13"/>
  <c r="G76" i="13"/>
  <c r="H76" i="13"/>
  <c r="I76" i="13"/>
  <c r="J76" i="13"/>
  <c r="K76" i="13"/>
  <c r="B77" i="13"/>
  <c r="C77" i="13"/>
  <c r="D77" i="13"/>
  <c r="E77" i="13"/>
  <c r="F77" i="13"/>
  <c r="G77" i="13"/>
  <c r="H77" i="13"/>
  <c r="I77" i="13"/>
  <c r="J77" i="13"/>
  <c r="K77" i="13"/>
  <c r="B78" i="13"/>
  <c r="C78" i="13"/>
  <c r="D78" i="13"/>
  <c r="E78" i="13"/>
  <c r="F78" i="13"/>
  <c r="G78" i="13"/>
  <c r="H78" i="13"/>
  <c r="I78" i="13"/>
  <c r="J78" i="13"/>
  <c r="K78" i="13"/>
  <c r="B80" i="13"/>
  <c r="L80" i="13" s="1"/>
  <c r="C80" i="13"/>
  <c r="D80" i="13"/>
  <c r="E80" i="13"/>
  <c r="F80" i="13"/>
  <c r="G80" i="13"/>
  <c r="H80" i="13"/>
  <c r="I80" i="13"/>
  <c r="J80" i="13"/>
  <c r="K80" i="13"/>
  <c r="L87" i="13"/>
  <c r="L111" i="13" s="1"/>
  <c r="L88" i="13"/>
  <c r="L112" i="13" s="1"/>
  <c r="L89" i="13"/>
  <c r="L90" i="13"/>
  <c r="L91" i="13"/>
  <c r="L92" i="13"/>
  <c r="B93" i="13"/>
  <c r="B95" i="13"/>
  <c r="C93" i="13"/>
  <c r="C95" i="13" s="1"/>
  <c r="D93" i="13"/>
  <c r="D95" i="13" s="1"/>
  <c r="E93" i="13"/>
  <c r="E95" i="13" s="1"/>
  <c r="F93" i="13"/>
  <c r="F95" i="13" s="1"/>
  <c r="G93" i="13"/>
  <c r="G95" i="13" s="1"/>
  <c r="H93" i="13"/>
  <c r="I93" i="13"/>
  <c r="I95" i="13" s="1"/>
  <c r="J93" i="13"/>
  <c r="J95" i="13"/>
  <c r="K93" i="13"/>
  <c r="L94" i="13"/>
  <c r="L118" i="13"/>
  <c r="L99" i="13"/>
  <c r="L100" i="13"/>
  <c r="L101" i="13"/>
  <c r="L102" i="13"/>
  <c r="L103" i="13"/>
  <c r="L104" i="13"/>
  <c r="L116" i="13" s="1"/>
  <c r="B105" i="13"/>
  <c r="B117" i="13" s="1"/>
  <c r="B119" i="13" s="1"/>
  <c r="C105" i="13"/>
  <c r="D105" i="13"/>
  <c r="D107" i="13" s="1"/>
  <c r="E105" i="13"/>
  <c r="E107" i="13" s="1"/>
  <c r="F105" i="13"/>
  <c r="F107" i="13"/>
  <c r="G105" i="13"/>
  <c r="H105" i="13"/>
  <c r="I105" i="13"/>
  <c r="I107" i="13" s="1"/>
  <c r="J105" i="13"/>
  <c r="J107" i="13"/>
  <c r="K105" i="13"/>
  <c r="K107" i="13" s="1"/>
  <c r="L106" i="13"/>
  <c r="B111" i="13"/>
  <c r="C111" i="13"/>
  <c r="D111" i="13"/>
  <c r="E111" i="13"/>
  <c r="F111" i="13"/>
  <c r="G111" i="13"/>
  <c r="H111" i="13"/>
  <c r="I111" i="13"/>
  <c r="J111" i="13"/>
  <c r="K111" i="13"/>
  <c r="B112" i="13"/>
  <c r="C112" i="13"/>
  <c r="D112" i="13"/>
  <c r="E112" i="13"/>
  <c r="F112" i="13"/>
  <c r="G112" i="13"/>
  <c r="H112" i="13"/>
  <c r="I112" i="13"/>
  <c r="J112" i="13"/>
  <c r="K112" i="13"/>
  <c r="B113" i="13"/>
  <c r="C113" i="13"/>
  <c r="D113" i="13"/>
  <c r="E113" i="13"/>
  <c r="F113" i="13"/>
  <c r="G113" i="13"/>
  <c r="H113" i="13"/>
  <c r="I113" i="13"/>
  <c r="J113" i="13"/>
  <c r="K113" i="13"/>
  <c r="B114" i="13"/>
  <c r="C114" i="13"/>
  <c r="D114" i="13"/>
  <c r="E114" i="13"/>
  <c r="F114" i="13"/>
  <c r="G114" i="13"/>
  <c r="H114" i="13"/>
  <c r="I114" i="13"/>
  <c r="J114" i="13"/>
  <c r="K114" i="13"/>
  <c r="B115" i="13"/>
  <c r="C115" i="13"/>
  <c r="D115" i="13"/>
  <c r="E115" i="13"/>
  <c r="F115" i="13"/>
  <c r="G115" i="13"/>
  <c r="H115" i="13"/>
  <c r="I115" i="13"/>
  <c r="J115" i="13"/>
  <c r="K115" i="13"/>
  <c r="B116" i="13"/>
  <c r="C116" i="13"/>
  <c r="D116" i="13"/>
  <c r="E116" i="13"/>
  <c r="F116" i="13"/>
  <c r="G116" i="13"/>
  <c r="H116" i="13"/>
  <c r="I116" i="13"/>
  <c r="J116" i="13"/>
  <c r="K116" i="13"/>
  <c r="B118" i="13"/>
  <c r="C118" i="13"/>
  <c r="D118" i="13"/>
  <c r="E118" i="13"/>
  <c r="F118" i="13"/>
  <c r="G118" i="13"/>
  <c r="H118" i="13"/>
  <c r="I118" i="13"/>
  <c r="J118" i="13"/>
  <c r="K118" i="13"/>
  <c r="L125" i="13"/>
  <c r="L126" i="13"/>
  <c r="L127" i="13"/>
  <c r="L128" i="13"/>
  <c r="L129" i="13"/>
  <c r="L130" i="13"/>
  <c r="B131" i="13"/>
  <c r="B133" i="13" s="1"/>
  <c r="C131" i="13"/>
  <c r="D131" i="13"/>
  <c r="E131" i="13"/>
  <c r="E133" i="13" s="1"/>
  <c r="F131" i="13"/>
  <c r="F133" i="13" s="1"/>
  <c r="G131" i="13"/>
  <c r="G133" i="13"/>
  <c r="H131" i="13"/>
  <c r="H133" i="13" s="1"/>
  <c r="I131" i="13"/>
  <c r="I133" i="13"/>
  <c r="J131" i="13"/>
  <c r="K131" i="13"/>
  <c r="K133" i="13" s="1"/>
  <c r="L132" i="13"/>
  <c r="D133" i="13"/>
  <c r="L137" i="13"/>
  <c r="L138" i="13"/>
  <c r="L150" i="13" s="1"/>
  <c r="L139" i="13"/>
  <c r="L151" i="13" s="1"/>
  <c r="L140" i="13"/>
  <c r="L141" i="13"/>
  <c r="L142" i="13"/>
  <c r="B143" i="13"/>
  <c r="B155" i="13" s="1"/>
  <c r="C143" i="13"/>
  <c r="D143" i="13"/>
  <c r="D155" i="13" s="1"/>
  <c r="E143" i="13"/>
  <c r="E145" i="13" s="1"/>
  <c r="F143" i="13"/>
  <c r="F145" i="13"/>
  <c r="G143" i="13"/>
  <c r="H143" i="13"/>
  <c r="H145" i="13" s="1"/>
  <c r="I143" i="13"/>
  <c r="I145" i="13" s="1"/>
  <c r="J143" i="13"/>
  <c r="J155" i="13" s="1"/>
  <c r="K143" i="13"/>
  <c r="K145" i="13" s="1"/>
  <c r="L144" i="13"/>
  <c r="B149" i="13"/>
  <c r="C149" i="13"/>
  <c r="D149" i="13"/>
  <c r="E149" i="13"/>
  <c r="F149" i="13"/>
  <c r="G149" i="13"/>
  <c r="H149" i="13"/>
  <c r="I149" i="13"/>
  <c r="J149" i="13"/>
  <c r="K149" i="13"/>
  <c r="B150" i="13"/>
  <c r="C150" i="13"/>
  <c r="D150" i="13"/>
  <c r="E150" i="13"/>
  <c r="F150" i="13"/>
  <c r="G150" i="13"/>
  <c r="H150" i="13"/>
  <c r="I150" i="13"/>
  <c r="J150" i="13"/>
  <c r="K150" i="13"/>
  <c r="B151" i="13"/>
  <c r="C151" i="13"/>
  <c r="D151" i="13"/>
  <c r="E151" i="13"/>
  <c r="F151" i="13"/>
  <c r="G151" i="13"/>
  <c r="H151" i="13"/>
  <c r="I151" i="13"/>
  <c r="J151" i="13"/>
  <c r="K151" i="13"/>
  <c r="B152" i="13"/>
  <c r="C152" i="13"/>
  <c r="D152" i="13"/>
  <c r="E152" i="13"/>
  <c r="F152" i="13"/>
  <c r="G152" i="13"/>
  <c r="H152" i="13"/>
  <c r="I152" i="13"/>
  <c r="J152" i="13"/>
  <c r="K152" i="13"/>
  <c r="B153" i="13"/>
  <c r="C153" i="13"/>
  <c r="D153" i="13"/>
  <c r="E153" i="13"/>
  <c r="F153" i="13"/>
  <c r="G153" i="13"/>
  <c r="H153" i="13"/>
  <c r="I153" i="13"/>
  <c r="J153" i="13"/>
  <c r="K153" i="13"/>
  <c r="B154" i="13"/>
  <c r="C154" i="13"/>
  <c r="D154" i="13"/>
  <c r="E154" i="13"/>
  <c r="F154" i="13"/>
  <c r="G154" i="13"/>
  <c r="H154" i="13"/>
  <c r="I154" i="13"/>
  <c r="J154" i="13"/>
  <c r="K154" i="13"/>
  <c r="B156" i="13"/>
  <c r="C156" i="13"/>
  <c r="D156" i="13"/>
  <c r="E156" i="13"/>
  <c r="F156" i="13"/>
  <c r="G156" i="13"/>
  <c r="H156" i="13"/>
  <c r="I156" i="13"/>
  <c r="J156" i="13"/>
  <c r="K156" i="13"/>
  <c r="B5" i="12"/>
  <c r="D5" i="12"/>
  <c r="E5" i="12"/>
  <c r="F5" i="12"/>
  <c r="G5" i="12"/>
  <c r="H5" i="12"/>
  <c r="I5" i="12"/>
  <c r="J5" i="12"/>
  <c r="K5" i="12"/>
  <c r="B9" i="12"/>
  <c r="C9" i="12"/>
  <c r="D9" i="12"/>
  <c r="E9" i="12"/>
  <c r="F9" i="12"/>
  <c r="G9" i="12"/>
  <c r="H9" i="12"/>
  <c r="I9" i="12"/>
  <c r="J9" i="12"/>
  <c r="K9" i="12"/>
  <c r="B10" i="12"/>
  <c r="C10" i="12"/>
  <c r="D10" i="12"/>
  <c r="E10" i="12"/>
  <c r="F10" i="12"/>
  <c r="G10" i="12"/>
  <c r="H10" i="12"/>
  <c r="I10" i="12"/>
  <c r="J10" i="12"/>
  <c r="K10" i="12"/>
  <c r="B11" i="12"/>
  <c r="C11" i="12"/>
  <c r="D11" i="12"/>
  <c r="E11" i="12"/>
  <c r="F11" i="12"/>
  <c r="G11" i="12"/>
  <c r="H11" i="12"/>
  <c r="I11" i="12"/>
  <c r="J11" i="12"/>
  <c r="K11" i="12"/>
  <c r="B12" i="12"/>
  <c r="C12" i="12"/>
  <c r="D12" i="12"/>
  <c r="E12" i="12"/>
  <c r="F12" i="12"/>
  <c r="G12" i="12"/>
  <c r="H12" i="12"/>
  <c r="I12" i="12"/>
  <c r="J12" i="12"/>
  <c r="K12" i="12"/>
  <c r="B13" i="12"/>
  <c r="C13" i="12"/>
  <c r="D13" i="12"/>
  <c r="E13" i="12"/>
  <c r="F13" i="12"/>
  <c r="G13" i="12"/>
  <c r="H13" i="12"/>
  <c r="I13" i="12"/>
  <c r="J13" i="12"/>
  <c r="K13" i="12"/>
  <c r="B14" i="12"/>
  <c r="C14" i="12"/>
  <c r="D14" i="12"/>
  <c r="E14" i="12"/>
  <c r="F14" i="12"/>
  <c r="G14" i="12"/>
  <c r="H14" i="12"/>
  <c r="I14" i="12"/>
  <c r="J14" i="12"/>
  <c r="K14" i="12"/>
  <c r="B16" i="12"/>
  <c r="C16" i="12"/>
  <c r="D16" i="12"/>
  <c r="E16" i="12"/>
  <c r="F16" i="12"/>
  <c r="G16" i="12"/>
  <c r="H16" i="12"/>
  <c r="I16" i="12"/>
  <c r="J16" i="12"/>
  <c r="K16" i="12"/>
  <c r="B21" i="12"/>
  <c r="B33" i="12" s="1"/>
  <c r="C21" i="12"/>
  <c r="D21" i="12"/>
  <c r="D33" i="12" s="1"/>
  <c r="E21" i="12"/>
  <c r="F21" i="12"/>
  <c r="G21" i="12"/>
  <c r="H21" i="12"/>
  <c r="I21" i="12"/>
  <c r="J21" i="12"/>
  <c r="K21" i="12"/>
  <c r="B22" i="12"/>
  <c r="C22" i="12"/>
  <c r="D22" i="12"/>
  <c r="E22" i="12"/>
  <c r="F22" i="12"/>
  <c r="G22" i="12"/>
  <c r="H22" i="12"/>
  <c r="I22" i="12"/>
  <c r="J22" i="12"/>
  <c r="K22" i="12"/>
  <c r="B23" i="12"/>
  <c r="C23" i="12"/>
  <c r="D23" i="12"/>
  <c r="E23" i="12"/>
  <c r="F23" i="12"/>
  <c r="G23" i="12"/>
  <c r="G35" i="12" s="1"/>
  <c r="H23" i="12"/>
  <c r="I23" i="12"/>
  <c r="J23" i="12"/>
  <c r="K23" i="12"/>
  <c r="B24" i="12"/>
  <c r="C24" i="12"/>
  <c r="D24" i="12"/>
  <c r="E24" i="12"/>
  <c r="F24" i="12"/>
  <c r="G24" i="12"/>
  <c r="H24" i="12"/>
  <c r="I24" i="12"/>
  <c r="I36" i="12" s="1"/>
  <c r="J24" i="12"/>
  <c r="K24" i="12"/>
  <c r="B25" i="12"/>
  <c r="B37" i="12" s="1"/>
  <c r="C25" i="12"/>
  <c r="D25" i="12"/>
  <c r="E25" i="12"/>
  <c r="F25" i="12"/>
  <c r="G25" i="12"/>
  <c r="H25" i="12"/>
  <c r="H37" i="12" s="1"/>
  <c r="I25" i="12"/>
  <c r="J25" i="12"/>
  <c r="K25" i="12"/>
  <c r="B26" i="12"/>
  <c r="C26" i="12"/>
  <c r="C38" i="12" s="1"/>
  <c r="D26" i="12"/>
  <c r="D38" i="12" s="1"/>
  <c r="E26" i="12"/>
  <c r="F26" i="12"/>
  <c r="G26" i="12"/>
  <c r="H26" i="12"/>
  <c r="H38" i="12" s="1"/>
  <c r="I26" i="12"/>
  <c r="J26" i="12"/>
  <c r="J38" i="12" s="1"/>
  <c r="K26" i="12"/>
  <c r="B28" i="12"/>
  <c r="C28" i="12"/>
  <c r="D28" i="12"/>
  <c r="E28" i="12"/>
  <c r="F28" i="12"/>
  <c r="G28" i="12"/>
  <c r="G40" i="12" s="1"/>
  <c r="H28" i="12"/>
  <c r="I28" i="12"/>
  <c r="I40" i="12" s="1"/>
  <c r="J28" i="12"/>
  <c r="J40" i="12" s="1"/>
  <c r="K28" i="12"/>
  <c r="B5" i="11"/>
  <c r="D5" i="11"/>
  <c r="E5" i="11"/>
  <c r="F5" i="11"/>
  <c r="G5" i="11"/>
  <c r="H5" i="11"/>
  <c r="I5" i="11"/>
  <c r="J5" i="11"/>
  <c r="K5" i="11"/>
  <c r="B9" i="11"/>
  <c r="C9" i="11"/>
  <c r="D9" i="11"/>
  <c r="E9" i="11"/>
  <c r="F9" i="11"/>
  <c r="G9" i="11"/>
  <c r="H9" i="11"/>
  <c r="H27" i="11" s="1"/>
  <c r="I9" i="11"/>
  <c r="J9" i="11"/>
  <c r="K9" i="11"/>
  <c r="B10" i="11"/>
  <c r="C10" i="11"/>
  <c r="D10" i="11"/>
  <c r="E10" i="11"/>
  <c r="F10" i="11"/>
  <c r="G10" i="11"/>
  <c r="H10" i="11"/>
  <c r="I10" i="11"/>
  <c r="J10" i="11"/>
  <c r="J28" i="11" s="1"/>
  <c r="K10" i="11"/>
  <c r="B11" i="11"/>
  <c r="C11" i="11"/>
  <c r="D11" i="11"/>
  <c r="E11" i="11"/>
  <c r="F11" i="11"/>
  <c r="G11" i="11"/>
  <c r="H11" i="11"/>
  <c r="I11" i="11"/>
  <c r="J11" i="11"/>
  <c r="K11" i="11"/>
  <c r="B12" i="11"/>
  <c r="C12" i="11"/>
  <c r="D12" i="11"/>
  <c r="E12" i="11"/>
  <c r="F12" i="11"/>
  <c r="G12" i="11"/>
  <c r="H12" i="11"/>
  <c r="I12" i="11"/>
  <c r="J12" i="11"/>
  <c r="K12" i="11"/>
  <c r="B13" i="11"/>
  <c r="C13" i="11"/>
  <c r="D13" i="11"/>
  <c r="D31" i="11" s="1"/>
  <c r="E13" i="11"/>
  <c r="F13" i="11"/>
  <c r="G13" i="11"/>
  <c r="H13" i="11"/>
  <c r="I13" i="11"/>
  <c r="J13" i="11"/>
  <c r="K13" i="11"/>
  <c r="B18" i="11"/>
  <c r="B27" i="11" s="1"/>
  <c r="C18" i="11"/>
  <c r="C27" i="11" s="1"/>
  <c r="D18" i="11"/>
  <c r="E18" i="11"/>
  <c r="F18" i="11"/>
  <c r="F27" i="11" s="1"/>
  <c r="G18" i="11"/>
  <c r="H18" i="11"/>
  <c r="I18" i="11"/>
  <c r="J18" i="11"/>
  <c r="K18" i="11"/>
  <c r="B19" i="11"/>
  <c r="C19" i="11"/>
  <c r="D19" i="11"/>
  <c r="E19" i="11"/>
  <c r="E28" i="11"/>
  <c r="F19" i="11"/>
  <c r="F23" i="11" s="1"/>
  <c r="G19" i="11"/>
  <c r="H19" i="11"/>
  <c r="I19" i="11"/>
  <c r="J19" i="11"/>
  <c r="K19" i="11"/>
  <c r="B20" i="11"/>
  <c r="C20" i="11"/>
  <c r="D20" i="11"/>
  <c r="D29" i="11" s="1"/>
  <c r="E20" i="11"/>
  <c r="F20" i="11"/>
  <c r="G20" i="11"/>
  <c r="H20" i="11"/>
  <c r="H23" i="11" s="1"/>
  <c r="I20" i="11"/>
  <c r="J20" i="11"/>
  <c r="K20" i="11"/>
  <c r="B21" i="11"/>
  <c r="C21" i="11"/>
  <c r="C30" i="11" s="1"/>
  <c r="D21" i="11"/>
  <c r="E21" i="11"/>
  <c r="E30" i="11" s="1"/>
  <c r="F21" i="11"/>
  <c r="F30" i="11" s="1"/>
  <c r="G21" i="11"/>
  <c r="H21" i="11"/>
  <c r="I21" i="11"/>
  <c r="I30" i="11" s="1"/>
  <c r="J21" i="11"/>
  <c r="K21" i="11"/>
  <c r="K23" i="11" s="1"/>
  <c r="B22" i="11"/>
  <c r="C22" i="11"/>
  <c r="D22" i="11"/>
  <c r="E22" i="11"/>
  <c r="F22" i="11"/>
  <c r="F31" i="11" s="1"/>
  <c r="G22" i="11"/>
  <c r="H22" i="11"/>
  <c r="H31" i="11" s="1"/>
  <c r="I22" i="11"/>
  <c r="J22" i="11"/>
  <c r="K22" i="11"/>
  <c r="B5" i="10"/>
  <c r="D5" i="10"/>
  <c r="E5" i="10"/>
  <c r="F5" i="10"/>
  <c r="G5" i="10"/>
  <c r="H5" i="10"/>
  <c r="I5" i="10"/>
  <c r="J5" i="10"/>
  <c r="K5" i="10"/>
  <c r="L9" i="10"/>
  <c r="L10" i="10"/>
  <c r="L28" i="10" s="1"/>
  <c r="L11" i="10"/>
  <c r="L12" i="10"/>
  <c r="L13" i="10"/>
  <c r="B14" i="10"/>
  <c r="C14" i="10"/>
  <c r="D14" i="10"/>
  <c r="E14" i="10"/>
  <c r="F14" i="10"/>
  <c r="G14" i="10"/>
  <c r="H14" i="10"/>
  <c r="I14" i="10"/>
  <c r="J14" i="10"/>
  <c r="K14" i="10"/>
  <c r="L18" i="10"/>
  <c r="L19" i="10"/>
  <c r="L20" i="10"/>
  <c r="L21" i="10"/>
  <c r="L22" i="10"/>
  <c r="B23" i="10"/>
  <c r="C23" i="10"/>
  <c r="D23" i="10"/>
  <c r="E23" i="10"/>
  <c r="F23" i="10"/>
  <c r="G23" i="10"/>
  <c r="H23" i="10"/>
  <c r="I23" i="10"/>
  <c r="J23" i="10"/>
  <c r="K23" i="10"/>
  <c r="B27" i="10"/>
  <c r="C27" i="10"/>
  <c r="D27" i="10"/>
  <c r="E27" i="10"/>
  <c r="F27" i="10"/>
  <c r="G27" i="10"/>
  <c r="H27" i="10"/>
  <c r="I27" i="10"/>
  <c r="J27" i="10"/>
  <c r="K27" i="10"/>
  <c r="B28" i="10"/>
  <c r="C28" i="10"/>
  <c r="D28" i="10"/>
  <c r="E28" i="10"/>
  <c r="F28" i="10"/>
  <c r="G28" i="10"/>
  <c r="H28" i="10"/>
  <c r="I28" i="10"/>
  <c r="J28" i="10"/>
  <c r="K28" i="10"/>
  <c r="B29" i="10"/>
  <c r="C29" i="10"/>
  <c r="D29" i="10"/>
  <c r="E29" i="10"/>
  <c r="F29" i="10"/>
  <c r="G29" i="10"/>
  <c r="H29" i="10"/>
  <c r="I29" i="10"/>
  <c r="J29" i="10"/>
  <c r="K29" i="10"/>
  <c r="B30" i="10"/>
  <c r="C30" i="10"/>
  <c r="D30" i="10"/>
  <c r="E30" i="10"/>
  <c r="F30" i="10"/>
  <c r="G30" i="10"/>
  <c r="H30" i="10"/>
  <c r="I30" i="10"/>
  <c r="J30" i="10"/>
  <c r="K30" i="10"/>
  <c r="B31" i="10"/>
  <c r="C31" i="10"/>
  <c r="D31" i="10"/>
  <c r="D32" i="10" s="1"/>
  <c r="E31" i="10"/>
  <c r="F31" i="10"/>
  <c r="G31" i="10"/>
  <c r="H31" i="10"/>
  <c r="I31" i="10"/>
  <c r="J31" i="10"/>
  <c r="K31" i="10"/>
  <c r="B5" i="9"/>
  <c r="D5" i="9"/>
  <c r="E5" i="9"/>
  <c r="F5" i="9"/>
  <c r="G5" i="9"/>
  <c r="H5" i="9"/>
  <c r="I5" i="9"/>
  <c r="J5" i="9"/>
  <c r="K5" i="9"/>
  <c r="B13" i="9"/>
  <c r="C13" i="9"/>
  <c r="D13" i="9"/>
  <c r="E13" i="9"/>
  <c r="F13" i="9"/>
  <c r="G13" i="9"/>
  <c r="H13" i="9"/>
  <c r="I13" i="9"/>
  <c r="J13" i="9"/>
  <c r="K13" i="9"/>
  <c r="L17" i="9"/>
  <c r="L18" i="9"/>
  <c r="L26" i="9"/>
  <c r="L19" i="9"/>
  <c r="L20" i="9"/>
  <c r="B21" i="9"/>
  <c r="C21" i="9"/>
  <c r="D21" i="9"/>
  <c r="E21" i="9"/>
  <c r="F21" i="9"/>
  <c r="G21" i="9"/>
  <c r="H21" i="9"/>
  <c r="I21" i="9"/>
  <c r="J21" i="9"/>
  <c r="K21" i="9"/>
  <c r="B25" i="9"/>
  <c r="C25" i="9"/>
  <c r="D25" i="9"/>
  <c r="E25" i="9"/>
  <c r="F25" i="9"/>
  <c r="G25" i="9"/>
  <c r="H25" i="9"/>
  <c r="I25" i="9"/>
  <c r="J25" i="9"/>
  <c r="K25" i="9"/>
  <c r="B26" i="9"/>
  <c r="C26" i="9"/>
  <c r="C29" i="9" s="1"/>
  <c r="D26" i="9"/>
  <c r="E26" i="9"/>
  <c r="F26" i="9"/>
  <c r="G26" i="9"/>
  <c r="H26" i="9"/>
  <c r="I26" i="9"/>
  <c r="J26" i="9"/>
  <c r="K26" i="9"/>
  <c r="B27" i="9"/>
  <c r="C27" i="9"/>
  <c r="D27" i="9"/>
  <c r="E27" i="9"/>
  <c r="E29" i="9" s="1"/>
  <c r="F27" i="9"/>
  <c r="G27" i="9"/>
  <c r="H27" i="9"/>
  <c r="I27" i="9"/>
  <c r="J27" i="9"/>
  <c r="K27" i="9"/>
  <c r="B28" i="9"/>
  <c r="C28" i="9"/>
  <c r="D28" i="9"/>
  <c r="E28" i="9"/>
  <c r="F28" i="9"/>
  <c r="G28" i="9"/>
  <c r="H28" i="9"/>
  <c r="H29" i="9" s="1"/>
  <c r="I28" i="9"/>
  <c r="J28" i="9"/>
  <c r="K28" i="9"/>
  <c r="H7" i="7"/>
  <c r="I7" i="7"/>
  <c r="J7" i="7"/>
  <c r="H8" i="7"/>
  <c r="I8" i="7"/>
  <c r="J8" i="7"/>
  <c r="H9" i="7"/>
  <c r="I9" i="7"/>
  <c r="J9" i="7"/>
  <c r="H10" i="7"/>
  <c r="I10" i="7"/>
  <c r="J10" i="7"/>
  <c r="H11" i="7"/>
  <c r="I11" i="7"/>
  <c r="J11" i="7"/>
  <c r="H13" i="7"/>
  <c r="I13" i="7"/>
  <c r="J13" i="7"/>
  <c r="H14" i="7"/>
  <c r="I14" i="7"/>
  <c r="J14" i="7"/>
  <c r="H15" i="7"/>
  <c r="I15" i="7"/>
  <c r="J15" i="7"/>
  <c r="H16" i="7"/>
  <c r="I16" i="7"/>
  <c r="J16" i="7"/>
  <c r="H17" i="7"/>
  <c r="I17" i="7"/>
  <c r="J17" i="7"/>
  <c r="H19" i="7"/>
  <c r="I19" i="7"/>
  <c r="J19" i="7"/>
  <c r="H20" i="7"/>
  <c r="I20" i="7"/>
  <c r="J20" i="7"/>
  <c r="H21" i="7"/>
  <c r="I21" i="7"/>
  <c r="J21" i="7"/>
  <c r="H22" i="7"/>
  <c r="I22" i="7"/>
  <c r="J22" i="7"/>
  <c r="H23" i="7"/>
  <c r="I23" i="7"/>
  <c r="J23" i="7"/>
  <c r="H25" i="7"/>
  <c r="I25" i="7"/>
  <c r="J25" i="7"/>
  <c r="H26" i="7"/>
  <c r="I26" i="7"/>
  <c r="J26" i="7"/>
  <c r="H27" i="7"/>
  <c r="I27" i="7"/>
  <c r="J27" i="7"/>
  <c r="H28" i="7"/>
  <c r="I28" i="7"/>
  <c r="J28" i="7"/>
  <c r="H29" i="7"/>
  <c r="I29" i="7"/>
  <c r="J29" i="7"/>
  <c r="H31" i="7"/>
  <c r="I31" i="7"/>
  <c r="J31" i="7"/>
  <c r="H32" i="7"/>
  <c r="I32" i="7"/>
  <c r="J32" i="7"/>
  <c r="H33" i="7"/>
  <c r="I33" i="7"/>
  <c r="J33" i="7"/>
  <c r="H34" i="7"/>
  <c r="I34" i="7"/>
  <c r="J34" i="7"/>
  <c r="H35" i="7"/>
  <c r="I35" i="7"/>
  <c r="J35" i="7"/>
  <c r="H37" i="7"/>
  <c r="I37" i="7"/>
  <c r="J37" i="7"/>
  <c r="H38" i="7"/>
  <c r="I38" i="7"/>
  <c r="J38" i="7"/>
  <c r="H40" i="7"/>
  <c r="I40" i="7"/>
  <c r="J40" i="7"/>
  <c r="H41" i="7"/>
  <c r="I41" i="7"/>
  <c r="J41" i="7"/>
  <c r="H42" i="7"/>
  <c r="I42" i="7"/>
  <c r="J42" i="7"/>
  <c r="H43" i="7"/>
  <c r="I43" i="7"/>
  <c r="J43" i="7"/>
  <c r="H44" i="7"/>
  <c r="I44" i="7"/>
  <c r="J44" i="7"/>
  <c r="B46" i="7"/>
  <c r="C46" i="7"/>
  <c r="D46" i="7"/>
  <c r="E46" i="7"/>
  <c r="F46" i="7"/>
  <c r="I46" i="7" s="1"/>
  <c r="G46" i="7"/>
  <c r="J46" i="7" s="1"/>
  <c r="B47" i="7"/>
  <c r="C47" i="7"/>
  <c r="D47" i="7"/>
  <c r="E47" i="7"/>
  <c r="F47" i="7"/>
  <c r="G47" i="7"/>
  <c r="J47" i="7" s="1"/>
  <c r="B48" i="7"/>
  <c r="H48" i="7" s="1"/>
  <c r="C48" i="7"/>
  <c r="D48" i="7"/>
  <c r="E48" i="7"/>
  <c r="E51" i="7" s="1"/>
  <c r="F48" i="7"/>
  <c r="G48" i="7"/>
  <c r="B49" i="7"/>
  <c r="C49" i="7"/>
  <c r="D49" i="7"/>
  <c r="E49" i="7"/>
  <c r="H49" i="7"/>
  <c r="F49" i="7"/>
  <c r="I49" i="7" s="1"/>
  <c r="G49" i="7"/>
  <c r="J49" i="7" s="1"/>
  <c r="B50" i="7"/>
  <c r="H50" i="7" s="1"/>
  <c r="C50" i="7"/>
  <c r="I50" i="7" s="1"/>
  <c r="D50" i="7"/>
  <c r="E50" i="7"/>
  <c r="F50" i="7"/>
  <c r="G50" i="7"/>
  <c r="T10" i="6"/>
  <c r="U10" i="6"/>
  <c r="V10" i="6"/>
  <c r="T11" i="6"/>
  <c r="U11" i="6"/>
  <c r="V11" i="6"/>
  <c r="T12" i="6"/>
  <c r="U12" i="6"/>
  <c r="V12" i="6"/>
  <c r="T13" i="6"/>
  <c r="U13" i="6"/>
  <c r="V13" i="6"/>
  <c r="T14" i="6"/>
  <c r="U14" i="6"/>
  <c r="V14" i="6"/>
  <c r="T16" i="6"/>
  <c r="U16" i="6"/>
  <c r="V16" i="6"/>
  <c r="T17" i="6"/>
  <c r="U17" i="6"/>
  <c r="V17" i="6"/>
  <c r="T18" i="6"/>
  <c r="U18" i="6"/>
  <c r="V18" i="6"/>
  <c r="T19" i="6"/>
  <c r="U19" i="6"/>
  <c r="V19" i="6"/>
  <c r="T20" i="6"/>
  <c r="U20" i="6"/>
  <c r="V20" i="6"/>
  <c r="T22" i="6"/>
  <c r="U22" i="6"/>
  <c r="V22" i="6"/>
  <c r="T23" i="6"/>
  <c r="U23" i="6"/>
  <c r="V23" i="6"/>
  <c r="T24" i="6"/>
  <c r="U24" i="6"/>
  <c r="V24" i="6"/>
  <c r="T25" i="6"/>
  <c r="U25" i="6"/>
  <c r="V25" i="6"/>
  <c r="T26" i="6"/>
  <c r="U26" i="6"/>
  <c r="V26" i="6"/>
  <c r="T28" i="6"/>
  <c r="U28" i="6"/>
  <c r="V28" i="6"/>
  <c r="T29" i="6"/>
  <c r="U29" i="6"/>
  <c r="V29" i="6"/>
  <c r="T30" i="6"/>
  <c r="U30" i="6"/>
  <c r="V30" i="6"/>
  <c r="T31" i="6"/>
  <c r="U31" i="6"/>
  <c r="V31" i="6"/>
  <c r="T32" i="6"/>
  <c r="U32" i="6"/>
  <c r="V32" i="6"/>
  <c r="T34" i="6"/>
  <c r="U34" i="6"/>
  <c r="V34" i="6"/>
  <c r="T35" i="6"/>
  <c r="U35" i="6"/>
  <c r="V35" i="6"/>
  <c r="T36" i="6"/>
  <c r="U36" i="6"/>
  <c r="V36" i="6"/>
  <c r="T37" i="6"/>
  <c r="U37" i="6"/>
  <c r="V37" i="6"/>
  <c r="T38" i="6"/>
  <c r="U38" i="6"/>
  <c r="V38" i="6"/>
  <c r="T40" i="6"/>
  <c r="U40" i="6"/>
  <c r="V40" i="6"/>
  <c r="T41" i="6"/>
  <c r="U41" i="6"/>
  <c r="V41" i="6"/>
  <c r="T42" i="6"/>
  <c r="U42" i="6"/>
  <c r="V42" i="6"/>
  <c r="T43" i="6"/>
  <c r="U43" i="6"/>
  <c r="V43" i="6"/>
  <c r="U44" i="6"/>
  <c r="B46" i="6"/>
  <c r="C46" i="6"/>
  <c r="D46" i="6"/>
  <c r="E46" i="6"/>
  <c r="F46" i="6"/>
  <c r="G46" i="6"/>
  <c r="H46" i="6"/>
  <c r="I46" i="6"/>
  <c r="J46" i="6"/>
  <c r="K46" i="6"/>
  <c r="L46" i="6"/>
  <c r="M46" i="6"/>
  <c r="M51" i="6" s="1"/>
  <c r="N46" i="6"/>
  <c r="O46" i="6"/>
  <c r="P46" i="6"/>
  <c r="Q46" i="6"/>
  <c r="R46" i="6"/>
  <c r="S46" i="6"/>
  <c r="B47" i="6"/>
  <c r="C47" i="6"/>
  <c r="D47" i="6"/>
  <c r="E47" i="6"/>
  <c r="F47" i="6"/>
  <c r="G47" i="6"/>
  <c r="H47" i="6"/>
  <c r="I47" i="6"/>
  <c r="J47" i="6"/>
  <c r="K47" i="6"/>
  <c r="L47" i="6"/>
  <c r="L51" i="6" s="1"/>
  <c r="M47" i="6"/>
  <c r="N47" i="6"/>
  <c r="O47" i="6"/>
  <c r="P47" i="6"/>
  <c r="Q47" i="6"/>
  <c r="R47" i="6"/>
  <c r="S47" i="6"/>
  <c r="B48" i="6"/>
  <c r="C48" i="6"/>
  <c r="D48" i="6"/>
  <c r="E48" i="6"/>
  <c r="F48" i="6"/>
  <c r="G48" i="6"/>
  <c r="H48" i="6"/>
  <c r="I48" i="6"/>
  <c r="J48" i="6"/>
  <c r="K48" i="6"/>
  <c r="L48" i="6"/>
  <c r="M48" i="6"/>
  <c r="N48" i="6"/>
  <c r="O48" i="6"/>
  <c r="P48" i="6"/>
  <c r="Q48" i="6"/>
  <c r="R48" i="6"/>
  <c r="S48" i="6"/>
  <c r="B49" i="6"/>
  <c r="C49" i="6"/>
  <c r="C51" i="6" s="1"/>
  <c r="D49" i="6"/>
  <c r="E49" i="6"/>
  <c r="F49" i="6"/>
  <c r="G49" i="6"/>
  <c r="H49" i="6"/>
  <c r="I49" i="6"/>
  <c r="J49" i="6"/>
  <c r="K49" i="6"/>
  <c r="L49" i="6"/>
  <c r="M49" i="6"/>
  <c r="N49" i="6"/>
  <c r="O49" i="6"/>
  <c r="P49" i="6"/>
  <c r="Q49" i="6"/>
  <c r="R49" i="6"/>
  <c r="S49" i="6"/>
  <c r="B50" i="6"/>
  <c r="C50" i="6"/>
  <c r="D50" i="6"/>
  <c r="E50" i="6"/>
  <c r="F50" i="6"/>
  <c r="G50" i="6"/>
  <c r="H50" i="6"/>
  <c r="I50" i="6"/>
  <c r="J50" i="6"/>
  <c r="K50" i="6"/>
  <c r="L50" i="6"/>
  <c r="M50" i="6"/>
  <c r="N50" i="6"/>
  <c r="N51" i="6" s="1"/>
  <c r="O50" i="6"/>
  <c r="P50" i="6"/>
  <c r="Q50" i="6"/>
  <c r="R50" i="6"/>
  <c r="S50" i="6"/>
  <c r="B5" i="5"/>
  <c r="D5" i="5"/>
  <c r="E5" i="5"/>
  <c r="F5" i="5"/>
  <c r="G5" i="5"/>
  <c r="H5" i="5"/>
  <c r="I5" i="5"/>
  <c r="B9" i="5"/>
  <c r="C9" i="5"/>
  <c r="D9" i="5"/>
  <c r="E9" i="5"/>
  <c r="F9" i="5"/>
  <c r="G9" i="5"/>
  <c r="H9" i="5"/>
  <c r="I9" i="5"/>
  <c r="B10" i="5"/>
  <c r="C10" i="5"/>
  <c r="C28" i="5" s="1"/>
  <c r="D10" i="5"/>
  <c r="E10" i="5"/>
  <c r="E28" i="5" s="1"/>
  <c r="F10" i="5"/>
  <c r="G10" i="5"/>
  <c r="H10" i="5"/>
  <c r="H14" i="5" s="1"/>
  <c r="I10" i="5"/>
  <c r="B11" i="5"/>
  <c r="C11" i="5"/>
  <c r="D11" i="5"/>
  <c r="E11" i="5"/>
  <c r="F11" i="5"/>
  <c r="G11" i="5"/>
  <c r="H11" i="5"/>
  <c r="I11" i="5"/>
  <c r="I14" i="5" s="1"/>
  <c r="B12" i="5"/>
  <c r="C12" i="5"/>
  <c r="D12" i="5"/>
  <c r="E12" i="5"/>
  <c r="F12" i="5"/>
  <c r="G12" i="5"/>
  <c r="H12" i="5"/>
  <c r="I12" i="5"/>
  <c r="B13" i="5"/>
  <c r="C13" i="5"/>
  <c r="D13" i="5"/>
  <c r="E13" i="5"/>
  <c r="E31" i="5" s="1"/>
  <c r="F13" i="5"/>
  <c r="G13" i="5"/>
  <c r="G31" i="5" s="1"/>
  <c r="H13" i="5"/>
  <c r="I13" i="5"/>
  <c r="B18" i="5"/>
  <c r="C18" i="5"/>
  <c r="D18" i="5"/>
  <c r="E18" i="5"/>
  <c r="E27" i="5" s="1"/>
  <c r="F18" i="5"/>
  <c r="G18" i="5"/>
  <c r="G23" i="5" s="1"/>
  <c r="H18" i="5"/>
  <c r="I18" i="5"/>
  <c r="I27" i="5" s="1"/>
  <c r="B19" i="5"/>
  <c r="C19" i="5"/>
  <c r="D19" i="5"/>
  <c r="E19" i="5"/>
  <c r="F19" i="5"/>
  <c r="G19" i="5"/>
  <c r="G28" i="5"/>
  <c r="H19" i="5"/>
  <c r="H28" i="5" s="1"/>
  <c r="I19" i="5"/>
  <c r="I28" i="5" s="1"/>
  <c r="B20" i="5"/>
  <c r="C20" i="5"/>
  <c r="C29" i="5"/>
  <c r="D20" i="5"/>
  <c r="D29" i="5" s="1"/>
  <c r="E20" i="5"/>
  <c r="F20" i="5"/>
  <c r="F23" i="5" s="1"/>
  <c r="G20" i="5"/>
  <c r="H20" i="5"/>
  <c r="H29" i="5" s="1"/>
  <c r="I20" i="5"/>
  <c r="B21" i="5"/>
  <c r="C21" i="5"/>
  <c r="D21" i="5"/>
  <c r="D30" i="5"/>
  <c r="E21" i="5"/>
  <c r="F21" i="5"/>
  <c r="F30" i="5" s="1"/>
  <c r="G21" i="5"/>
  <c r="G30" i="5" s="1"/>
  <c r="H21" i="5"/>
  <c r="I21" i="5"/>
  <c r="I30" i="5" s="1"/>
  <c r="B22" i="5"/>
  <c r="C22" i="5"/>
  <c r="C31" i="5"/>
  <c r="D22" i="5"/>
  <c r="E22" i="5"/>
  <c r="F22" i="5"/>
  <c r="G22" i="5"/>
  <c r="H22" i="5"/>
  <c r="H31" i="5" s="1"/>
  <c r="I22" i="5"/>
  <c r="B5" i="4"/>
  <c r="D5" i="4"/>
  <c r="E5" i="4"/>
  <c r="F5" i="4"/>
  <c r="G5" i="4"/>
  <c r="H5" i="4"/>
  <c r="I5" i="4"/>
  <c r="J9" i="4"/>
  <c r="J10" i="4"/>
  <c r="J11" i="4"/>
  <c r="J29" i="4" s="1"/>
  <c r="J12" i="4"/>
  <c r="J30" i="4" s="1"/>
  <c r="J13" i="4"/>
  <c r="B14" i="4"/>
  <c r="C14" i="4"/>
  <c r="D14" i="4"/>
  <c r="E14" i="4"/>
  <c r="E32" i="4"/>
  <c r="F14" i="4"/>
  <c r="G14" i="4"/>
  <c r="G32" i="4" s="1"/>
  <c r="H14" i="4"/>
  <c r="I14" i="4"/>
  <c r="J18" i="4"/>
  <c r="J19" i="4"/>
  <c r="J28" i="4" s="1"/>
  <c r="J20" i="4"/>
  <c r="J21" i="4"/>
  <c r="J22" i="4"/>
  <c r="J31" i="4" s="1"/>
  <c r="B23" i="4"/>
  <c r="C23" i="4"/>
  <c r="C32" i="4" s="1"/>
  <c r="D23" i="4"/>
  <c r="E23" i="4"/>
  <c r="F23" i="4"/>
  <c r="F32" i="4" s="1"/>
  <c r="G23" i="4"/>
  <c r="H23" i="4"/>
  <c r="I23" i="4"/>
  <c r="B27" i="4"/>
  <c r="C27" i="4"/>
  <c r="D27" i="4"/>
  <c r="E27" i="4"/>
  <c r="F27" i="4"/>
  <c r="G27" i="4"/>
  <c r="H27" i="4"/>
  <c r="I27" i="4"/>
  <c r="B28" i="4"/>
  <c r="C28" i="4"/>
  <c r="D28" i="4"/>
  <c r="E28" i="4"/>
  <c r="F28" i="4"/>
  <c r="G28" i="4"/>
  <c r="H28" i="4"/>
  <c r="I28" i="4"/>
  <c r="B29" i="4"/>
  <c r="C29" i="4"/>
  <c r="D29" i="4"/>
  <c r="E29" i="4"/>
  <c r="F29" i="4"/>
  <c r="G29" i="4"/>
  <c r="H29" i="4"/>
  <c r="I29" i="4"/>
  <c r="B30" i="4"/>
  <c r="C30" i="4"/>
  <c r="D30" i="4"/>
  <c r="E30" i="4"/>
  <c r="F30" i="4"/>
  <c r="G30" i="4"/>
  <c r="H30" i="4"/>
  <c r="I30" i="4"/>
  <c r="B31" i="4"/>
  <c r="C31" i="4"/>
  <c r="D31" i="4"/>
  <c r="E31" i="4"/>
  <c r="F31" i="4"/>
  <c r="G31" i="4"/>
  <c r="H31" i="4"/>
  <c r="I31" i="4"/>
  <c r="B5" i="3"/>
  <c r="D5" i="3"/>
  <c r="E5" i="3"/>
  <c r="F5" i="3"/>
  <c r="G5" i="3"/>
  <c r="H5" i="3"/>
  <c r="I5" i="3"/>
  <c r="J9" i="3"/>
  <c r="J10" i="3"/>
  <c r="J11" i="3"/>
  <c r="J12" i="3"/>
  <c r="B13" i="3"/>
  <c r="C13" i="3"/>
  <c r="D13" i="3"/>
  <c r="E13" i="3"/>
  <c r="F13" i="3"/>
  <c r="G13" i="3"/>
  <c r="H13" i="3"/>
  <c r="I13" i="3"/>
  <c r="J17" i="3"/>
  <c r="J18" i="3"/>
  <c r="J19" i="3"/>
  <c r="J20" i="3"/>
  <c r="J28" i="3" s="1"/>
  <c r="B21" i="3"/>
  <c r="C21" i="3"/>
  <c r="D21" i="3"/>
  <c r="E21" i="3"/>
  <c r="E29" i="3"/>
  <c r="F21" i="3"/>
  <c r="F29" i="3"/>
  <c r="G21" i="3"/>
  <c r="G29" i="3" s="1"/>
  <c r="H21" i="3"/>
  <c r="H29" i="3" s="1"/>
  <c r="I21" i="3"/>
  <c r="B25" i="3"/>
  <c r="C25" i="3"/>
  <c r="D25" i="3"/>
  <c r="E25" i="3"/>
  <c r="F25" i="3"/>
  <c r="G25" i="3"/>
  <c r="H25" i="3"/>
  <c r="I25" i="3"/>
  <c r="B26" i="3"/>
  <c r="C26" i="3"/>
  <c r="D26" i="3"/>
  <c r="E26" i="3"/>
  <c r="F26" i="3"/>
  <c r="G26" i="3"/>
  <c r="H26" i="3"/>
  <c r="I26" i="3"/>
  <c r="B27" i="3"/>
  <c r="C27" i="3"/>
  <c r="D27" i="3"/>
  <c r="E27" i="3"/>
  <c r="F27" i="3"/>
  <c r="G27" i="3"/>
  <c r="H27" i="3"/>
  <c r="I27" i="3"/>
  <c r="B28" i="3"/>
  <c r="C28" i="3"/>
  <c r="D28" i="3"/>
  <c r="E28" i="3"/>
  <c r="F28" i="3"/>
  <c r="G28" i="3"/>
  <c r="H28" i="3"/>
  <c r="I28" i="3"/>
  <c r="H7" i="1"/>
  <c r="I7" i="1"/>
  <c r="J7" i="1"/>
  <c r="H8" i="1"/>
  <c r="H47" i="1"/>
  <c r="I8" i="1"/>
  <c r="I47" i="1" s="1"/>
  <c r="J8" i="1"/>
  <c r="J47" i="1" s="1"/>
  <c r="H9" i="1"/>
  <c r="I9" i="1"/>
  <c r="J9" i="1"/>
  <c r="H10" i="1"/>
  <c r="I10" i="1"/>
  <c r="J10" i="1"/>
  <c r="H11" i="1"/>
  <c r="I11" i="1"/>
  <c r="J11" i="1"/>
  <c r="H13" i="1"/>
  <c r="I13" i="1"/>
  <c r="J13" i="1"/>
  <c r="H14" i="1"/>
  <c r="I14" i="1"/>
  <c r="J14" i="1"/>
  <c r="H15" i="1"/>
  <c r="I15" i="1"/>
  <c r="J15" i="1"/>
  <c r="H16" i="1"/>
  <c r="I16" i="1"/>
  <c r="J16" i="1"/>
  <c r="H17" i="1"/>
  <c r="I17" i="1"/>
  <c r="J17" i="1"/>
  <c r="H19" i="1"/>
  <c r="I19" i="1"/>
  <c r="J19" i="1"/>
  <c r="H20" i="1"/>
  <c r="I20" i="1"/>
  <c r="J20" i="1"/>
  <c r="H21" i="1"/>
  <c r="I21" i="1"/>
  <c r="J21" i="1"/>
  <c r="H22" i="1"/>
  <c r="H50" i="1" s="1"/>
  <c r="I22" i="1"/>
  <c r="I50" i="1"/>
  <c r="J22" i="1"/>
  <c r="J50" i="1"/>
  <c r="H23" i="1"/>
  <c r="I23" i="1"/>
  <c r="J23" i="1"/>
  <c r="H25" i="1"/>
  <c r="I25" i="1"/>
  <c r="J25" i="1"/>
  <c r="H26" i="1"/>
  <c r="I26" i="1"/>
  <c r="J26" i="1"/>
  <c r="H27" i="1"/>
  <c r="I27" i="1"/>
  <c r="J27" i="1"/>
  <c r="H28" i="1"/>
  <c r="I28" i="1"/>
  <c r="J28" i="1"/>
  <c r="H29" i="1"/>
  <c r="I29" i="1"/>
  <c r="J29" i="1"/>
  <c r="H31" i="1"/>
  <c r="I31" i="1"/>
  <c r="J31" i="1"/>
  <c r="H32" i="1"/>
  <c r="I32" i="1"/>
  <c r="J32" i="1"/>
  <c r="H33" i="1"/>
  <c r="I33" i="1"/>
  <c r="J33" i="1"/>
  <c r="H34" i="1"/>
  <c r="I34" i="1"/>
  <c r="J34" i="1"/>
  <c r="H35" i="1"/>
  <c r="I35" i="1"/>
  <c r="J35" i="1"/>
  <c r="H37" i="1"/>
  <c r="H46" i="1" s="1"/>
  <c r="I37" i="1"/>
  <c r="I46" i="1" s="1"/>
  <c r="J37" i="1"/>
  <c r="H38" i="1"/>
  <c r="I38" i="1"/>
  <c r="J38" i="1"/>
  <c r="H40" i="1"/>
  <c r="I40" i="1"/>
  <c r="J40" i="1"/>
  <c r="H41" i="1"/>
  <c r="I41" i="1"/>
  <c r="J41" i="1"/>
  <c r="H42" i="1"/>
  <c r="I42" i="1"/>
  <c r="J42" i="1"/>
  <c r="H43" i="1"/>
  <c r="I43" i="1"/>
  <c r="J43" i="1"/>
  <c r="H44" i="1"/>
  <c r="I44" i="1"/>
  <c r="J44" i="1"/>
  <c r="B46" i="1"/>
  <c r="C46" i="1"/>
  <c r="D46" i="1"/>
  <c r="E46" i="1"/>
  <c r="F46" i="1"/>
  <c r="G46" i="1"/>
  <c r="B47" i="1"/>
  <c r="B51" i="1" s="1"/>
  <c r="C47" i="1"/>
  <c r="D47" i="1"/>
  <c r="E47" i="1"/>
  <c r="F47" i="1"/>
  <c r="G47" i="1"/>
  <c r="B48" i="1"/>
  <c r="C48" i="1"/>
  <c r="C51" i="1" s="1"/>
  <c r="D48" i="1"/>
  <c r="E48" i="1"/>
  <c r="F48" i="1"/>
  <c r="G48" i="1"/>
  <c r="B49" i="1"/>
  <c r="C49" i="1"/>
  <c r="D49" i="1"/>
  <c r="E49" i="1"/>
  <c r="F49" i="1"/>
  <c r="G49" i="1"/>
  <c r="B50" i="1"/>
  <c r="C50" i="1"/>
  <c r="D50" i="1"/>
  <c r="E50" i="1"/>
  <c r="F50" i="1"/>
  <c r="G50" i="1"/>
  <c r="C79" i="13"/>
  <c r="C81" i="13" s="1"/>
  <c r="J41" i="13"/>
  <c r="G41" i="13"/>
  <c r="G43" i="13" s="1"/>
  <c r="L27" i="9"/>
  <c r="L42" i="13"/>
  <c r="B145" i="13"/>
  <c r="B57" i="13"/>
  <c r="F41" i="13"/>
  <c r="F43" i="13" s="1"/>
  <c r="E19" i="13"/>
  <c r="D28" i="5"/>
  <c r="E29" i="5"/>
  <c r="C69" i="13"/>
  <c r="H95" i="13"/>
  <c r="I41" i="13"/>
  <c r="I31" i="13"/>
  <c r="J133" i="13"/>
  <c r="E69" i="13"/>
  <c r="E34" i="12"/>
  <c r="K37" i="12"/>
  <c r="G30" i="11"/>
  <c r="B30" i="11"/>
  <c r="B28" i="11"/>
  <c r="I47" i="7"/>
  <c r="C29" i="3"/>
  <c r="O51" i="6"/>
  <c r="J21" i="3"/>
  <c r="J25" i="3"/>
  <c r="C117" i="13"/>
  <c r="C119" i="13" s="1"/>
  <c r="C155" i="13"/>
  <c r="C157" i="13" s="1"/>
  <c r="L40" i="13"/>
  <c r="B41" i="13"/>
  <c r="C107" i="13"/>
  <c r="I155" i="13"/>
  <c r="I157" i="13" s="1"/>
  <c r="D117" i="13"/>
  <c r="D119" i="13" s="1"/>
  <c r="C40" i="12"/>
  <c r="H33" i="12"/>
  <c r="G145" i="13"/>
  <c r="E33" i="12"/>
  <c r="C133" i="13"/>
  <c r="K155" i="13"/>
  <c r="K157" i="13" s="1"/>
  <c r="F117" i="13"/>
  <c r="F119" i="13"/>
  <c r="J117" i="13"/>
  <c r="J119" i="13" s="1"/>
  <c r="D36" i="12"/>
  <c r="B35" i="12"/>
  <c r="J35" i="12"/>
  <c r="G69" i="13"/>
  <c r="F69" i="13"/>
  <c r="I34" i="12"/>
  <c r="E79" i="13"/>
  <c r="E81" i="13" s="1"/>
  <c r="F33" i="12"/>
  <c r="F37" i="12"/>
  <c r="C41" i="13"/>
  <c r="C43" i="13" s="1"/>
  <c r="L30" i="10"/>
  <c r="K31" i="11"/>
  <c r="L29" i="10"/>
  <c r="I27" i="11"/>
  <c r="L25" i="9"/>
  <c r="K28" i="11"/>
  <c r="H28" i="11"/>
  <c r="H47" i="7"/>
  <c r="D27" i="5"/>
  <c r="D23" i="5"/>
  <c r="H27" i="5"/>
  <c r="C30" i="5"/>
  <c r="E30" i="5"/>
  <c r="B31" i="5"/>
  <c r="F27" i="5"/>
  <c r="D29" i="3"/>
  <c r="B29" i="3"/>
  <c r="H30" i="5"/>
  <c r="H46" i="7"/>
  <c r="B31" i="11"/>
  <c r="L18" i="11"/>
  <c r="G32" i="10"/>
  <c r="J23" i="11"/>
  <c r="L23" i="10"/>
  <c r="G23" i="11"/>
  <c r="L27" i="10"/>
  <c r="K29" i="11"/>
  <c r="I28" i="11"/>
  <c r="G14" i="11"/>
  <c r="K27" i="11"/>
  <c r="J27" i="11"/>
  <c r="J29" i="11"/>
  <c r="G27" i="11"/>
  <c r="G29" i="11"/>
  <c r="E38" i="12"/>
  <c r="C37" i="12"/>
  <c r="K35" i="12"/>
  <c r="L153" i="13"/>
  <c r="L152" i="13"/>
  <c r="G155" i="13"/>
  <c r="H40" i="12"/>
  <c r="G157" i="13"/>
  <c r="F38" i="12"/>
  <c r="D15" i="12"/>
  <c r="D17" i="12" s="1"/>
  <c r="B15" i="12"/>
  <c r="H155" i="13"/>
  <c r="H107" i="13"/>
  <c r="J37" i="12"/>
  <c r="H36" i="12"/>
  <c r="F35" i="12"/>
  <c r="F15" i="12"/>
  <c r="D34" i="12"/>
  <c r="K117" i="13"/>
  <c r="K119" i="13" s="1"/>
  <c r="K36" i="12"/>
  <c r="K95" i="13"/>
  <c r="I79" i="13"/>
  <c r="I81" i="13" s="1"/>
  <c r="H69" i="13"/>
  <c r="K69" i="13"/>
  <c r="B79" i="13"/>
  <c r="B17" i="12"/>
  <c r="G57" i="13"/>
  <c r="G79" i="13"/>
  <c r="B40" i="12"/>
  <c r="G34" i="12"/>
  <c r="E31" i="13"/>
  <c r="L36" i="13"/>
  <c r="E41" i="13"/>
  <c r="E43" i="13" s="1"/>
  <c r="J34" i="12"/>
  <c r="I35" i="12"/>
  <c r="D37" i="12"/>
  <c r="B36" i="12"/>
  <c r="D40" i="12"/>
  <c r="H15" i="12"/>
  <c r="H17" i="12" s="1"/>
  <c r="G81" i="13"/>
  <c r="K51" i="16" l="1"/>
  <c r="AC47" i="16"/>
  <c r="AB51" i="16"/>
  <c r="N51" i="16"/>
  <c r="AA51" i="16"/>
  <c r="AD49" i="16"/>
  <c r="AC49" i="16"/>
  <c r="Z51" i="16"/>
  <c r="P51" i="16"/>
  <c r="AE48" i="16"/>
  <c r="Y51" i="16"/>
  <c r="O51" i="16"/>
  <c r="AD48" i="16"/>
  <c r="X51" i="16"/>
  <c r="L51" i="16"/>
  <c r="AD51" i="16" s="1"/>
  <c r="AE46" i="16"/>
  <c r="AC50" i="16"/>
  <c r="H51" i="16"/>
  <c r="I51" i="16"/>
  <c r="AE49" i="16"/>
  <c r="AE47" i="16"/>
  <c r="U51" i="16"/>
  <c r="B51" i="16"/>
  <c r="R51" i="16"/>
  <c r="T51" i="16"/>
  <c r="Q51" i="16"/>
  <c r="J51" i="16"/>
  <c r="V51" i="16"/>
  <c r="AE51" i="16" s="1"/>
  <c r="B107" i="13"/>
  <c r="L131" i="13"/>
  <c r="L133" i="13" s="1"/>
  <c r="L114" i="13"/>
  <c r="H41" i="13"/>
  <c r="H43" i="13" s="1"/>
  <c r="L29" i="13"/>
  <c r="L31" i="13" s="1"/>
  <c r="I117" i="13"/>
  <c r="I119" i="13" s="1"/>
  <c r="L143" i="13"/>
  <c r="L145" i="13" s="1"/>
  <c r="L113" i="13"/>
  <c r="J79" i="13"/>
  <c r="H117" i="13"/>
  <c r="H119" i="13" s="1"/>
  <c r="L154" i="13"/>
  <c r="L105" i="13"/>
  <c r="L107" i="13" s="1"/>
  <c r="E155" i="13"/>
  <c r="E157" i="13" s="1"/>
  <c r="F155" i="13"/>
  <c r="B38" i="12"/>
  <c r="J36" i="12"/>
  <c r="H35" i="12"/>
  <c r="L115" i="13"/>
  <c r="L156" i="13"/>
  <c r="B157" i="13"/>
  <c r="J157" i="13"/>
  <c r="C27" i="12"/>
  <c r="C29" i="12" s="1"/>
  <c r="H157" i="13"/>
  <c r="C145" i="13"/>
  <c r="I27" i="12"/>
  <c r="E27" i="12"/>
  <c r="E29" i="12" s="1"/>
  <c r="I38" i="12"/>
  <c r="C35" i="12"/>
  <c r="F157" i="13"/>
  <c r="D145" i="13"/>
  <c r="F27" i="12"/>
  <c r="F29" i="12" s="1"/>
  <c r="K34" i="12"/>
  <c r="D157" i="13"/>
  <c r="J145" i="13"/>
  <c r="L149" i="13"/>
  <c r="I33" i="12"/>
  <c r="G107" i="13"/>
  <c r="C33" i="12"/>
  <c r="K27" i="12"/>
  <c r="K29" i="12" s="1"/>
  <c r="G117" i="13"/>
  <c r="G119" i="13" s="1"/>
  <c r="L93" i="13"/>
  <c r="I15" i="12"/>
  <c r="I17" i="12" s="1"/>
  <c r="F36" i="12"/>
  <c r="D35" i="12"/>
  <c r="B34" i="12"/>
  <c r="L9" i="12"/>
  <c r="L33" i="12" s="1"/>
  <c r="G37" i="12"/>
  <c r="E36" i="12"/>
  <c r="E117" i="13"/>
  <c r="E119" i="13" s="1"/>
  <c r="I29" i="12"/>
  <c r="K40" i="12"/>
  <c r="K81" i="13"/>
  <c r="B81" i="13"/>
  <c r="J81" i="13"/>
  <c r="K33" i="12"/>
  <c r="D79" i="13"/>
  <c r="D81" i="13" s="1"/>
  <c r="J69" i="13"/>
  <c r="L78" i="13"/>
  <c r="L24" i="12"/>
  <c r="L21" i="12"/>
  <c r="L23" i="12"/>
  <c r="L22" i="12"/>
  <c r="L77" i="13"/>
  <c r="L76" i="13"/>
  <c r="L75" i="13"/>
  <c r="L74" i="13"/>
  <c r="L73" i="13"/>
  <c r="K38" i="12"/>
  <c r="G36" i="12"/>
  <c r="E35" i="12"/>
  <c r="C34" i="12"/>
  <c r="L67" i="13"/>
  <c r="L69" i="13" s="1"/>
  <c r="L57" i="13"/>
  <c r="L16" i="12"/>
  <c r="I39" i="12"/>
  <c r="K15" i="12"/>
  <c r="K17" i="12" s="1"/>
  <c r="L11" i="12"/>
  <c r="F81" i="13"/>
  <c r="F17" i="12"/>
  <c r="I37" i="12"/>
  <c r="L28" i="12"/>
  <c r="I43" i="13"/>
  <c r="F34" i="12"/>
  <c r="D41" i="13"/>
  <c r="D43" i="13" s="1"/>
  <c r="H27" i="12"/>
  <c r="H29" i="12" s="1"/>
  <c r="H41" i="12" s="1"/>
  <c r="G27" i="12"/>
  <c r="G29" i="12" s="1"/>
  <c r="H34" i="12"/>
  <c r="L26" i="12"/>
  <c r="J27" i="12"/>
  <c r="J29" i="12" s="1"/>
  <c r="B27" i="12"/>
  <c r="L25" i="12"/>
  <c r="D27" i="12"/>
  <c r="G38" i="12"/>
  <c r="E37" i="12"/>
  <c r="C36" i="12"/>
  <c r="G33" i="12"/>
  <c r="L35" i="13"/>
  <c r="E40" i="12"/>
  <c r="F40" i="12"/>
  <c r="J43" i="13"/>
  <c r="L10" i="12"/>
  <c r="L12" i="12"/>
  <c r="E15" i="12"/>
  <c r="K41" i="13"/>
  <c r="K43" i="13" s="1"/>
  <c r="J33" i="12"/>
  <c r="C15" i="12"/>
  <c r="G15" i="12"/>
  <c r="L17" i="13"/>
  <c r="J15" i="12"/>
  <c r="L14" i="12"/>
  <c r="L38" i="12" s="1"/>
  <c r="D19" i="13"/>
  <c r="L13" i="12"/>
  <c r="B32" i="10"/>
  <c r="J32" i="10"/>
  <c r="L22" i="11"/>
  <c r="C31" i="11"/>
  <c r="H32" i="10"/>
  <c r="F32" i="10"/>
  <c r="D23" i="11"/>
  <c r="K30" i="11"/>
  <c r="I29" i="11"/>
  <c r="H29" i="11"/>
  <c r="L19" i="11"/>
  <c r="J30" i="11"/>
  <c r="E32" i="10"/>
  <c r="J31" i="11"/>
  <c r="I31" i="11"/>
  <c r="I23" i="11"/>
  <c r="E29" i="11"/>
  <c r="L31" i="10"/>
  <c r="L32" i="10" s="1"/>
  <c r="C32" i="10"/>
  <c r="K32" i="10"/>
  <c r="G31" i="11"/>
  <c r="C29" i="11"/>
  <c r="I32" i="10"/>
  <c r="E31" i="11"/>
  <c r="K14" i="11"/>
  <c r="K32" i="11" s="1"/>
  <c r="E14" i="11"/>
  <c r="L14" i="10"/>
  <c r="I14" i="11"/>
  <c r="H14" i="11"/>
  <c r="C14" i="11"/>
  <c r="L13" i="11"/>
  <c r="L12" i="11"/>
  <c r="B14" i="11"/>
  <c r="L21" i="9"/>
  <c r="J14" i="11"/>
  <c r="L13" i="9"/>
  <c r="L20" i="11"/>
  <c r="C23" i="11"/>
  <c r="B23" i="11"/>
  <c r="B32" i="11" s="1"/>
  <c r="G32" i="11"/>
  <c r="K29" i="9"/>
  <c r="G28" i="11"/>
  <c r="B29" i="9"/>
  <c r="J29" i="9"/>
  <c r="F28" i="11"/>
  <c r="D27" i="11"/>
  <c r="I29" i="9"/>
  <c r="H32" i="11"/>
  <c r="F29" i="11"/>
  <c r="C32" i="11"/>
  <c r="D28" i="11"/>
  <c r="E23" i="11"/>
  <c r="F29" i="9"/>
  <c r="L28" i="9"/>
  <c r="L29" i="9" s="1"/>
  <c r="L21" i="11"/>
  <c r="D29" i="9"/>
  <c r="J32" i="11"/>
  <c r="G29" i="9"/>
  <c r="L9" i="11"/>
  <c r="E27" i="11"/>
  <c r="D14" i="11"/>
  <c r="D32" i="11" s="1"/>
  <c r="L10" i="11"/>
  <c r="L28" i="11" s="1"/>
  <c r="F14" i="11"/>
  <c r="F32" i="11" s="1"/>
  <c r="B29" i="11"/>
  <c r="H30" i="11"/>
  <c r="C28" i="11"/>
  <c r="L11" i="11"/>
  <c r="D30" i="11"/>
  <c r="F51" i="7"/>
  <c r="B51" i="7"/>
  <c r="J50" i="7"/>
  <c r="C51" i="7"/>
  <c r="J48" i="7"/>
  <c r="H51" i="7"/>
  <c r="D51" i="7"/>
  <c r="I48" i="7"/>
  <c r="G51" i="7"/>
  <c r="J51" i="7" s="1"/>
  <c r="F51" i="6"/>
  <c r="T49" i="6"/>
  <c r="Q51" i="6"/>
  <c r="K51" i="6"/>
  <c r="J51" i="6"/>
  <c r="T46" i="6"/>
  <c r="G51" i="6"/>
  <c r="U50" i="6"/>
  <c r="D51" i="6"/>
  <c r="T48" i="6"/>
  <c r="H51" i="6"/>
  <c r="V50" i="6"/>
  <c r="S51" i="6"/>
  <c r="R51" i="6"/>
  <c r="V46" i="6"/>
  <c r="U46" i="6"/>
  <c r="V49" i="6"/>
  <c r="V48" i="6"/>
  <c r="P51" i="6"/>
  <c r="V51" i="6" s="1"/>
  <c r="U48" i="6"/>
  <c r="U47" i="6"/>
  <c r="U49" i="6"/>
  <c r="T47" i="6"/>
  <c r="B51" i="6"/>
  <c r="I51" i="6"/>
  <c r="U51" i="6" s="1"/>
  <c r="E51" i="6"/>
  <c r="V47" i="6"/>
  <c r="T50" i="6"/>
  <c r="J23" i="4"/>
  <c r="J32" i="4" s="1"/>
  <c r="J13" i="5"/>
  <c r="J31" i="5" s="1"/>
  <c r="J20" i="5"/>
  <c r="G29" i="5"/>
  <c r="H32" i="4"/>
  <c r="J22" i="5"/>
  <c r="J14" i="4"/>
  <c r="I32" i="4"/>
  <c r="D32" i="4"/>
  <c r="C23" i="5"/>
  <c r="B32" i="4"/>
  <c r="J27" i="4"/>
  <c r="I31" i="5"/>
  <c r="J21" i="5"/>
  <c r="F31" i="5"/>
  <c r="D31" i="5"/>
  <c r="B14" i="5"/>
  <c r="G14" i="5"/>
  <c r="G32" i="5" s="1"/>
  <c r="E14" i="5"/>
  <c r="D14" i="5"/>
  <c r="D32" i="5" s="1"/>
  <c r="J11" i="5"/>
  <c r="J27" i="3"/>
  <c r="I29" i="5"/>
  <c r="J19" i="5"/>
  <c r="J13" i="3"/>
  <c r="J29" i="3" s="1"/>
  <c r="F14" i="5"/>
  <c r="F32" i="5" s="1"/>
  <c r="J9" i="5"/>
  <c r="H23" i="5"/>
  <c r="H32" i="5" s="1"/>
  <c r="J26" i="3"/>
  <c r="J18" i="5"/>
  <c r="I29" i="3"/>
  <c r="B29" i="5"/>
  <c r="E23" i="5"/>
  <c r="E32" i="5" s="1"/>
  <c r="I23" i="5"/>
  <c r="I32" i="5" s="1"/>
  <c r="G27" i="5"/>
  <c r="B23" i="5"/>
  <c r="B30" i="5"/>
  <c r="F28" i="5"/>
  <c r="B27" i="5"/>
  <c r="C14" i="5"/>
  <c r="C27" i="5"/>
  <c r="F29" i="5"/>
  <c r="J10" i="5"/>
  <c r="B28" i="5"/>
  <c r="J12" i="5"/>
  <c r="J48" i="1"/>
  <c r="E51" i="1"/>
  <c r="F51" i="1"/>
  <c r="I48" i="1"/>
  <c r="J46" i="1"/>
  <c r="H48" i="1"/>
  <c r="D51" i="1"/>
  <c r="J49" i="1"/>
  <c r="I49" i="1"/>
  <c r="G51" i="1"/>
  <c r="H49" i="1"/>
  <c r="I51" i="1"/>
  <c r="H51" i="1"/>
  <c r="J51" i="1"/>
  <c r="AC51" i="16" l="1"/>
  <c r="L155" i="13"/>
  <c r="L81" i="13"/>
  <c r="H39" i="12"/>
  <c r="L35" i="12"/>
  <c r="L157" i="13"/>
  <c r="F39" i="12"/>
  <c r="L36" i="12"/>
  <c r="F41" i="12"/>
  <c r="L40" i="12"/>
  <c r="K41" i="12"/>
  <c r="K39" i="12"/>
  <c r="L117" i="13"/>
  <c r="L119" i="13" s="1"/>
  <c r="L95" i="13"/>
  <c r="I41" i="12"/>
  <c r="L79" i="13"/>
  <c r="L34" i="12"/>
  <c r="L27" i="12"/>
  <c r="L29" i="12" s="1"/>
  <c r="B39" i="12"/>
  <c r="B29" i="12"/>
  <c r="B41" i="12" s="1"/>
  <c r="D29" i="12"/>
  <c r="D41" i="12" s="1"/>
  <c r="D39" i="12"/>
  <c r="L37" i="12"/>
  <c r="L41" i="13"/>
  <c r="L43" i="13" s="1"/>
  <c r="L19" i="13"/>
  <c r="C17" i="12"/>
  <c r="C41" i="12" s="1"/>
  <c r="C39" i="12"/>
  <c r="E39" i="12"/>
  <c r="E17" i="12"/>
  <c r="E41" i="12" s="1"/>
  <c r="G39" i="12"/>
  <c r="G17" i="12"/>
  <c r="G41" i="12" s="1"/>
  <c r="J39" i="12"/>
  <c r="J17" i="12"/>
  <c r="J41" i="12" s="1"/>
  <c r="L15" i="12"/>
  <c r="L23" i="11"/>
  <c r="L31" i="11"/>
  <c r="L30" i="11"/>
  <c r="I32" i="11"/>
  <c r="E32" i="11"/>
  <c r="L29" i="11"/>
  <c r="L14" i="11"/>
  <c r="L27" i="11"/>
  <c r="I51" i="7"/>
  <c r="T51" i="6"/>
  <c r="J30" i="5"/>
  <c r="J29" i="5"/>
  <c r="J28" i="5"/>
  <c r="B32" i="5"/>
  <c r="C32" i="5"/>
  <c r="J23" i="5"/>
  <c r="J14" i="5"/>
  <c r="J32" i="5" s="1"/>
  <c r="J27" i="5"/>
  <c r="L39" i="12" l="1"/>
  <c r="L17" i="12"/>
  <c r="L41" i="12" s="1"/>
  <c r="L32" i="11"/>
</calcChain>
</file>

<file path=xl/sharedStrings.xml><?xml version="1.0" encoding="utf-8"?>
<sst xmlns="http://schemas.openxmlformats.org/spreadsheetml/2006/main" count="643" uniqueCount="104">
  <si>
    <t>Antwerpen</t>
  </si>
  <si>
    <t>Vlaams-Brabant</t>
  </si>
  <si>
    <t>Brussels Hoofdstedelijk Gewest</t>
  </si>
  <si>
    <t>West-Vlaanderen</t>
  </si>
  <si>
    <t>Oost-Vlaanderen</t>
  </si>
  <si>
    <t>Henegouwen</t>
  </si>
  <si>
    <t>Limburg</t>
  </si>
  <si>
    <t>SCHOOLBEVOLKING LAGER ONDERWIJS</t>
  </si>
  <si>
    <t>Jongens</t>
  </si>
  <si>
    <t>Meisjes</t>
  </si>
  <si>
    <t>Privaatrechtelijk</t>
  </si>
  <si>
    <t>Gemeente</t>
  </si>
  <si>
    <t>Provincie</t>
  </si>
  <si>
    <t>BUITENGEWOON KLEUTERONDERWIJS</t>
  </si>
  <si>
    <t>Schoolbevolking naar type</t>
  </si>
  <si>
    <t>Type 2</t>
  </si>
  <si>
    <t>Type 3</t>
  </si>
  <si>
    <t>Type 4</t>
  </si>
  <si>
    <t>Type 6</t>
  </si>
  <si>
    <t>Type 7</t>
  </si>
  <si>
    <t>BUITENGEWOON LAGER ONDERWIJS</t>
  </si>
  <si>
    <t>TOTAAL LAGER ONDERWIJS</t>
  </si>
  <si>
    <t>Type 1</t>
  </si>
  <si>
    <t>Type 8</t>
  </si>
  <si>
    <t>Gewoon onderwijs</t>
  </si>
  <si>
    <t>Buitengewoon onderwijs</t>
  </si>
  <si>
    <t>GEWOON LAGER ONDERWIJS</t>
  </si>
  <si>
    <t>SCHOOLBEVOLKING KLEUTERONDERWIJS</t>
  </si>
  <si>
    <t>Schoolbevolking per leerjaar en naar geboortejaar</t>
  </si>
  <si>
    <t>TOTAAL KLEUTERONDERWIJS</t>
  </si>
  <si>
    <t>GEWOON KLEUTERONDERWIJS</t>
  </si>
  <si>
    <t>Totaal</t>
  </si>
  <si>
    <t>Algemeen totaal</t>
  </si>
  <si>
    <t>ALGEMEEN TOTAAL</t>
  </si>
  <si>
    <t xml:space="preserve">   Gemeenschapsonderwijs</t>
  </si>
  <si>
    <t xml:space="preserve">   Privaatrechtelijk</t>
  </si>
  <si>
    <t xml:space="preserve">   Provincie</t>
  </si>
  <si>
    <t xml:space="preserve">   Gemeente</t>
  </si>
  <si>
    <t>Gemeenschapsonderwijs</t>
  </si>
  <si>
    <t>Visuele</t>
  </si>
  <si>
    <t>Licht mentale</t>
  </si>
  <si>
    <t>Vl. Gemeenschapscomm.</t>
  </si>
  <si>
    <t xml:space="preserve">   Vl. Gemeenschapscomm.</t>
  </si>
  <si>
    <t>Eerste</t>
  </si>
  <si>
    <t>Tweede</t>
  </si>
  <si>
    <t>Derde</t>
  </si>
  <si>
    <t>Vierde</t>
  </si>
  <si>
    <t>Vijfde</t>
  </si>
  <si>
    <t>Zesde</t>
  </si>
  <si>
    <t>A. Gemeenschapsonderwijs</t>
  </si>
  <si>
    <t>B. Privaatrechtelijk</t>
  </si>
  <si>
    <t>C. Provincie</t>
  </si>
  <si>
    <t>D. Gemeente</t>
  </si>
  <si>
    <t>Om dubbeltellingen te vermijden werden de leerlingen van het type 5 niet opgenomen in de cijfers van het buitengewoon onderwijs (zie toelichting).</t>
  </si>
  <si>
    <t>methodeonderwijs</t>
  </si>
  <si>
    <t>KLEUTERONDERWIJS</t>
  </si>
  <si>
    <t>Overzichtstabel schoolbevolking kleuteronderwijs</t>
  </si>
  <si>
    <t>Buitengewoon kleuteronderwijs naar type</t>
  </si>
  <si>
    <t>LAGER ONDERWIJS</t>
  </si>
  <si>
    <t>Overzichtstabel schoolbevolking lager onderwijs</t>
  </si>
  <si>
    <t>Gewoon lager onderwijs naar geboortejaar en leerjaar</t>
  </si>
  <si>
    <t>Buitengewoon lager onderwijs naar type</t>
  </si>
  <si>
    <t>SCHOOLBEVOLKING BASISONDERWIJS</t>
  </si>
  <si>
    <t>Gewoon kleuteronderwijs naar geboortejaar, soort schoolbestuur en geslacht</t>
  </si>
  <si>
    <t>Buitengewoon kleuteronderwijs naar geboortejaar, soort schoolbestuur en geslacht</t>
  </si>
  <si>
    <t>Gewoon + buitengewoon kleuteronderwijs naar geboortejaar, soort schoolbestuur en geslacht</t>
  </si>
  <si>
    <t>Gewoon lager onderwijs naar geboortejaar, soort schoolbestuur en geslacht</t>
  </si>
  <si>
    <t>Buitengewoon lager onderwijs naar geboortejaar, soort schoolbestuur en geslacht</t>
  </si>
  <si>
    <t>Gewoon + buitengewoon lager onderwijs naar geboortejaar, soort schoolbestuur en geslacht</t>
  </si>
  <si>
    <t>Gewoon lager onderwijs naar geboortejaar en leerjaar, per soort schoolbestuur</t>
  </si>
  <si>
    <t>Schoolbevolking per soort schoolbestuur en naar geboortejaar</t>
  </si>
  <si>
    <t>Schoolbevolking per leerjaar en soort schoolbestuur, naar geboortejaar</t>
  </si>
  <si>
    <t>Type 9</t>
  </si>
  <si>
    <t>zonder verstandelijke beperking (1)</t>
  </si>
  <si>
    <t>(2) Type basisaanbod: voor kinderen met specifieke onderwijsbehoeften voor wie het gemeenschappelijk curriculum met redelijke aanpassingen niet haalbaar is in een school voor gewoon onderwijs.Dit type vervangt vanaf september 2015 geleidelijk de types 1 en 8.</t>
  </si>
  <si>
    <t xml:space="preserve">Verstandelijke </t>
  </si>
  <si>
    <t>beperking</t>
  </si>
  <si>
    <t>zonder verstandelijke beperking</t>
  </si>
  <si>
    <t>Emotionele of gedragsstoornis,</t>
  </si>
  <si>
    <t xml:space="preserve">Motorische </t>
  </si>
  <si>
    <t>Auditieve beperking of</t>
  </si>
  <si>
    <t>een spraak- of taalstoornis</t>
  </si>
  <si>
    <t>Autismespectrumstoornis,</t>
  </si>
  <si>
    <t>(1) Sinds september 2015.</t>
  </si>
  <si>
    <t>Ernstige leerstoornissen</t>
  </si>
  <si>
    <t>(in afbouw)</t>
  </si>
  <si>
    <t>handicap (in afbouw)</t>
  </si>
  <si>
    <t>Type basisaanbod</t>
  </si>
  <si>
    <t>Basisaanbod (2)</t>
  </si>
  <si>
    <t>21kleu01</t>
  </si>
  <si>
    <t>21kleu02</t>
  </si>
  <si>
    <t>21kleu03</t>
  </si>
  <si>
    <t>21kleu04</t>
  </si>
  <si>
    <t>21kleu05</t>
  </si>
  <si>
    <t>21lag01</t>
  </si>
  <si>
    <t>21lag02</t>
  </si>
  <si>
    <t>21lag03</t>
  </si>
  <si>
    <t>21lag04</t>
  </si>
  <si>
    <t>21lag05</t>
  </si>
  <si>
    <t>21lag06</t>
  </si>
  <si>
    <t>21lag07</t>
  </si>
  <si>
    <t>Schooljaar 2021-2022</t>
  </si>
  <si>
    <t>Op 1 februari 2022 werden er 216 leerlingen geteld in het buitengewoon kleuteronderwijs van het type 5: het gemeenschapsonderwijs telde 17 kleuters, het privaatrechtelijk onderwijs telde 159 kleuters en het gemeentelijk onderwijs telde 40 kleuters.</t>
  </si>
  <si>
    <t>Op 1 februari 2022 werden er 273 leerlingen geteld in het buitengewoon lager onderwijs van het type 5: het gemeenschapsonderwijs telde 62 leerlingen, het privaatrechtelijk onderwijs telde 146 leerlingen en het gemeentelijk onderwijs telde 65 leerlingen.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</si>
</sst>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quot;-&quot;"/>
  </numFmts>
  <fonts count="11" x14ac:knownFonts="1">
    <font>
      <sz val="10"/>
      <name val="Arial"/>
    </font>
    <font>
      <b/>
      <sz val="10"/>
      <name val="Arial"/>
      <family val="2"/>
    </font>
    <font>
      <sz val="8"/>
      <name val="Arial"/>
      <family val="2"/>
    </font>
    <font>
      <sz val="10"/>
      <name val="Arial"/>
      <family val="2"/>
    </font>
    <font>
      <sz val="9"/>
      <name val="Arial"/>
      <family val="2"/>
    </font>
    <font>
      <b/>
      <sz val="12"/>
      <name val="Arial"/>
      <family val="2"/>
    </font>
    <font>
      <b/>
      <sz val="11"/>
      <name val="Arial"/>
      <family val="2"/>
    </font>
    <font>
      <sz val="9.5"/>
      <name val="Arial"/>
      <family val="2"/>
    </font>
    <font>
      <b/>
      <sz val="9"/>
      <name val="Arial"/>
      <family val="2"/>
    </font>
    <font>
      <u/>
      <sz val="10"/>
      <color theme="10"/>
      <name val="Arial"/>
      <family val="2"/>
    </font>
    <font>
      <sz val="10"/>
      <color rgb="FFFF0000"/>
      <name val="Arial"/>
      <family val="2"/>
    </font>
  </fonts>
  <fills count="2">
    <fill>
      <patternFill patternType="none"/>
    </fill>
    <fill>
      <patternFill patternType="gray125"/>
    </fill>
  </fills>
  <borders count="33">
    <border>
      <left/>
      <right/>
      <top/>
      <bottom/>
      <diagonal/>
    </border>
    <border>
      <left/>
      <right/>
      <top style="thin">
        <color indexed="8"/>
      </top>
      <bottom/>
      <diagonal/>
    </border>
    <border>
      <left style="thin">
        <color indexed="8"/>
      </left>
      <right/>
      <top/>
      <bottom/>
      <diagonal/>
    </border>
    <border>
      <left style="thin">
        <color indexed="8"/>
      </left>
      <right/>
      <top style="thin">
        <color indexed="8"/>
      </top>
      <bottom/>
      <diagonal/>
    </border>
    <border>
      <left/>
      <right/>
      <top style="medium">
        <color indexed="64"/>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bottom style="thin">
        <color indexed="8"/>
      </bottom>
      <diagonal/>
    </border>
    <border>
      <left/>
      <right style="thin">
        <color indexed="8"/>
      </right>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style="medium">
        <color indexed="64"/>
      </top>
      <bottom/>
      <diagonal/>
    </border>
    <border>
      <left style="thin">
        <color indexed="65"/>
      </left>
      <right/>
      <top style="medium">
        <color indexed="64"/>
      </top>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right style="thin">
        <color indexed="8"/>
      </right>
      <top style="thin">
        <color indexed="8"/>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8"/>
      </top>
      <bottom/>
      <diagonal/>
    </border>
    <border>
      <left style="thin">
        <color indexed="64"/>
      </left>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8"/>
      </left>
      <right style="thin">
        <color indexed="8"/>
      </right>
      <top/>
      <bottom style="thin">
        <color indexed="64"/>
      </bottom>
      <diagonal/>
    </border>
    <border>
      <left/>
      <right/>
      <top style="medium">
        <color indexed="8"/>
      </top>
      <bottom style="thin">
        <color indexed="8"/>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8"/>
      </bottom>
      <diagonal/>
    </border>
    <border>
      <left/>
      <right/>
      <top style="medium">
        <color indexed="64"/>
      </top>
      <bottom style="thin">
        <color indexed="8"/>
      </bottom>
      <diagonal/>
    </border>
    <border>
      <left/>
      <right style="thin">
        <color indexed="64"/>
      </right>
      <top style="medium">
        <color indexed="64"/>
      </top>
      <bottom style="thin">
        <color indexed="8"/>
      </bottom>
      <diagonal/>
    </border>
    <border>
      <left style="thin">
        <color indexed="8"/>
      </left>
      <right/>
      <top/>
      <bottom style="thin">
        <color indexed="8"/>
      </bottom>
      <diagonal/>
    </border>
    <border>
      <left/>
      <right/>
      <top/>
      <bottom style="thin">
        <color indexed="8"/>
      </bottom>
      <diagonal/>
    </border>
    <border>
      <left style="thin">
        <color indexed="8"/>
      </left>
      <right/>
      <top style="medium">
        <color indexed="64"/>
      </top>
      <bottom style="thin">
        <color indexed="8"/>
      </bottom>
      <diagonal/>
    </border>
    <border>
      <left/>
      <right style="thin">
        <color indexed="8"/>
      </right>
      <top style="medium">
        <color indexed="64"/>
      </top>
      <bottom style="thin">
        <color indexed="8"/>
      </bottom>
      <diagonal/>
    </border>
  </borders>
  <cellStyleXfs count="2">
    <xf numFmtId="0" fontId="0" fillId="0" borderId="0"/>
    <xf numFmtId="0" fontId="9" fillId="0" borderId="0" applyNumberFormat="0" applyFill="0" applyBorder="0" applyAlignment="0" applyProtection="0"/>
  </cellStyleXfs>
  <cellXfs count="141">
    <xf numFmtId="0" fontId="0" fillId="0" borderId="0" xfId="0"/>
    <xf numFmtId="0" fontId="3" fillId="0" borderId="0" xfId="0" applyFont="1"/>
    <xf numFmtId="164" fontId="0" fillId="0" borderId="0" xfId="0" applyNumberFormat="1" applyFill="1" applyBorder="1"/>
    <xf numFmtId="0" fontId="1" fillId="0" borderId="0" xfId="0" applyFont="1" applyFill="1" applyBorder="1"/>
    <xf numFmtId="0" fontId="0" fillId="0" borderId="0" xfId="0" applyFill="1"/>
    <xf numFmtId="0" fontId="0" fillId="0" borderId="0" xfId="0" applyFill="1" applyBorder="1"/>
    <xf numFmtId="0" fontId="0" fillId="0" borderId="14" xfId="0" applyFill="1" applyBorder="1"/>
    <xf numFmtId="0" fontId="0" fillId="0" borderId="1" xfId="0" applyFill="1" applyBorder="1"/>
    <xf numFmtId="164" fontId="0" fillId="0" borderId="9" xfId="0" applyNumberFormat="1" applyFill="1" applyBorder="1"/>
    <xf numFmtId="164" fontId="0" fillId="0" borderId="2" xfId="0" applyNumberFormat="1" applyFill="1" applyBorder="1"/>
    <xf numFmtId="0" fontId="1" fillId="0" borderId="8" xfId="0" applyFont="1" applyFill="1" applyBorder="1" applyAlignment="1">
      <alignment horizontal="right"/>
    </xf>
    <xf numFmtId="164" fontId="1" fillId="0" borderId="10" xfId="0" applyNumberFormat="1" applyFont="1" applyFill="1" applyBorder="1" applyAlignment="1">
      <alignment horizontal="right"/>
    </xf>
    <xf numFmtId="164" fontId="1" fillId="0" borderId="3" xfId="0" applyNumberFormat="1" applyFont="1" applyFill="1" applyBorder="1" applyAlignment="1">
      <alignment horizontal="right"/>
    </xf>
    <xf numFmtId="0" fontId="1" fillId="0" borderId="0" xfId="0" applyFont="1" applyFill="1" applyAlignment="1">
      <alignment horizontal="right"/>
    </xf>
    <xf numFmtId="0" fontId="3" fillId="0" borderId="0" xfId="0" applyFont="1" applyFill="1" applyBorder="1" applyAlignment="1">
      <alignment horizontal="left"/>
    </xf>
    <xf numFmtId="164" fontId="3" fillId="0" borderId="16" xfId="0" applyNumberFormat="1" applyFont="1" applyFill="1" applyBorder="1" applyAlignment="1">
      <alignment horizontal="right"/>
    </xf>
    <xf numFmtId="164" fontId="3" fillId="0" borderId="0" xfId="0" applyNumberFormat="1" applyFont="1" applyFill="1" applyBorder="1" applyAlignment="1">
      <alignment horizontal="right"/>
    </xf>
    <xf numFmtId="0" fontId="3" fillId="0" borderId="0" xfId="0" applyFont="1" applyFill="1" applyAlignment="1">
      <alignment horizontal="right"/>
    </xf>
    <xf numFmtId="0" fontId="1" fillId="0" borderId="0" xfId="0" applyFont="1" applyFill="1" applyBorder="1" applyAlignment="1">
      <alignment horizontal="right"/>
    </xf>
    <xf numFmtId="164" fontId="1" fillId="0" borderId="20" xfId="0" applyNumberFormat="1" applyFont="1" applyFill="1" applyBorder="1" applyAlignment="1">
      <alignment horizontal="right"/>
    </xf>
    <xf numFmtId="164" fontId="1" fillId="0" borderId="21" xfId="0" applyNumberFormat="1" applyFont="1" applyFill="1" applyBorder="1" applyAlignment="1">
      <alignment horizontal="right"/>
    </xf>
    <xf numFmtId="3" fontId="0" fillId="0" borderId="0" xfId="0" applyNumberFormat="1" applyFill="1" applyBorder="1"/>
    <xf numFmtId="0" fontId="3" fillId="0" borderId="0" xfId="0" applyFont="1" applyFill="1"/>
    <xf numFmtId="164" fontId="1" fillId="0" borderId="10" xfId="0" applyNumberFormat="1" applyFont="1" applyFill="1" applyBorder="1"/>
    <xf numFmtId="164" fontId="1" fillId="0" borderId="3" xfId="0" applyNumberFormat="1" applyFont="1" applyFill="1" applyBorder="1"/>
    <xf numFmtId="0" fontId="1" fillId="0" borderId="0" xfId="0" applyFont="1" applyFill="1"/>
    <xf numFmtId="164" fontId="1" fillId="0" borderId="0" xfId="0" applyNumberFormat="1" applyFont="1" applyFill="1" applyBorder="1"/>
    <xf numFmtId="164" fontId="3" fillId="0" borderId="22" xfId="0" applyNumberFormat="1" applyFont="1" applyFill="1" applyBorder="1" applyAlignment="1">
      <alignment horizontal="right"/>
    </xf>
    <xf numFmtId="164" fontId="0" fillId="0" borderId="23" xfId="0" applyNumberFormat="1" applyFill="1" applyBorder="1"/>
    <xf numFmtId="164" fontId="1" fillId="0" borderId="9" xfId="0" applyNumberFormat="1" applyFont="1" applyFill="1" applyBorder="1"/>
    <xf numFmtId="164" fontId="1" fillId="0" borderId="0" xfId="0" applyNumberFormat="1" applyFont="1" applyFill="1" applyBorder="1" applyAlignment="1">
      <alignment horizontal="right"/>
    </xf>
    <xf numFmtId="164" fontId="1" fillId="0" borderId="0" xfId="0" applyNumberFormat="1" applyFont="1" applyFill="1"/>
    <xf numFmtId="164" fontId="0" fillId="0" borderId="0" xfId="0" applyNumberFormat="1" applyFill="1"/>
    <xf numFmtId="164" fontId="1" fillId="0" borderId="1" xfId="0" applyNumberFormat="1" applyFont="1" applyFill="1" applyBorder="1" applyAlignment="1">
      <alignment horizontal="right"/>
    </xf>
    <xf numFmtId="164" fontId="0" fillId="0" borderId="1" xfId="0" applyNumberFormat="1" applyFill="1" applyBorder="1"/>
    <xf numFmtId="164" fontId="0" fillId="0" borderId="3" xfId="0" applyNumberFormat="1" applyFill="1" applyBorder="1"/>
    <xf numFmtId="164" fontId="0" fillId="0" borderId="16" xfId="0" applyNumberFormat="1" applyFill="1" applyBorder="1"/>
    <xf numFmtId="164" fontId="0" fillId="0" borderId="17" xfId="0" applyNumberFormat="1" applyFill="1" applyBorder="1"/>
    <xf numFmtId="0" fontId="3" fillId="0" borderId="0" xfId="0" applyFont="1" applyFill="1" applyBorder="1"/>
    <xf numFmtId="0" fontId="5" fillId="0" borderId="0" xfId="0" applyFont="1"/>
    <xf numFmtId="0" fontId="6" fillId="0" borderId="0" xfId="0" applyFont="1"/>
    <xf numFmtId="0" fontId="10" fillId="0" borderId="0" xfId="0" applyFont="1" applyFill="1"/>
    <xf numFmtId="0" fontId="10" fillId="0" borderId="0" xfId="0" applyFont="1" applyFill="1" applyBorder="1"/>
    <xf numFmtId="0" fontId="0" fillId="0" borderId="0" xfId="0" applyFill="1" applyAlignment="1">
      <alignment horizontal="left"/>
    </xf>
    <xf numFmtId="0" fontId="1" fillId="0" borderId="0" xfId="0" applyFont="1" applyFill="1" applyBorder="1" applyAlignment="1">
      <alignment horizontal="left"/>
    </xf>
    <xf numFmtId="0" fontId="3" fillId="0" borderId="0" xfId="0" applyFont="1" applyFill="1" applyAlignment="1">
      <alignment horizontal="left"/>
    </xf>
    <xf numFmtId="0" fontId="10" fillId="0" borderId="0" xfId="0" applyFont="1" applyFill="1" applyAlignment="1">
      <alignment horizontal="left"/>
    </xf>
    <xf numFmtId="0" fontId="9" fillId="0" borderId="0" xfId="1" applyFill="1"/>
    <xf numFmtId="0" fontId="2" fillId="0" borderId="0" xfId="0" applyFont="1" applyFill="1" applyBorder="1"/>
    <xf numFmtId="0" fontId="4" fillId="0" borderId="0" xfId="0" applyFont="1" applyFill="1" applyBorder="1"/>
    <xf numFmtId="0" fontId="4" fillId="0" borderId="0" xfId="0" applyFont="1" applyFill="1"/>
    <xf numFmtId="0" fontId="1" fillId="0" borderId="0" xfId="0" applyFont="1" applyFill="1" applyBorder="1" applyAlignment="1">
      <alignment horizontal="center"/>
    </xf>
    <xf numFmtId="0" fontId="4" fillId="0" borderId="0" xfId="0" applyFont="1" applyFill="1" applyBorder="1" applyAlignment="1">
      <alignment horizontal="left"/>
    </xf>
    <xf numFmtId="0" fontId="4" fillId="0" borderId="0" xfId="0" applyFont="1" applyFill="1" applyBorder="1" applyAlignment="1">
      <alignment horizontal="left" wrapText="1"/>
    </xf>
    <xf numFmtId="164" fontId="1" fillId="0" borderId="0" xfId="0" applyNumberFormat="1" applyFont="1" applyFill="1" applyBorder="1" applyAlignment="1">
      <alignment horizontal="center"/>
    </xf>
    <xf numFmtId="0" fontId="7" fillId="0" borderId="29" xfId="0" applyFont="1" applyFill="1" applyBorder="1" applyAlignment="1">
      <alignment horizontal="center"/>
    </xf>
    <xf numFmtId="0" fontId="7" fillId="0" borderId="30" xfId="0" applyFont="1" applyFill="1" applyBorder="1" applyAlignment="1">
      <alignment horizontal="center"/>
    </xf>
    <xf numFmtId="0" fontId="7" fillId="0" borderId="7" xfId="0" applyFont="1" applyFill="1" applyBorder="1" applyAlignment="1">
      <alignment horizontal="center"/>
    </xf>
    <xf numFmtId="0" fontId="7" fillId="0" borderId="3" xfId="0" applyFont="1" applyFill="1" applyBorder="1" applyAlignment="1">
      <alignment horizontal="center"/>
    </xf>
    <xf numFmtId="0" fontId="7" fillId="0" borderId="1" xfId="0" applyFont="1" applyFill="1" applyBorder="1" applyAlignment="1">
      <alignment horizontal="center"/>
    </xf>
    <xf numFmtId="0" fontId="7" fillId="0" borderId="15" xfId="0" applyFont="1" applyFill="1" applyBorder="1" applyAlignment="1">
      <alignment horizontal="center"/>
    </xf>
    <xf numFmtId="0" fontId="1" fillId="0" borderId="0" xfId="0" applyFont="1" applyFill="1" applyAlignment="1">
      <alignment horizontal="center"/>
    </xf>
    <xf numFmtId="0" fontId="1" fillId="0" borderId="0" xfId="0" applyFont="1" applyFill="1" applyBorder="1" applyAlignment="1">
      <alignment horizontal="center"/>
    </xf>
    <xf numFmtId="0" fontId="3" fillId="0" borderId="3" xfId="0" applyFont="1" applyFill="1" applyBorder="1" applyAlignment="1">
      <alignment horizontal="center"/>
    </xf>
    <xf numFmtId="0" fontId="0" fillId="0" borderId="1" xfId="0" applyFill="1" applyBorder="1" applyAlignment="1">
      <alignment horizontal="center"/>
    </xf>
    <xf numFmtId="0" fontId="0" fillId="0" borderId="15" xfId="0" applyFill="1" applyBorder="1" applyAlignment="1">
      <alignment horizontal="center"/>
    </xf>
    <xf numFmtId="0" fontId="4" fillId="0" borderId="3" xfId="0" applyFont="1" applyFill="1" applyBorder="1" applyAlignment="1">
      <alignment horizontal="center"/>
    </xf>
    <xf numFmtId="0" fontId="4" fillId="0" borderId="1" xfId="0" applyFont="1" applyFill="1" applyBorder="1" applyAlignment="1">
      <alignment horizontal="center"/>
    </xf>
    <xf numFmtId="0" fontId="4" fillId="0" borderId="15" xfId="0" applyFont="1" applyFill="1" applyBorder="1" applyAlignment="1">
      <alignment horizontal="center"/>
    </xf>
    <xf numFmtId="0" fontId="4" fillId="0" borderId="0" xfId="0" applyFont="1" applyFill="1" applyBorder="1" applyAlignment="1">
      <alignment horizontal="left"/>
    </xf>
    <xf numFmtId="0" fontId="4" fillId="0" borderId="29" xfId="0" applyFont="1" applyFill="1" applyBorder="1" applyAlignment="1">
      <alignment horizontal="center"/>
    </xf>
    <xf numFmtId="0" fontId="4" fillId="0" borderId="30" xfId="0" applyFont="1" applyFill="1" applyBorder="1" applyAlignment="1">
      <alignment horizontal="center"/>
    </xf>
    <xf numFmtId="0" fontId="4" fillId="0" borderId="7" xfId="0" applyFont="1" applyFill="1" applyBorder="1" applyAlignment="1">
      <alignment horizontal="center"/>
    </xf>
    <xf numFmtId="0" fontId="3" fillId="0" borderId="29" xfId="0" applyFont="1" applyFill="1" applyBorder="1" applyAlignment="1">
      <alignment horizontal="center"/>
    </xf>
    <xf numFmtId="0" fontId="0" fillId="0" borderId="30" xfId="0" applyFill="1" applyBorder="1" applyAlignment="1">
      <alignment horizontal="center"/>
    </xf>
    <xf numFmtId="0" fontId="0" fillId="0" borderId="7" xfId="0" applyFill="1" applyBorder="1" applyAlignment="1">
      <alignment horizontal="center"/>
    </xf>
    <xf numFmtId="0" fontId="0" fillId="0" borderId="14" xfId="0" applyFill="1" applyBorder="1" applyAlignment="1">
      <alignment horizontal="center" vertical="top" wrapText="1"/>
    </xf>
    <xf numFmtId="0" fontId="0" fillId="0" borderId="13" xfId="0" applyFill="1" applyBorder="1" applyAlignment="1">
      <alignment horizontal="center" vertical="top" wrapText="1"/>
    </xf>
    <xf numFmtId="0" fontId="4" fillId="0" borderId="13" xfId="0" applyFont="1" applyFill="1" applyBorder="1" applyAlignment="1">
      <alignment horizontal="center" vertical="top" wrapText="1"/>
    </xf>
    <xf numFmtId="0" fontId="1" fillId="0" borderId="4" xfId="0" applyFont="1" applyFill="1" applyBorder="1"/>
    <xf numFmtId="0" fontId="0" fillId="0" borderId="31" xfId="0" applyFill="1" applyBorder="1" applyAlignment="1">
      <alignment horizontal="center"/>
    </xf>
    <xf numFmtId="0" fontId="0" fillId="0" borderId="27" xfId="0" applyFill="1" applyBorder="1" applyAlignment="1">
      <alignment horizontal="center"/>
    </xf>
    <xf numFmtId="0" fontId="0" fillId="0" borderId="32" xfId="0" applyFill="1" applyBorder="1" applyAlignment="1">
      <alignment horizontal="center"/>
    </xf>
    <xf numFmtId="0" fontId="3" fillId="0" borderId="31" xfId="0" applyFont="1" applyFill="1" applyBorder="1" applyAlignment="1">
      <alignment horizontal="center"/>
    </xf>
    <xf numFmtId="0" fontId="0" fillId="0" borderId="11" xfId="0" applyFill="1" applyBorder="1"/>
    <xf numFmtId="0" fontId="0" fillId="0" borderId="12" xfId="0" applyFill="1" applyBorder="1"/>
    <xf numFmtId="0" fontId="0" fillId="0" borderId="4" xfId="0" applyFill="1" applyBorder="1"/>
    <xf numFmtId="0" fontId="0" fillId="0" borderId="3" xfId="0" applyFill="1" applyBorder="1" applyAlignment="1">
      <alignment horizontal="center"/>
    </xf>
    <xf numFmtId="0" fontId="0" fillId="0" borderId="2" xfId="0" applyFill="1" applyBorder="1" applyAlignment="1">
      <alignment horizontal="center"/>
    </xf>
    <xf numFmtId="0" fontId="0" fillId="0" borderId="0" xfId="0" applyFill="1" applyBorder="1" applyAlignment="1">
      <alignment horizontal="center"/>
    </xf>
    <xf numFmtId="0" fontId="0" fillId="0" borderId="29" xfId="0" applyFill="1" applyBorder="1" applyAlignment="1">
      <alignment horizontal="center"/>
    </xf>
    <xf numFmtId="0" fontId="0" fillId="0" borderId="2" xfId="0" applyFill="1" applyBorder="1"/>
    <xf numFmtId="0" fontId="1" fillId="0" borderId="7" xfId="0" applyFont="1" applyFill="1" applyBorder="1"/>
    <xf numFmtId="0" fontId="0" fillId="0" borderId="5" xfId="0" applyFill="1" applyBorder="1" applyAlignment="1">
      <alignment horizontal="right"/>
    </xf>
    <xf numFmtId="0" fontId="0" fillId="0" borderId="6" xfId="0" applyFill="1" applyBorder="1" applyAlignment="1">
      <alignment horizontal="right"/>
    </xf>
    <xf numFmtId="0" fontId="1" fillId="0" borderId="1" xfId="0" applyFont="1" applyFill="1" applyBorder="1"/>
    <xf numFmtId="0" fontId="0" fillId="0" borderId="3" xfId="0" applyFill="1" applyBorder="1" applyAlignment="1">
      <alignment horizontal="right"/>
    </xf>
    <xf numFmtId="0" fontId="0" fillId="0" borderId="1" xfId="0" applyFill="1" applyBorder="1" applyAlignment="1">
      <alignment horizontal="right"/>
    </xf>
    <xf numFmtId="0" fontId="0" fillId="0" borderId="0" xfId="0" applyFill="1" applyBorder="1" applyAlignment="1">
      <alignment horizontal="right"/>
    </xf>
    <xf numFmtId="0" fontId="0" fillId="0" borderId="3" xfId="0" applyFill="1" applyBorder="1"/>
    <xf numFmtId="164" fontId="0" fillId="0" borderId="0" xfId="0" applyNumberFormat="1" applyFill="1" applyBorder="1" applyAlignment="1">
      <alignment horizontal="right"/>
    </xf>
    <xf numFmtId="0" fontId="1" fillId="0" borderId="15" xfId="0" applyFont="1" applyFill="1" applyBorder="1"/>
    <xf numFmtId="164" fontId="0" fillId="0" borderId="1" xfId="0" applyNumberFormat="1" applyFill="1" applyBorder="1" applyAlignment="1">
      <alignment horizontal="right"/>
    </xf>
    <xf numFmtId="164" fontId="8" fillId="0" borderId="0" xfId="0" applyNumberFormat="1" applyFont="1" applyFill="1" applyBorder="1" applyAlignment="1">
      <alignment horizontal="right"/>
    </xf>
    <xf numFmtId="0" fontId="1" fillId="0" borderId="0" xfId="0" applyFont="1" applyFill="1" applyAlignment="1">
      <alignment horizontal="left"/>
    </xf>
    <xf numFmtId="0" fontId="3" fillId="0" borderId="4" xfId="0" applyFont="1" applyFill="1" applyBorder="1"/>
    <xf numFmtId="0" fontId="3" fillId="0" borderId="26" xfId="0" applyFont="1" applyFill="1" applyBorder="1" applyAlignment="1">
      <alignment horizontal="center"/>
    </xf>
    <xf numFmtId="0" fontId="3" fillId="0" borderId="27" xfId="0" applyFont="1" applyFill="1" applyBorder="1" applyAlignment="1">
      <alignment horizontal="center"/>
    </xf>
    <xf numFmtId="0" fontId="3" fillId="0" borderId="32" xfId="0" applyFont="1" applyFill="1" applyBorder="1" applyAlignment="1">
      <alignment horizontal="center"/>
    </xf>
    <xf numFmtId="0" fontId="3" fillId="0" borderId="7" xfId="0" applyFont="1" applyFill="1" applyBorder="1"/>
    <xf numFmtId="0" fontId="3" fillId="0" borderId="5" xfId="0" applyFont="1" applyFill="1" applyBorder="1" applyAlignment="1">
      <alignment horizontal="center"/>
    </xf>
    <xf numFmtId="0" fontId="3" fillId="0" borderId="6" xfId="0" applyFont="1" applyFill="1" applyBorder="1" applyAlignment="1">
      <alignment horizontal="center"/>
    </xf>
    <xf numFmtId="0" fontId="3" fillId="0" borderId="3" xfId="0" applyFont="1" applyFill="1" applyBorder="1" applyAlignment="1">
      <alignment horizontal="right"/>
    </xf>
    <xf numFmtId="0" fontId="3" fillId="0" borderId="1" xfId="0" applyFont="1" applyFill="1" applyBorder="1" applyAlignment="1">
      <alignment horizontal="right"/>
    </xf>
    <xf numFmtId="0" fontId="3" fillId="0" borderId="1" xfId="0" applyFont="1" applyFill="1" applyBorder="1"/>
    <xf numFmtId="0" fontId="3" fillId="0" borderId="3" xfId="0" applyFont="1" applyFill="1" applyBorder="1"/>
    <xf numFmtId="164" fontId="3" fillId="0" borderId="2" xfId="0" applyNumberFormat="1" applyFont="1" applyFill="1" applyBorder="1"/>
    <xf numFmtId="164" fontId="3" fillId="0" borderId="0" xfId="0" applyNumberFormat="1" applyFont="1" applyFill="1" applyBorder="1"/>
    <xf numFmtId="164" fontId="3" fillId="0" borderId="0" xfId="0" applyNumberFormat="1" applyFont="1" applyFill="1"/>
    <xf numFmtId="0" fontId="3" fillId="0" borderId="8" xfId="0" applyFont="1" applyFill="1" applyBorder="1"/>
    <xf numFmtId="0" fontId="1" fillId="0" borderId="8" xfId="0" applyFont="1" applyFill="1" applyBorder="1"/>
    <xf numFmtId="164" fontId="1" fillId="0" borderId="2" xfId="0" applyNumberFormat="1" applyFont="1" applyFill="1" applyBorder="1" applyAlignment="1">
      <alignment horizontal="right"/>
    </xf>
    <xf numFmtId="164" fontId="3" fillId="0" borderId="3" xfId="0" applyNumberFormat="1" applyFont="1" applyFill="1" applyBorder="1"/>
    <xf numFmtId="164" fontId="3" fillId="0" borderId="1" xfId="0" applyNumberFormat="1" applyFont="1" applyFill="1" applyBorder="1"/>
    <xf numFmtId="2" fontId="3" fillId="0" borderId="0" xfId="0" applyNumberFormat="1" applyFont="1" applyFill="1" applyBorder="1"/>
    <xf numFmtId="0" fontId="3" fillId="0" borderId="0" xfId="0" applyFont="1" applyFill="1" applyBorder="1" applyAlignment="1">
      <alignment horizontal="right"/>
    </xf>
    <xf numFmtId="0" fontId="0" fillId="0" borderId="7" xfId="0" applyFill="1" applyBorder="1"/>
    <xf numFmtId="0" fontId="0" fillId="0" borderId="0" xfId="0" applyFill="1" applyAlignment="1">
      <alignment horizontal="right"/>
    </xf>
    <xf numFmtId="0" fontId="3" fillId="0" borderId="14" xfId="0" applyFont="1" applyFill="1" applyBorder="1" applyAlignment="1">
      <alignment horizontal="center" wrapText="1"/>
    </xf>
    <xf numFmtId="0" fontId="0" fillId="0" borderId="13" xfId="0" applyFill="1" applyBorder="1" applyAlignment="1">
      <alignment horizontal="center"/>
    </xf>
    <xf numFmtId="0" fontId="3" fillId="0" borderId="25" xfId="0" applyFont="1" applyFill="1" applyBorder="1" applyAlignment="1">
      <alignment horizontal="center" wrapText="1"/>
    </xf>
    <xf numFmtId="164" fontId="1" fillId="0" borderId="18" xfId="0" applyNumberFormat="1" applyFont="1" applyFill="1" applyBorder="1" applyAlignment="1">
      <alignment horizontal="right"/>
    </xf>
    <xf numFmtId="164" fontId="1" fillId="0" borderId="19" xfId="0" applyNumberFormat="1" applyFont="1" applyFill="1" applyBorder="1" applyAlignment="1">
      <alignment horizontal="right"/>
    </xf>
    <xf numFmtId="0" fontId="0" fillId="0" borderId="24" xfId="0" applyFill="1" applyBorder="1" applyAlignment="1">
      <alignment horizontal="center"/>
    </xf>
    <xf numFmtId="0" fontId="0" fillId="0" borderId="0" xfId="0" applyFill="1" applyBorder="1" applyAlignment="1">
      <alignment horizontal="center"/>
    </xf>
    <xf numFmtId="164" fontId="1" fillId="0" borderId="0" xfId="0" applyNumberFormat="1" applyFont="1" applyFill="1" applyAlignment="1">
      <alignment horizontal="right"/>
    </xf>
    <xf numFmtId="0" fontId="0" fillId="0" borderId="0" xfId="0" applyFill="1" applyBorder="1" applyAlignment="1">
      <alignment horizontal="left"/>
    </xf>
    <xf numFmtId="0" fontId="0" fillId="0" borderId="26" xfId="0" applyFill="1" applyBorder="1" applyAlignment="1">
      <alignment horizontal="center"/>
    </xf>
    <xf numFmtId="0" fontId="0" fillId="0" borderId="28" xfId="0" applyFill="1" applyBorder="1" applyAlignment="1">
      <alignment horizontal="center"/>
    </xf>
    <xf numFmtId="0" fontId="0" fillId="0" borderId="5" xfId="0" applyFill="1" applyBorder="1" applyAlignment="1">
      <alignment horizontal="center"/>
    </xf>
    <xf numFmtId="0" fontId="0" fillId="0" borderId="6" xfId="0" applyFill="1" applyBorder="1" applyAlignment="1">
      <alignment horizontal="center"/>
    </xf>
  </cellXfs>
  <cellStyles count="2">
    <cellStyle name="Hyperlink" xfId="1" builtinId="8"/>
    <cellStyle name="Standaard"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0</xdr:colOff>
      <xdr:row>3</xdr:row>
      <xdr:rowOff>0</xdr:rowOff>
    </xdr:to>
    <xdr:sp macro="" textlink="">
      <xdr:nvSpPr>
        <xdr:cNvPr id="1339" name="Rectangle 1">
          <a:extLst>
            <a:ext uri="{FF2B5EF4-FFF2-40B4-BE49-F238E27FC236}">
              <a16:creationId xmlns:a16="http://schemas.microsoft.com/office/drawing/2014/main" id="{14E36965-EE28-4895-855D-EE19C6860116}"/>
            </a:ext>
          </a:extLst>
        </xdr:cNvPr>
        <xdr:cNvSpPr>
          <a:spLocks noChangeArrowheads="1"/>
        </xdr:cNvSpPr>
      </xdr:nvSpPr>
      <xdr:spPr bwMode="auto">
        <a:xfrm>
          <a:off x="0" y="510540"/>
          <a:ext cx="199644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0"/>
              </a:solidFill>
            </a14:hiddenFill>
          </a:ext>
        </a:extLst>
      </xdr:spPr>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4</xdr:row>
      <xdr:rowOff>0</xdr:rowOff>
    </xdr:to>
    <xdr:sp macro="" textlink="">
      <xdr:nvSpPr>
        <xdr:cNvPr id="10869" name="Rectangle 1">
          <a:extLst>
            <a:ext uri="{FF2B5EF4-FFF2-40B4-BE49-F238E27FC236}">
              <a16:creationId xmlns:a16="http://schemas.microsoft.com/office/drawing/2014/main" id="{EF6F690B-C65F-47BE-8D01-E269F5E065CE}"/>
            </a:ext>
          </a:extLst>
        </xdr:cNvPr>
        <xdr:cNvSpPr>
          <a:spLocks noChangeArrowheads="1"/>
        </xdr:cNvSpPr>
      </xdr:nvSpPr>
      <xdr:spPr bwMode="auto">
        <a:xfrm>
          <a:off x="0" y="678180"/>
          <a:ext cx="133350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0"/>
              </a:solidFill>
            </a14:hiddenFill>
          </a:ext>
        </a:extLst>
      </xdr:spPr>
    </xdr:sp>
    <xdr:clientData fPrintsWithSheet="0"/>
  </xdr:twoCellAnchor>
  <xdr:twoCellAnchor>
    <xdr:from>
      <xdr:col>0</xdr:col>
      <xdr:colOff>22860</xdr:colOff>
      <xdr:row>41</xdr:row>
      <xdr:rowOff>130175</xdr:rowOff>
    </xdr:from>
    <xdr:to>
      <xdr:col>11</xdr:col>
      <xdr:colOff>685185</xdr:colOff>
      <xdr:row>45</xdr:row>
      <xdr:rowOff>38122</xdr:rowOff>
    </xdr:to>
    <xdr:sp macro="" textlink="">
      <xdr:nvSpPr>
        <xdr:cNvPr id="25602" name="Text Box 2">
          <a:extLst>
            <a:ext uri="{FF2B5EF4-FFF2-40B4-BE49-F238E27FC236}">
              <a16:creationId xmlns:a16="http://schemas.microsoft.com/office/drawing/2014/main" id="{36DC1685-D173-4260-8802-A5773A7C1AC9}"/>
            </a:ext>
          </a:extLst>
        </xdr:cNvPr>
        <xdr:cNvSpPr txBox="1">
          <a:spLocks noChangeArrowheads="1"/>
        </xdr:cNvSpPr>
      </xdr:nvSpPr>
      <xdr:spPr bwMode="auto">
        <a:xfrm>
          <a:off x="22860" y="7254240"/>
          <a:ext cx="7903854" cy="571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lnSpc>
              <a:spcPts val="900"/>
            </a:lnSpc>
            <a:defRPr sz="1000"/>
          </a:pPr>
          <a:r>
            <a:rPr lang="nl-BE" sz="1000" b="0" i="0" u="none" strike="noStrike" baseline="0">
              <a:solidFill>
                <a:srgbClr val="000000"/>
              </a:solidFill>
              <a:latin typeface="Arial"/>
              <a:cs typeface="Arial"/>
            </a:rPr>
            <a:t>De leerlingen die lager onderwijs volgen dat volgens een specifieke pedagogische methode wordt ingericht, worden door deze scholen niet altijd geregistreerd per leerjaar. Dit gaf in het verleden een (heel) kleine vertekening in de cijfers. Vanaf het schooljaar 2007-2008 wordt daar rekening mee gehouden en worden alle leerlingen in het methodeonderwijs apart vermeld in de tabellen die een indeling naar leerjaar bevatten.</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4</xdr:row>
      <xdr:rowOff>0</xdr:rowOff>
    </xdr:to>
    <xdr:sp macro="" textlink="">
      <xdr:nvSpPr>
        <xdr:cNvPr id="11893" name="Rectangle 1">
          <a:extLst>
            <a:ext uri="{FF2B5EF4-FFF2-40B4-BE49-F238E27FC236}">
              <a16:creationId xmlns:a16="http://schemas.microsoft.com/office/drawing/2014/main" id="{F000F50C-F9C8-44F3-854A-444B85050250}"/>
            </a:ext>
          </a:extLst>
        </xdr:cNvPr>
        <xdr:cNvSpPr>
          <a:spLocks noChangeArrowheads="1"/>
        </xdr:cNvSpPr>
      </xdr:nvSpPr>
      <xdr:spPr bwMode="auto">
        <a:xfrm>
          <a:off x="0" y="640080"/>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0"/>
              </a:solidFill>
            </a14:hiddenFill>
          </a:ext>
        </a:extLst>
      </xdr:spPr>
    </xdr:sp>
    <xdr:clientData fPrintsWithSheet="0"/>
  </xdr:twoCellAnchor>
  <xdr:twoCellAnchor>
    <xdr:from>
      <xdr:col>0</xdr:col>
      <xdr:colOff>22860</xdr:colOff>
      <xdr:row>157</xdr:row>
      <xdr:rowOff>80010</xdr:rowOff>
    </xdr:from>
    <xdr:to>
      <xdr:col>11</xdr:col>
      <xdr:colOff>641471</xdr:colOff>
      <xdr:row>161</xdr:row>
      <xdr:rowOff>90937</xdr:rowOff>
    </xdr:to>
    <xdr:sp macro="" textlink="">
      <xdr:nvSpPr>
        <xdr:cNvPr id="20483" name="Text Box 3">
          <a:extLst>
            <a:ext uri="{FF2B5EF4-FFF2-40B4-BE49-F238E27FC236}">
              <a16:creationId xmlns:a16="http://schemas.microsoft.com/office/drawing/2014/main" id="{F2596429-F295-41F5-9725-88F34DD02F57}"/>
            </a:ext>
          </a:extLst>
        </xdr:cNvPr>
        <xdr:cNvSpPr txBox="1">
          <a:spLocks noChangeArrowheads="1"/>
        </xdr:cNvSpPr>
      </xdr:nvSpPr>
      <xdr:spPr bwMode="auto">
        <a:xfrm>
          <a:off x="22860" y="26449020"/>
          <a:ext cx="8115300" cy="67818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nl-BE" sz="1000" b="0" i="0" u="none" strike="noStrike" baseline="0">
              <a:solidFill>
                <a:srgbClr val="000000"/>
              </a:solidFill>
              <a:latin typeface="Arial"/>
              <a:cs typeface="Arial"/>
            </a:rPr>
            <a:t>De leerlingen die lager onderwijs volgen dat volgens een specifieke pedagogische methode wordt ingericht, worden door deze scholen niet altijd geregistreerd per leerjaar. Dit gaf in het verleden een (heel) kleine vertekening in de cijfers. Vanaf het schooljaar 2007-2008 wordt daar rekening mee gehouden en worden alle leerlingen in het methodeonderwijs apart vermeld in de tabellen die een indeling naar leerjaar bevatten.</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4</xdr:row>
      <xdr:rowOff>0</xdr:rowOff>
    </xdr:to>
    <xdr:sp macro="" textlink="">
      <xdr:nvSpPr>
        <xdr:cNvPr id="12603" name="Rectangle 1">
          <a:extLst>
            <a:ext uri="{FF2B5EF4-FFF2-40B4-BE49-F238E27FC236}">
              <a16:creationId xmlns:a16="http://schemas.microsoft.com/office/drawing/2014/main" id="{1AF6E04F-ED07-42D0-A8A8-73498CCE6795}"/>
            </a:ext>
          </a:extLst>
        </xdr:cNvPr>
        <xdr:cNvSpPr>
          <a:spLocks noChangeArrowheads="1"/>
        </xdr:cNvSpPr>
      </xdr:nvSpPr>
      <xdr:spPr bwMode="auto">
        <a:xfrm>
          <a:off x="0" y="678180"/>
          <a:ext cx="220218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0"/>
              </a:solidFill>
            </a14:hiddenFill>
          </a:ext>
        </a:extLst>
      </xdr:spPr>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4</xdr:row>
      <xdr:rowOff>0</xdr:rowOff>
    </xdr:to>
    <xdr:sp macro="" textlink="">
      <xdr:nvSpPr>
        <xdr:cNvPr id="2367" name="Rectangle 1">
          <a:extLst>
            <a:ext uri="{FF2B5EF4-FFF2-40B4-BE49-F238E27FC236}">
              <a16:creationId xmlns:a16="http://schemas.microsoft.com/office/drawing/2014/main" id="{D9B65EBE-3C13-47E8-96F8-220E8E108D33}"/>
            </a:ext>
          </a:extLst>
        </xdr:cNvPr>
        <xdr:cNvSpPr>
          <a:spLocks noChangeArrowheads="1"/>
        </xdr:cNvSpPr>
      </xdr:nvSpPr>
      <xdr:spPr bwMode="auto">
        <a:xfrm>
          <a:off x="0" y="678180"/>
          <a:ext cx="222504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0"/>
              </a:solidFill>
            </a14:hiddenFill>
          </a:ext>
        </a:extLst>
      </xdr:spPr>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4</xdr:row>
      <xdr:rowOff>0</xdr:rowOff>
    </xdr:to>
    <xdr:sp macro="" textlink="">
      <xdr:nvSpPr>
        <xdr:cNvPr id="3387" name="Rectangle 1">
          <a:extLst>
            <a:ext uri="{FF2B5EF4-FFF2-40B4-BE49-F238E27FC236}">
              <a16:creationId xmlns:a16="http://schemas.microsoft.com/office/drawing/2014/main" id="{E3D2B548-7351-4F3F-827F-0CB36EFB5D8D}"/>
            </a:ext>
          </a:extLst>
        </xdr:cNvPr>
        <xdr:cNvSpPr>
          <a:spLocks noChangeArrowheads="1"/>
        </xdr:cNvSpPr>
      </xdr:nvSpPr>
      <xdr:spPr bwMode="auto">
        <a:xfrm>
          <a:off x="0" y="678180"/>
          <a:ext cx="205740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0"/>
              </a:solidFill>
            </a14:hiddenFill>
          </a:ext>
        </a:extLst>
      </xdr:spPr>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4</xdr:row>
      <xdr:rowOff>0</xdr:rowOff>
    </xdr:to>
    <xdr:sp macro="" textlink="">
      <xdr:nvSpPr>
        <xdr:cNvPr id="4411" name="Rectangle 1">
          <a:extLst>
            <a:ext uri="{FF2B5EF4-FFF2-40B4-BE49-F238E27FC236}">
              <a16:creationId xmlns:a16="http://schemas.microsoft.com/office/drawing/2014/main" id="{616CE648-816C-4026-95FA-513E81B7546C}"/>
            </a:ext>
          </a:extLst>
        </xdr:cNvPr>
        <xdr:cNvSpPr>
          <a:spLocks noChangeArrowheads="1"/>
        </xdr:cNvSpPr>
      </xdr:nvSpPr>
      <xdr:spPr bwMode="auto">
        <a:xfrm>
          <a:off x="0" y="678180"/>
          <a:ext cx="184404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0"/>
              </a:solidFill>
            </a14:hiddenFill>
          </a:ext>
        </a:extLst>
      </xdr:spPr>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4</xdr:row>
      <xdr:rowOff>0</xdr:rowOff>
    </xdr:to>
    <xdr:sp macro="" textlink="">
      <xdr:nvSpPr>
        <xdr:cNvPr id="5435" name="Rectangle 1">
          <a:extLst>
            <a:ext uri="{FF2B5EF4-FFF2-40B4-BE49-F238E27FC236}">
              <a16:creationId xmlns:a16="http://schemas.microsoft.com/office/drawing/2014/main" id="{861CC65E-FDFC-4A3C-8AD6-A580DE5B74B0}"/>
            </a:ext>
          </a:extLst>
        </xdr:cNvPr>
        <xdr:cNvSpPr>
          <a:spLocks noChangeArrowheads="1"/>
        </xdr:cNvSpPr>
      </xdr:nvSpPr>
      <xdr:spPr bwMode="auto">
        <a:xfrm>
          <a:off x="0" y="678180"/>
          <a:ext cx="198882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0"/>
              </a:solidFill>
            </a14:hiddenFill>
          </a:ext>
        </a:extLst>
      </xdr:spPr>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0</xdr:colOff>
      <xdr:row>3</xdr:row>
      <xdr:rowOff>0</xdr:rowOff>
    </xdr:to>
    <xdr:sp macro="" textlink="">
      <xdr:nvSpPr>
        <xdr:cNvPr id="6459" name="Rectangle 1">
          <a:extLst>
            <a:ext uri="{FF2B5EF4-FFF2-40B4-BE49-F238E27FC236}">
              <a16:creationId xmlns:a16="http://schemas.microsoft.com/office/drawing/2014/main" id="{A202C59D-B57F-470A-A5DF-0BD98BED6201}"/>
            </a:ext>
          </a:extLst>
        </xdr:cNvPr>
        <xdr:cNvSpPr>
          <a:spLocks noChangeArrowheads="1"/>
        </xdr:cNvSpPr>
      </xdr:nvSpPr>
      <xdr:spPr bwMode="auto">
        <a:xfrm>
          <a:off x="0" y="510540"/>
          <a:ext cx="211836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0"/>
              </a:solidFill>
            </a14:hiddenFill>
          </a:ext>
        </a:extLst>
      </xdr:spPr>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4</xdr:row>
      <xdr:rowOff>0</xdr:rowOff>
    </xdr:to>
    <xdr:sp macro="" textlink="">
      <xdr:nvSpPr>
        <xdr:cNvPr id="7483" name="Rectangle 1">
          <a:extLst>
            <a:ext uri="{FF2B5EF4-FFF2-40B4-BE49-F238E27FC236}">
              <a16:creationId xmlns:a16="http://schemas.microsoft.com/office/drawing/2014/main" id="{B2710F62-A59D-480D-8B4C-DC89A3E0F5FA}"/>
            </a:ext>
          </a:extLst>
        </xdr:cNvPr>
        <xdr:cNvSpPr>
          <a:spLocks noChangeArrowheads="1"/>
        </xdr:cNvSpPr>
      </xdr:nvSpPr>
      <xdr:spPr bwMode="auto">
        <a:xfrm>
          <a:off x="0" y="678180"/>
          <a:ext cx="151638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0"/>
              </a:solidFill>
            </a14:hiddenFill>
          </a:ext>
        </a:extLst>
      </xdr:spPr>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4</xdr:row>
      <xdr:rowOff>0</xdr:rowOff>
    </xdr:to>
    <xdr:sp macro="" textlink="">
      <xdr:nvSpPr>
        <xdr:cNvPr id="8507" name="Rectangle 1">
          <a:extLst>
            <a:ext uri="{FF2B5EF4-FFF2-40B4-BE49-F238E27FC236}">
              <a16:creationId xmlns:a16="http://schemas.microsoft.com/office/drawing/2014/main" id="{03B2D653-4714-4E26-A3C4-299A4A1A16AA}"/>
            </a:ext>
          </a:extLst>
        </xdr:cNvPr>
        <xdr:cNvSpPr>
          <a:spLocks noChangeArrowheads="1"/>
        </xdr:cNvSpPr>
      </xdr:nvSpPr>
      <xdr:spPr bwMode="auto">
        <a:xfrm>
          <a:off x="0" y="678180"/>
          <a:ext cx="164592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0"/>
              </a:solidFill>
            </a14:hiddenFill>
          </a:ext>
        </a:extLst>
      </xdr:spPr>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4</xdr:row>
      <xdr:rowOff>0</xdr:rowOff>
    </xdr:to>
    <xdr:sp macro="" textlink="">
      <xdr:nvSpPr>
        <xdr:cNvPr id="9531" name="Rectangle 1">
          <a:extLst>
            <a:ext uri="{FF2B5EF4-FFF2-40B4-BE49-F238E27FC236}">
              <a16:creationId xmlns:a16="http://schemas.microsoft.com/office/drawing/2014/main" id="{A0728C27-37B7-41EB-9A1B-FD50BECAFE49}"/>
            </a:ext>
          </a:extLst>
        </xdr:cNvPr>
        <xdr:cNvSpPr>
          <a:spLocks noChangeArrowheads="1"/>
        </xdr:cNvSpPr>
      </xdr:nvSpPr>
      <xdr:spPr bwMode="auto">
        <a:xfrm>
          <a:off x="0" y="678180"/>
          <a:ext cx="153924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0"/>
              </a:solidFill>
            </a14:hiddenFill>
          </a:ext>
        </a:extLst>
      </xdr:spPr>
    </xdr:sp>
    <xdr:clientData fPrintsWithSheet="0"/>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8"/>
  <sheetViews>
    <sheetView tabSelected="1" zoomScaleNormal="100" workbookViewId="0">
      <selection activeCell="A36" sqref="A36"/>
    </sheetView>
  </sheetViews>
  <sheetFormatPr defaultRowHeight="13.2" x14ac:dyDescent="0.25"/>
  <sheetData>
    <row r="1" spans="1:2" ht="15.6" x14ac:dyDescent="0.3">
      <c r="A1" s="39" t="s">
        <v>62</v>
      </c>
    </row>
    <row r="2" spans="1:2" ht="15.6" x14ac:dyDescent="0.3">
      <c r="A2" s="39" t="s">
        <v>101</v>
      </c>
    </row>
    <row r="4" spans="1:2" ht="13.8" x14ac:dyDescent="0.25">
      <c r="A4" s="40" t="s">
        <v>55</v>
      </c>
    </row>
    <row r="5" spans="1:2" x14ac:dyDescent="0.25">
      <c r="A5" s="47" t="s">
        <v>89</v>
      </c>
      <c r="B5" t="s">
        <v>56</v>
      </c>
    </row>
    <row r="6" spans="1:2" x14ac:dyDescent="0.25">
      <c r="A6" s="47" t="s">
        <v>90</v>
      </c>
      <c r="B6" s="1" t="s">
        <v>63</v>
      </c>
    </row>
    <row r="7" spans="1:2" x14ac:dyDescent="0.25">
      <c r="A7" s="47" t="s">
        <v>91</v>
      </c>
      <c r="B7" s="1" t="s">
        <v>64</v>
      </c>
    </row>
    <row r="8" spans="1:2" x14ac:dyDescent="0.25">
      <c r="A8" s="47" t="s">
        <v>92</v>
      </c>
      <c r="B8" s="1" t="s">
        <v>65</v>
      </c>
    </row>
    <row r="9" spans="1:2" x14ac:dyDescent="0.25">
      <c r="A9" s="47" t="s">
        <v>93</v>
      </c>
      <c r="B9" t="s">
        <v>57</v>
      </c>
    </row>
    <row r="11" spans="1:2" ht="13.8" x14ac:dyDescent="0.25">
      <c r="A11" s="40" t="s">
        <v>58</v>
      </c>
    </row>
    <row r="12" spans="1:2" x14ac:dyDescent="0.25">
      <c r="A12" s="47" t="s">
        <v>94</v>
      </c>
      <c r="B12" t="s">
        <v>59</v>
      </c>
    </row>
    <row r="13" spans="1:2" x14ac:dyDescent="0.25">
      <c r="A13" s="47" t="s">
        <v>95</v>
      </c>
      <c r="B13" s="1" t="s">
        <v>66</v>
      </c>
    </row>
    <row r="14" spans="1:2" x14ac:dyDescent="0.25">
      <c r="A14" s="47" t="s">
        <v>96</v>
      </c>
      <c r="B14" s="1" t="s">
        <v>67</v>
      </c>
    </row>
    <row r="15" spans="1:2" x14ac:dyDescent="0.25">
      <c r="A15" s="47" t="s">
        <v>97</v>
      </c>
      <c r="B15" s="1" t="s">
        <v>68</v>
      </c>
    </row>
    <row r="16" spans="1:2" x14ac:dyDescent="0.25">
      <c r="A16" s="47" t="s">
        <v>98</v>
      </c>
      <c r="B16" t="s">
        <v>60</v>
      </c>
    </row>
    <row r="17" spans="1:2" x14ac:dyDescent="0.25">
      <c r="A17" s="47" t="s">
        <v>99</v>
      </c>
      <c r="B17" s="1" t="s">
        <v>69</v>
      </c>
    </row>
    <row r="18" spans="1:2" x14ac:dyDescent="0.25">
      <c r="A18" s="47" t="s">
        <v>100</v>
      </c>
      <c r="B18" t="s">
        <v>61</v>
      </c>
    </row>
  </sheetData>
  <phoneticPr fontId="0" type="noConversion"/>
  <hyperlinks>
    <hyperlink ref="A5" location="'21kleu01'!A1" display="21kleu01" xr:uid="{00000000-0004-0000-0000-000000000000}"/>
    <hyperlink ref="A6" location="'21kleu02'!A1" display="21kleu02" xr:uid="{00000000-0004-0000-0000-000001000000}"/>
    <hyperlink ref="A7" location="'21kleu03'!A1" display="21kleu03" xr:uid="{00000000-0004-0000-0000-000002000000}"/>
    <hyperlink ref="A8" location="'21kleu04'!A1" display="21kleu04" xr:uid="{00000000-0004-0000-0000-000003000000}"/>
    <hyperlink ref="A9" location="'21kleu05'!A1" display="21kleu05" xr:uid="{00000000-0004-0000-0000-000004000000}"/>
    <hyperlink ref="A12" location="'21lag01'!A1" display="21lag01" xr:uid="{00000000-0004-0000-0000-000005000000}"/>
    <hyperlink ref="A13" location="'21lag02'!A1" display="21lag02" xr:uid="{00000000-0004-0000-0000-000006000000}"/>
    <hyperlink ref="A14" location="'21lag03'!A1" display="21lag03" xr:uid="{00000000-0004-0000-0000-000007000000}"/>
    <hyperlink ref="A15" location="'21lag04'!A1" display="21lag04" xr:uid="{00000000-0004-0000-0000-000008000000}"/>
    <hyperlink ref="A16" location="'21lag05'!A1" display="21lag05" xr:uid="{00000000-0004-0000-0000-000009000000}"/>
    <hyperlink ref="A17" location="'21lag06'!A1" display="21lag06" xr:uid="{00000000-0004-0000-0000-00000A000000}"/>
    <hyperlink ref="A18" location="'21lag07'!A1" display="21lag07" xr:uid="{00000000-0004-0000-0000-00000B000000}"/>
  </hyperlinks>
  <pageMargins left="0.75" right="0.75" top="1" bottom="1" header="0.5" footer="0.5"/>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43"/>
  <sheetViews>
    <sheetView zoomScaleNormal="100" workbookViewId="0">
      <selection activeCell="A35" sqref="A35"/>
    </sheetView>
  </sheetViews>
  <sheetFormatPr defaultRowHeight="13.2" x14ac:dyDescent="0.25"/>
  <cols>
    <col min="1" max="1" width="22.44140625" style="5" customWidth="1"/>
    <col min="2" max="2" width="8.109375" style="4" customWidth="1"/>
    <col min="3" max="10" width="8" style="4" customWidth="1"/>
    <col min="11" max="11" width="7.6640625" style="4" customWidth="1"/>
    <col min="12" max="12" width="8" style="5" customWidth="1"/>
    <col min="13" max="13" width="9.33203125" style="4" customWidth="1"/>
    <col min="14" max="16384" width="8.88671875" style="4"/>
  </cols>
  <sheetData>
    <row r="1" spans="1:13" x14ac:dyDescent="0.25">
      <c r="A1" s="3" t="s">
        <v>101</v>
      </c>
    </row>
    <row r="2" spans="1:13" x14ac:dyDescent="0.25">
      <c r="A2" s="62" t="s">
        <v>21</v>
      </c>
      <c r="B2" s="62"/>
      <c r="C2" s="62"/>
      <c r="D2" s="62"/>
      <c r="E2" s="62"/>
      <c r="F2" s="62"/>
      <c r="G2" s="62"/>
      <c r="H2" s="62"/>
      <c r="I2" s="62"/>
      <c r="J2" s="62"/>
      <c r="K2" s="62"/>
      <c r="L2" s="62"/>
    </row>
    <row r="3" spans="1:13" x14ac:dyDescent="0.25">
      <c r="A3" s="62" t="s">
        <v>70</v>
      </c>
      <c r="B3" s="62"/>
      <c r="C3" s="62"/>
      <c r="D3" s="62"/>
      <c r="E3" s="62"/>
      <c r="F3" s="62"/>
      <c r="G3" s="62"/>
      <c r="H3" s="62"/>
      <c r="I3" s="62"/>
      <c r="J3" s="62"/>
      <c r="K3" s="62"/>
      <c r="L3" s="62"/>
    </row>
    <row r="4" spans="1:13" ht="13.8" thickBot="1" x14ac:dyDescent="0.3"/>
    <row r="5" spans="1:13" ht="26.4" x14ac:dyDescent="0.25">
      <c r="A5" s="6"/>
      <c r="B5" s="76" t="str">
        <f>C5+1&amp;" "&amp;"en later"</f>
        <v>2016 en later</v>
      </c>
      <c r="C5" s="77">
        <v>2015</v>
      </c>
      <c r="D5" s="77">
        <f t="shared" ref="D5:J5" si="0">C5-1</f>
        <v>2014</v>
      </c>
      <c r="E5" s="77">
        <f t="shared" si="0"/>
        <v>2013</v>
      </c>
      <c r="F5" s="77">
        <f t="shared" si="0"/>
        <v>2012</v>
      </c>
      <c r="G5" s="77">
        <f t="shared" si="0"/>
        <v>2011</v>
      </c>
      <c r="H5" s="77">
        <f t="shared" si="0"/>
        <v>2010</v>
      </c>
      <c r="I5" s="77">
        <f t="shared" si="0"/>
        <v>2009</v>
      </c>
      <c r="J5" s="77">
        <f t="shared" si="0"/>
        <v>2008</v>
      </c>
      <c r="K5" s="78" t="str">
        <f>J5-1&amp;" "&amp;"en vroeger"</f>
        <v>2007 en vroeger</v>
      </c>
      <c r="L5" s="77" t="s">
        <v>31</v>
      </c>
    </row>
    <row r="6" spans="1:13" x14ac:dyDescent="0.25">
      <c r="A6" s="7"/>
    </row>
    <row r="7" spans="1:13" x14ac:dyDescent="0.25">
      <c r="A7" s="62" t="s">
        <v>8</v>
      </c>
      <c r="B7" s="62"/>
      <c r="C7" s="62"/>
      <c r="D7" s="62"/>
      <c r="E7" s="62"/>
      <c r="F7" s="62"/>
      <c r="G7" s="62"/>
      <c r="H7" s="62"/>
      <c r="I7" s="62"/>
      <c r="J7" s="62"/>
      <c r="K7" s="62"/>
      <c r="L7" s="62"/>
    </row>
    <row r="8" spans="1:13" s="5" customFormat="1" x14ac:dyDescent="0.25"/>
    <row r="9" spans="1:13" x14ac:dyDescent="0.25">
      <c r="A9" s="5" t="s">
        <v>38</v>
      </c>
      <c r="B9" s="8">
        <f>SUM('21lag02'!B9+'21lag03'!B9)</f>
        <v>64</v>
      </c>
      <c r="C9" s="8">
        <f>SUM('21lag02'!C9+'21lag03'!C9)</f>
        <v>5656</v>
      </c>
      <c r="D9" s="8">
        <f>SUM('21lag02'!D9+'21lag03'!D9)</f>
        <v>6617</v>
      </c>
      <c r="E9" s="8">
        <f>SUM('21lag02'!E9+'21lag03'!E9)</f>
        <v>6486</v>
      </c>
      <c r="F9" s="8">
        <f>SUM('21lag02'!F9+'21lag03'!F9)</f>
        <v>6734</v>
      </c>
      <c r="G9" s="8">
        <f>SUM('21lag02'!G9+'21lag03'!G9)</f>
        <v>6555</v>
      </c>
      <c r="H9" s="8">
        <f>SUM('21lag02'!H9+'21lag03'!H9)</f>
        <v>6554</v>
      </c>
      <c r="I9" s="8">
        <f>SUM('21lag02'!I9+'21lag03'!I9)</f>
        <v>1659</v>
      </c>
      <c r="J9" s="8">
        <f>SUM('21lag02'!J9+'21lag03'!J9)</f>
        <v>119</v>
      </c>
      <c r="K9" s="8">
        <f>SUM('21lag02'!K9+'21lag03'!K9)</f>
        <v>19</v>
      </c>
      <c r="L9" s="9">
        <f>SUM(B9:K9)</f>
        <v>40463</v>
      </c>
      <c r="M9" s="32"/>
    </row>
    <row r="10" spans="1:13" x14ac:dyDescent="0.25">
      <c r="A10" s="5" t="s">
        <v>10</v>
      </c>
      <c r="B10" s="8">
        <f>SUM('21lag02'!B10+'21lag03'!B10)</f>
        <v>166</v>
      </c>
      <c r="C10" s="8">
        <f>SUM('21lag02'!C10+'21lag03'!C10)</f>
        <v>21193</v>
      </c>
      <c r="D10" s="8">
        <f>SUM('21lag02'!D10+'21lag03'!D10)</f>
        <v>23326</v>
      </c>
      <c r="E10" s="8">
        <f>SUM('21lag02'!E10+'21lag03'!E10)</f>
        <v>23402</v>
      </c>
      <c r="F10" s="8">
        <f>SUM('21lag02'!F10+'21lag03'!F10)</f>
        <v>23921</v>
      </c>
      <c r="G10" s="8">
        <f>SUM('21lag02'!G10+'21lag03'!G10)</f>
        <v>24382</v>
      </c>
      <c r="H10" s="8">
        <f>SUM('21lag02'!H10+'21lag03'!H10)</f>
        <v>24116</v>
      </c>
      <c r="I10" s="8">
        <f>SUM('21lag02'!I10+'21lag03'!I10)</f>
        <v>3850</v>
      </c>
      <c r="J10" s="8">
        <f>SUM('21lag02'!J10+'21lag03'!J10)</f>
        <v>199</v>
      </c>
      <c r="K10" s="8">
        <f>SUM('21lag02'!K10+'21lag03'!K10)</f>
        <v>31</v>
      </c>
      <c r="L10" s="9">
        <f>SUM(B10:K10)</f>
        <v>144586</v>
      </c>
      <c r="M10" s="32"/>
    </row>
    <row r="11" spans="1:13" x14ac:dyDescent="0.25">
      <c r="A11" s="5" t="s">
        <v>12</v>
      </c>
      <c r="B11" s="8">
        <f>SUM('21lag02'!B11+'21lag03'!B11)</f>
        <v>0</v>
      </c>
      <c r="C11" s="8">
        <f>SUM('21lag02'!C11+'21lag03'!C11)</f>
        <v>30</v>
      </c>
      <c r="D11" s="8">
        <f>SUM('21lag02'!D11+'21lag03'!D11)</f>
        <v>47</v>
      </c>
      <c r="E11" s="8">
        <f>SUM('21lag02'!E11+'21lag03'!E11)</f>
        <v>59</v>
      </c>
      <c r="F11" s="8">
        <f>SUM('21lag02'!F11+'21lag03'!F11)</f>
        <v>85</v>
      </c>
      <c r="G11" s="8">
        <f>SUM('21lag02'!G11+'21lag03'!G11)</f>
        <v>87</v>
      </c>
      <c r="H11" s="8">
        <f>SUM('21lag02'!H11+'21lag03'!H11)</f>
        <v>109</v>
      </c>
      <c r="I11" s="8">
        <f>SUM('21lag02'!I11+'21lag03'!I11)</f>
        <v>60</v>
      </c>
      <c r="J11" s="8">
        <f>SUM('21lag02'!J11+'21lag03'!J11)</f>
        <v>5</v>
      </c>
      <c r="K11" s="8">
        <f>SUM('21lag02'!K11+'21lag03'!K11)</f>
        <v>1</v>
      </c>
      <c r="L11" s="9">
        <f>SUM(B11:K11)</f>
        <v>483</v>
      </c>
      <c r="M11" s="32"/>
    </row>
    <row r="12" spans="1:13" x14ac:dyDescent="0.25">
      <c r="A12" s="5" t="s">
        <v>11</v>
      </c>
      <c r="B12" s="8">
        <f>SUM('21lag02'!B12+'21lag03'!B12)</f>
        <v>60</v>
      </c>
      <c r="C12" s="8">
        <f>SUM('21lag02'!C12+'21lag03'!C12)</f>
        <v>7809</v>
      </c>
      <c r="D12" s="8">
        <f>SUM('21lag02'!D12+'21lag03'!D12)</f>
        <v>8486</v>
      </c>
      <c r="E12" s="8">
        <f>SUM('21lag02'!E12+'21lag03'!E12)</f>
        <v>8432</v>
      </c>
      <c r="F12" s="8">
        <f>SUM('21lag02'!F12+'21lag03'!F12)</f>
        <v>8490</v>
      </c>
      <c r="G12" s="8">
        <f>SUM('21lag02'!G12+'21lag03'!G12)</f>
        <v>8703</v>
      </c>
      <c r="H12" s="8">
        <f>SUM('21lag02'!H12+'21lag03'!H12)</f>
        <v>8573</v>
      </c>
      <c r="I12" s="8">
        <f>SUM('21lag02'!I12+'21lag03'!I12)</f>
        <v>1191</v>
      </c>
      <c r="J12" s="8">
        <f>SUM('21lag02'!J12+'21lag03'!J12)</f>
        <v>51</v>
      </c>
      <c r="K12" s="8">
        <f>SUM('21lag02'!K12+'21lag03'!K12)</f>
        <v>0</v>
      </c>
      <c r="L12" s="9">
        <f>SUM(B12:K12)</f>
        <v>51795</v>
      </c>
      <c r="M12" s="32"/>
    </row>
    <row r="13" spans="1:13" x14ac:dyDescent="0.25">
      <c r="A13" s="5" t="s">
        <v>41</v>
      </c>
      <c r="B13" s="8">
        <f>SUM('21lag03'!B13)</f>
        <v>0</v>
      </c>
      <c r="C13" s="8">
        <f>SUM('21lag03'!C13)</f>
        <v>7</v>
      </c>
      <c r="D13" s="8">
        <f>SUM('21lag03'!D13)</f>
        <v>14</v>
      </c>
      <c r="E13" s="8">
        <f>SUM('21lag03'!E13)</f>
        <v>16</v>
      </c>
      <c r="F13" s="8">
        <f>SUM('21lag03'!F13)</f>
        <v>18</v>
      </c>
      <c r="G13" s="8">
        <f>SUM('21lag03'!G13)</f>
        <v>16</v>
      </c>
      <c r="H13" s="8">
        <f>SUM('21lag03'!H13)</f>
        <v>28</v>
      </c>
      <c r="I13" s="8">
        <f>SUM('21lag03'!I13)</f>
        <v>22</v>
      </c>
      <c r="J13" s="8">
        <f>SUM('21lag03'!J13)</f>
        <v>0</v>
      </c>
      <c r="K13" s="8">
        <f>SUM('21lag03'!K13)</f>
        <v>0</v>
      </c>
      <c r="L13" s="9">
        <f>SUM(B13:K13)</f>
        <v>121</v>
      </c>
      <c r="M13" s="32"/>
    </row>
    <row r="14" spans="1:13" s="13" customFormat="1" x14ac:dyDescent="0.25">
      <c r="A14" s="18" t="s">
        <v>31</v>
      </c>
      <c r="B14" s="11">
        <f>SUM(B9:B13)</f>
        <v>290</v>
      </c>
      <c r="C14" s="11">
        <f t="shared" ref="C14:L14" si="1">SUM(C9:C13)</f>
        <v>34695</v>
      </c>
      <c r="D14" s="11">
        <f t="shared" si="1"/>
        <v>38490</v>
      </c>
      <c r="E14" s="11">
        <f t="shared" si="1"/>
        <v>38395</v>
      </c>
      <c r="F14" s="11">
        <f t="shared" si="1"/>
        <v>39248</v>
      </c>
      <c r="G14" s="11">
        <f t="shared" si="1"/>
        <v>39743</v>
      </c>
      <c r="H14" s="11">
        <f t="shared" si="1"/>
        <v>39380</v>
      </c>
      <c r="I14" s="11">
        <f t="shared" si="1"/>
        <v>6782</v>
      </c>
      <c r="J14" s="11">
        <f t="shared" si="1"/>
        <v>374</v>
      </c>
      <c r="K14" s="11">
        <f t="shared" si="1"/>
        <v>51</v>
      </c>
      <c r="L14" s="12">
        <f t="shared" si="1"/>
        <v>237448</v>
      </c>
      <c r="M14" s="32"/>
    </row>
    <row r="15" spans="1:13" s="13" customFormat="1" x14ac:dyDescent="0.25">
      <c r="A15" s="18"/>
      <c r="B15" s="30"/>
      <c r="C15" s="30"/>
      <c r="D15" s="30"/>
      <c r="E15" s="30"/>
      <c r="F15" s="30"/>
      <c r="G15" s="30"/>
      <c r="H15" s="30"/>
      <c r="I15" s="30"/>
      <c r="J15" s="30"/>
      <c r="K15" s="30"/>
      <c r="L15" s="30"/>
      <c r="M15" s="32"/>
    </row>
    <row r="16" spans="1:13" s="5" customFormat="1" x14ac:dyDescent="0.25">
      <c r="A16" s="62" t="s">
        <v>9</v>
      </c>
      <c r="B16" s="62"/>
      <c r="C16" s="62"/>
      <c r="D16" s="62"/>
      <c r="E16" s="62"/>
      <c r="F16" s="62"/>
      <c r="G16" s="62"/>
      <c r="H16" s="62"/>
      <c r="I16" s="62"/>
      <c r="J16" s="62"/>
      <c r="K16" s="62"/>
      <c r="L16" s="62"/>
      <c r="M16" s="32"/>
    </row>
    <row r="17" spans="1:13" s="5" customFormat="1" x14ac:dyDescent="0.25">
      <c r="B17" s="2"/>
      <c r="C17" s="2"/>
      <c r="D17" s="2"/>
      <c r="E17" s="2"/>
      <c r="F17" s="2"/>
      <c r="G17" s="2"/>
      <c r="H17" s="2"/>
      <c r="I17" s="2"/>
      <c r="J17" s="2"/>
      <c r="K17" s="2"/>
      <c r="L17" s="2"/>
      <c r="M17" s="32"/>
    </row>
    <row r="18" spans="1:13" x14ac:dyDescent="0.25">
      <c r="A18" s="5" t="s">
        <v>38</v>
      </c>
      <c r="B18" s="8">
        <f>SUM('21lag02'!B17+'21lag03'!B18)</f>
        <v>56</v>
      </c>
      <c r="C18" s="8">
        <f>SUM('21lag02'!C17+'21lag03'!C18)</f>
        <v>5546</v>
      </c>
      <c r="D18" s="8">
        <f>SUM('21lag02'!D17+'21lag03'!D18)</f>
        <v>5997</v>
      </c>
      <c r="E18" s="8">
        <f>SUM('21lag02'!E17+'21lag03'!E18)</f>
        <v>5993</v>
      </c>
      <c r="F18" s="8">
        <f>SUM('21lag02'!F17+'21lag03'!F18)</f>
        <v>6169</v>
      </c>
      <c r="G18" s="8">
        <f>SUM('21lag02'!G17+'21lag03'!G18)</f>
        <v>6154</v>
      </c>
      <c r="H18" s="8">
        <f>SUM('21lag02'!H17+'21lag03'!H18)</f>
        <v>6260</v>
      </c>
      <c r="I18" s="8">
        <f>SUM('21lag02'!I17+'21lag03'!I18)</f>
        <v>1196</v>
      </c>
      <c r="J18" s="8">
        <f>SUM('21lag02'!J17+'21lag03'!J18)</f>
        <v>90</v>
      </c>
      <c r="K18" s="8">
        <f>SUM('21lag02'!K17+'21lag03'!K18)</f>
        <v>12</v>
      </c>
      <c r="L18" s="9">
        <f>SUM(B18:K18)</f>
        <v>37473</v>
      </c>
      <c r="M18" s="32"/>
    </row>
    <row r="19" spans="1:13" x14ac:dyDescent="0.25">
      <c r="A19" s="5" t="s">
        <v>10</v>
      </c>
      <c r="B19" s="8">
        <f>SUM('21lag02'!B18+'21lag03'!B19)</f>
        <v>178</v>
      </c>
      <c r="C19" s="8">
        <f>SUM('21lag02'!C18+'21lag03'!C19)</f>
        <v>20800</v>
      </c>
      <c r="D19" s="8">
        <f>SUM('21lag02'!D18+'21lag03'!D19)</f>
        <v>22456</v>
      </c>
      <c r="E19" s="8">
        <f>SUM('21lag02'!E18+'21lag03'!E19)</f>
        <v>22493</v>
      </c>
      <c r="F19" s="8">
        <f>SUM('21lag02'!F18+'21lag03'!F19)</f>
        <v>23099</v>
      </c>
      <c r="G19" s="8">
        <f>SUM('21lag02'!G18+'21lag03'!G19)</f>
        <v>23437</v>
      </c>
      <c r="H19" s="8">
        <f>SUM('21lag02'!H18+'21lag03'!H19)</f>
        <v>23518</v>
      </c>
      <c r="I19" s="8">
        <f>SUM('21lag02'!I18+'21lag03'!I19)</f>
        <v>3030</v>
      </c>
      <c r="J19" s="8">
        <f>SUM('21lag02'!J18+'21lag03'!J19)</f>
        <v>155</v>
      </c>
      <c r="K19" s="8">
        <f>SUM('21lag02'!K18+'21lag03'!K19)</f>
        <v>27</v>
      </c>
      <c r="L19" s="9">
        <f>SUM(B19:K19)</f>
        <v>139193</v>
      </c>
      <c r="M19" s="32"/>
    </row>
    <row r="20" spans="1:13" x14ac:dyDescent="0.25">
      <c r="A20" s="5" t="s">
        <v>12</v>
      </c>
      <c r="B20" s="8">
        <f>SUM('21lag02'!B19+'21lag03'!B20)</f>
        <v>0</v>
      </c>
      <c r="C20" s="8">
        <f>SUM('21lag02'!C19+'21lag03'!C20)</f>
        <v>24</v>
      </c>
      <c r="D20" s="8">
        <f>SUM('21lag02'!D19+'21lag03'!D20)</f>
        <v>41</v>
      </c>
      <c r="E20" s="8">
        <f>SUM('21lag02'!E19+'21lag03'!E20)</f>
        <v>39</v>
      </c>
      <c r="F20" s="8">
        <f>SUM('21lag02'!F19+'21lag03'!F20)</f>
        <v>45</v>
      </c>
      <c r="G20" s="8">
        <f>SUM('21lag02'!G19+'21lag03'!G20)</f>
        <v>74</v>
      </c>
      <c r="H20" s="8">
        <f>SUM('21lag02'!H19+'21lag03'!H20)</f>
        <v>74</v>
      </c>
      <c r="I20" s="8">
        <f>SUM('21lag02'!I19+'21lag03'!I20)</f>
        <v>47</v>
      </c>
      <c r="J20" s="8">
        <f>SUM('21lag02'!J19+'21lag03'!J20)</f>
        <v>0</v>
      </c>
      <c r="K20" s="8">
        <f>SUM('21lag02'!K19+'21lag03'!K20)</f>
        <v>0</v>
      </c>
      <c r="L20" s="9">
        <f>SUM(B20:K20)</f>
        <v>344</v>
      </c>
      <c r="M20" s="32"/>
    </row>
    <row r="21" spans="1:13" x14ac:dyDescent="0.25">
      <c r="A21" s="5" t="s">
        <v>11</v>
      </c>
      <c r="B21" s="8">
        <f>SUM('21lag02'!B20+'21lag03'!B21)</f>
        <v>70</v>
      </c>
      <c r="C21" s="8">
        <f>SUM('21lag02'!C20+'21lag03'!C21)</f>
        <v>7821</v>
      </c>
      <c r="D21" s="8">
        <f>SUM('21lag02'!D20+'21lag03'!D21)</f>
        <v>8105</v>
      </c>
      <c r="E21" s="8">
        <f>SUM('21lag02'!E20+'21lag03'!E21)</f>
        <v>8170</v>
      </c>
      <c r="F21" s="8">
        <f>SUM('21lag02'!F20+'21lag03'!F21)</f>
        <v>8215</v>
      </c>
      <c r="G21" s="8">
        <f>SUM('21lag02'!G20+'21lag03'!G21)</f>
        <v>8263</v>
      </c>
      <c r="H21" s="8">
        <f>SUM('21lag02'!H20+'21lag03'!H21)</f>
        <v>8059</v>
      </c>
      <c r="I21" s="8">
        <f>SUM('21lag02'!I20+'21lag03'!I21)</f>
        <v>992</v>
      </c>
      <c r="J21" s="8">
        <f>SUM('21lag02'!J20+'21lag03'!J21)</f>
        <v>32</v>
      </c>
      <c r="K21" s="8">
        <f>SUM('21lag02'!K20+'21lag03'!K21)</f>
        <v>1</v>
      </c>
      <c r="L21" s="9">
        <f>SUM(B21:K21)</f>
        <v>49728</v>
      </c>
      <c r="M21" s="32"/>
    </row>
    <row r="22" spans="1:13" x14ac:dyDescent="0.25">
      <c r="A22" s="5" t="s">
        <v>41</v>
      </c>
      <c r="B22" s="8">
        <f>SUM('21lag03'!B22)</f>
        <v>0</v>
      </c>
      <c r="C22" s="8">
        <f>SUM('21lag03'!C22)</f>
        <v>1</v>
      </c>
      <c r="D22" s="8">
        <f>SUM('21lag03'!D22)</f>
        <v>3</v>
      </c>
      <c r="E22" s="8">
        <f>SUM('21lag03'!E22)</f>
        <v>8</v>
      </c>
      <c r="F22" s="8">
        <f>SUM('21lag03'!F22)</f>
        <v>12</v>
      </c>
      <c r="G22" s="8">
        <f>SUM('21lag03'!G22)</f>
        <v>12</v>
      </c>
      <c r="H22" s="8">
        <f>SUM('21lag03'!H22)</f>
        <v>9</v>
      </c>
      <c r="I22" s="8">
        <f>SUM('21lag03'!I22)</f>
        <v>9</v>
      </c>
      <c r="J22" s="8">
        <f>SUM('21lag03'!J22)</f>
        <v>0</v>
      </c>
      <c r="K22" s="8">
        <f>SUM('21lag03'!K22)</f>
        <v>0</v>
      </c>
      <c r="L22" s="9">
        <f>SUM(B22:K22)</f>
        <v>54</v>
      </c>
      <c r="M22" s="32"/>
    </row>
    <row r="23" spans="1:13" s="13" customFormat="1" x14ac:dyDescent="0.25">
      <c r="A23" s="18" t="s">
        <v>31</v>
      </c>
      <c r="B23" s="11">
        <f t="shared" ref="B23:L23" si="2">SUM(B18:B22)</f>
        <v>304</v>
      </c>
      <c r="C23" s="11">
        <f t="shared" si="2"/>
        <v>34192</v>
      </c>
      <c r="D23" s="11">
        <f t="shared" si="2"/>
        <v>36602</v>
      </c>
      <c r="E23" s="11">
        <f t="shared" si="2"/>
        <v>36703</v>
      </c>
      <c r="F23" s="11">
        <f t="shared" si="2"/>
        <v>37540</v>
      </c>
      <c r="G23" s="11">
        <f t="shared" si="2"/>
        <v>37940</v>
      </c>
      <c r="H23" s="11">
        <f t="shared" si="2"/>
        <v>37920</v>
      </c>
      <c r="I23" s="11">
        <f t="shared" si="2"/>
        <v>5274</v>
      </c>
      <c r="J23" s="11">
        <f t="shared" si="2"/>
        <v>277</v>
      </c>
      <c r="K23" s="11">
        <f t="shared" si="2"/>
        <v>40</v>
      </c>
      <c r="L23" s="12">
        <f t="shared" si="2"/>
        <v>226792</v>
      </c>
      <c r="M23" s="32"/>
    </row>
    <row r="24" spans="1:13" s="13" customFormat="1" x14ac:dyDescent="0.25">
      <c r="A24" s="18"/>
      <c r="B24" s="30"/>
      <c r="C24" s="30"/>
      <c r="D24" s="30"/>
      <c r="E24" s="30"/>
      <c r="F24" s="30"/>
      <c r="G24" s="30"/>
      <c r="H24" s="30"/>
      <c r="I24" s="30"/>
      <c r="J24" s="30"/>
      <c r="K24" s="30"/>
      <c r="L24" s="30"/>
      <c r="M24" s="32"/>
    </row>
    <row r="25" spans="1:13" s="5" customFormat="1" x14ac:dyDescent="0.25">
      <c r="A25" s="62" t="s">
        <v>31</v>
      </c>
      <c r="B25" s="62"/>
      <c r="C25" s="62"/>
      <c r="D25" s="62"/>
      <c r="E25" s="62"/>
      <c r="F25" s="62"/>
      <c r="G25" s="62"/>
      <c r="H25" s="62"/>
      <c r="I25" s="62"/>
      <c r="J25" s="62"/>
      <c r="K25" s="62"/>
      <c r="L25" s="62"/>
      <c r="M25" s="32"/>
    </row>
    <row r="26" spans="1:13" s="5" customFormat="1" x14ac:dyDescent="0.25">
      <c r="B26" s="2"/>
      <c r="C26" s="2"/>
      <c r="D26" s="2"/>
      <c r="E26" s="2"/>
      <c r="F26" s="2"/>
      <c r="G26" s="2"/>
      <c r="H26" s="2"/>
      <c r="I26" s="2"/>
      <c r="J26" s="2"/>
      <c r="K26" s="2"/>
      <c r="L26" s="2"/>
      <c r="M26" s="32"/>
    </row>
    <row r="27" spans="1:13" x14ac:dyDescent="0.25">
      <c r="A27" s="5" t="s">
        <v>38</v>
      </c>
      <c r="B27" s="8">
        <f>SUM(B9,B18)</f>
        <v>120</v>
      </c>
      <c r="C27" s="8">
        <f t="shared" ref="C27:L27" si="3">SUM(C9,C18)</f>
        <v>11202</v>
      </c>
      <c r="D27" s="8">
        <f t="shared" si="3"/>
        <v>12614</v>
      </c>
      <c r="E27" s="8">
        <f t="shared" si="3"/>
        <v>12479</v>
      </c>
      <c r="F27" s="8">
        <f t="shared" si="3"/>
        <v>12903</v>
      </c>
      <c r="G27" s="8">
        <f t="shared" si="3"/>
        <v>12709</v>
      </c>
      <c r="H27" s="8">
        <f t="shared" si="3"/>
        <v>12814</v>
      </c>
      <c r="I27" s="8">
        <f t="shared" si="3"/>
        <v>2855</v>
      </c>
      <c r="J27" s="8">
        <f t="shared" si="3"/>
        <v>209</v>
      </c>
      <c r="K27" s="8">
        <f t="shared" si="3"/>
        <v>31</v>
      </c>
      <c r="L27" s="9">
        <f t="shared" si="3"/>
        <v>77936</v>
      </c>
      <c r="M27" s="32"/>
    </row>
    <row r="28" spans="1:13" x14ac:dyDescent="0.25">
      <c r="A28" s="5" t="s">
        <v>10</v>
      </c>
      <c r="B28" s="8">
        <f t="shared" ref="B28:L28" si="4">SUM(B10,B19)</f>
        <v>344</v>
      </c>
      <c r="C28" s="8">
        <f t="shared" si="4"/>
        <v>41993</v>
      </c>
      <c r="D28" s="8">
        <f t="shared" si="4"/>
        <v>45782</v>
      </c>
      <c r="E28" s="8">
        <f t="shared" si="4"/>
        <v>45895</v>
      </c>
      <c r="F28" s="8">
        <f t="shared" si="4"/>
        <v>47020</v>
      </c>
      <c r="G28" s="8">
        <f t="shared" si="4"/>
        <v>47819</v>
      </c>
      <c r="H28" s="8">
        <f t="shared" si="4"/>
        <v>47634</v>
      </c>
      <c r="I28" s="8">
        <f t="shared" si="4"/>
        <v>6880</v>
      </c>
      <c r="J28" s="8">
        <f t="shared" si="4"/>
        <v>354</v>
      </c>
      <c r="K28" s="8">
        <f t="shared" si="4"/>
        <v>58</v>
      </c>
      <c r="L28" s="9">
        <f t="shared" si="4"/>
        <v>283779</v>
      </c>
      <c r="M28" s="32"/>
    </row>
    <row r="29" spans="1:13" x14ac:dyDescent="0.25">
      <c r="A29" s="5" t="s">
        <v>12</v>
      </c>
      <c r="B29" s="8">
        <f t="shared" ref="B29:L29" si="5">SUM(B11,B20)</f>
        <v>0</v>
      </c>
      <c r="C29" s="8">
        <f t="shared" si="5"/>
        <v>54</v>
      </c>
      <c r="D29" s="8">
        <f t="shared" si="5"/>
        <v>88</v>
      </c>
      <c r="E29" s="8">
        <f t="shared" si="5"/>
        <v>98</v>
      </c>
      <c r="F29" s="8">
        <f t="shared" si="5"/>
        <v>130</v>
      </c>
      <c r="G29" s="8">
        <f t="shared" si="5"/>
        <v>161</v>
      </c>
      <c r="H29" s="8">
        <f t="shared" si="5"/>
        <v>183</v>
      </c>
      <c r="I29" s="8">
        <f t="shared" si="5"/>
        <v>107</v>
      </c>
      <c r="J29" s="8">
        <f t="shared" si="5"/>
        <v>5</v>
      </c>
      <c r="K29" s="8">
        <f t="shared" si="5"/>
        <v>1</v>
      </c>
      <c r="L29" s="9">
        <f t="shared" si="5"/>
        <v>827</v>
      </c>
      <c r="M29" s="32"/>
    </row>
    <row r="30" spans="1:13" x14ac:dyDescent="0.25">
      <c r="A30" s="5" t="s">
        <v>11</v>
      </c>
      <c r="B30" s="8">
        <f t="shared" ref="B30:L30" si="6">SUM(B12,B21)</f>
        <v>130</v>
      </c>
      <c r="C30" s="8">
        <f t="shared" si="6"/>
        <v>15630</v>
      </c>
      <c r="D30" s="8">
        <f t="shared" si="6"/>
        <v>16591</v>
      </c>
      <c r="E30" s="8">
        <f t="shared" si="6"/>
        <v>16602</v>
      </c>
      <c r="F30" s="8">
        <f t="shared" si="6"/>
        <v>16705</v>
      </c>
      <c r="G30" s="8">
        <f t="shared" si="6"/>
        <v>16966</v>
      </c>
      <c r="H30" s="8">
        <f t="shared" si="6"/>
        <v>16632</v>
      </c>
      <c r="I30" s="8">
        <f t="shared" si="6"/>
        <v>2183</v>
      </c>
      <c r="J30" s="8">
        <f t="shared" si="6"/>
        <v>83</v>
      </c>
      <c r="K30" s="8">
        <f t="shared" si="6"/>
        <v>1</v>
      </c>
      <c r="L30" s="9">
        <f t="shared" si="6"/>
        <v>101523</v>
      </c>
      <c r="M30" s="32"/>
    </row>
    <row r="31" spans="1:13" x14ac:dyDescent="0.25">
      <c r="A31" s="5" t="s">
        <v>41</v>
      </c>
      <c r="B31" s="8">
        <f t="shared" ref="B31:L31" si="7">SUM(B13,B22)</f>
        <v>0</v>
      </c>
      <c r="C31" s="8">
        <f t="shared" si="7"/>
        <v>8</v>
      </c>
      <c r="D31" s="8">
        <f t="shared" si="7"/>
        <v>17</v>
      </c>
      <c r="E31" s="8">
        <f t="shared" si="7"/>
        <v>24</v>
      </c>
      <c r="F31" s="8">
        <f t="shared" si="7"/>
        <v>30</v>
      </c>
      <c r="G31" s="8">
        <f t="shared" si="7"/>
        <v>28</v>
      </c>
      <c r="H31" s="8">
        <f t="shared" si="7"/>
        <v>37</v>
      </c>
      <c r="I31" s="8">
        <f t="shared" si="7"/>
        <v>31</v>
      </c>
      <c r="J31" s="8">
        <f t="shared" si="7"/>
        <v>0</v>
      </c>
      <c r="K31" s="8">
        <f t="shared" si="7"/>
        <v>0</v>
      </c>
      <c r="L31" s="9">
        <f t="shared" si="7"/>
        <v>175</v>
      </c>
      <c r="M31" s="32"/>
    </row>
    <row r="32" spans="1:13" s="18" customFormat="1" x14ac:dyDescent="0.25">
      <c r="A32" s="18" t="s">
        <v>31</v>
      </c>
      <c r="B32" s="11">
        <f t="shared" ref="B32:L32" si="8">SUM(B14,B23)</f>
        <v>594</v>
      </c>
      <c r="C32" s="11">
        <f t="shared" si="8"/>
        <v>68887</v>
      </c>
      <c r="D32" s="11">
        <f t="shared" si="8"/>
        <v>75092</v>
      </c>
      <c r="E32" s="11">
        <f t="shared" si="8"/>
        <v>75098</v>
      </c>
      <c r="F32" s="11">
        <f t="shared" si="8"/>
        <v>76788</v>
      </c>
      <c r="G32" s="11">
        <f t="shared" si="8"/>
        <v>77683</v>
      </c>
      <c r="H32" s="11">
        <f t="shared" si="8"/>
        <v>77300</v>
      </c>
      <c r="I32" s="11">
        <f t="shared" si="8"/>
        <v>12056</v>
      </c>
      <c r="J32" s="11">
        <f t="shared" si="8"/>
        <v>651</v>
      </c>
      <c r="K32" s="11">
        <f t="shared" si="8"/>
        <v>91</v>
      </c>
      <c r="L32" s="12">
        <f t="shared" si="8"/>
        <v>464240</v>
      </c>
      <c r="M32" s="32"/>
    </row>
    <row r="34" spans="2:12" x14ac:dyDescent="0.25">
      <c r="B34" s="32"/>
      <c r="C34" s="32"/>
      <c r="D34" s="32"/>
      <c r="E34" s="32"/>
      <c r="F34" s="32"/>
      <c r="G34" s="32"/>
      <c r="H34" s="32"/>
      <c r="I34" s="32"/>
      <c r="J34" s="32"/>
      <c r="K34" s="32"/>
      <c r="L34" s="32"/>
    </row>
    <row r="35" spans="2:12" x14ac:dyDescent="0.25">
      <c r="B35" s="32"/>
      <c r="C35" s="32"/>
      <c r="D35" s="32"/>
      <c r="E35" s="32"/>
      <c r="F35" s="32"/>
      <c r="G35" s="32"/>
      <c r="H35" s="32"/>
      <c r="I35" s="32"/>
      <c r="J35" s="32"/>
      <c r="K35" s="32"/>
      <c r="L35" s="32"/>
    </row>
    <row r="36" spans="2:12" x14ac:dyDescent="0.25">
      <c r="B36" s="32"/>
      <c r="C36" s="32"/>
      <c r="D36" s="32"/>
      <c r="E36" s="32"/>
      <c r="F36" s="32"/>
      <c r="G36" s="32"/>
      <c r="H36" s="32"/>
      <c r="I36" s="32"/>
      <c r="J36" s="32"/>
      <c r="K36" s="32"/>
      <c r="L36" s="32"/>
    </row>
    <row r="37" spans="2:12" x14ac:dyDescent="0.25">
      <c r="B37" s="32"/>
      <c r="C37" s="32"/>
      <c r="D37" s="32"/>
      <c r="E37" s="32"/>
      <c r="F37" s="32"/>
      <c r="G37" s="32"/>
      <c r="H37" s="32"/>
      <c r="I37" s="32"/>
      <c r="J37" s="32"/>
      <c r="K37" s="32"/>
      <c r="L37" s="32"/>
    </row>
    <row r="38" spans="2:12" x14ac:dyDescent="0.25">
      <c r="B38" s="32"/>
      <c r="C38" s="32"/>
      <c r="D38" s="32"/>
      <c r="E38" s="32"/>
      <c r="F38" s="32"/>
      <c r="G38" s="32"/>
      <c r="H38" s="32"/>
      <c r="I38" s="32"/>
      <c r="J38" s="32"/>
      <c r="K38" s="32"/>
      <c r="L38" s="32"/>
    </row>
    <row r="39" spans="2:12" x14ac:dyDescent="0.25">
      <c r="B39" s="32"/>
      <c r="C39" s="32"/>
      <c r="D39" s="32"/>
      <c r="E39" s="32"/>
      <c r="F39" s="32"/>
      <c r="G39" s="32"/>
      <c r="H39" s="32"/>
      <c r="I39" s="32"/>
      <c r="J39" s="32"/>
      <c r="K39" s="32"/>
      <c r="L39" s="32"/>
    </row>
    <row r="40" spans="2:12" x14ac:dyDescent="0.25">
      <c r="B40" s="32"/>
      <c r="C40" s="32"/>
      <c r="D40" s="32"/>
      <c r="E40" s="32"/>
      <c r="F40" s="32"/>
      <c r="G40" s="32"/>
      <c r="H40" s="32"/>
      <c r="I40" s="32"/>
      <c r="J40" s="32"/>
      <c r="K40" s="32"/>
      <c r="L40" s="32"/>
    </row>
    <row r="41" spans="2:12" x14ac:dyDescent="0.25">
      <c r="B41" s="32"/>
      <c r="C41" s="32"/>
      <c r="D41" s="32"/>
      <c r="E41" s="32"/>
      <c r="F41" s="32"/>
      <c r="G41" s="32"/>
      <c r="H41" s="32"/>
      <c r="I41" s="32"/>
      <c r="J41" s="32"/>
      <c r="K41" s="32"/>
      <c r="L41" s="32"/>
    </row>
    <row r="42" spans="2:12" x14ac:dyDescent="0.25">
      <c r="L42" s="2"/>
    </row>
    <row r="43" spans="2:12" x14ac:dyDescent="0.25">
      <c r="C43" s="32"/>
      <c r="K43" s="32"/>
      <c r="L43" s="2"/>
    </row>
  </sheetData>
  <mergeCells count="5">
    <mergeCell ref="A25:L25"/>
    <mergeCell ref="A2:L2"/>
    <mergeCell ref="A3:L3"/>
    <mergeCell ref="A7:L7"/>
    <mergeCell ref="A16:L16"/>
  </mergeCells>
  <phoneticPr fontId="0" type="noConversion"/>
  <printOptions horizontalCentered="1"/>
  <pageMargins left="0.39370078740157483" right="0.39370078740157483" top="0.78740157480314965" bottom="0.59055118110236227" header="0.51181102362204722" footer="0.51181102362204722"/>
  <pageSetup paperSize="9" scale="88" orientation="portrait" verticalDpi="300" r:id="rId1"/>
  <headerFooter alignWithMargins="0">
    <oddFooter>&amp;R&amp;A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L41"/>
  <sheetViews>
    <sheetView zoomScaleNormal="100" workbookViewId="0">
      <selection activeCell="A54" sqref="A54"/>
    </sheetView>
  </sheetViews>
  <sheetFormatPr defaultColWidth="9.109375" defaultRowHeight="13.2" x14ac:dyDescent="0.25"/>
  <cols>
    <col min="1" max="1" width="19.44140625" style="5" customWidth="1"/>
    <col min="2" max="2" width="8.88671875" style="4" customWidth="1"/>
    <col min="3" max="10" width="8.5546875" style="4" customWidth="1"/>
    <col min="11" max="11" width="8.88671875" style="4" customWidth="1"/>
    <col min="12" max="12" width="10.6640625" style="5" customWidth="1"/>
    <col min="13" max="14" width="9.33203125" style="4" customWidth="1"/>
    <col min="15" max="19" width="10.88671875" style="4" customWidth="1"/>
    <col min="20" max="20" width="9.33203125" style="4" customWidth="1"/>
    <col min="21" max="16384" width="9.109375" style="4"/>
  </cols>
  <sheetData>
    <row r="1" spans="1:12" x14ac:dyDescent="0.25">
      <c r="A1" s="3" t="s">
        <v>101</v>
      </c>
    </row>
    <row r="2" spans="1:12" x14ac:dyDescent="0.25">
      <c r="A2" s="61" t="s">
        <v>26</v>
      </c>
      <c r="B2" s="61"/>
      <c r="C2" s="61"/>
      <c r="D2" s="61"/>
      <c r="E2" s="61"/>
      <c r="F2" s="61"/>
      <c r="G2" s="61"/>
      <c r="H2" s="61"/>
      <c r="I2" s="61"/>
      <c r="J2" s="61"/>
      <c r="K2" s="61"/>
      <c r="L2" s="61"/>
    </row>
    <row r="3" spans="1:12" x14ac:dyDescent="0.25">
      <c r="A3" s="61" t="s">
        <v>28</v>
      </c>
      <c r="B3" s="61"/>
      <c r="C3" s="61"/>
      <c r="D3" s="61"/>
      <c r="E3" s="61"/>
      <c r="F3" s="61"/>
      <c r="G3" s="61"/>
      <c r="H3" s="61"/>
      <c r="I3" s="61"/>
      <c r="J3" s="61"/>
      <c r="K3" s="61"/>
      <c r="L3" s="61"/>
    </row>
    <row r="4" spans="1:12" ht="13.8" thickBot="1" x14ac:dyDescent="0.3"/>
    <row r="5" spans="1:12" ht="27" customHeight="1" x14ac:dyDescent="0.25">
      <c r="A5" s="6"/>
      <c r="B5" s="76" t="str">
        <f>C5+1&amp;" "&amp;"en later"</f>
        <v>2016 en later</v>
      </c>
      <c r="C5" s="77">
        <v>2015</v>
      </c>
      <c r="D5" s="77">
        <f t="shared" ref="D5:J5" si="0">C5-1</f>
        <v>2014</v>
      </c>
      <c r="E5" s="77">
        <f t="shared" si="0"/>
        <v>2013</v>
      </c>
      <c r="F5" s="77">
        <f t="shared" si="0"/>
        <v>2012</v>
      </c>
      <c r="G5" s="77">
        <f t="shared" si="0"/>
        <v>2011</v>
      </c>
      <c r="H5" s="77">
        <f t="shared" si="0"/>
        <v>2010</v>
      </c>
      <c r="I5" s="77">
        <f t="shared" si="0"/>
        <v>2009</v>
      </c>
      <c r="J5" s="77">
        <f t="shared" si="0"/>
        <v>2008</v>
      </c>
      <c r="K5" s="78" t="str">
        <f>J5-1&amp;" "&amp;"en vroeger"</f>
        <v>2007 en vroeger</v>
      </c>
      <c r="L5" s="77" t="s">
        <v>31</v>
      </c>
    </row>
    <row r="6" spans="1:12" x14ac:dyDescent="0.25">
      <c r="A6" s="7"/>
      <c r="L6" s="4"/>
    </row>
    <row r="7" spans="1:12" s="5" customFormat="1" x14ac:dyDescent="0.25">
      <c r="A7" s="62" t="s">
        <v>8</v>
      </c>
      <c r="B7" s="62"/>
      <c r="C7" s="62"/>
      <c r="D7" s="62"/>
      <c r="E7" s="62"/>
      <c r="F7" s="62"/>
      <c r="G7" s="62"/>
      <c r="H7" s="62"/>
      <c r="I7" s="62"/>
      <c r="J7" s="62"/>
      <c r="K7" s="62"/>
      <c r="L7" s="62"/>
    </row>
    <row r="8" spans="1:12" s="5" customFormat="1" x14ac:dyDescent="0.25"/>
    <row r="9" spans="1:12" x14ac:dyDescent="0.25">
      <c r="A9" s="5" t="s">
        <v>43</v>
      </c>
      <c r="B9" s="8">
        <f>SUM('21lag06'!B11,'21lag06'!B49,'21lag06'!B87,'21lag06'!B125)</f>
        <v>249</v>
      </c>
      <c r="C9" s="8">
        <f>SUM('21lag06'!C11,'21lag06'!C49,'21lag06'!C87,'21lag06'!C125)</f>
        <v>31876</v>
      </c>
      <c r="D9" s="8">
        <f>SUM('21lag06'!D11,'21lag06'!D49,'21lag06'!D87,'21lag06'!D125)</f>
        <v>3414</v>
      </c>
      <c r="E9" s="8">
        <f>SUM('21lag06'!E11,'21lag06'!E49,'21lag06'!E87,'21lag06'!E125)</f>
        <v>185</v>
      </c>
      <c r="F9" s="8">
        <f>SUM('21lag06'!F11,'21lag06'!F49,'21lag06'!F87,'21lag06'!F125)</f>
        <v>9</v>
      </c>
      <c r="G9" s="8">
        <f>SUM('21lag06'!G11,'21lag06'!G49,'21lag06'!G87,'21lag06'!G125)</f>
        <v>1</v>
      </c>
      <c r="H9" s="8">
        <f>SUM('21lag06'!H11,'21lag06'!H49,'21lag06'!H87,'21lag06'!H125)</f>
        <v>0</v>
      </c>
      <c r="I9" s="8">
        <f>SUM('21lag06'!I11,'21lag06'!I49,'21lag06'!I87,'21lag06'!I125)</f>
        <v>0</v>
      </c>
      <c r="J9" s="8">
        <f>SUM('21lag06'!J11,'21lag06'!J49,'21lag06'!J87,'21lag06'!J125)</f>
        <v>0</v>
      </c>
      <c r="K9" s="8">
        <f>SUM('21lag06'!K11,'21lag06'!K49,'21lag06'!K87,'21lag06'!K125)</f>
        <v>0</v>
      </c>
      <c r="L9" s="9">
        <f t="shared" ref="L9:L14" si="1">SUM(B9:K9)</f>
        <v>35734</v>
      </c>
    </row>
    <row r="10" spans="1:12" x14ac:dyDescent="0.25">
      <c r="A10" s="5" t="s">
        <v>44</v>
      </c>
      <c r="B10" s="8">
        <f>SUM('21lag06'!B12,'21lag06'!B50,'21lag06'!B88,'21lag06'!B126)</f>
        <v>3</v>
      </c>
      <c r="C10" s="8">
        <f>SUM('21lag06'!C12,'21lag06'!C50,'21lag06'!C88,'21lag06'!C126)</f>
        <v>272</v>
      </c>
      <c r="D10" s="8">
        <f>SUM('21lag06'!D12,'21lag06'!D50,'21lag06'!D88,'21lag06'!D126)</f>
        <v>31063</v>
      </c>
      <c r="E10" s="8">
        <f>SUM('21lag06'!E12,'21lag06'!E50,'21lag06'!E88,'21lag06'!E126)</f>
        <v>3762</v>
      </c>
      <c r="F10" s="8">
        <f>SUM('21lag06'!F12,'21lag06'!F50,'21lag06'!F88,'21lag06'!F126)</f>
        <v>254</v>
      </c>
      <c r="G10" s="8">
        <f>SUM('21lag06'!G12,'21lag06'!G50,'21lag06'!G88,'21lag06'!G126)</f>
        <v>14</v>
      </c>
      <c r="H10" s="8">
        <f>SUM('21lag06'!H12,'21lag06'!H50,'21lag06'!H88,'21lag06'!H126)</f>
        <v>5</v>
      </c>
      <c r="I10" s="8">
        <f>SUM('21lag06'!I12,'21lag06'!I50,'21lag06'!I88,'21lag06'!I126)</f>
        <v>1</v>
      </c>
      <c r="J10" s="8">
        <f>SUM('21lag06'!J12,'21lag06'!J50,'21lag06'!J88,'21lag06'!J126)</f>
        <v>0</v>
      </c>
      <c r="K10" s="8">
        <f>SUM('21lag06'!K12,'21lag06'!K50,'21lag06'!K88,'21lag06'!K126)</f>
        <v>0</v>
      </c>
      <c r="L10" s="9">
        <f t="shared" si="1"/>
        <v>35374</v>
      </c>
    </row>
    <row r="11" spans="1:12" x14ac:dyDescent="0.25">
      <c r="A11" s="5" t="s">
        <v>45</v>
      </c>
      <c r="B11" s="8">
        <f>SUM('21lag06'!B13,'21lag06'!B51,'21lag06'!B89,'21lag06'!B127)</f>
        <v>0</v>
      </c>
      <c r="C11" s="8">
        <f>SUM('21lag06'!C13,'21lag06'!C51,'21lag06'!C89,'21lag06'!C127)</f>
        <v>4</v>
      </c>
      <c r="D11" s="8">
        <f>SUM('21lag06'!D13,'21lag06'!D51,'21lag06'!D89,'21lag06'!D127)</f>
        <v>441</v>
      </c>
      <c r="E11" s="8">
        <f>SUM('21lag06'!E13,'21lag06'!E51,'21lag06'!E89,'21lag06'!E127)</f>
        <v>29944</v>
      </c>
      <c r="F11" s="8">
        <f>SUM('21lag06'!F13,'21lag06'!F51,'21lag06'!F89,'21lag06'!F127)</f>
        <v>4183</v>
      </c>
      <c r="G11" s="8">
        <f>SUM('21lag06'!G13,'21lag06'!G51,'21lag06'!G89,'21lag06'!G127)</f>
        <v>337</v>
      </c>
      <c r="H11" s="8">
        <f>SUM('21lag06'!H13,'21lag06'!H51,'21lag06'!H89,'21lag06'!H127)</f>
        <v>12</v>
      </c>
      <c r="I11" s="8">
        <f>SUM('21lag06'!I13,'21lag06'!I51,'21lag06'!I89,'21lag06'!I127)</f>
        <v>1</v>
      </c>
      <c r="J11" s="8">
        <f>SUM('21lag06'!J13,'21lag06'!J51,'21lag06'!J89,'21lag06'!J127)</f>
        <v>0</v>
      </c>
      <c r="K11" s="8">
        <f>SUM('21lag06'!K13,'21lag06'!K51,'21lag06'!K89,'21lag06'!K127)</f>
        <v>0</v>
      </c>
      <c r="L11" s="9">
        <f t="shared" si="1"/>
        <v>34922</v>
      </c>
    </row>
    <row r="12" spans="1:12" x14ac:dyDescent="0.25">
      <c r="A12" s="5" t="s">
        <v>46</v>
      </c>
      <c r="B12" s="8">
        <f>SUM('21lag06'!B14,'21lag06'!B52,'21lag06'!B90,'21lag06'!B128)</f>
        <v>0</v>
      </c>
      <c r="C12" s="8">
        <f>SUM('21lag06'!C14,'21lag06'!C52,'21lag06'!C90,'21lag06'!C128)</f>
        <v>0</v>
      </c>
      <c r="D12" s="8">
        <f>SUM('21lag06'!D14,'21lag06'!D52,'21lag06'!D90,'21lag06'!D128)</f>
        <v>6</v>
      </c>
      <c r="E12" s="8">
        <f>SUM('21lag06'!E14,'21lag06'!E52,'21lag06'!E90,'21lag06'!E128)</f>
        <v>417</v>
      </c>
      <c r="F12" s="8">
        <f>SUM('21lag06'!F14,'21lag06'!F52,'21lag06'!F90,'21lag06'!F128)</f>
        <v>29703</v>
      </c>
      <c r="G12" s="8">
        <f>SUM('21lag06'!G14,'21lag06'!G52,'21lag06'!G90,'21lag06'!G128)</f>
        <v>4329</v>
      </c>
      <c r="H12" s="8">
        <f>SUM('21lag06'!H14,'21lag06'!H52,'21lag06'!H90,'21lag06'!H128)</f>
        <v>480</v>
      </c>
      <c r="I12" s="8">
        <f>SUM('21lag06'!I14,'21lag06'!I52,'21lag06'!I90,'21lag06'!I128)</f>
        <v>26</v>
      </c>
      <c r="J12" s="8">
        <f>SUM('21lag06'!J14,'21lag06'!J52,'21lag06'!J90,'21lag06'!J128)</f>
        <v>3</v>
      </c>
      <c r="K12" s="8">
        <f>SUM('21lag06'!K14,'21lag06'!K52,'21lag06'!K90,'21lag06'!K128)</f>
        <v>0</v>
      </c>
      <c r="L12" s="9">
        <f t="shared" si="1"/>
        <v>34964</v>
      </c>
    </row>
    <row r="13" spans="1:12" x14ac:dyDescent="0.25">
      <c r="A13" s="5" t="s">
        <v>47</v>
      </c>
      <c r="B13" s="8">
        <f>SUM('21lag06'!B15,'21lag06'!B53,'21lag06'!B91,'21lag06'!B129)</f>
        <v>0</v>
      </c>
      <c r="C13" s="8">
        <f>SUM('21lag06'!C15,'21lag06'!C53,'21lag06'!C91,'21lag06'!C129)</f>
        <v>0</v>
      </c>
      <c r="D13" s="8">
        <f>SUM('21lag06'!D15,'21lag06'!D53,'21lag06'!D91,'21lag06'!D129)</f>
        <v>0</v>
      </c>
      <c r="E13" s="8">
        <f>SUM('21lag06'!E15,'21lag06'!E53,'21lag06'!E91,'21lag06'!E129)</f>
        <v>12</v>
      </c>
      <c r="F13" s="8">
        <f>SUM('21lag06'!F15,'21lag06'!F53,'21lag06'!F91,'21lag06'!F129)</f>
        <v>564</v>
      </c>
      <c r="G13" s="8">
        <f>SUM('21lag06'!G15,'21lag06'!G53,'21lag06'!G91,'21lag06'!G129)</f>
        <v>29746</v>
      </c>
      <c r="H13" s="8">
        <f>SUM('21lag06'!H15,'21lag06'!H53,'21lag06'!H91,'21lag06'!H129)</f>
        <v>4424</v>
      </c>
      <c r="I13" s="8">
        <f>SUM('21lag06'!I15,'21lag06'!I53,'21lag06'!I91,'21lag06'!I129)</f>
        <v>312</v>
      </c>
      <c r="J13" s="8">
        <f>SUM('21lag06'!J15,'21lag06'!J53,'21lag06'!J91,'21lag06'!J129)</f>
        <v>11</v>
      </c>
      <c r="K13" s="8">
        <f>SUM('21lag06'!K15,'21lag06'!K53,'21lag06'!K91,'21lag06'!K129)</f>
        <v>0</v>
      </c>
      <c r="L13" s="9">
        <f t="shared" si="1"/>
        <v>35069</v>
      </c>
    </row>
    <row r="14" spans="1:12" x14ac:dyDescent="0.25">
      <c r="A14" s="5" t="s">
        <v>48</v>
      </c>
      <c r="B14" s="8">
        <f>SUM('21lag06'!B16,'21lag06'!B54,'21lag06'!B92,'21lag06'!B130)</f>
        <v>0</v>
      </c>
      <c r="C14" s="8">
        <f>SUM('21lag06'!C16,'21lag06'!C54,'21lag06'!C92,'21lag06'!C130)</f>
        <v>0</v>
      </c>
      <c r="D14" s="8">
        <f>SUM('21lag06'!D16,'21lag06'!D54,'21lag06'!D92,'21lag06'!D130)</f>
        <v>0</v>
      </c>
      <c r="E14" s="8">
        <f>SUM('21lag06'!E16,'21lag06'!E54,'21lag06'!E92,'21lag06'!E130)</f>
        <v>0</v>
      </c>
      <c r="F14" s="8">
        <f>SUM('21lag06'!F16,'21lag06'!F54,'21lag06'!F92,'21lag06'!F130)</f>
        <v>13</v>
      </c>
      <c r="G14" s="8">
        <f>SUM('21lag06'!G16,'21lag06'!G54,'21lag06'!G92,'21lag06'!G130)</f>
        <v>515</v>
      </c>
      <c r="H14" s="8">
        <f>SUM('21lag06'!H16,'21lag06'!H54,'21lag06'!H92,'21lag06'!H130)</f>
        <v>29561</v>
      </c>
      <c r="I14" s="8">
        <f>SUM('21lag06'!I16,'21lag06'!I54,'21lag06'!I92,'21lag06'!I130)</f>
        <v>3413</v>
      </c>
      <c r="J14" s="8">
        <f>SUM('21lag06'!J16,'21lag06'!J54,'21lag06'!J92,'21lag06'!J130)</f>
        <v>149</v>
      </c>
      <c r="K14" s="8">
        <f>SUM('21lag06'!K16,'21lag06'!K54,'21lag06'!K92,'21lag06'!K130)</f>
        <v>5</v>
      </c>
      <c r="L14" s="9">
        <f t="shared" si="1"/>
        <v>33656</v>
      </c>
    </row>
    <row r="15" spans="1:12" s="13" customFormat="1" x14ac:dyDescent="0.25">
      <c r="A15" s="10"/>
      <c r="B15" s="11">
        <f>SUM(B9:B14)</f>
        <v>252</v>
      </c>
      <c r="C15" s="11">
        <f t="shared" ref="C15:L15" si="2">SUM(C9:C14)</f>
        <v>32152</v>
      </c>
      <c r="D15" s="11">
        <f t="shared" si="2"/>
        <v>34924</v>
      </c>
      <c r="E15" s="11">
        <f t="shared" si="2"/>
        <v>34320</v>
      </c>
      <c r="F15" s="11">
        <f t="shared" si="2"/>
        <v>34726</v>
      </c>
      <c r="G15" s="11">
        <f t="shared" si="2"/>
        <v>34942</v>
      </c>
      <c r="H15" s="11">
        <f t="shared" si="2"/>
        <v>34482</v>
      </c>
      <c r="I15" s="11">
        <f t="shared" si="2"/>
        <v>3753</v>
      </c>
      <c r="J15" s="11">
        <f t="shared" si="2"/>
        <v>163</v>
      </c>
      <c r="K15" s="11">
        <f t="shared" si="2"/>
        <v>5</v>
      </c>
      <c r="L15" s="12">
        <f t="shared" si="2"/>
        <v>209719</v>
      </c>
    </row>
    <row r="16" spans="1:12" s="17" customFormat="1" ht="15.75" customHeight="1" x14ac:dyDescent="0.25">
      <c r="A16" s="14" t="s">
        <v>54</v>
      </c>
      <c r="B16" s="15">
        <f>SUM('21lag06'!B18,'21lag06'!B56,'21lag06'!B94,'21lag06'!B132)</f>
        <v>27</v>
      </c>
      <c r="C16" s="15">
        <f>SUM('21lag06'!C18,'21lag06'!C56,'21lag06'!C94,'21lag06'!C132)</f>
        <v>1599</v>
      </c>
      <c r="D16" s="15">
        <f>SUM('21lag06'!D18,'21lag06'!D56,'21lag06'!D94,'21lag06'!D132)</f>
        <v>1798</v>
      </c>
      <c r="E16" s="15">
        <f>SUM('21lag06'!E18,'21lag06'!E56,'21lag06'!E94,'21lag06'!E132)</f>
        <v>1675</v>
      </c>
      <c r="F16" s="15">
        <f>SUM('21lag06'!F18,'21lag06'!F56,'21lag06'!F94,'21lag06'!F132)</f>
        <v>1658</v>
      </c>
      <c r="G16" s="15">
        <f>SUM('21lag06'!G18,'21lag06'!G56,'21lag06'!G94,'21lag06'!G132)</f>
        <v>1656</v>
      </c>
      <c r="H16" s="15">
        <f>SUM('21lag06'!H18,'21lag06'!H56,'21lag06'!H94,'21lag06'!H132)</f>
        <v>1529</v>
      </c>
      <c r="I16" s="15">
        <f>SUM('21lag06'!I18,'21lag06'!I56,'21lag06'!I94,'21lag06'!I132)</f>
        <v>241</v>
      </c>
      <c r="J16" s="15">
        <f>SUM('21lag06'!J18,'21lag06'!J56,'21lag06'!J94,'21lag06'!J132)</f>
        <v>10</v>
      </c>
      <c r="K16" s="15">
        <f>SUM('21lag06'!K18,'21lag06'!K56,'21lag06'!K94,'21lag06'!K132)</f>
        <v>2</v>
      </c>
      <c r="L16" s="16">
        <f>SUM(B16:K16)</f>
        <v>10195</v>
      </c>
    </row>
    <row r="17" spans="1:12" s="13" customFormat="1" x14ac:dyDescent="0.25">
      <c r="A17" s="18" t="s">
        <v>31</v>
      </c>
      <c r="B17" s="19">
        <f>SUM(B15:B16)</f>
        <v>279</v>
      </c>
      <c r="C17" s="19">
        <f t="shared" ref="C17:L17" si="3">SUM(C15:C16)</f>
        <v>33751</v>
      </c>
      <c r="D17" s="19">
        <f t="shared" si="3"/>
        <v>36722</v>
      </c>
      <c r="E17" s="19">
        <f t="shared" si="3"/>
        <v>35995</v>
      </c>
      <c r="F17" s="19">
        <f t="shared" si="3"/>
        <v>36384</v>
      </c>
      <c r="G17" s="19">
        <f t="shared" si="3"/>
        <v>36598</v>
      </c>
      <c r="H17" s="19">
        <f t="shared" si="3"/>
        <v>36011</v>
      </c>
      <c r="I17" s="19">
        <f t="shared" si="3"/>
        <v>3994</v>
      </c>
      <c r="J17" s="19">
        <f t="shared" si="3"/>
        <v>173</v>
      </c>
      <c r="K17" s="19">
        <f t="shared" si="3"/>
        <v>7</v>
      </c>
      <c r="L17" s="20">
        <f t="shared" si="3"/>
        <v>219914</v>
      </c>
    </row>
    <row r="18" spans="1:12" s="5" customFormat="1" x14ac:dyDescent="0.25">
      <c r="B18" s="21"/>
      <c r="C18" s="21"/>
      <c r="D18" s="21"/>
      <c r="E18" s="21"/>
      <c r="F18" s="21"/>
      <c r="G18" s="21"/>
      <c r="H18" s="21"/>
      <c r="I18" s="21"/>
      <c r="J18" s="21"/>
      <c r="K18" s="21"/>
      <c r="L18" s="21"/>
    </row>
    <row r="19" spans="1:12" s="5" customFormat="1" x14ac:dyDescent="0.25">
      <c r="A19" s="62" t="s">
        <v>9</v>
      </c>
      <c r="B19" s="62"/>
      <c r="C19" s="62"/>
      <c r="D19" s="62"/>
      <c r="E19" s="62"/>
      <c r="F19" s="62"/>
      <c r="G19" s="62"/>
      <c r="H19" s="62"/>
      <c r="I19" s="62"/>
      <c r="J19" s="62"/>
      <c r="K19" s="62"/>
      <c r="L19" s="62"/>
    </row>
    <row r="20" spans="1:12" s="5" customFormat="1" x14ac:dyDescent="0.25">
      <c r="B20" s="21"/>
      <c r="C20" s="21"/>
      <c r="D20" s="21"/>
      <c r="E20" s="21"/>
      <c r="F20" s="21"/>
      <c r="G20" s="21"/>
      <c r="H20" s="21"/>
      <c r="I20" s="21"/>
      <c r="J20" s="21"/>
      <c r="K20" s="21"/>
      <c r="L20" s="21"/>
    </row>
    <row r="21" spans="1:12" x14ac:dyDescent="0.25">
      <c r="A21" s="5" t="s">
        <v>43</v>
      </c>
      <c r="B21" s="8">
        <f>SUM('21lag06'!B23,'21lag06'!B61,'21lag06'!B99,'21lag06'!B137)</f>
        <v>266</v>
      </c>
      <c r="C21" s="8">
        <f>SUM('21lag06'!C23,'21lag06'!C61,'21lag06'!C99,'21lag06'!C137)</f>
        <v>31940</v>
      </c>
      <c r="D21" s="8">
        <f>SUM('21lag06'!D23,'21lag06'!D61,'21lag06'!D99,'21lag06'!D137)</f>
        <v>2835</v>
      </c>
      <c r="E21" s="8">
        <f>SUM('21lag06'!E23,'21lag06'!E61,'21lag06'!E99,'21lag06'!E137)</f>
        <v>155</v>
      </c>
      <c r="F21" s="8">
        <f>SUM('21lag06'!F23,'21lag06'!F61,'21lag06'!F99,'21lag06'!F137)</f>
        <v>6</v>
      </c>
      <c r="G21" s="8">
        <f>SUM('21lag06'!G23,'21lag06'!G61,'21lag06'!G99,'21lag06'!G137)</f>
        <v>2</v>
      </c>
      <c r="H21" s="8">
        <f>SUM('21lag06'!H23,'21lag06'!H61,'21lag06'!H99,'21lag06'!H137)</f>
        <v>1</v>
      </c>
      <c r="I21" s="8">
        <f>SUM('21lag06'!I23,'21lag06'!I61,'21lag06'!I99,'21lag06'!I137)</f>
        <v>0</v>
      </c>
      <c r="J21" s="8">
        <f>SUM('21lag06'!J23,'21lag06'!J61,'21lag06'!J99,'21lag06'!J137)</f>
        <v>0</v>
      </c>
      <c r="K21" s="8">
        <f>SUM('21lag06'!K23,'21lag06'!K61,'21lag06'!K99,'21lag06'!K137)</f>
        <v>0</v>
      </c>
      <c r="L21" s="9">
        <f t="shared" ref="L21:L26" si="4">SUM(B21:K21)</f>
        <v>35205</v>
      </c>
    </row>
    <row r="22" spans="1:12" x14ac:dyDescent="0.25">
      <c r="A22" s="5" t="s">
        <v>44</v>
      </c>
      <c r="B22" s="8">
        <f>SUM('21lag06'!B24,'21lag06'!B62,'21lag06'!B100,'21lag06'!B138)</f>
        <v>0</v>
      </c>
      <c r="C22" s="8">
        <f>SUM('21lag06'!C24,'21lag06'!C62,'21lag06'!C100,'21lag06'!C138)</f>
        <v>281</v>
      </c>
      <c r="D22" s="8">
        <f>SUM('21lag06'!D24,'21lag06'!D62,'21lag06'!D100,'21lag06'!D138)</f>
        <v>30881</v>
      </c>
      <c r="E22" s="8">
        <f>SUM('21lag06'!E24,'21lag06'!E62,'21lag06'!E100,'21lag06'!E138)</f>
        <v>3636</v>
      </c>
      <c r="F22" s="8">
        <f>SUM('21lag06'!F24,'21lag06'!F62,'21lag06'!F100,'21lag06'!F138)</f>
        <v>261</v>
      </c>
      <c r="G22" s="8">
        <f>SUM('21lag06'!G24,'21lag06'!G62,'21lag06'!G100,'21lag06'!G138)</f>
        <v>15</v>
      </c>
      <c r="H22" s="8">
        <f>SUM('21lag06'!H24,'21lag06'!H62,'21lag06'!H100,'21lag06'!H138)</f>
        <v>3</v>
      </c>
      <c r="I22" s="8">
        <f>SUM('21lag06'!I24,'21lag06'!I62,'21lag06'!I100,'21lag06'!I138)</f>
        <v>1</v>
      </c>
      <c r="J22" s="8">
        <f>SUM('21lag06'!J24,'21lag06'!J62,'21lag06'!J100,'21lag06'!J138)</f>
        <v>0</v>
      </c>
      <c r="K22" s="8">
        <f>SUM('21lag06'!K24,'21lag06'!K62,'21lag06'!K100,'21lag06'!K138)</f>
        <v>0</v>
      </c>
      <c r="L22" s="9">
        <f t="shared" si="4"/>
        <v>35078</v>
      </c>
    </row>
    <row r="23" spans="1:12" x14ac:dyDescent="0.25">
      <c r="A23" s="5" t="s">
        <v>45</v>
      </c>
      <c r="B23" s="8">
        <f>SUM('21lag06'!B25,'21lag06'!B63,'21lag06'!B101,'21lag06'!B139)</f>
        <v>0</v>
      </c>
      <c r="C23" s="8">
        <f>SUM('21lag06'!C25,'21lag06'!C63,'21lag06'!C101,'21lag06'!C139)</f>
        <v>1</v>
      </c>
      <c r="D23" s="8">
        <f>SUM('21lag06'!D25,'21lag06'!D63,'21lag06'!D101,'21lag06'!D139)</f>
        <v>323</v>
      </c>
      <c r="E23" s="8">
        <f>SUM('21lag06'!E25,'21lag06'!E63,'21lag06'!E101,'21lag06'!E139)</f>
        <v>29797</v>
      </c>
      <c r="F23" s="8">
        <f>SUM('21lag06'!F25,'21lag06'!F63,'21lag06'!F101,'21lag06'!F139)</f>
        <v>3924</v>
      </c>
      <c r="G23" s="8">
        <f>SUM('21lag06'!G25,'21lag06'!G63,'21lag06'!G101,'21lag06'!G139)</f>
        <v>322</v>
      </c>
      <c r="H23" s="8">
        <f>SUM('21lag06'!H25,'21lag06'!H63,'21lag06'!H101,'21lag06'!H139)</f>
        <v>17</v>
      </c>
      <c r="I23" s="8">
        <f>SUM('21lag06'!I25,'21lag06'!I63,'21lag06'!I101,'21lag06'!I139)</f>
        <v>5</v>
      </c>
      <c r="J23" s="8">
        <f>SUM('21lag06'!J25,'21lag06'!J63,'21lag06'!J101,'21lag06'!J139)</f>
        <v>0</v>
      </c>
      <c r="K23" s="8">
        <f>SUM('21lag06'!K25,'21lag06'!K63,'21lag06'!K101,'21lag06'!K139)</f>
        <v>0</v>
      </c>
      <c r="L23" s="9">
        <f t="shared" si="4"/>
        <v>34389</v>
      </c>
    </row>
    <row r="24" spans="1:12" x14ac:dyDescent="0.25">
      <c r="A24" s="5" t="s">
        <v>46</v>
      </c>
      <c r="B24" s="8">
        <f>SUM('21lag06'!B26,'21lag06'!B64,'21lag06'!B102,'21lag06'!B140)</f>
        <v>0</v>
      </c>
      <c r="C24" s="8">
        <f>SUM('21lag06'!C26,'21lag06'!C64,'21lag06'!C102,'21lag06'!C140)</f>
        <v>1</v>
      </c>
      <c r="D24" s="8">
        <f>SUM('21lag06'!D26,'21lag06'!D64,'21lag06'!D102,'21lag06'!D140)</f>
        <v>6</v>
      </c>
      <c r="E24" s="8">
        <f>SUM('21lag06'!E26,'21lag06'!E64,'21lag06'!E102,'21lag06'!E140)</f>
        <v>346</v>
      </c>
      <c r="F24" s="8">
        <f>SUM('21lag06'!F26,'21lag06'!F64,'21lag06'!F102,'21lag06'!F140)</f>
        <v>29823</v>
      </c>
      <c r="G24" s="8">
        <f>SUM('21lag06'!G26,'21lag06'!G64,'21lag06'!G102,'21lag06'!G140)</f>
        <v>4002</v>
      </c>
      <c r="H24" s="8">
        <f>SUM('21lag06'!H26,'21lag06'!H64,'21lag06'!H102,'21lag06'!H140)</f>
        <v>425</v>
      </c>
      <c r="I24" s="8">
        <f>SUM('21lag06'!I26,'21lag06'!I64,'21lag06'!I102,'21lag06'!I140)</f>
        <v>22</v>
      </c>
      <c r="J24" s="8">
        <f>SUM('21lag06'!J26,'21lag06'!J64,'21lag06'!J102,'21lag06'!J140)</f>
        <v>5</v>
      </c>
      <c r="K24" s="8">
        <f>SUM('21lag06'!K26,'21lag06'!K64,'21lag06'!K102,'21lag06'!K140)</f>
        <v>0</v>
      </c>
      <c r="L24" s="9">
        <f t="shared" si="4"/>
        <v>34630</v>
      </c>
    </row>
    <row r="25" spans="1:12" x14ac:dyDescent="0.25">
      <c r="A25" s="5" t="s">
        <v>47</v>
      </c>
      <c r="B25" s="8">
        <f>SUM('21lag06'!B27,'21lag06'!B65,'21lag06'!B103,'21lag06'!B141)</f>
        <v>0</v>
      </c>
      <c r="C25" s="8">
        <f>SUM('21lag06'!C27,'21lag06'!C65,'21lag06'!C103,'21lag06'!C141)</f>
        <v>0</v>
      </c>
      <c r="D25" s="8">
        <f>SUM('21lag06'!D27,'21lag06'!D65,'21lag06'!D103,'21lag06'!D141)</f>
        <v>0</v>
      </c>
      <c r="E25" s="8">
        <f>SUM('21lag06'!E27,'21lag06'!E65,'21lag06'!E103,'21lag06'!E141)</f>
        <v>10</v>
      </c>
      <c r="F25" s="8">
        <f>SUM('21lag06'!F27,'21lag06'!F65,'21lag06'!F103,'21lag06'!F141)</f>
        <v>356</v>
      </c>
      <c r="G25" s="8">
        <f>SUM('21lag06'!G27,'21lag06'!G65,'21lag06'!G103,'21lag06'!G141)</f>
        <v>29886</v>
      </c>
      <c r="H25" s="8">
        <f>SUM('21lag06'!H27,'21lag06'!H65,'21lag06'!H103,'21lag06'!H141)</f>
        <v>4135</v>
      </c>
      <c r="I25" s="8">
        <f>SUM('21lag06'!I27,'21lag06'!I65,'21lag06'!I103,'21lag06'!I141)</f>
        <v>272</v>
      </c>
      <c r="J25" s="8">
        <f>SUM('21lag06'!J27,'21lag06'!J65,'21lag06'!J103,'21lag06'!J141)</f>
        <v>5</v>
      </c>
      <c r="K25" s="8">
        <f>SUM('21lag06'!K27,'21lag06'!K65,'21lag06'!K103,'21lag06'!K141)</f>
        <v>0</v>
      </c>
      <c r="L25" s="9">
        <f t="shared" si="4"/>
        <v>34664</v>
      </c>
    </row>
    <row r="26" spans="1:12" x14ac:dyDescent="0.25">
      <c r="A26" s="5" t="s">
        <v>48</v>
      </c>
      <c r="B26" s="8">
        <f>SUM('21lag06'!B28,'21lag06'!B66,'21lag06'!B104,'21lag06'!B142)</f>
        <v>0</v>
      </c>
      <c r="C26" s="8">
        <f>SUM('21lag06'!C28,'21lag06'!C66,'21lag06'!C104,'21lag06'!C142)</f>
        <v>0</v>
      </c>
      <c r="D26" s="8">
        <f>SUM('21lag06'!D28,'21lag06'!D66,'21lag06'!D104,'21lag06'!D142)</f>
        <v>0</v>
      </c>
      <c r="E26" s="8">
        <f>SUM('21lag06'!E28,'21lag06'!E66,'21lag06'!E104,'21lag06'!E142)</f>
        <v>0</v>
      </c>
      <c r="F26" s="8">
        <f>SUM('21lag06'!F28,'21lag06'!F66,'21lag06'!F104,'21lag06'!F142)</f>
        <v>10</v>
      </c>
      <c r="G26" s="8">
        <f>SUM('21lag06'!G28,'21lag06'!G66,'21lag06'!G104,'21lag06'!G142)</f>
        <v>399</v>
      </c>
      <c r="H26" s="8">
        <f>SUM('21lag06'!H28,'21lag06'!H66,'21lag06'!H104,'21lag06'!H142)</f>
        <v>29986</v>
      </c>
      <c r="I26" s="8">
        <f>SUM('21lag06'!I28,'21lag06'!I66,'21lag06'!I104,'21lag06'!I142)</f>
        <v>3169</v>
      </c>
      <c r="J26" s="8">
        <f>SUM('21lag06'!J28,'21lag06'!J66,'21lag06'!J104,'21lag06'!J142)</f>
        <v>148</v>
      </c>
      <c r="K26" s="8">
        <f>SUM('21lag06'!K28,'21lag06'!K66,'21lag06'!K104,'21lag06'!K142)</f>
        <v>7</v>
      </c>
      <c r="L26" s="9">
        <f t="shared" si="4"/>
        <v>33719</v>
      </c>
    </row>
    <row r="27" spans="1:12" s="13" customFormat="1" x14ac:dyDescent="0.25">
      <c r="A27" s="10"/>
      <c r="B27" s="11">
        <f t="shared" ref="B27:L27" si="5">SUM(B21:B26)</f>
        <v>266</v>
      </c>
      <c r="C27" s="11">
        <f t="shared" si="5"/>
        <v>32223</v>
      </c>
      <c r="D27" s="11">
        <f t="shared" si="5"/>
        <v>34045</v>
      </c>
      <c r="E27" s="11">
        <f t="shared" si="5"/>
        <v>33944</v>
      </c>
      <c r="F27" s="11">
        <f t="shared" si="5"/>
        <v>34380</v>
      </c>
      <c r="G27" s="11">
        <f t="shared" si="5"/>
        <v>34626</v>
      </c>
      <c r="H27" s="11">
        <f t="shared" si="5"/>
        <v>34567</v>
      </c>
      <c r="I27" s="11">
        <f t="shared" si="5"/>
        <v>3469</v>
      </c>
      <c r="J27" s="11">
        <f t="shared" si="5"/>
        <v>158</v>
      </c>
      <c r="K27" s="11">
        <f t="shared" si="5"/>
        <v>7</v>
      </c>
      <c r="L27" s="12">
        <f t="shared" si="5"/>
        <v>207685</v>
      </c>
    </row>
    <row r="28" spans="1:12" s="13" customFormat="1" ht="15.75" customHeight="1" x14ac:dyDescent="0.25">
      <c r="A28" s="14" t="s">
        <v>54</v>
      </c>
      <c r="B28" s="15">
        <f>SUM('21lag06'!B30,'21lag06'!B68,'21lag06'!B106,'21lag06'!B144)</f>
        <v>33</v>
      </c>
      <c r="C28" s="15">
        <f>SUM('21lag06'!C30,'21lag06'!C68,'21lag06'!C106,'21lag06'!C144)</f>
        <v>1598</v>
      </c>
      <c r="D28" s="15">
        <f>SUM('21lag06'!D30,'21lag06'!D68,'21lag06'!D106,'21lag06'!D144)</f>
        <v>1758</v>
      </c>
      <c r="E28" s="15">
        <f>SUM('21lag06'!E30,'21lag06'!E68,'21lag06'!E106,'21lag06'!E144)</f>
        <v>1599</v>
      </c>
      <c r="F28" s="15">
        <f>SUM('21lag06'!F30,'21lag06'!F68,'21lag06'!F106,'21lag06'!F144)</f>
        <v>1695</v>
      </c>
      <c r="G28" s="15">
        <f>SUM('21lag06'!G30,'21lag06'!G68,'21lag06'!G106,'21lag06'!G144)</f>
        <v>1540</v>
      </c>
      <c r="H28" s="15">
        <f>SUM('21lag06'!H30,'21lag06'!H68,'21lag06'!H106,'21lag06'!H144)</f>
        <v>1487</v>
      </c>
      <c r="I28" s="15">
        <f>SUM('21lag06'!I30,'21lag06'!I68,'21lag06'!I106,'21lag06'!I144)</f>
        <v>250</v>
      </c>
      <c r="J28" s="15">
        <f>SUM('21lag06'!J30,'21lag06'!J68,'21lag06'!J106,'21lag06'!J144)</f>
        <v>10</v>
      </c>
      <c r="K28" s="15">
        <f>SUM('21lag06'!K30,'21lag06'!K68,'21lag06'!K106,'21lag06'!K144)</f>
        <v>0</v>
      </c>
      <c r="L28" s="16">
        <f>SUM(B28:K28)</f>
        <v>9970</v>
      </c>
    </row>
    <row r="29" spans="1:12" s="13" customFormat="1" x14ac:dyDescent="0.25">
      <c r="A29" s="18" t="s">
        <v>31</v>
      </c>
      <c r="B29" s="19">
        <f t="shared" ref="B29:L29" si="6">SUM(B27:B28)</f>
        <v>299</v>
      </c>
      <c r="C29" s="19">
        <f t="shared" si="6"/>
        <v>33821</v>
      </c>
      <c r="D29" s="19">
        <f t="shared" si="6"/>
        <v>35803</v>
      </c>
      <c r="E29" s="19">
        <f t="shared" si="6"/>
        <v>35543</v>
      </c>
      <c r="F29" s="19">
        <f t="shared" si="6"/>
        <v>36075</v>
      </c>
      <c r="G29" s="19">
        <f t="shared" si="6"/>
        <v>36166</v>
      </c>
      <c r="H29" s="19">
        <f t="shared" si="6"/>
        <v>36054</v>
      </c>
      <c r="I29" s="19">
        <f t="shared" si="6"/>
        <v>3719</v>
      </c>
      <c r="J29" s="19">
        <f t="shared" si="6"/>
        <v>168</v>
      </c>
      <c r="K29" s="19">
        <f t="shared" si="6"/>
        <v>7</v>
      </c>
      <c r="L29" s="20">
        <f t="shared" si="6"/>
        <v>217655</v>
      </c>
    </row>
    <row r="30" spans="1:12" s="5" customFormat="1" x14ac:dyDescent="0.25">
      <c r="B30" s="21"/>
      <c r="C30" s="21"/>
      <c r="D30" s="21"/>
      <c r="E30" s="21"/>
      <c r="F30" s="21"/>
      <c r="G30" s="21"/>
      <c r="H30" s="21"/>
      <c r="I30" s="21"/>
      <c r="J30" s="21"/>
      <c r="K30" s="21"/>
      <c r="L30" s="21"/>
    </row>
    <row r="31" spans="1:12" s="5" customFormat="1" x14ac:dyDescent="0.25">
      <c r="A31" s="62" t="s">
        <v>31</v>
      </c>
      <c r="B31" s="62"/>
      <c r="C31" s="62"/>
      <c r="D31" s="62"/>
      <c r="E31" s="62"/>
      <c r="F31" s="62"/>
      <c r="G31" s="62"/>
      <c r="H31" s="62"/>
      <c r="I31" s="62"/>
      <c r="J31" s="62"/>
      <c r="K31" s="62"/>
      <c r="L31" s="62"/>
    </row>
    <row r="32" spans="1:12" s="5" customFormat="1" x14ac:dyDescent="0.25">
      <c r="B32" s="21"/>
      <c r="C32" s="21"/>
      <c r="D32" s="21"/>
      <c r="E32" s="21"/>
      <c r="F32" s="21"/>
      <c r="G32" s="21"/>
      <c r="H32" s="21"/>
      <c r="I32" s="21"/>
      <c r="J32" s="21"/>
      <c r="K32" s="21"/>
      <c r="L32" s="21"/>
    </row>
    <row r="33" spans="1:12" x14ac:dyDescent="0.25">
      <c r="A33" s="5" t="s">
        <v>43</v>
      </c>
      <c r="B33" s="8">
        <f>SUM(B9,B21)</f>
        <v>515</v>
      </c>
      <c r="C33" s="8">
        <f t="shared" ref="C33:L33" si="7">SUM(C9,C21)</f>
        <v>63816</v>
      </c>
      <c r="D33" s="8">
        <f t="shared" si="7"/>
        <v>6249</v>
      </c>
      <c r="E33" s="8">
        <f t="shared" si="7"/>
        <v>340</v>
      </c>
      <c r="F33" s="8">
        <f t="shared" si="7"/>
        <v>15</v>
      </c>
      <c r="G33" s="8">
        <f t="shared" si="7"/>
        <v>3</v>
      </c>
      <c r="H33" s="8">
        <f t="shared" si="7"/>
        <v>1</v>
      </c>
      <c r="I33" s="8">
        <f t="shared" si="7"/>
        <v>0</v>
      </c>
      <c r="J33" s="8">
        <f t="shared" si="7"/>
        <v>0</v>
      </c>
      <c r="K33" s="8">
        <f t="shared" si="7"/>
        <v>0</v>
      </c>
      <c r="L33" s="9">
        <f t="shared" si="7"/>
        <v>70939</v>
      </c>
    </row>
    <row r="34" spans="1:12" x14ac:dyDescent="0.25">
      <c r="A34" s="5" t="s">
        <v>44</v>
      </c>
      <c r="B34" s="8">
        <f t="shared" ref="B34:L41" si="8">SUM(B10,B22)</f>
        <v>3</v>
      </c>
      <c r="C34" s="8">
        <f t="shared" si="8"/>
        <v>553</v>
      </c>
      <c r="D34" s="8">
        <f t="shared" si="8"/>
        <v>61944</v>
      </c>
      <c r="E34" s="8">
        <f t="shared" si="8"/>
        <v>7398</v>
      </c>
      <c r="F34" s="8">
        <f t="shared" si="8"/>
        <v>515</v>
      </c>
      <c r="G34" s="8">
        <f t="shared" si="8"/>
        <v>29</v>
      </c>
      <c r="H34" s="8">
        <f t="shared" si="8"/>
        <v>8</v>
      </c>
      <c r="I34" s="8">
        <f t="shared" si="8"/>
        <v>2</v>
      </c>
      <c r="J34" s="8">
        <f t="shared" si="8"/>
        <v>0</v>
      </c>
      <c r="K34" s="8">
        <f t="shared" si="8"/>
        <v>0</v>
      </c>
      <c r="L34" s="9">
        <f t="shared" si="8"/>
        <v>70452</v>
      </c>
    </row>
    <row r="35" spans="1:12" x14ac:dyDescent="0.25">
      <c r="A35" s="5" t="s">
        <v>45</v>
      </c>
      <c r="B35" s="8">
        <f t="shared" si="8"/>
        <v>0</v>
      </c>
      <c r="C35" s="8">
        <f t="shared" si="8"/>
        <v>5</v>
      </c>
      <c r="D35" s="8">
        <f t="shared" si="8"/>
        <v>764</v>
      </c>
      <c r="E35" s="8">
        <f t="shared" si="8"/>
        <v>59741</v>
      </c>
      <c r="F35" s="8">
        <f t="shared" si="8"/>
        <v>8107</v>
      </c>
      <c r="G35" s="8">
        <f t="shared" si="8"/>
        <v>659</v>
      </c>
      <c r="H35" s="8">
        <f t="shared" si="8"/>
        <v>29</v>
      </c>
      <c r="I35" s="8">
        <f t="shared" si="8"/>
        <v>6</v>
      </c>
      <c r="J35" s="8">
        <f t="shared" si="8"/>
        <v>0</v>
      </c>
      <c r="K35" s="8">
        <f t="shared" si="8"/>
        <v>0</v>
      </c>
      <c r="L35" s="9">
        <f t="shared" si="8"/>
        <v>69311</v>
      </c>
    </row>
    <row r="36" spans="1:12" x14ac:dyDescent="0.25">
      <c r="A36" s="5" t="s">
        <v>46</v>
      </c>
      <c r="B36" s="8">
        <f t="shared" si="8"/>
        <v>0</v>
      </c>
      <c r="C36" s="8">
        <f t="shared" si="8"/>
        <v>1</v>
      </c>
      <c r="D36" s="8">
        <f t="shared" si="8"/>
        <v>12</v>
      </c>
      <c r="E36" s="8">
        <f t="shared" si="8"/>
        <v>763</v>
      </c>
      <c r="F36" s="8">
        <f t="shared" si="8"/>
        <v>59526</v>
      </c>
      <c r="G36" s="8">
        <f t="shared" si="8"/>
        <v>8331</v>
      </c>
      <c r="H36" s="8">
        <f t="shared" si="8"/>
        <v>905</v>
      </c>
      <c r="I36" s="8">
        <f t="shared" si="8"/>
        <v>48</v>
      </c>
      <c r="J36" s="8">
        <f t="shared" si="8"/>
        <v>8</v>
      </c>
      <c r="K36" s="8">
        <f t="shared" si="8"/>
        <v>0</v>
      </c>
      <c r="L36" s="9">
        <f t="shared" si="8"/>
        <v>69594</v>
      </c>
    </row>
    <row r="37" spans="1:12" x14ac:dyDescent="0.25">
      <c r="A37" s="5" t="s">
        <v>47</v>
      </c>
      <c r="B37" s="8">
        <f t="shared" si="8"/>
        <v>0</v>
      </c>
      <c r="C37" s="8">
        <f t="shared" si="8"/>
        <v>0</v>
      </c>
      <c r="D37" s="8">
        <f t="shared" si="8"/>
        <v>0</v>
      </c>
      <c r="E37" s="8">
        <f t="shared" si="8"/>
        <v>22</v>
      </c>
      <c r="F37" s="8">
        <f t="shared" si="8"/>
        <v>920</v>
      </c>
      <c r="G37" s="8">
        <f t="shared" si="8"/>
        <v>59632</v>
      </c>
      <c r="H37" s="8">
        <f t="shared" si="8"/>
        <v>8559</v>
      </c>
      <c r="I37" s="8">
        <f t="shared" si="8"/>
        <v>584</v>
      </c>
      <c r="J37" s="8">
        <f t="shared" si="8"/>
        <v>16</v>
      </c>
      <c r="K37" s="8">
        <f t="shared" si="8"/>
        <v>0</v>
      </c>
      <c r="L37" s="9">
        <f t="shared" si="8"/>
        <v>69733</v>
      </c>
    </row>
    <row r="38" spans="1:12" x14ac:dyDescent="0.25">
      <c r="A38" s="5" t="s">
        <v>48</v>
      </c>
      <c r="B38" s="8">
        <f t="shared" si="8"/>
        <v>0</v>
      </c>
      <c r="C38" s="8">
        <f t="shared" si="8"/>
        <v>0</v>
      </c>
      <c r="D38" s="8">
        <f t="shared" si="8"/>
        <v>0</v>
      </c>
      <c r="E38" s="8">
        <f t="shared" si="8"/>
        <v>0</v>
      </c>
      <c r="F38" s="8">
        <f t="shared" si="8"/>
        <v>23</v>
      </c>
      <c r="G38" s="8">
        <f t="shared" si="8"/>
        <v>914</v>
      </c>
      <c r="H38" s="8">
        <f t="shared" si="8"/>
        <v>59547</v>
      </c>
      <c r="I38" s="8">
        <f t="shared" si="8"/>
        <v>6582</v>
      </c>
      <c r="J38" s="8">
        <f t="shared" si="8"/>
        <v>297</v>
      </c>
      <c r="K38" s="8">
        <f t="shared" si="8"/>
        <v>12</v>
      </c>
      <c r="L38" s="9">
        <f t="shared" si="8"/>
        <v>67375</v>
      </c>
    </row>
    <row r="39" spans="1:12" s="18" customFormat="1" x14ac:dyDescent="0.25">
      <c r="A39" s="10"/>
      <c r="B39" s="11">
        <f t="shared" si="8"/>
        <v>518</v>
      </c>
      <c r="C39" s="11">
        <f t="shared" si="8"/>
        <v>64375</v>
      </c>
      <c r="D39" s="11">
        <f t="shared" si="8"/>
        <v>68969</v>
      </c>
      <c r="E39" s="11">
        <f t="shared" si="8"/>
        <v>68264</v>
      </c>
      <c r="F39" s="11">
        <f t="shared" si="8"/>
        <v>69106</v>
      </c>
      <c r="G39" s="11">
        <f t="shared" si="8"/>
        <v>69568</v>
      </c>
      <c r="H39" s="11">
        <f t="shared" si="8"/>
        <v>69049</v>
      </c>
      <c r="I39" s="11">
        <f t="shared" si="8"/>
        <v>7222</v>
      </c>
      <c r="J39" s="11">
        <f t="shared" si="8"/>
        <v>321</v>
      </c>
      <c r="K39" s="11">
        <f t="shared" si="8"/>
        <v>12</v>
      </c>
      <c r="L39" s="12">
        <f t="shared" si="8"/>
        <v>417404</v>
      </c>
    </row>
    <row r="40" spans="1:12" s="22" customFormat="1" x14ac:dyDescent="0.25">
      <c r="A40" s="14" t="s">
        <v>54</v>
      </c>
      <c r="B40" s="15">
        <f t="shared" si="8"/>
        <v>60</v>
      </c>
      <c r="C40" s="15">
        <f t="shared" si="8"/>
        <v>3197</v>
      </c>
      <c r="D40" s="15">
        <f t="shared" si="8"/>
        <v>3556</v>
      </c>
      <c r="E40" s="15">
        <f t="shared" si="8"/>
        <v>3274</v>
      </c>
      <c r="F40" s="15">
        <f t="shared" si="8"/>
        <v>3353</v>
      </c>
      <c r="G40" s="15">
        <f t="shared" si="8"/>
        <v>3196</v>
      </c>
      <c r="H40" s="15">
        <f t="shared" si="8"/>
        <v>3016</v>
      </c>
      <c r="I40" s="15">
        <f t="shared" si="8"/>
        <v>491</v>
      </c>
      <c r="J40" s="15">
        <f t="shared" si="8"/>
        <v>20</v>
      </c>
      <c r="K40" s="15">
        <f t="shared" si="8"/>
        <v>2</v>
      </c>
      <c r="L40" s="16">
        <f t="shared" si="8"/>
        <v>20165</v>
      </c>
    </row>
    <row r="41" spans="1:12" x14ac:dyDescent="0.25">
      <c r="A41" s="18" t="s">
        <v>31</v>
      </c>
      <c r="B41" s="19">
        <f t="shared" si="8"/>
        <v>578</v>
      </c>
      <c r="C41" s="19">
        <f t="shared" si="8"/>
        <v>67572</v>
      </c>
      <c r="D41" s="19">
        <f t="shared" si="8"/>
        <v>72525</v>
      </c>
      <c r="E41" s="19">
        <f t="shared" si="8"/>
        <v>71538</v>
      </c>
      <c r="F41" s="19">
        <f t="shared" si="8"/>
        <v>72459</v>
      </c>
      <c r="G41" s="19">
        <f t="shared" si="8"/>
        <v>72764</v>
      </c>
      <c r="H41" s="19">
        <f t="shared" si="8"/>
        <v>72065</v>
      </c>
      <c r="I41" s="19">
        <f t="shared" si="8"/>
        <v>7713</v>
      </c>
      <c r="J41" s="19">
        <f t="shared" si="8"/>
        <v>341</v>
      </c>
      <c r="K41" s="19">
        <f t="shared" si="8"/>
        <v>14</v>
      </c>
      <c r="L41" s="20">
        <f t="shared" si="8"/>
        <v>437569</v>
      </c>
    </row>
  </sheetData>
  <mergeCells count="5">
    <mergeCell ref="A2:L2"/>
    <mergeCell ref="A3:L3"/>
    <mergeCell ref="A31:L31"/>
    <mergeCell ref="A19:L19"/>
    <mergeCell ref="A7:L7"/>
  </mergeCells>
  <phoneticPr fontId="0" type="noConversion"/>
  <printOptions horizontalCentered="1"/>
  <pageMargins left="0.19685039370078741" right="0.19685039370078741" top="0.78740157480314965" bottom="0.78740157480314965" header="0.51181102362204722" footer="0.51181102362204722"/>
  <pageSetup paperSize="9" scale="88" orientation="portrait" verticalDpi="300" r:id="rId1"/>
  <headerFooter alignWithMargins="0">
    <oddFooter>&amp;R&amp;A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807"/>
  <sheetViews>
    <sheetView zoomScaleNormal="100" workbookViewId="0">
      <selection activeCell="A166" sqref="A166"/>
    </sheetView>
  </sheetViews>
  <sheetFormatPr defaultColWidth="9.109375" defaultRowHeight="13.2" x14ac:dyDescent="0.25"/>
  <cols>
    <col min="1" max="1" width="16.5546875" style="5" customWidth="1"/>
    <col min="2" max="2" width="8.6640625" style="4" customWidth="1"/>
    <col min="3" max="10" width="8.5546875" style="4" customWidth="1"/>
    <col min="11" max="11" width="9.5546875" style="4" customWidth="1"/>
    <col min="12" max="12" width="10" style="5" customWidth="1"/>
    <col min="13" max="14" width="9.33203125" style="4" customWidth="1"/>
    <col min="15" max="19" width="10.88671875" style="4" customWidth="1"/>
    <col min="20" max="20" width="9.33203125" style="4" customWidth="1"/>
    <col min="21" max="25" width="6.5546875" style="4" customWidth="1"/>
    <col min="26" max="26" width="10.5546875" style="4" customWidth="1"/>
    <col min="27" max="32" width="6.5546875" style="4" customWidth="1"/>
    <col min="33" max="33" width="10.5546875" style="4" customWidth="1"/>
    <col min="34" max="39" width="6.5546875" style="4" customWidth="1"/>
    <col min="40" max="40" width="10.5546875" style="4" customWidth="1"/>
    <col min="41" max="46" width="6.5546875" style="4" customWidth="1"/>
    <col min="47" max="47" width="10.5546875" style="4" customWidth="1"/>
    <col min="48" max="53" width="6.5546875" style="4" customWidth="1"/>
    <col min="54" max="54" width="10.5546875" style="4" customWidth="1"/>
    <col min="55" max="60" width="5.5546875" style="4" customWidth="1"/>
    <col min="61" max="61" width="10.5546875" style="4" customWidth="1"/>
    <col min="62" max="65" width="5" style="4" customWidth="1"/>
    <col min="66" max="66" width="10.5546875" style="4" customWidth="1"/>
    <col min="67" max="69" width="5" style="4" customWidth="1"/>
    <col min="70" max="70" width="10.5546875" style="4" customWidth="1"/>
    <col min="71" max="72" width="5" style="4" customWidth="1"/>
    <col min="73" max="73" width="10.5546875" style="4" customWidth="1"/>
    <col min="74" max="75" width="5" style="4" customWidth="1"/>
    <col min="76" max="76" width="10.5546875" style="4" customWidth="1"/>
    <col min="77" max="77" width="5" style="4" customWidth="1"/>
    <col min="78" max="78" width="10.5546875" style="4" customWidth="1"/>
    <col min="79" max="79" width="5" style="4" customWidth="1"/>
    <col min="80" max="80" width="10.5546875" style="4" customWidth="1"/>
    <col min="81" max="81" width="9.33203125" style="4" customWidth="1"/>
    <col min="82" max="16384" width="9.109375" style="4"/>
  </cols>
  <sheetData>
    <row r="1" spans="1:12" x14ac:dyDescent="0.25">
      <c r="A1" s="3" t="s">
        <v>101</v>
      </c>
    </row>
    <row r="2" spans="1:12" x14ac:dyDescent="0.25">
      <c r="A2" s="62" t="s">
        <v>26</v>
      </c>
      <c r="B2" s="62"/>
      <c r="C2" s="62"/>
      <c r="D2" s="62"/>
      <c r="E2" s="62"/>
      <c r="F2" s="62"/>
      <c r="G2" s="62"/>
      <c r="H2" s="62"/>
      <c r="I2" s="62"/>
      <c r="J2" s="62"/>
      <c r="K2" s="62"/>
      <c r="L2" s="62"/>
    </row>
    <row r="3" spans="1:12" x14ac:dyDescent="0.25">
      <c r="A3" s="62" t="s">
        <v>71</v>
      </c>
      <c r="B3" s="62"/>
      <c r="C3" s="62"/>
      <c r="D3" s="62"/>
      <c r="E3" s="62"/>
      <c r="F3" s="62"/>
      <c r="G3" s="62"/>
      <c r="H3" s="62"/>
      <c r="I3" s="62"/>
      <c r="J3" s="62"/>
      <c r="K3" s="62"/>
      <c r="L3" s="62"/>
    </row>
    <row r="4" spans="1:12" ht="11.25" customHeight="1" thickBot="1" x14ac:dyDescent="0.3"/>
    <row r="5" spans="1:12" ht="26.4" x14ac:dyDescent="0.25">
      <c r="A5" s="6"/>
      <c r="B5" s="76" t="str">
        <f>C5+1&amp;" "&amp;"en later"</f>
        <v>2016 en later</v>
      </c>
      <c r="C5" s="77">
        <v>2015</v>
      </c>
      <c r="D5" s="77">
        <f t="shared" ref="D5:J5" si="0">C5-1</f>
        <v>2014</v>
      </c>
      <c r="E5" s="77">
        <f t="shared" si="0"/>
        <v>2013</v>
      </c>
      <c r="F5" s="77">
        <f t="shared" si="0"/>
        <v>2012</v>
      </c>
      <c r="G5" s="77">
        <f t="shared" si="0"/>
        <v>2011</v>
      </c>
      <c r="H5" s="77">
        <f t="shared" si="0"/>
        <v>2010</v>
      </c>
      <c r="I5" s="77">
        <f t="shared" si="0"/>
        <v>2009</v>
      </c>
      <c r="J5" s="77">
        <f t="shared" si="0"/>
        <v>2008</v>
      </c>
      <c r="K5" s="78" t="str">
        <f>J5-1&amp;" "&amp;"en vroeger"</f>
        <v>2007 en vroeger</v>
      </c>
      <c r="L5" s="77" t="s">
        <v>31</v>
      </c>
    </row>
    <row r="6" spans="1:12" ht="6.6" customHeight="1" x14ac:dyDescent="0.25"/>
    <row r="7" spans="1:12" x14ac:dyDescent="0.25">
      <c r="A7" s="62" t="s">
        <v>49</v>
      </c>
      <c r="B7" s="62"/>
      <c r="C7" s="62"/>
      <c r="D7" s="62"/>
      <c r="E7" s="62"/>
      <c r="F7" s="62"/>
      <c r="G7" s="62"/>
      <c r="H7" s="62"/>
      <c r="I7" s="62"/>
      <c r="J7" s="62"/>
      <c r="K7" s="62"/>
      <c r="L7" s="62"/>
    </row>
    <row r="8" spans="1:12" ht="12" customHeight="1" x14ac:dyDescent="0.25">
      <c r="K8" s="5"/>
    </row>
    <row r="9" spans="1:12" x14ac:dyDescent="0.25">
      <c r="A9" s="62" t="s">
        <v>8</v>
      </c>
      <c r="B9" s="62"/>
      <c r="C9" s="62"/>
      <c r="D9" s="62"/>
      <c r="E9" s="62"/>
      <c r="F9" s="62"/>
      <c r="G9" s="62"/>
      <c r="H9" s="62"/>
      <c r="I9" s="62"/>
      <c r="J9" s="62"/>
      <c r="K9" s="62"/>
      <c r="L9" s="62"/>
    </row>
    <row r="10" spans="1:12" s="5" customFormat="1" x14ac:dyDescent="0.25"/>
    <row r="11" spans="1:12" x14ac:dyDescent="0.25">
      <c r="A11" s="5" t="s">
        <v>43</v>
      </c>
      <c r="B11" s="8">
        <v>42</v>
      </c>
      <c r="C11" s="8">
        <v>4548</v>
      </c>
      <c r="D11" s="8">
        <v>712</v>
      </c>
      <c r="E11" s="8">
        <v>50</v>
      </c>
      <c r="F11" s="8">
        <v>2</v>
      </c>
      <c r="G11" s="8">
        <v>0</v>
      </c>
      <c r="H11" s="8">
        <v>0</v>
      </c>
      <c r="I11" s="8">
        <v>0</v>
      </c>
      <c r="J11" s="8">
        <v>0</v>
      </c>
      <c r="K11" s="8">
        <v>0</v>
      </c>
      <c r="L11" s="9">
        <f>SUM(B11:K11)</f>
        <v>5354</v>
      </c>
    </row>
    <row r="12" spans="1:12" x14ac:dyDescent="0.25">
      <c r="A12" s="5" t="s">
        <v>44</v>
      </c>
      <c r="B12" s="8">
        <v>0</v>
      </c>
      <c r="C12" s="8">
        <v>44</v>
      </c>
      <c r="D12" s="8">
        <v>4431</v>
      </c>
      <c r="E12" s="8">
        <v>756</v>
      </c>
      <c r="F12" s="8">
        <v>65</v>
      </c>
      <c r="G12" s="8">
        <v>1</v>
      </c>
      <c r="H12" s="8">
        <v>1</v>
      </c>
      <c r="I12" s="8">
        <v>0</v>
      </c>
      <c r="J12" s="8">
        <v>0</v>
      </c>
      <c r="K12" s="8">
        <v>0</v>
      </c>
      <c r="L12" s="9">
        <f t="shared" ref="L12:L18" si="1">SUM(B12:K12)</f>
        <v>5298</v>
      </c>
    </row>
    <row r="13" spans="1:12" x14ac:dyDescent="0.25">
      <c r="A13" s="5" t="s">
        <v>45</v>
      </c>
      <c r="B13" s="8">
        <v>0</v>
      </c>
      <c r="C13" s="8">
        <v>1</v>
      </c>
      <c r="D13" s="8">
        <v>60</v>
      </c>
      <c r="E13" s="8">
        <v>4136</v>
      </c>
      <c r="F13" s="8">
        <v>880</v>
      </c>
      <c r="G13" s="8">
        <v>89</v>
      </c>
      <c r="H13" s="8">
        <v>3</v>
      </c>
      <c r="I13" s="8">
        <v>0</v>
      </c>
      <c r="J13" s="8">
        <v>0</v>
      </c>
      <c r="K13" s="8">
        <v>0</v>
      </c>
      <c r="L13" s="9">
        <f t="shared" si="1"/>
        <v>5169</v>
      </c>
    </row>
    <row r="14" spans="1:12" x14ac:dyDescent="0.25">
      <c r="A14" s="5" t="s">
        <v>46</v>
      </c>
      <c r="B14" s="8">
        <v>0</v>
      </c>
      <c r="C14" s="8">
        <v>0</v>
      </c>
      <c r="D14" s="8">
        <v>3</v>
      </c>
      <c r="E14" s="8">
        <v>49</v>
      </c>
      <c r="F14" s="8">
        <v>4082</v>
      </c>
      <c r="G14" s="8">
        <v>879</v>
      </c>
      <c r="H14" s="8">
        <v>107</v>
      </c>
      <c r="I14" s="8">
        <v>3</v>
      </c>
      <c r="J14" s="8">
        <v>0</v>
      </c>
      <c r="K14" s="8">
        <v>0</v>
      </c>
      <c r="L14" s="9">
        <f t="shared" si="1"/>
        <v>5123</v>
      </c>
    </row>
    <row r="15" spans="1:12" x14ac:dyDescent="0.25">
      <c r="A15" s="5" t="s">
        <v>47</v>
      </c>
      <c r="B15" s="8">
        <v>0</v>
      </c>
      <c r="C15" s="8">
        <v>0</v>
      </c>
      <c r="D15" s="8">
        <v>0</v>
      </c>
      <c r="E15" s="8">
        <v>3</v>
      </c>
      <c r="F15" s="8">
        <v>88</v>
      </c>
      <c r="G15" s="8">
        <v>3897</v>
      </c>
      <c r="H15" s="8">
        <v>933</v>
      </c>
      <c r="I15" s="8">
        <v>109</v>
      </c>
      <c r="J15" s="8">
        <v>5</v>
      </c>
      <c r="K15" s="8">
        <v>0</v>
      </c>
      <c r="L15" s="9">
        <f t="shared" si="1"/>
        <v>5035</v>
      </c>
    </row>
    <row r="16" spans="1:12" x14ac:dyDescent="0.25">
      <c r="A16" s="5" t="s">
        <v>48</v>
      </c>
      <c r="B16" s="8">
        <v>0</v>
      </c>
      <c r="C16" s="8">
        <v>0</v>
      </c>
      <c r="D16" s="8">
        <v>0</v>
      </c>
      <c r="E16" s="8">
        <v>0</v>
      </c>
      <c r="F16" s="8">
        <v>1</v>
      </c>
      <c r="G16" s="8">
        <v>60</v>
      </c>
      <c r="H16" s="8">
        <v>3883</v>
      </c>
      <c r="I16" s="8">
        <v>733</v>
      </c>
      <c r="J16" s="8">
        <v>49</v>
      </c>
      <c r="K16" s="8">
        <v>2</v>
      </c>
      <c r="L16" s="9">
        <f t="shared" si="1"/>
        <v>4728</v>
      </c>
    </row>
    <row r="17" spans="1:14" s="25" customFormat="1" x14ac:dyDescent="0.25">
      <c r="A17" s="10"/>
      <c r="B17" s="23">
        <f>SUM(B11:B16)</f>
        <v>42</v>
      </c>
      <c r="C17" s="23">
        <f t="shared" ref="C17:K17" si="2">SUM(C11:C16)</f>
        <v>4593</v>
      </c>
      <c r="D17" s="23">
        <f t="shared" si="2"/>
        <v>5206</v>
      </c>
      <c r="E17" s="23">
        <f t="shared" si="2"/>
        <v>4994</v>
      </c>
      <c r="F17" s="23">
        <f t="shared" si="2"/>
        <v>5118</v>
      </c>
      <c r="G17" s="23">
        <f t="shared" si="2"/>
        <v>4926</v>
      </c>
      <c r="H17" s="23">
        <f t="shared" si="2"/>
        <v>4927</v>
      </c>
      <c r="I17" s="23">
        <f t="shared" si="2"/>
        <v>845</v>
      </c>
      <c r="J17" s="23">
        <f t="shared" si="2"/>
        <v>54</v>
      </c>
      <c r="K17" s="23">
        <f t="shared" si="2"/>
        <v>2</v>
      </c>
      <c r="L17" s="24">
        <f t="shared" si="1"/>
        <v>30707</v>
      </c>
      <c r="N17" s="31"/>
    </row>
    <row r="18" spans="1:14" s="25" customFormat="1" x14ac:dyDescent="0.25">
      <c r="A18" s="14" t="s">
        <v>54</v>
      </c>
      <c r="B18" s="15">
        <v>20</v>
      </c>
      <c r="C18" s="15">
        <v>835</v>
      </c>
      <c r="D18" s="15">
        <v>952</v>
      </c>
      <c r="E18" s="15">
        <v>880</v>
      </c>
      <c r="F18" s="15">
        <v>897</v>
      </c>
      <c r="G18" s="15">
        <v>859</v>
      </c>
      <c r="H18" s="15">
        <v>814</v>
      </c>
      <c r="I18" s="15">
        <v>103</v>
      </c>
      <c r="J18" s="15">
        <v>3</v>
      </c>
      <c r="K18" s="15">
        <v>1</v>
      </c>
      <c r="L18" s="16">
        <f t="shared" si="1"/>
        <v>5364</v>
      </c>
      <c r="N18" s="31"/>
    </row>
    <row r="19" spans="1:14" s="25" customFormat="1" x14ac:dyDescent="0.25">
      <c r="A19" s="18" t="s">
        <v>31</v>
      </c>
      <c r="B19" s="19">
        <f>SUM(B17:B18)</f>
        <v>62</v>
      </c>
      <c r="C19" s="19">
        <f t="shared" ref="C19:L19" si="3">SUM(C17:C18)</f>
        <v>5428</v>
      </c>
      <c r="D19" s="19">
        <f t="shared" si="3"/>
        <v>6158</v>
      </c>
      <c r="E19" s="19">
        <f t="shared" si="3"/>
        <v>5874</v>
      </c>
      <c r="F19" s="19">
        <f t="shared" si="3"/>
        <v>6015</v>
      </c>
      <c r="G19" s="19">
        <f t="shared" si="3"/>
        <v>5785</v>
      </c>
      <c r="H19" s="19">
        <f t="shared" si="3"/>
        <v>5741</v>
      </c>
      <c r="I19" s="19">
        <f t="shared" si="3"/>
        <v>948</v>
      </c>
      <c r="J19" s="19">
        <f t="shared" si="3"/>
        <v>57</v>
      </c>
      <c r="K19" s="19">
        <f t="shared" si="3"/>
        <v>3</v>
      </c>
      <c r="L19" s="20">
        <f t="shared" si="3"/>
        <v>36071</v>
      </c>
      <c r="N19" s="31"/>
    </row>
    <row r="20" spans="1:14" s="25" customFormat="1" x14ac:dyDescent="0.25">
      <c r="A20" s="18"/>
      <c r="B20" s="26"/>
      <c r="C20" s="26"/>
      <c r="D20" s="26"/>
      <c r="E20" s="26"/>
      <c r="F20" s="26"/>
      <c r="G20" s="26"/>
      <c r="H20" s="26"/>
      <c r="I20" s="26"/>
      <c r="J20" s="26"/>
      <c r="K20" s="26"/>
      <c r="L20" s="26"/>
    </row>
    <row r="21" spans="1:14" s="5" customFormat="1" x14ac:dyDescent="0.25">
      <c r="A21" s="62" t="s">
        <v>9</v>
      </c>
      <c r="B21" s="62"/>
      <c r="C21" s="62"/>
      <c r="D21" s="62"/>
      <c r="E21" s="62"/>
      <c r="F21" s="62"/>
      <c r="G21" s="62"/>
      <c r="H21" s="62"/>
      <c r="I21" s="62"/>
      <c r="J21" s="62"/>
      <c r="K21" s="62"/>
      <c r="L21" s="62"/>
    </row>
    <row r="22" spans="1:14" s="5" customFormat="1" x14ac:dyDescent="0.25">
      <c r="A22" s="18"/>
      <c r="B22" s="2"/>
      <c r="C22" s="2"/>
      <c r="D22" s="2"/>
      <c r="E22" s="2"/>
      <c r="F22" s="2"/>
      <c r="G22" s="2"/>
      <c r="H22" s="2"/>
      <c r="I22" s="2"/>
      <c r="J22" s="2"/>
      <c r="K22" s="2"/>
      <c r="L22" s="2"/>
    </row>
    <row r="23" spans="1:14" x14ac:dyDescent="0.25">
      <c r="A23" s="5" t="s">
        <v>43</v>
      </c>
      <c r="B23" s="8">
        <v>34</v>
      </c>
      <c r="C23" s="8">
        <v>4583</v>
      </c>
      <c r="D23" s="8">
        <v>620</v>
      </c>
      <c r="E23" s="8">
        <v>42</v>
      </c>
      <c r="F23" s="8">
        <v>1</v>
      </c>
      <c r="G23" s="8">
        <v>0</v>
      </c>
      <c r="H23" s="8">
        <v>0</v>
      </c>
      <c r="I23" s="8">
        <v>0</v>
      </c>
      <c r="J23" s="8">
        <v>0</v>
      </c>
      <c r="K23" s="8">
        <v>0</v>
      </c>
      <c r="L23" s="9">
        <f t="shared" ref="L23:L30" si="4">SUM(B23:K23)</f>
        <v>5280</v>
      </c>
    </row>
    <row r="24" spans="1:14" x14ac:dyDescent="0.25">
      <c r="A24" s="5" t="s">
        <v>44</v>
      </c>
      <c r="B24" s="8">
        <v>0</v>
      </c>
      <c r="C24" s="8">
        <v>43</v>
      </c>
      <c r="D24" s="8">
        <v>4260</v>
      </c>
      <c r="E24" s="8">
        <v>762</v>
      </c>
      <c r="F24" s="8">
        <v>66</v>
      </c>
      <c r="G24" s="8">
        <v>3</v>
      </c>
      <c r="H24" s="8">
        <v>0</v>
      </c>
      <c r="I24" s="8">
        <v>0</v>
      </c>
      <c r="J24" s="8">
        <v>0</v>
      </c>
      <c r="K24" s="8">
        <v>0</v>
      </c>
      <c r="L24" s="9">
        <f t="shared" si="4"/>
        <v>5134</v>
      </c>
    </row>
    <row r="25" spans="1:14" x14ac:dyDescent="0.25">
      <c r="A25" s="5" t="s">
        <v>45</v>
      </c>
      <c r="B25" s="8">
        <v>0</v>
      </c>
      <c r="C25" s="8">
        <v>0</v>
      </c>
      <c r="D25" s="8">
        <v>37</v>
      </c>
      <c r="E25" s="8">
        <v>3992</v>
      </c>
      <c r="F25" s="8">
        <v>874</v>
      </c>
      <c r="G25" s="8">
        <v>98</v>
      </c>
      <c r="H25" s="8">
        <v>6</v>
      </c>
      <c r="I25" s="8">
        <v>3</v>
      </c>
      <c r="J25" s="8">
        <v>0</v>
      </c>
      <c r="K25" s="8">
        <v>0</v>
      </c>
      <c r="L25" s="9">
        <f t="shared" si="4"/>
        <v>5010</v>
      </c>
    </row>
    <row r="26" spans="1:14" x14ac:dyDescent="0.25">
      <c r="A26" s="5" t="s">
        <v>46</v>
      </c>
      <c r="B26" s="8">
        <v>0</v>
      </c>
      <c r="C26" s="8">
        <v>0</v>
      </c>
      <c r="D26" s="8">
        <v>1</v>
      </c>
      <c r="E26" s="8">
        <v>54</v>
      </c>
      <c r="F26" s="8">
        <v>3977</v>
      </c>
      <c r="G26" s="8">
        <v>787</v>
      </c>
      <c r="H26" s="8">
        <v>119</v>
      </c>
      <c r="I26" s="8">
        <v>4</v>
      </c>
      <c r="J26" s="8">
        <v>1</v>
      </c>
      <c r="K26" s="8">
        <v>0</v>
      </c>
      <c r="L26" s="9">
        <f t="shared" si="4"/>
        <v>4943</v>
      </c>
    </row>
    <row r="27" spans="1:14" x14ac:dyDescent="0.25">
      <c r="A27" s="5" t="s">
        <v>47</v>
      </c>
      <c r="B27" s="8">
        <v>0</v>
      </c>
      <c r="C27" s="8">
        <v>0</v>
      </c>
      <c r="D27" s="8">
        <v>0</v>
      </c>
      <c r="E27" s="8">
        <v>1</v>
      </c>
      <c r="F27" s="8">
        <v>36</v>
      </c>
      <c r="G27" s="8">
        <v>3974</v>
      </c>
      <c r="H27" s="8">
        <v>871</v>
      </c>
      <c r="I27" s="8">
        <v>67</v>
      </c>
      <c r="J27" s="8">
        <v>1</v>
      </c>
      <c r="K27" s="8">
        <v>0</v>
      </c>
      <c r="L27" s="9">
        <f t="shared" si="4"/>
        <v>4950</v>
      </c>
    </row>
    <row r="28" spans="1:14" x14ac:dyDescent="0.25">
      <c r="A28" s="5" t="s">
        <v>48</v>
      </c>
      <c r="B28" s="8">
        <v>0</v>
      </c>
      <c r="C28" s="8">
        <v>0</v>
      </c>
      <c r="D28" s="8">
        <v>0</v>
      </c>
      <c r="E28" s="8">
        <v>0</v>
      </c>
      <c r="F28" s="8">
        <v>2</v>
      </c>
      <c r="G28" s="8">
        <v>47</v>
      </c>
      <c r="H28" s="8">
        <v>4059</v>
      </c>
      <c r="I28" s="8">
        <v>685</v>
      </c>
      <c r="J28" s="8">
        <v>48</v>
      </c>
      <c r="K28" s="8">
        <v>4</v>
      </c>
      <c r="L28" s="9">
        <f t="shared" si="4"/>
        <v>4845</v>
      </c>
    </row>
    <row r="29" spans="1:14" s="25" customFormat="1" x14ac:dyDescent="0.25">
      <c r="A29" s="10"/>
      <c r="B29" s="23">
        <f t="shared" ref="B29:K29" si="5">SUM(B23:B28)</f>
        <v>34</v>
      </c>
      <c r="C29" s="23">
        <f t="shared" si="5"/>
        <v>4626</v>
      </c>
      <c r="D29" s="23">
        <f t="shared" si="5"/>
        <v>4918</v>
      </c>
      <c r="E29" s="23">
        <f t="shared" si="5"/>
        <v>4851</v>
      </c>
      <c r="F29" s="23">
        <f t="shared" si="5"/>
        <v>4956</v>
      </c>
      <c r="G29" s="23">
        <f t="shared" si="5"/>
        <v>4909</v>
      </c>
      <c r="H29" s="23">
        <f t="shared" si="5"/>
        <v>5055</v>
      </c>
      <c r="I29" s="23">
        <f t="shared" si="5"/>
        <v>759</v>
      </c>
      <c r="J29" s="23">
        <f t="shared" si="5"/>
        <v>50</v>
      </c>
      <c r="K29" s="23">
        <f t="shared" si="5"/>
        <v>4</v>
      </c>
      <c r="L29" s="24">
        <f t="shared" si="4"/>
        <v>30162</v>
      </c>
    </row>
    <row r="30" spans="1:14" s="25" customFormat="1" x14ac:dyDescent="0.25">
      <c r="A30" s="14" t="s">
        <v>54</v>
      </c>
      <c r="B30" s="15">
        <v>22</v>
      </c>
      <c r="C30" s="15">
        <v>831</v>
      </c>
      <c r="D30" s="15">
        <v>895</v>
      </c>
      <c r="E30" s="15">
        <v>844</v>
      </c>
      <c r="F30" s="15">
        <v>866</v>
      </c>
      <c r="G30" s="15">
        <v>820</v>
      </c>
      <c r="H30" s="15">
        <v>778</v>
      </c>
      <c r="I30" s="15">
        <v>104</v>
      </c>
      <c r="J30" s="15">
        <v>7</v>
      </c>
      <c r="K30" s="15">
        <v>0</v>
      </c>
      <c r="L30" s="16">
        <f t="shared" si="4"/>
        <v>5167</v>
      </c>
    </row>
    <row r="31" spans="1:14" s="25" customFormat="1" x14ac:dyDescent="0.25">
      <c r="A31" s="18" t="s">
        <v>31</v>
      </c>
      <c r="B31" s="19">
        <f t="shared" ref="B31:L31" si="6">SUM(B29:B30)</f>
        <v>56</v>
      </c>
      <c r="C31" s="19">
        <f t="shared" si="6"/>
        <v>5457</v>
      </c>
      <c r="D31" s="19">
        <f t="shared" si="6"/>
        <v>5813</v>
      </c>
      <c r="E31" s="19">
        <f t="shared" si="6"/>
        <v>5695</v>
      </c>
      <c r="F31" s="19">
        <f t="shared" si="6"/>
        <v>5822</v>
      </c>
      <c r="G31" s="19">
        <f t="shared" si="6"/>
        <v>5729</v>
      </c>
      <c r="H31" s="19">
        <f t="shared" si="6"/>
        <v>5833</v>
      </c>
      <c r="I31" s="19">
        <f t="shared" si="6"/>
        <v>863</v>
      </c>
      <c r="J31" s="19">
        <f t="shared" si="6"/>
        <v>57</v>
      </c>
      <c r="K31" s="19">
        <f t="shared" si="6"/>
        <v>4</v>
      </c>
      <c r="L31" s="20">
        <f t="shared" si="6"/>
        <v>35329</v>
      </c>
    </row>
    <row r="32" spans="1:14" s="25" customFormat="1" x14ac:dyDescent="0.25">
      <c r="A32" s="18"/>
      <c r="B32" s="26"/>
      <c r="C32" s="26"/>
      <c r="D32" s="26"/>
      <c r="E32" s="26"/>
      <c r="F32" s="26"/>
      <c r="G32" s="26"/>
      <c r="H32" s="26"/>
      <c r="I32" s="26"/>
      <c r="J32" s="26"/>
      <c r="K32" s="26"/>
      <c r="L32" s="26"/>
    </row>
    <row r="33" spans="1:12" s="5" customFormat="1" x14ac:dyDescent="0.25">
      <c r="A33" s="62" t="s">
        <v>31</v>
      </c>
      <c r="B33" s="62"/>
      <c r="C33" s="62"/>
      <c r="D33" s="62"/>
      <c r="E33" s="62"/>
      <c r="F33" s="62"/>
      <c r="G33" s="62"/>
      <c r="H33" s="62"/>
      <c r="I33" s="62"/>
      <c r="J33" s="62"/>
      <c r="K33" s="62"/>
      <c r="L33" s="62"/>
    </row>
    <row r="34" spans="1:12" s="5" customFormat="1" x14ac:dyDescent="0.25">
      <c r="A34" s="18"/>
      <c r="B34" s="2"/>
      <c r="C34" s="2"/>
      <c r="D34" s="2"/>
      <c r="E34" s="2"/>
      <c r="F34" s="2"/>
      <c r="G34" s="2"/>
      <c r="H34" s="2"/>
      <c r="I34" s="2"/>
      <c r="J34" s="2"/>
      <c r="K34" s="2"/>
      <c r="L34" s="2"/>
    </row>
    <row r="35" spans="1:12" s="5" customFormat="1" x14ac:dyDescent="0.25">
      <c r="A35" s="5" t="s">
        <v>43</v>
      </c>
      <c r="B35" s="8">
        <f t="shared" ref="B35:C41" si="7">SUM(B23,B11)</f>
        <v>76</v>
      </c>
      <c r="C35" s="8">
        <f t="shared" si="7"/>
        <v>9131</v>
      </c>
      <c r="D35" s="8">
        <f t="shared" ref="D35:L35" si="8">SUM(D23,D11)</f>
        <v>1332</v>
      </c>
      <c r="E35" s="8">
        <f t="shared" si="8"/>
        <v>92</v>
      </c>
      <c r="F35" s="8">
        <f t="shared" si="8"/>
        <v>3</v>
      </c>
      <c r="G35" s="8">
        <f t="shared" si="8"/>
        <v>0</v>
      </c>
      <c r="H35" s="8">
        <f t="shared" si="8"/>
        <v>0</v>
      </c>
      <c r="I35" s="8">
        <f t="shared" si="8"/>
        <v>0</v>
      </c>
      <c r="J35" s="8">
        <f t="shared" si="8"/>
        <v>0</v>
      </c>
      <c r="K35" s="8">
        <f t="shared" si="8"/>
        <v>0</v>
      </c>
      <c r="L35" s="9">
        <f t="shared" si="8"/>
        <v>10634</v>
      </c>
    </row>
    <row r="36" spans="1:12" s="5" customFormat="1" x14ac:dyDescent="0.25">
      <c r="A36" s="5" t="s">
        <v>44</v>
      </c>
      <c r="B36" s="8">
        <f t="shared" si="7"/>
        <v>0</v>
      </c>
      <c r="C36" s="8">
        <f t="shared" si="7"/>
        <v>87</v>
      </c>
      <c r="D36" s="8">
        <f t="shared" ref="D36:L36" si="9">SUM(D24,D12)</f>
        <v>8691</v>
      </c>
      <c r="E36" s="8">
        <f t="shared" si="9"/>
        <v>1518</v>
      </c>
      <c r="F36" s="8">
        <f t="shared" si="9"/>
        <v>131</v>
      </c>
      <c r="G36" s="8">
        <f t="shared" si="9"/>
        <v>4</v>
      </c>
      <c r="H36" s="8">
        <f t="shared" si="9"/>
        <v>1</v>
      </c>
      <c r="I36" s="8">
        <f t="shared" si="9"/>
        <v>0</v>
      </c>
      <c r="J36" s="8">
        <f t="shared" si="9"/>
        <v>0</v>
      </c>
      <c r="K36" s="8">
        <f t="shared" si="9"/>
        <v>0</v>
      </c>
      <c r="L36" s="9">
        <f t="shared" si="9"/>
        <v>10432</v>
      </c>
    </row>
    <row r="37" spans="1:12" s="5" customFormat="1" x14ac:dyDescent="0.25">
      <c r="A37" s="5" t="s">
        <v>45</v>
      </c>
      <c r="B37" s="8">
        <f t="shared" si="7"/>
        <v>0</v>
      </c>
      <c r="C37" s="8">
        <f t="shared" si="7"/>
        <v>1</v>
      </c>
      <c r="D37" s="8">
        <f t="shared" ref="D37:L37" si="10">SUM(D25,D13)</f>
        <v>97</v>
      </c>
      <c r="E37" s="8">
        <f t="shared" si="10"/>
        <v>8128</v>
      </c>
      <c r="F37" s="8">
        <f t="shared" si="10"/>
        <v>1754</v>
      </c>
      <c r="G37" s="8">
        <f t="shared" si="10"/>
        <v>187</v>
      </c>
      <c r="H37" s="8">
        <f t="shared" si="10"/>
        <v>9</v>
      </c>
      <c r="I37" s="8">
        <f t="shared" si="10"/>
        <v>3</v>
      </c>
      <c r="J37" s="8">
        <f t="shared" si="10"/>
        <v>0</v>
      </c>
      <c r="K37" s="8">
        <f t="shared" si="10"/>
        <v>0</v>
      </c>
      <c r="L37" s="9">
        <f t="shared" si="10"/>
        <v>10179</v>
      </c>
    </row>
    <row r="38" spans="1:12" s="5" customFormat="1" x14ac:dyDescent="0.25">
      <c r="A38" s="5" t="s">
        <v>46</v>
      </c>
      <c r="B38" s="8">
        <f t="shared" si="7"/>
        <v>0</v>
      </c>
      <c r="C38" s="8">
        <f t="shared" si="7"/>
        <v>0</v>
      </c>
      <c r="D38" s="8">
        <f t="shared" ref="D38:L38" si="11">SUM(D26,D14)</f>
        <v>4</v>
      </c>
      <c r="E38" s="8">
        <f t="shared" si="11"/>
        <v>103</v>
      </c>
      <c r="F38" s="8">
        <f t="shared" si="11"/>
        <v>8059</v>
      </c>
      <c r="G38" s="8">
        <f t="shared" si="11"/>
        <v>1666</v>
      </c>
      <c r="H38" s="8">
        <f t="shared" si="11"/>
        <v>226</v>
      </c>
      <c r="I38" s="8">
        <f t="shared" si="11"/>
        <v>7</v>
      </c>
      <c r="J38" s="8">
        <f t="shared" si="11"/>
        <v>1</v>
      </c>
      <c r="K38" s="8">
        <f t="shared" si="11"/>
        <v>0</v>
      </c>
      <c r="L38" s="9">
        <f t="shared" si="11"/>
        <v>10066</v>
      </c>
    </row>
    <row r="39" spans="1:12" s="5" customFormat="1" x14ac:dyDescent="0.25">
      <c r="A39" s="5" t="s">
        <v>47</v>
      </c>
      <c r="B39" s="8">
        <f t="shared" si="7"/>
        <v>0</v>
      </c>
      <c r="C39" s="8">
        <f t="shared" si="7"/>
        <v>0</v>
      </c>
      <c r="D39" s="8">
        <f t="shared" ref="D39:L39" si="12">SUM(D27,D15)</f>
        <v>0</v>
      </c>
      <c r="E39" s="8">
        <f t="shared" si="12"/>
        <v>4</v>
      </c>
      <c r="F39" s="8">
        <f t="shared" si="12"/>
        <v>124</v>
      </c>
      <c r="G39" s="8">
        <f t="shared" si="12"/>
        <v>7871</v>
      </c>
      <c r="H39" s="8">
        <f t="shared" si="12"/>
        <v>1804</v>
      </c>
      <c r="I39" s="8">
        <f t="shared" si="12"/>
        <v>176</v>
      </c>
      <c r="J39" s="8">
        <f t="shared" si="12"/>
        <v>6</v>
      </c>
      <c r="K39" s="8">
        <f t="shared" si="12"/>
        <v>0</v>
      </c>
      <c r="L39" s="9">
        <f t="shared" si="12"/>
        <v>9985</v>
      </c>
    </row>
    <row r="40" spans="1:12" s="5" customFormat="1" x14ac:dyDescent="0.25">
      <c r="A40" s="5" t="s">
        <v>48</v>
      </c>
      <c r="B40" s="8">
        <f t="shared" si="7"/>
        <v>0</v>
      </c>
      <c r="C40" s="8">
        <f t="shared" si="7"/>
        <v>0</v>
      </c>
      <c r="D40" s="8">
        <f t="shared" ref="D40:L40" si="13">SUM(D28,D16)</f>
        <v>0</v>
      </c>
      <c r="E40" s="8">
        <f t="shared" si="13"/>
        <v>0</v>
      </c>
      <c r="F40" s="8">
        <f t="shared" si="13"/>
        <v>3</v>
      </c>
      <c r="G40" s="8">
        <f t="shared" si="13"/>
        <v>107</v>
      </c>
      <c r="H40" s="8">
        <f t="shared" si="13"/>
        <v>7942</v>
      </c>
      <c r="I40" s="8">
        <f t="shared" si="13"/>
        <v>1418</v>
      </c>
      <c r="J40" s="8">
        <f t="shared" si="13"/>
        <v>97</v>
      </c>
      <c r="K40" s="8">
        <f t="shared" si="13"/>
        <v>6</v>
      </c>
      <c r="L40" s="9">
        <f t="shared" si="13"/>
        <v>9573</v>
      </c>
    </row>
    <row r="41" spans="1:12" s="3" customFormat="1" x14ac:dyDescent="0.25">
      <c r="A41" s="10"/>
      <c r="B41" s="23">
        <f t="shared" si="7"/>
        <v>76</v>
      </c>
      <c r="C41" s="23">
        <f t="shared" si="7"/>
        <v>9219</v>
      </c>
      <c r="D41" s="23">
        <f t="shared" ref="D41:L41" si="14">SUM(D29,D17)</f>
        <v>10124</v>
      </c>
      <c r="E41" s="23">
        <f t="shared" si="14"/>
        <v>9845</v>
      </c>
      <c r="F41" s="23">
        <f t="shared" si="14"/>
        <v>10074</v>
      </c>
      <c r="G41" s="23">
        <f t="shared" si="14"/>
        <v>9835</v>
      </c>
      <c r="H41" s="23">
        <f t="shared" si="14"/>
        <v>9982</v>
      </c>
      <c r="I41" s="23">
        <f t="shared" si="14"/>
        <v>1604</v>
      </c>
      <c r="J41" s="23">
        <f t="shared" si="14"/>
        <v>104</v>
      </c>
      <c r="K41" s="23">
        <f t="shared" si="14"/>
        <v>6</v>
      </c>
      <c r="L41" s="24">
        <f t="shared" si="14"/>
        <v>60869</v>
      </c>
    </row>
    <row r="42" spans="1:12" s="25" customFormat="1" x14ac:dyDescent="0.25">
      <c r="A42" s="14" t="s">
        <v>54</v>
      </c>
      <c r="B42" s="15">
        <f>SUM(B18,B30)</f>
        <v>42</v>
      </c>
      <c r="C42" s="15">
        <f t="shared" ref="C42:L42" si="15">SUM(C18,C30)</f>
        <v>1666</v>
      </c>
      <c r="D42" s="15">
        <f t="shared" si="15"/>
        <v>1847</v>
      </c>
      <c r="E42" s="15">
        <f t="shared" si="15"/>
        <v>1724</v>
      </c>
      <c r="F42" s="15">
        <f t="shared" si="15"/>
        <v>1763</v>
      </c>
      <c r="G42" s="15">
        <f t="shared" si="15"/>
        <v>1679</v>
      </c>
      <c r="H42" s="15">
        <f t="shared" si="15"/>
        <v>1592</v>
      </c>
      <c r="I42" s="15">
        <f t="shared" si="15"/>
        <v>207</v>
      </c>
      <c r="J42" s="15">
        <f t="shared" si="15"/>
        <v>10</v>
      </c>
      <c r="K42" s="15">
        <f t="shared" si="15"/>
        <v>1</v>
      </c>
      <c r="L42" s="27">
        <f t="shared" si="15"/>
        <v>10531</v>
      </c>
    </row>
    <row r="43" spans="1:12" s="25" customFormat="1" x14ac:dyDescent="0.25">
      <c r="A43" s="18" t="s">
        <v>31</v>
      </c>
      <c r="B43" s="19">
        <f t="shared" ref="B43:L43" si="16">SUM(B41:B42)</f>
        <v>118</v>
      </c>
      <c r="C43" s="19">
        <f t="shared" si="16"/>
        <v>10885</v>
      </c>
      <c r="D43" s="19">
        <f t="shared" si="16"/>
        <v>11971</v>
      </c>
      <c r="E43" s="19">
        <f t="shared" si="16"/>
        <v>11569</v>
      </c>
      <c r="F43" s="19">
        <f t="shared" si="16"/>
        <v>11837</v>
      </c>
      <c r="G43" s="19">
        <f t="shared" si="16"/>
        <v>11514</v>
      </c>
      <c r="H43" s="19">
        <f t="shared" si="16"/>
        <v>11574</v>
      </c>
      <c r="I43" s="19">
        <f t="shared" si="16"/>
        <v>1811</v>
      </c>
      <c r="J43" s="19">
        <f t="shared" si="16"/>
        <v>114</v>
      </c>
      <c r="K43" s="19">
        <f t="shared" si="16"/>
        <v>7</v>
      </c>
      <c r="L43" s="20">
        <f t="shared" si="16"/>
        <v>71400</v>
      </c>
    </row>
    <row r="44" spans="1:12" s="5" customFormat="1" ht="10.5" customHeight="1" x14ac:dyDescent="0.25">
      <c r="B44" s="2"/>
      <c r="C44" s="2"/>
      <c r="D44" s="2"/>
      <c r="E44" s="2"/>
      <c r="F44" s="2"/>
      <c r="G44" s="2"/>
      <c r="H44" s="2"/>
      <c r="I44" s="2"/>
      <c r="J44" s="2"/>
      <c r="K44" s="2"/>
      <c r="L44" s="2"/>
    </row>
    <row r="45" spans="1:12" s="5" customFormat="1" x14ac:dyDescent="0.25">
      <c r="A45" s="62" t="s">
        <v>50</v>
      </c>
      <c r="B45" s="62"/>
      <c r="C45" s="62"/>
      <c r="D45" s="62"/>
      <c r="E45" s="62"/>
      <c r="F45" s="62"/>
      <c r="G45" s="62"/>
      <c r="H45" s="62"/>
      <c r="I45" s="62"/>
      <c r="J45" s="62"/>
      <c r="K45" s="62"/>
      <c r="L45" s="62"/>
    </row>
    <row r="46" spans="1:12" s="5" customFormat="1" x14ac:dyDescent="0.25">
      <c r="A46" s="18"/>
      <c r="B46" s="2"/>
      <c r="C46" s="2"/>
      <c r="D46" s="2"/>
      <c r="E46" s="2"/>
      <c r="F46" s="2"/>
      <c r="G46" s="2"/>
      <c r="H46" s="2"/>
      <c r="I46" s="2"/>
      <c r="J46" s="2"/>
      <c r="K46" s="2"/>
      <c r="L46" s="2"/>
    </row>
    <row r="47" spans="1:12" s="5" customFormat="1" x14ac:dyDescent="0.25">
      <c r="A47" s="62" t="s">
        <v>8</v>
      </c>
      <c r="B47" s="62"/>
      <c r="C47" s="62"/>
      <c r="D47" s="62"/>
      <c r="E47" s="62"/>
      <c r="F47" s="62"/>
      <c r="G47" s="62"/>
      <c r="H47" s="62"/>
      <c r="I47" s="62"/>
      <c r="J47" s="62"/>
      <c r="K47" s="62"/>
      <c r="L47" s="62"/>
    </row>
    <row r="48" spans="1:12" s="5" customFormat="1" x14ac:dyDescent="0.25"/>
    <row r="49" spans="1:12" x14ac:dyDescent="0.25">
      <c r="A49" s="5" t="s">
        <v>43</v>
      </c>
      <c r="B49" s="8">
        <v>152</v>
      </c>
      <c r="C49" s="8">
        <v>19936</v>
      </c>
      <c r="D49" s="8">
        <v>1900</v>
      </c>
      <c r="E49" s="8">
        <v>86</v>
      </c>
      <c r="F49" s="8">
        <v>7</v>
      </c>
      <c r="G49" s="8">
        <v>1</v>
      </c>
      <c r="H49" s="8">
        <v>0</v>
      </c>
      <c r="I49" s="8">
        <v>0</v>
      </c>
      <c r="J49" s="8">
        <v>0</v>
      </c>
      <c r="K49" s="8">
        <v>0</v>
      </c>
      <c r="L49" s="9">
        <f t="shared" ref="L49:L56" si="17">SUM(B49:K49)</f>
        <v>22082</v>
      </c>
    </row>
    <row r="50" spans="1:12" x14ac:dyDescent="0.25">
      <c r="A50" s="5" t="s">
        <v>44</v>
      </c>
      <c r="B50" s="8">
        <v>2</v>
      </c>
      <c r="C50" s="8">
        <v>167</v>
      </c>
      <c r="D50" s="8">
        <v>19507</v>
      </c>
      <c r="E50" s="8">
        <v>2092</v>
      </c>
      <c r="F50" s="8">
        <v>120</v>
      </c>
      <c r="G50" s="8">
        <v>11</v>
      </c>
      <c r="H50" s="8">
        <v>3</v>
      </c>
      <c r="I50" s="8">
        <v>1</v>
      </c>
      <c r="J50" s="8">
        <v>0</v>
      </c>
      <c r="K50" s="8">
        <v>0</v>
      </c>
      <c r="L50" s="9">
        <f t="shared" si="17"/>
        <v>21903</v>
      </c>
    </row>
    <row r="51" spans="1:12" x14ac:dyDescent="0.25">
      <c r="A51" s="5" t="s">
        <v>45</v>
      </c>
      <c r="B51" s="8">
        <v>0</v>
      </c>
      <c r="C51" s="8">
        <v>1</v>
      </c>
      <c r="D51" s="8">
        <v>299</v>
      </c>
      <c r="E51" s="8">
        <v>18919</v>
      </c>
      <c r="F51" s="8">
        <v>2312</v>
      </c>
      <c r="G51" s="8">
        <v>175</v>
      </c>
      <c r="H51" s="8">
        <v>5</v>
      </c>
      <c r="I51" s="8">
        <v>1</v>
      </c>
      <c r="J51" s="8">
        <v>0</v>
      </c>
      <c r="K51" s="8">
        <v>0</v>
      </c>
      <c r="L51" s="9">
        <f t="shared" si="17"/>
        <v>21712</v>
      </c>
    </row>
    <row r="52" spans="1:12" x14ac:dyDescent="0.25">
      <c r="A52" s="5" t="s">
        <v>46</v>
      </c>
      <c r="B52" s="8">
        <v>0</v>
      </c>
      <c r="C52" s="8">
        <v>0</v>
      </c>
      <c r="D52" s="8">
        <v>2</v>
      </c>
      <c r="E52" s="8">
        <v>276</v>
      </c>
      <c r="F52" s="8">
        <v>18851</v>
      </c>
      <c r="G52" s="8">
        <v>2444</v>
      </c>
      <c r="H52" s="8">
        <v>258</v>
      </c>
      <c r="I52" s="8">
        <v>19</v>
      </c>
      <c r="J52" s="8">
        <v>1</v>
      </c>
      <c r="K52" s="8">
        <v>0</v>
      </c>
      <c r="L52" s="9">
        <f t="shared" si="17"/>
        <v>21851</v>
      </c>
    </row>
    <row r="53" spans="1:12" x14ac:dyDescent="0.25">
      <c r="A53" s="5" t="s">
        <v>47</v>
      </c>
      <c r="B53" s="8">
        <v>0</v>
      </c>
      <c r="C53" s="8">
        <v>0</v>
      </c>
      <c r="D53" s="8">
        <v>0</v>
      </c>
      <c r="E53" s="8">
        <v>6</v>
      </c>
      <c r="F53" s="8">
        <v>361</v>
      </c>
      <c r="G53" s="8">
        <v>18985</v>
      </c>
      <c r="H53" s="8">
        <v>2432</v>
      </c>
      <c r="I53" s="8">
        <v>137</v>
      </c>
      <c r="J53" s="8">
        <v>3</v>
      </c>
      <c r="K53" s="8">
        <v>0</v>
      </c>
      <c r="L53" s="9">
        <f t="shared" si="17"/>
        <v>21924</v>
      </c>
    </row>
    <row r="54" spans="1:12" x14ac:dyDescent="0.25">
      <c r="A54" s="5" t="s">
        <v>48</v>
      </c>
      <c r="B54" s="8">
        <v>0</v>
      </c>
      <c r="C54" s="8">
        <v>0</v>
      </c>
      <c r="D54" s="8">
        <v>0</v>
      </c>
      <c r="E54" s="8">
        <v>0</v>
      </c>
      <c r="F54" s="8">
        <v>7</v>
      </c>
      <c r="G54" s="8">
        <v>340</v>
      </c>
      <c r="H54" s="8">
        <v>18867</v>
      </c>
      <c r="I54" s="8">
        <v>1901</v>
      </c>
      <c r="J54" s="8">
        <v>68</v>
      </c>
      <c r="K54" s="8">
        <v>3</v>
      </c>
      <c r="L54" s="9">
        <f t="shared" si="17"/>
        <v>21186</v>
      </c>
    </row>
    <row r="55" spans="1:12" s="25" customFormat="1" x14ac:dyDescent="0.25">
      <c r="A55" s="10"/>
      <c r="B55" s="23">
        <f t="shared" ref="B55:K55" si="18">SUM(B49:B54)</f>
        <v>154</v>
      </c>
      <c r="C55" s="23">
        <f t="shared" si="18"/>
        <v>20104</v>
      </c>
      <c r="D55" s="23">
        <f t="shared" si="18"/>
        <v>21708</v>
      </c>
      <c r="E55" s="23">
        <f t="shared" si="18"/>
        <v>21379</v>
      </c>
      <c r="F55" s="23">
        <f t="shared" si="18"/>
        <v>21658</v>
      </c>
      <c r="G55" s="23">
        <f t="shared" si="18"/>
        <v>21956</v>
      </c>
      <c r="H55" s="23">
        <f t="shared" si="18"/>
        <v>21565</v>
      </c>
      <c r="I55" s="23">
        <f t="shared" si="18"/>
        <v>2059</v>
      </c>
      <c r="J55" s="23">
        <f t="shared" si="18"/>
        <v>72</v>
      </c>
      <c r="K55" s="23">
        <f t="shared" si="18"/>
        <v>3</v>
      </c>
      <c r="L55" s="24">
        <f t="shared" si="17"/>
        <v>130658</v>
      </c>
    </row>
    <row r="56" spans="1:12" s="25" customFormat="1" x14ac:dyDescent="0.25">
      <c r="A56" s="14" t="s">
        <v>54</v>
      </c>
      <c r="B56" s="15">
        <v>6</v>
      </c>
      <c r="C56" s="15">
        <v>496</v>
      </c>
      <c r="D56" s="15">
        <v>566</v>
      </c>
      <c r="E56" s="15">
        <v>561</v>
      </c>
      <c r="F56" s="15">
        <v>530</v>
      </c>
      <c r="G56" s="15">
        <v>558</v>
      </c>
      <c r="H56" s="15">
        <v>506</v>
      </c>
      <c r="I56" s="15">
        <v>95</v>
      </c>
      <c r="J56" s="15">
        <v>3</v>
      </c>
      <c r="K56" s="15">
        <v>1</v>
      </c>
      <c r="L56" s="16">
        <f t="shared" si="17"/>
        <v>3322</v>
      </c>
    </row>
    <row r="57" spans="1:12" s="25" customFormat="1" x14ac:dyDescent="0.25">
      <c r="A57" s="18" t="s">
        <v>31</v>
      </c>
      <c r="B57" s="19">
        <f t="shared" ref="B57:L57" si="19">SUM(B55:B56)</f>
        <v>160</v>
      </c>
      <c r="C57" s="19">
        <f t="shared" si="19"/>
        <v>20600</v>
      </c>
      <c r="D57" s="19">
        <f t="shared" si="19"/>
        <v>22274</v>
      </c>
      <c r="E57" s="19">
        <f t="shared" si="19"/>
        <v>21940</v>
      </c>
      <c r="F57" s="19">
        <f t="shared" si="19"/>
        <v>22188</v>
      </c>
      <c r="G57" s="19">
        <f t="shared" si="19"/>
        <v>22514</v>
      </c>
      <c r="H57" s="19">
        <f t="shared" si="19"/>
        <v>22071</v>
      </c>
      <c r="I57" s="19">
        <f t="shared" si="19"/>
        <v>2154</v>
      </c>
      <c r="J57" s="19">
        <f t="shared" si="19"/>
        <v>75</v>
      </c>
      <c r="K57" s="19">
        <f t="shared" si="19"/>
        <v>4</v>
      </c>
      <c r="L57" s="20">
        <f t="shared" si="19"/>
        <v>133980</v>
      </c>
    </row>
    <row r="58" spans="1:12" s="5" customFormat="1" x14ac:dyDescent="0.25">
      <c r="A58" s="18"/>
      <c r="B58" s="2"/>
      <c r="C58" s="2"/>
      <c r="D58" s="2"/>
      <c r="E58" s="2"/>
      <c r="F58" s="2"/>
      <c r="G58" s="2"/>
      <c r="H58" s="2"/>
      <c r="I58" s="2"/>
      <c r="J58" s="2"/>
      <c r="K58" s="2"/>
      <c r="L58" s="2"/>
    </row>
    <row r="59" spans="1:12" s="5" customFormat="1" x14ac:dyDescent="0.25">
      <c r="A59" s="62" t="s">
        <v>9</v>
      </c>
      <c r="B59" s="62"/>
      <c r="C59" s="62"/>
      <c r="D59" s="62"/>
      <c r="E59" s="62"/>
      <c r="F59" s="62"/>
      <c r="G59" s="62"/>
      <c r="H59" s="62"/>
      <c r="I59" s="62"/>
      <c r="J59" s="62"/>
      <c r="K59" s="62"/>
      <c r="L59" s="62"/>
    </row>
    <row r="60" spans="1:12" s="5" customFormat="1" x14ac:dyDescent="0.25">
      <c r="A60" s="18"/>
      <c r="B60" s="2"/>
      <c r="C60" s="2"/>
      <c r="D60" s="2"/>
      <c r="E60" s="2"/>
      <c r="F60" s="2"/>
      <c r="G60" s="2"/>
      <c r="H60" s="2"/>
      <c r="I60" s="2"/>
      <c r="J60" s="2"/>
      <c r="K60" s="2"/>
      <c r="L60" s="2"/>
    </row>
    <row r="61" spans="1:12" x14ac:dyDescent="0.25">
      <c r="A61" s="5" t="s">
        <v>43</v>
      </c>
      <c r="B61" s="8">
        <v>169</v>
      </c>
      <c r="C61" s="8">
        <v>19890</v>
      </c>
      <c r="D61" s="8">
        <v>1578</v>
      </c>
      <c r="E61" s="8">
        <v>78</v>
      </c>
      <c r="F61" s="8">
        <v>2</v>
      </c>
      <c r="G61" s="8">
        <v>1</v>
      </c>
      <c r="H61" s="8">
        <v>0</v>
      </c>
      <c r="I61" s="8">
        <v>0</v>
      </c>
      <c r="J61" s="8">
        <v>0</v>
      </c>
      <c r="K61" s="8">
        <v>0</v>
      </c>
      <c r="L61" s="9">
        <f t="shared" ref="L61:L68" si="20">SUM(B61:K61)</f>
        <v>21718</v>
      </c>
    </row>
    <row r="62" spans="1:12" x14ac:dyDescent="0.25">
      <c r="A62" s="5" t="s">
        <v>44</v>
      </c>
      <c r="B62" s="8">
        <v>0</v>
      </c>
      <c r="C62" s="8">
        <v>173</v>
      </c>
      <c r="D62" s="8">
        <v>19573</v>
      </c>
      <c r="E62" s="8">
        <v>2005</v>
      </c>
      <c r="F62" s="8">
        <v>117</v>
      </c>
      <c r="G62" s="8">
        <v>11</v>
      </c>
      <c r="H62" s="8">
        <v>2</v>
      </c>
      <c r="I62" s="8">
        <v>0</v>
      </c>
      <c r="J62" s="8">
        <v>0</v>
      </c>
      <c r="K62" s="8">
        <v>0</v>
      </c>
      <c r="L62" s="9">
        <f t="shared" si="20"/>
        <v>21881</v>
      </c>
    </row>
    <row r="63" spans="1:12" x14ac:dyDescent="0.25">
      <c r="A63" s="5" t="s">
        <v>45</v>
      </c>
      <c r="B63" s="8">
        <v>0</v>
      </c>
      <c r="C63" s="8">
        <v>1</v>
      </c>
      <c r="D63" s="8">
        <v>218</v>
      </c>
      <c r="E63" s="8">
        <v>18945</v>
      </c>
      <c r="F63" s="8">
        <v>2143</v>
      </c>
      <c r="G63" s="8">
        <v>151</v>
      </c>
      <c r="H63" s="8">
        <v>7</v>
      </c>
      <c r="I63" s="8">
        <v>2</v>
      </c>
      <c r="J63" s="8">
        <v>0</v>
      </c>
      <c r="K63" s="8">
        <v>0</v>
      </c>
      <c r="L63" s="9">
        <f t="shared" si="20"/>
        <v>21467</v>
      </c>
    </row>
    <row r="64" spans="1:12" x14ac:dyDescent="0.25">
      <c r="A64" s="5" t="s">
        <v>46</v>
      </c>
      <c r="B64" s="8">
        <v>0</v>
      </c>
      <c r="C64" s="8">
        <v>1</v>
      </c>
      <c r="D64" s="8">
        <v>2</v>
      </c>
      <c r="E64" s="8">
        <v>229</v>
      </c>
      <c r="F64" s="8">
        <v>19097</v>
      </c>
      <c r="G64" s="8">
        <v>2273</v>
      </c>
      <c r="H64" s="8">
        <v>209</v>
      </c>
      <c r="I64" s="8">
        <v>14</v>
      </c>
      <c r="J64" s="8">
        <v>2</v>
      </c>
      <c r="K64" s="8">
        <v>0</v>
      </c>
      <c r="L64" s="9">
        <f t="shared" si="20"/>
        <v>21827</v>
      </c>
    </row>
    <row r="65" spans="1:12" x14ac:dyDescent="0.25">
      <c r="A65" s="5" t="s">
        <v>47</v>
      </c>
      <c r="B65" s="8">
        <v>0</v>
      </c>
      <c r="C65" s="8">
        <v>0</v>
      </c>
      <c r="D65" s="8">
        <v>0</v>
      </c>
      <c r="E65" s="8">
        <v>7</v>
      </c>
      <c r="F65" s="8">
        <v>255</v>
      </c>
      <c r="G65" s="8">
        <v>19199</v>
      </c>
      <c r="H65" s="8">
        <v>2298</v>
      </c>
      <c r="I65" s="8">
        <v>147</v>
      </c>
      <c r="J65" s="8">
        <v>2</v>
      </c>
      <c r="K65" s="8">
        <v>0</v>
      </c>
      <c r="L65" s="9">
        <f t="shared" si="20"/>
        <v>21908</v>
      </c>
    </row>
    <row r="66" spans="1:12" x14ac:dyDescent="0.25">
      <c r="A66" s="5" t="s">
        <v>48</v>
      </c>
      <c r="B66" s="8">
        <v>0</v>
      </c>
      <c r="C66" s="8">
        <v>0</v>
      </c>
      <c r="D66" s="8">
        <v>0</v>
      </c>
      <c r="E66" s="8">
        <v>0</v>
      </c>
      <c r="F66" s="8">
        <v>7</v>
      </c>
      <c r="G66" s="8">
        <v>274</v>
      </c>
      <c r="H66" s="8">
        <v>19356</v>
      </c>
      <c r="I66" s="8">
        <v>1799</v>
      </c>
      <c r="J66" s="8">
        <v>79</v>
      </c>
      <c r="K66" s="8">
        <v>2</v>
      </c>
      <c r="L66" s="9">
        <f t="shared" si="20"/>
        <v>21517</v>
      </c>
    </row>
    <row r="67" spans="1:12" s="25" customFormat="1" x14ac:dyDescent="0.25">
      <c r="A67" s="10"/>
      <c r="B67" s="23">
        <f t="shared" ref="B67:K67" si="21">SUM(B61:B66)</f>
        <v>169</v>
      </c>
      <c r="C67" s="23">
        <f t="shared" si="21"/>
        <v>20065</v>
      </c>
      <c r="D67" s="23">
        <f t="shared" si="21"/>
        <v>21371</v>
      </c>
      <c r="E67" s="23">
        <f t="shared" si="21"/>
        <v>21264</v>
      </c>
      <c r="F67" s="23">
        <f t="shared" si="21"/>
        <v>21621</v>
      </c>
      <c r="G67" s="23">
        <f t="shared" si="21"/>
        <v>21909</v>
      </c>
      <c r="H67" s="23">
        <f t="shared" si="21"/>
        <v>21872</v>
      </c>
      <c r="I67" s="23">
        <f t="shared" si="21"/>
        <v>1962</v>
      </c>
      <c r="J67" s="23">
        <f t="shared" si="21"/>
        <v>83</v>
      </c>
      <c r="K67" s="23">
        <f t="shared" si="21"/>
        <v>2</v>
      </c>
      <c r="L67" s="24">
        <f t="shared" si="20"/>
        <v>130318</v>
      </c>
    </row>
    <row r="68" spans="1:12" s="25" customFormat="1" x14ac:dyDescent="0.25">
      <c r="A68" s="14" t="s">
        <v>54</v>
      </c>
      <c r="B68" s="15">
        <v>7</v>
      </c>
      <c r="C68" s="15">
        <v>496</v>
      </c>
      <c r="D68" s="15">
        <v>583</v>
      </c>
      <c r="E68" s="15">
        <v>534</v>
      </c>
      <c r="F68" s="15">
        <v>596</v>
      </c>
      <c r="G68" s="15">
        <v>496</v>
      </c>
      <c r="H68" s="15">
        <v>520</v>
      </c>
      <c r="I68" s="15">
        <v>105</v>
      </c>
      <c r="J68" s="15">
        <v>1</v>
      </c>
      <c r="K68" s="15">
        <v>0</v>
      </c>
      <c r="L68" s="16">
        <f t="shared" si="20"/>
        <v>3338</v>
      </c>
    </row>
    <row r="69" spans="1:12" s="25" customFormat="1" x14ac:dyDescent="0.25">
      <c r="A69" s="18" t="s">
        <v>31</v>
      </c>
      <c r="B69" s="19">
        <f t="shared" ref="B69:L69" si="22">SUM(B67:B68)</f>
        <v>176</v>
      </c>
      <c r="C69" s="19">
        <f t="shared" si="22"/>
        <v>20561</v>
      </c>
      <c r="D69" s="19">
        <f t="shared" si="22"/>
        <v>21954</v>
      </c>
      <c r="E69" s="19">
        <f t="shared" si="22"/>
        <v>21798</v>
      </c>
      <c r="F69" s="19">
        <f t="shared" si="22"/>
        <v>22217</v>
      </c>
      <c r="G69" s="19">
        <f t="shared" si="22"/>
        <v>22405</v>
      </c>
      <c r="H69" s="19">
        <f t="shared" si="22"/>
        <v>22392</v>
      </c>
      <c r="I69" s="19">
        <f t="shared" si="22"/>
        <v>2067</v>
      </c>
      <c r="J69" s="19">
        <f t="shared" si="22"/>
        <v>84</v>
      </c>
      <c r="K69" s="19">
        <f t="shared" si="22"/>
        <v>2</v>
      </c>
      <c r="L69" s="20">
        <f t="shared" si="22"/>
        <v>133656</v>
      </c>
    </row>
    <row r="70" spans="1:12" s="5" customFormat="1" x14ac:dyDescent="0.25">
      <c r="A70" s="18"/>
      <c r="B70" s="2"/>
      <c r="C70" s="2"/>
      <c r="D70" s="2"/>
      <c r="E70" s="2"/>
      <c r="F70" s="2"/>
      <c r="G70" s="2"/>
      <c r="H70" s="2"/>
      <c r="I70" s="2"/>
      <c r="J70" s="2"/>
      <c r="K70" s="2"/>
      <c r="L70" s="2"/>
    </row>
    <row r="71" spans="1:12" s="5" customFormat="1" x14ac:dyDescent="0.25">
      <c r="A71" s="62" t="s">
        <v>31</v>
      </c>
      <c r="B71" s="62"/>
      <c r="C71" s="62"/>
      <c r="D71" s="62"/>
      <c r="E71" s="62"/>
      <c r="F71" s="62"/>
      <c r="G71" s="62"/>
      <c r="H71" s="62"/>
      <c r="I71" s="62"/>
      <c r="J71" s="62"/>
      <c r="K71" s="62"/>
      <c r="L71" s="62"/>
    </row>
    <row r="72" spans="1:12" s="5" customFormat="1" x14ac:dyDescent="0.25">
      <c r="A72" s="18"/>
      <c r="B72" s="2"/>
      <c r="C72" s="2"/>
      <c r="D72" s="2"/>
      <c r="E72" s="2"/>
      <c r="F72" s="2"/>
      <c r="G72" s="2"/>
      <c r="H72" s="2"/>
      <c r="I72" s="2"/>
      <c r="J72" s="2"/>
      <c r="K72" s="2"/>
      <c r="L72" s="2"/>
    </row>
    <row r="73" spans="1:12" s="5" customFormat="1" x14ac:dyDescent="0.25">
      <c r="A73" s="5" t="s">
        <v>43</v>
      </c>
      <c r="B73" s="8">
        <f t="shared" ref="B73:C79" si="23">SUM(B61,B49)</f>
        <v>321</v>
      </c>
      <c r="C73" s="8">
        <f t="shared" si="23"/>
        <v>39826</v>
      </c>
      <c r="D73" s="8">
        <f t="shared" ref="D73:K73" si="24">SUM(D61,D49)</f>
        <v>3478</v>
      </c>
      <c r="E73" s="8">
        <f t="shared" si="24"/>
        <v>164</v>
      </c>
      <c r="F73" s="8">
        <f t="shared" si="24"/>
        <v>9</v>
      </c>
      <c r="G73" s="8">
        <f t="shared" si="24"/>
        <v>2</v>
      </c>
      <c r="H73" s="8">
        <f t="shared" si="24"/>
        <v>0</v>
      </c>
      <c r="I73" s="8">
        <f t="shared" si="24"/>
        <v>0</v>
      </c>
      <c r="J73" s="8">
        <f t="shared" si="24"/>
        <v>0</v>
      </c>
      <c r="K73" s="8">
        <f t="shared" si="24"/>
        <v>0</v>
      </c>
      <c r="L73" s="9">
        <f t="shared" ref="L73:L81" si="25">SUM(B73:K73)</f>
        <v>43800</v>
      </c>
    </row>
    <row r="74" spans="1:12" s="5" customFormat="1" x14ac:dyDescent="0.25">
      <c r="A74" s="5" t="s">
        <v>44</v>
      </c>
      <c r="B74" s="8">
        <f t="shared" si="23"/>
        <v>2</v>
      </c>
      <c r="C74" s="8">
        <f t="shared" si="23"/>
        <v>340</v>
      </c>
      <c r="D74" s="8">
        <f t="shared" ref="D74:K74" si="26">SUM(D62,D50)</f>
        <v>39080</v>
      </c>
      <c r="E74" s="8">
        <f t="shared" si="26"/>
        <v>4097</v>
      </c>
      <c r="F74" s="8">
        <f t="shared" si="26"/>
        <v>237</v>
      </c>
      <c r="G74" s="8">
        <f t="shared" si="26"/>
        <v>22</v>
      </c>
      <c r="H74" s="8">
        <f t="shared" si="26"/>
        <v>5</v>
      </c>
      <c r="I74" s="8">
        <f t="shared" si="26"/>
        <v>1</v>
      </c>
      <c r="J74" s="8">
        <f t="shared" si="26"/>
        <v>0</v>
      </c>
      <c r="K74" s="8">
        <f t="shared" si="26"/>
        <v>0</v>
      </c>
      <c r="L74" s="9">
        <f t="shared" si="25"/>
        <v>43784</v>
      </c>
    </row>
    <row r="75" spans="1:12" s="5" customFormat="1" x14ac:dyDescent="0.25">
      <c r="A75" s="5" t="s">
        <v>45</v>
      </c>
      <c r="B75" s="8">
        <f t="shared" si="23"/>
        <v>0</v>
      </c>
      <c r="C75" s="8">
        <f t="shared" si="23"/>
        <v>2</v>
      </c>
      <c r="D75" s="8">
        <f t="shared" ref="D75:K75" si="27">SUM(D63,D51)</f>
        <v>517</v>
      </c>
      <c r="E75" s="8">
        <f t="shared" si="27"/>
        <v>37864</v>
      </c>
      <c r="F75" s="8">
        <f t="shared" si="27"/>
        <v>4455</v>
      </c>
      <c r="G75" s="8">
        <f t="shared" si="27"/>
        <v>326</v>
      </c>
      <c r="H75" s="8">
        <f t="shared" si="27"/>
        <v>12</v>
      </c>
      <c r="I75" s="8">
        <f t="shared" si="27"/>
        <v>3</v>
      </c>
      <c r="J75" s="8">
        <f t="shared" si="27"/>
        <v>0</v>
      </c>
      <c r="K75" s="8">
        <f t="shared" si="27"/>
        <v>0</v>
      </c>
      <c r="L75" s="9">
        <f t="shared" si="25"/>
        <v>43179</v>
      </c>
    </row>
    <row r="76" spans="1:12" s="5" customFormat="1" x14ac:dyDescent="0.25">
      <c r="A76" s="5" t="s">
        <v>46</v>
      </c>
      <c r="B76" s="8">
        <f t="shared" si="23"/>
        <v>0</v>
      </c>
      <c r="C76" s="8">
        <f t="shared" si="23"/>
        <v>1</v>
      </c>
      <c r="D76" s="8">
        <f t="shared" ref="D76:K76" si="28">SUM(D64,D52)</f>
        <v>4</v>
      </c>
      <c r="E76" s="8">
        <f t="shared" si="28"/>
        <v>505</v>
      </c>
      <c r="F76" s="8">
        <f t="shared" si="28"/>
        <v>37948</v>
      </c>
      <c r="G76" s="8">
        <f t="shared" si="28"/>
        <v>4717</v>
      </c>
      <c r="H76" s="8">
        <f t="shared" si="28"/>
        <v>467</v>
      </c>
      <c r="I76" s="8">
        <f t="shared" si="28"/>
        <v>33</v>
      </c>
      <c r="J76" s="8">
        <f t="shared" si="28"/>
        <v>3</v>
      </c>
      <c r="K76" s="8">
        <f t="shared" si="28"/>
        <v>0</v>
      </c>
      <c r="L76" s="9">
        <f t="shared" si="25"/>
        <v>43678</v>
      </c>
    </row>
    <row r="77" spans="1:12" s="5" customFormat="1" x14ac:dyDescent="0.25">
      <c r="A77" s="5" t="s">
        <v>47</v>
      </c>
      <c r="B77" s="8">
        <f t="shared" si="23"/>
        <v>0</v>
      </c>
      <c r="C77" s="8">
        <f t="shared" si="23"/>
        <v>0</v>
      </c>
      <c r="D77" s="8">
        <f t="shared" ref="D77:K77" si="29">SUM(D65,D53)</f>
        <v>0</v>
      </c>
      <c r="E77" s="8">
        <f t="shared" si="29"/>
        <v>13</v>
      </c>
      <c r="F77" s="8">
        <f t="shared" si="29"/>
        <v>616</v>
      </c>
      <c r="G77" s="8">
        <f t="shared" si="29"/>
        <v>38184</v>
      </c>
      <c r="H77" s="8">
        <f t="shared" si="29"/>
        <v>4730</v>
      </c>
      <c r="I77" s="8">
        <f t="shared" si="29"/>
        <v>284</v>
      </c>
      <c r="J77" s="8">
        <f t="shared" si="29"/>
        <v>5</v>
      </c>
      <c r="K77" s="8">
        <f t="shared" si="29"/>
        <v>0</v>
      </c>
      <c r="L77" s="9">
        <f t="shared" si="25"/>
        <v>43832</v>
      </c>
    </row>
    <row r="78" spans="1:12" s="5" customFormat="1" x14ac:dyDescent="0.25">
      <c r="A78" s="5" t="s">
        <v>48</v>
      </c>
      <c r="B78" s="28">
        <f t="shared" si="23"/>
        <v>0</v>
      </c>
      <c r="C78" s="28">
        <f t="shared" si="23"/>
        <v>0</v>
      </c>
      <c r="D78" s="28">
        <f t="shared" ref="D78:K78" si="30">SUM(D66,D54)</f>
        <v>0</v>
      </c>
      <c r="E78" s="28">
        <f t="shared" si="30"/>
        <v>0</v>
      </c>
      <c r="F78" s="28">
        <f t="shared" si="30"/>
        <v>14</v>
      </c>
      <c r="G78" s="28">
        <f t="shared" si="30"/>
        <v>614</v>
      </c>
      <c r="H78" s="28">
        <f t="shared" si="30"/>
        <v>38223</v>
      </c>
      <c r="I78" s="28">
        <f t="shared" si="30"/>
        <v>3700</v>
      </c>
      <c r="J78" s="28">
        <f t="shared" si="30"/>
        <v>147</v>
      </c>
      <c r="K78" s="28">
        <f t="shared" si="30"/>
        <v>5</v>
      </c>
      <c r="L78" s="9">
        <f t="shared" si="25"/>
        <v>42703</v>
      </c>
    </row>
    <row r="79" spans="1:12" s="3" customFormat="1" x14ac:dyDescent="0.25">
      <c r="A79" s="10"/>
      <c r="B79" s="29">
        <f t="shared" si="23"/>
        <v>323</v>
      </c>
      <c r="C79" s="29">
        <f t="shared" si="23"/>
        <v>40169</v>
      </c>
      <c r="D79" s="29">
        <f t="shared" ref="D79:K79" si="31">SUM(D67,D55)</f>
        <v>43079</v>
      </c>
      <c r="E79" s="29">
        <f t="shared" si="31"/>
        <v>42643</v>
      </c>
      <c r="F79" s="29">
        <f t="shared" si="31"/>
        <v>43279</v>
      </c>
      <c r="G79" s="29">
        <f t="shared" si="31"/>
        <v>43865</v>
      </c>
      <c r="H79" s="29">
        <f t="shared" si="31"/>
        <v>43437</v>
      </c>
      <c r="I79" s="29">
        <f t="shared" si="31"/>
        <v>4021</v>
      </c>
      <c r="J79" s="29">
        <f t="shared" si="31"/>
        <v>155</v>
      </c>
      <c r="K79" s="29">
        <f t="shared" si="31"/>
        <v>5</v>
      </c>
      <c r="L79" s="24">
        <f t="shared" si="25"/>
        <v>260976</v>
      </c>
    </row>
    <row r="80" spans="1:12" s="25" customFormat="1" x14ac:dyDescent="0.25">
      <c r="A80" s="14" t="s">
        <v>54</v>
      </c>
      <c r="B80" s="15">
        <f>SUM(B68,B56)</f>
        <v>13</v>
      </c>
      <c r="C80" s="15">
        <f t="shared" ref="C80:K80" si="32">SUM(C68,C56)</f>
        <v>992</v>
      </c>
      <c r="D80" s="15">
        <f t="shared" si="32"/>
        <v>1149</v>
      </c>
      <c r="E80" s="15">
        <f t="shared" si="32"/>
        <v>1095</v>
      </c>
      <c r="F80" s="15">
        <f t="shared" si="32"/>
        <v>1126</v>
      </c>
      <c r="G80" s="15">
        <f t="shared" si="32"/>
        <v>1054</v>
      </c>
      <c r="H80" s="15">
        <f t="shared" si="32"/>
        <v>1026</v>
      </c>
      <c r="I80" s="15">
        <f t="shared" si="32"/>
        <v>200</v>
      </c>
      <c r="J80" s="15">
        <f t="shared" si="32"/>
        <v>4</v>
      </c>
      <c r="K80" s="15">
        <f t="shared" si="32"/>
        <v>1</v>
      </c>
      <c r="L80" s="27">
        <f t="shared" si="25"/>
        <v>6660</v>
      </c>
    </row>
    <row r="81" spans="1:12" s="25" customFormat="1" x14ac:dyDescent="0.25">
      <c r="A81" s="18" t="s">
        <v>31</v>
      </c>
      <c r="B81" s="19">
        <f t="shared" ref="B81:K81" si="33">SUM(B79:B80)</f>
        <v>336</v>
      </c>
      <c r="C81" s="19">
        <f t="shared" si="33"/>
        <v>41161</v>
      </c>
      <c r="D81" s="19">
        <f t="shared" si="33"/>
        <v>44228</v>
      </c>
      <c r="E81" s="19">
        <f t="shared" si="33"/>
        <v>43738</v>
      </c>
      <c r="F81" s="19">
        <f t="shared" si="33"/>
        <v>44405</v>
      </c>
      <c r="G81" s="19">
        <f t="shared" si="33"/>
        <v>44919</v>
      </c>
      <c r="H81" s="19">
        <f t="shared" si="33"/>
        <v>44463</v>
      </c>
      <c r="I81" s="19">
        <f t="shared" si="33"/>
        <v>4221</v>
      </c>
      <c r="J81" s="19">
        <f t="shared" si="33"/>
        <v>159</v>
      </c>
      <c r="K81" s="19">
        <f t="shared" si="33"/>
        <v>6</v>
      </c>
      <c r="L81" s="20">
        <f t="shared" si="25"/>
        <v>267636</v>
      </c>
    </row>
    <row r="82" spans="1:12" s="25" customFormat="1" x14ac:dyDescent="0.25">
      <c r="A82" s="18"/>
      <c r="B82" s="30"/>
      <c r="C82" s="30"/>
      <c r="D82" s="30"/>
      <c r="E82" s="30"/>
      <c r="F82" s="30"/>
      <c r="G82" s="30"/>
      <c r="H82" s="30"/>
      <c r="I82" s="30"/>
      <c r="J82" s="30"/>
      <c r="K82" s="30"/>
      <c r="L82" s="30"/>
    </row>
    <row r="83" spans="1:12" s="5" customFormat="1" x14ac:dyDescent="0.25">
      <c r="A83" s="62" t="s">
        <v>51</v>
      </c>
      <c r="B83" s="62"/>
      <c r="C83" s="62"/>
      <c r="D83" s="62"/>
      <c r="E83" s="62"/>
      <c r="F83" s="62"/>
      <c r="G83" s="62"/>
      <c r="H83" s="62"/>
      <c r="I83" s="62"/>
      <c r="J83" s="62"/>
      <c r="K83" s="62"/>
      <c r="L83" s="62"/>
    </row>
    <row r="84" spans="1:12" s="5" customFormat="1" x14ac:dyDescent="0.25">
      <c r="A84" s="18"/>
      <c r="B84" s="2"/>
      <c r="C84" s="2"/>
      <c r="D84" s="2"/>
      <c r="E84" s="2"/>
      <c r="F84" s="2"/>
      <c r="G84" s="2"/>
      <c r="H84" s="2"/>
      <c r="I84" s="2"/>
      <c r="J84" s="2"/>
      <c r="K84" s="2"/>
      <c r="L84" s="2"/>
    </row>
    <row r="85" spans="1:12" s="5" customFormat="1" x14ac:dyDescent="0.25">
      <c r="A85" s="62" t="s">
        <v>8</v>
      </c>
      <c r="B85" s="62"/>
      <c r="C85" s="62"/>
      <c r="D85" s="62"/>
      <c r="E85" s="62"/>
      <c r="F85" s="62"/>
      <c r="G85" s="62"/>
      <c r="H85" s="62"/>
      <c r="I85" s="62"/>
      <c r="J85" s="62"/>
      <c r="K85" s="62"/>
      <c r="L85" s="62"/>
    </row>
    <row r="86" spans="1:12" s="5" customFormat="1" x14ac:dyDescent="0.25">
      <c r="A86" s="18"/>
      <c r="B86" s="2"/>
      <c r="C86" s="2"/>
      <c r="D86" s="2"/>
      <c r="E86" s="2"/>
      <c r="F86" s="2"/>
      <c r="G86" s="2"/>
      <c r="H86" s="2"/>
      <c r="I86" s="2"/>
      <c r="J86" s="2"/>
      <c r="K86" s="2"/>
      <c r="L86" s="2"/>
    </row>
    <row r="87" spans="1:12" x14ac:dyDescent="0.25">
      <c r="A87" s="5" t="s">
        <v>43</v>
      </c>
      <c r="B87" s="8">
        <v>0</v>
      </c>
      <c r="C87" s="8">
        <v>14</v>
      </c>
      <c r="D87" s="8">
        <v>5</v>
      </c>
      <c r="E87" s="8">
        <v>0</v>
      </c>
      <c r="F87" s="8">
        <v>0</v>
      </c>
      <c r="G87" s="8">
        <v>0</v>
      </c>
      <c r="H87" s="8">
        <v>0</v>
      </c>
      <c r="I87" s="8">
        <v>0</v>
      </c>
      <c r="J87" s="8">
        <v>0</v>
      </c>
      <c r="K87" s="8">
        <v>0</v>
      </c>
      <c r="L87" s="9">
        <f t="shared" ref="L87:L94" si="34">SUM(B87:K87)</f>
        <v>19</v>
      </c>
    </row>
    <row r="88" spans="1:12" x14ac:dyDescent="0.25">
      <c r="A88" s="5" t="s">
        <v>44</v>
      </c>
      <c r="B88" s="8">
        <v>0</v>
      </c>
      <c r="C88" s="8">
        <v>0</v>
      </c>
      <c r="D88" s="8">
        <v>12</v>
      </c>
      <c r="E88" s="8">
        <v>0</v>
      </c>
      <c r="F88" s="8">
        <v>0</v>
      </c>
      <c r="G88" s="8">
        <v>0</v>
      </c>
      <c r="H88" s="8">
        <v>0</v>
      </c>
      <c r="I88" s="8">
        <v>0</v>
      </c>
      <c r="J88" s="8">
        <v>0</v>
      </c>
      <c r="K88" s="8">
        <v>0</v>
      </c>
      <c r="L88" s="9">
        <f t="shared" si="34"/>
        <v>12</v>
      </c>
    </row>
    <row r="89" spans="1:12" x14ac:dyDescent="0.25">
      <c r="A89" s="5" t="s">
        <v>45</v>
      </c>
      <c r="B89" s="8">
        <v>0</v>
      </c>
      <c r="C89" s="8">
        <v>0</v>
      </c>
      <c r="D89" s="8">
        <v>0</v>
      </c>
      <c r="E89" s="8">
        <v>8</v>
      </c>
      <c r="F89" s="8">
        <v>2</v>
      </c>
      <c r="G89" s="8">
        <v>0</v>
      </c>
      <c r="H89" s="8">
        <v>0</v>
      </c>
      <c r="I89" s="8">
        <v>0</v>
      </c>
      <c r="J89" s="8">
        <v>0</v>
      </c>
      <c r="K89" s="8">
        <v>0</v>
      </c>
      <c r="L89" s="9">
        <f t="shared" si="34"/>
        <v>10</v>
      </c>
    </row>
    <row r="90" spans="1:12" x14ac:dyDescent="0.25">
      <c r="A90" s="5" t="s">
        <v>46</v>
      </c>
      <c r="B90" s="8">
        <v>0</v>
      </c>
      <c r="C90" s="8">
        <v>0</v>
      </c>
      <c r="D90" s="8">
        <v>0</v>
      </c>
      <c r="E90" s="8">
        <v>1</v>
      </c>
      <c r="F90" s="8">
        <v>18</v>
      </c>
      <c r="G90" s="8">
        <v>1</v>
      </c>
      <c r="H90" s="8">
        <v>0</v>
      </c>
      <c r="I90" s="8">
        <v>0</v>
      </c>
      <c r="J90" s="8">
        <v>0</v>
      </c>
      <c r="K90" s="8">
        <v>0</v>
      </c>
      <c r="L90" s="9">
        <f t="shared" si="34"/>
        <v>20</v>
      </c>
    </row>
    <row r="91" spans="1:12" x14ac:dyDescent="0.25">
      <c r="A91" s="5" t="s">
        <v>47</v>
      </c>
      <c r="B91" s="8">
        <v>0</v>
      </c>
      <c r="C91" s="8">
        <v>0</v>
      </c>
      <c r="D91" s="8">
        <v>0</v>
      </c>
      <c r="E91" s="8">
        <v>0</v>
      </c>
      <c r="F91" s="8">
        <v>0</v>
      </c>
      <c r="G91" s="8">
        <v>13</v>
      </c>
      <c r="H91" s="8">
        <v>2</v>
      </c>
      <c r="I91" s="8">
        <v>0</v>
      </c>
      <c r="J91" s="8">
        <v>0</v>
      </c>
      <c r="K91" s="8">
        <v>0</v>
      </c>
      <c r="L91" s="9">
        <f t="shared" si="34"/>
        <v>15</v>
      </c>
    </row>
    <row r="92" spans="1:12" x14ac:dyDescent="0.25">
      <c r="A92" s="5" t="s">
        <v>48</v>
      </c>
      <c r="B92" s="8">
        <v>0</v>
      </c>
      <c r="C92" s="8">
        <v>0</v>
      </c>
      <c r="D92" s="8">
        <v>0</v>
      </c>
      <c r="E92" s="8">
        <v>0</v>
      </c>
      <c r="F92" s="8">
        <v>0</v>
      </c>
      <c r="G92" s="8">
        <v>1</v>
      </c>
      <c r="H92" s="8">
        <v>20</v>
      </c>
      <c r="I92" s="8">
        <v>1</v>
      </c>
      <c r="J92" s="8">
        <v>0</v>
      </c>
      <c r="K92" s="8">
        <v>0</v>
      </c>
      <c r="L92" s="9">
        <f t="shared" si="34"/>
        <v>22</v>
      </c>
    </row>
    <row r="93" spans="1:12" s="25" customFormat="1" x14ac:dyDescent="0.25">
      <c r="A93" s="10"/>
      <c r="B93" s="23">
        <f t="shared" ref="B93:K93" si="35">SUM(B87:B92)</f>
        <v>0</v>
      </c>
      <c r="C93" s="23">
        <f t="shared" si="35"/>
        <v>14</v>
      </c>
      <c r="D93" s="23">
        <f t="shared" si="35"/>
        <v>17</v>
      </c>
      <c r="E93" s="23">
        <f t="shared" si="35"/>
        <v>9</v>
      </c>
      <c r="F93" s="23">
        <f t="shared" si="35"/>
        <v>20</v>
      </c>
      <c r="G93" s="23">
        <f t="shared" si="35"/>
        <v>15</v>
      </c>
      <c r="H93" s="23">
        <f t="shared" si="35"/>
        <v>22</v>
      </c>
      <c r="I93" s="23">
        <f t="shared" si="35"/>
        <v>1</v>
      </c>
      <c r="J93" s="23">
        <f t="shared" si="35"/>
        <v>0</v>
      </c>
      <c r="K93" s="23">
        <f t="shared" si="35"/>
        <v>0</v>
      </c>
      <c r="L93" s="24">
        <f t="shared" si="34"/>
        <v>98</v>
      </c>
    </row>
    <row r="94" spans="1:12" s="25" customFormat="1" x14ac:dyDescent="0.25">
      <c r="A94" s="14" t="s">
        <v>54</v>
      </c>
      <c r="B94" s="15">
        <v>0</v>
      </c>
      <c r="C94" s="15">
        <v>0</v>
      </c>
      <c r="D94" s="15">
        <v>0</v>
      </c>
      <c r="E94" s="15">
        <v>0</v>
      </c>
      <c r="F94" s="15">
        <v>0</v>
      </c>
      <c r="G94" s="15">
        <v>0</v>
      </c>
      <c r="H94" s="15">
        <v>0</v>
      </c>
      <c r="I94" s="15">
        <v>0</v>
      </c>
      <c r="J94" s="15">
        <v>0</v>
      </c>
      <c r="K94" s="15">
        <v>0</v>
      </c>
      <c r="L94" s="16">
        <f t="shared" si="34"/>
        <v>0</v>
      </c>
    </row>
    <row r="95" spans="1:12" s="25" customFormat="1" x14ac:dyDescent="0.25">
      <c r="A95" s="18" t="s">
        <v>31</v>
      </c>
      <c r="B95" s="19">
        <f t="shared" ref="B95:L95" si="36">SUM(B93:B94)</f>
        <v>0</v>
      </c>
      <c r="C95" s="19">
        <f t="shared" si="36"/>
        <v>14</v>
      </c>
      <c r="D95" s="19">
        <f t="shared" si="36"/>
        <v>17</v>
      </c>
      <c r="E95" s="19">
        <f t="shared" si="36"/>
        <v>9</v>
      </c>
      <c r="F95" s="19">
        <f t="shared" si="36"/>
        <v>20</v>
      </c>
      <c r="G95" s="19">
        <f t="shared" si="36"/>
        <v>15</v>
      </c>
      <c r="H95" s="19">
        <f t="shared" si="36"/>
        <v>22</v>
      </c>
      <c r="I95" s="19">
        <f t="shared" si="36"/>
        <v>1</v>
      </c>
      <c r="J95" s="19">
        <f t="shared" si="36"/>
        <v>0</v>
      </c>
      <c r="K95" s="19">
        <f t="shared" si="36"/>
        <v>0</v>
      </c>
      <c r="L95" s="20">
        <f t="shared" si="36"/>
        <v>98</v>
      </c>
    </row>
    <row r="96" spans="1:12" s="5" customFormat="1" x14ac:dyDescent="0.25">
      <c r="A96" s="18"/>
      <c r="B96" s="2"/>
      <c r="C96" s="2"/>
      <c r="D96" s="2"/>
      <c r="E96" s="2"/>
      <c r="F96" s="2"/>
      <c r="G96" s="2"/>
      <c r="H96" s="2"/>
      <c r="I96" s="2"/>
      <c r="J96" s="2"/>
      <c r="K96" s="2"/>
      <c r="L96" s="2"/>
    </row>
    <row r="97" spans="1:12" s="5" customFormat="1" x14ac:dyDescent="0.25">
      <c r="A97" s="62" t="s">
        <v>9</v>
      </c>
      <c r="B97" s="62"/>
      <c r="C97" s="62"/>
      <c r="D97" s="62"/>
      <c r="E97" s="62"/>
      <c r="F97" s="62"/>
      <c r="G97" s="62"/>
      <c r="H97" s="62"/>
      <c r="I97" s="62"/>
      <c r="J97" s="62"/>
      <c r="K97" s="62"/>
      <c r="L97" s="62"/>
    </row>
    <row r="98" spans="1:12" s="5" customFormat="1" x14ac:dyDescent="0.25">
      <c r="A98" s="18"/>
      <c r="B98" s="2"/>
      <c r="C98" s="2"/>
      <c r="D98" s="2"/>
      <c r="E98" s="2"/>
      <c r="F98" s="2"/>
      <c r="G98" s="2"/>
      <c r="H98" s="2"/>
      <c r="I98" s="2"/>
      <c r="J98" s="2"/>
      <c r="K98" s="2"/>
      <c r="L98" s="2"/>
    </row>
    <row r="99" spans="1:12" x14ac:dyDescent="0.25">
      <c r="A99" s="5" t="s">
        <v>43</v>
      </c>
      <c r="B99" s="8">
        <v>0</v>
      </c>
      <c r="C99" s="8">
        <v>18</v>
      </c>
      <c r="D99" s="8">
        <v>2</v>
      </c>
      <c r="E99" s="8">
        <v>0</v>
      </c>
      <c r="F99" s="8">
        <v>0</v>
      </c>
      <c r="G99" s="8">
        <v>0</v>
      </c>
      <c r="H99" s="8">
        <v>0</v>
      </c>
      <c r="I99" s="8">
        <v>0</v>
      </c>
      <c r="J99" s="8">
        <v>0</v>
      </c>
      <c r="K99" s="8">
        <v>0</v>
      </c>
      <c r="L99" s="9">
        <f t="shared" ref="L99:L106" si="37">SUM(B99:K99)</f>
        <v>20</v>
      </c>
    </row>
    <row r="100" spans="1:12" x14ac:dyDescent="0.25">
      <c r="A100" s="5" t="s">
        <v>44</v>
      </c>
      <c r="B100" s="8">
        <v>0</v>
      </c>
      <c r="C100" s="8">
        <v>1</v>
      </c>
      <c r="D100" s="8">
        <v>13</v>
      </c>
      <c r="E100" s="8">
        <v>3</v>
      </c>
      <c r="F100" s="8">
        <v>0</v>
      </c>
      <c r="G100" s="8">
        <v>0</v>
      </c>
      <c r="H100" s="8">
        <v>0</v>
      </c>
      <c r="I100" s="8">
        <v>0</v>
      </c>
      <c r="J100" s="8">
        <v>0</v>
      </c>
      <c r="K100" s="8">
        <v>0</v>
      </c>
      <c r="L100" s="9">
        <f t="shared" si="37"/>
        <v>17</v>
      </c>
    </row>
    <row r="101" spans="1:12" x14ac:dyDescent="0.25">
      <c r="A101" s="5" t="s">
        <v>45</v>
      </c>
      <c r="B101" s="8">
        <v>0</v>
      </c>
      <c r="C101" s="8">
        <v>0</v>
      </c>
      <c r="D101" s="8">
        <v>0</v>
      </c>
      <c r="E101" s="8">
        <v>11</v>
      </c>
      <c r="F101" s="8">
        <v>2</v>
      </c>
      <c r="G101" s="8">
        <v>0</v>
      </c>
      <c r="H101" s="8">
        <v>0</v>
      </c>
      <c r="I101" s="8">
        <v>0</v>
      </c>
      <c r="J101" s="8">
        <v>0</v>
      </c>
      <c r="K101" s="8">
        <v>0</v>
      </c>
      <c r="L101" s="9">
        <f t="shared" si="37"/>
        <v>13</v>
      </c>
    </row>
    <row r="102" spans="1:12" x14ac:dyDescent="0.25">
      <c r="A102" s="5" t="s">
        <v>46</v>
      </c>
      <c r="B102" s="8">
        <v>0</v>
      </c>
      <c r="C102" s="8">
        <v>0</v>
      </c>
      <c r="D102" s="8">
        <v>0</v>
      </c>
      <c r="E102" s="8">
        <v>0</v>
      </c>
      <c r="F102" s="8">
        <v>12</v>
      </c>
      <c r="G102" s="8">
        <v>6</v>
      </c>
      <c r="H102" s="8">
        <v>0</v>
      </c>
      <c r="I102" s="8">
        <v>0</v>
      </c>
      <c r="J102" s="8">
        <v>0</v>
      </c>
      <c r="K102" s="8">
        <v>0</v>
      </c>
      <c r="L102" s="9">
        <f t="shared" si="37"/>
        <v>18</v>
      </c>
    </row>
    <row r="103" spans="1:12" x14ac:dyDescent="0.25">
      <c r="A103" s="5" t="s">
        <v>47</v>
      </c>
      <c r="B103" s="8">
        <v>0</v>
      </c>
      <c r="C103" s="8">
        <v>0</v>
      </c>
      <c r="D103" s="8">
        <v>0</v>
      </c>
      <c r="E103" s="8">
        <v>0</v>
      </c>
      <c r="F103" s="8">
        <v>0</v>
      </c>
      <c r="G103" s="8">
        <v>10</v>
      </c>
      <c r="H103" s="8">
        <v>1</v>
      </c>
      <c r="I103" s="8">
        <v>0</v>
      </c>
      <c r="J103" s="8">
        <v>0</v>
      </c>
      <c r="K103" s="8">
        <v>0</v>
      </c>
      <c r="L103" s="9">
        <f t="shared" si="37"/>
        <v>11</v>
      </c>
    </row>
    <row r="104" spans="1:12" x14ac:dyDescent="0.25">
      <c r="A104" s="5" t="s">
        <v>48</v>
      </c>
      <c r="B104" s="8">
        <v>0</v>
      </c>
      <c r="C104" s="8">
        <v>0</v>
      </c>
      <c r="D104" s="8">
        <v>0</v>
      </c>
      <c r="E104" s="8">
        <v>0</v>
      </c>
      <c r="F104" s="8">
        <v>0</v>
      </c>
      <c r="G104" s="8">
        <v>0</v>
      </c>
      <c r="H104" s="8">
        <v>15</v>
      </c>
      <c r="I104" s="8">
        <v>3</v>
      </c>
      <c r="J104" s="8">
        <v>0</v>
      </c>
      <c r="K104" s="8">
        <v>0</v>
      </c>
      <c r="L104" s="9">
        <f t="shared" si="37"/>
        <v>18</v>
      </c>
    </row>
    <row r="105" spans="1:12" s="25" customFormat="1" x14ac:dyDescent="0.25">
      <c r="A105" s="10"/>
      <c r="B105" s="23">
        <f t="shared" ref="B105:K105" si="38">SUM(B99:B104)</f>
        <v>0</v>
      </c>
      <c r="C105" s="23">
        <f t="shared" si="38"/>
        <v>19</v>
      </c>
      <c r="D105" s="23">
        <f t="shared" si="38"/>
        <v>15</v>
      </c>
      <c r="E105" s="23">
        <f t="shared" si="38"/>
        <v>14</v>
      </c>
      <c r="F105" s="23">
        <f t="shared" si="38"/>
        <v>14</v>
      </c>
      <c r="G105" s="23">
        <f t="shared" si="38"/>
        <v>16</v>
      </c>
      <c r="H105" s="23">
        <f t="shared" si="38"/>
        <v>16</v>
      </c>
      <c r="I105" s="23">
        <f t="shared" si="38"/>
        <v>3</v>
      </c>
      <c r="J105" s="23">
        <f t="shared" si="38"/>
        <v>0</v>
      </c>
      <c r="K105" s="23">
        <f t="shared" si="38"/>
        <v>0</v>
      </c>
      <c r="L105" s="24">
        <f t="shared" si="37"/>
        <v>97</v>
      </c>
    </row>
    <row r="106" spans="1:12" s="25" customFormat="1" x14ac:dyDescent="0.25">
      <c r="A106" s="14" t="s">
        <v>54</v>
      </c>
      <c r="B106" s="15">
        <v>0</v>
      </c>
      <c r="C106" s="15">
        <v>0</v>
      </c>
      <c r="D106" s="15">
        <v>0</v>
      </c>
      <c r="E106" s="15">
        <v>0</v>
      </c>
      <c r="F106" s="15">
        <v>0</v>
      </c>
      <c r="G106" s="15">
        <v>0</v>
      </c>
      <c r="H106" s="15">
        <v>0</v>
      </c>
      <c r="I106" s="15">
        <v>0</v>
      </c>
      <c r="J106" s="15">
        <v>0</v>
      </c>
      <c r="K106" s="15">
        <v>0</v>
      </c>
      <c r="L106" s="16">
        <f t="shared" si="37"/>
        <v>0</v>
      </c>
    </row>
    <row r="107" spans="1:12" s="25" customFormat="1" x14ac:dyDescent="0.25">
      <c r="A107" s="18" t="s">
        <v>31</v>
      </c>
      <c r="B107" s="19">
        <f t="shared" ref="B107:L107" si="39">SUM(B105:B106)</f>
        <v>0</v>
      </c>
      <c r="C107" s="19">
        <f t="shared" si="39"/>
        <v>19</v>
      </c>
      <c r="D107" s="19">
        <f t="shared" si="39"/>
        <v>15</v>
      </c>
      <c r="E107" s="19">
        <f t="shared" si="39"/>
        <v>14</v>
      </c>
      <c r="F107" s="19">
        <f t="shared" si="39"/>
        <v>14</v>
      </c>
      <c r="G107" s="19">
        <f t="shared" si="39"/>
        <v>16</v>
      </c>
      <c r="H107" s="19">
        <f t="shared" si="39"/>
        <v>16</v>
      </c>
      <c r="I107" s="19">
        <f t="shared" si="39"/>
        <v>3</v>
      </c>
      <c r="J107" s="19">
        <f t="shared" si="39"/>
        <v>0</v>
      </c>
      <c r="K107" s="19">
        <f t="shared" si="39"/>
        <v>0</v>
      </c>
      <c r="L107" s="20">
        <f t="shared" si="39"/>
        <v>97</v>
      </c>
    </row>
    <row r="108" spans="1:12" s="5" customFormat="1" x14ac:dyDescent="0.25">
      <c r="A108" s="18"/>
      <c r="B108" s="2"/>
      <c r="C108" s="2"/>
      <c r="D108" s="2"/>
      <c r="E108" s="2"/>
      <c r="F108" s="2"/>
      <c r="G108" s="2"/>
      <c r="H108" s="2"/>
      <c r="I108" s="2"/>
      <c r="J108" s="2"/>
      <c r="K108" s="2"/>
      <c r="L108" s="2"/>
    </row>
    <row r="109" spans="1:12" s="5" customFormat="1" x14ac:dyDescent="0.25">
      <c r="A109" s="62" t="s">
        <v>31</v>
      </c>
      <c r="B109" s="62"/>
      <c r="C109" s="62"/>
      <c r="D109" s="62"/>
      <c r="E109" s="62"/>
      <c r="F109" s="62"/>
      <c r="G109" s="62"/>
      <c r="H109" s="62"/>
      <c r="I109" s="62"/>
      <c r="J109" s="62"/>
      <c r="K109" s="62"/>
      <c r="L109" s="62"/>
    </row>
    <row r="110" spans="1:12" s="5" customFormat="1" x14ac:dyDescent="0.25">
      <c r="A110" s="18"/>
      <c r="B110" s="2"/>
      <c r="C110" s="2"/>
      <c r="D110" s="2"/>
      <c r="E110" s="2"/>
      <c r="F110" s="2"/>
      <c r="G110" s="2"/>
      <c r="H110" s="2"/>
      <c r="I110" s="2"/>
      <c r="J110" s="2"/>
      <c r="K110" s="2"/>
      <c r="L110" s="2"/>
    </row>
    <row r="111" spans="1:12" s="5" customFormat="1" x14ac:dyDescent="0.25">
      <c r="A111" s="5" t="s">
        <v>43</v>
      </c>
      <c r="B111" s="8">
        <f t="shared" ref="B111:C117" si="40">SUM(B99,B87)</f>
        <v>0</v>
      </c>
      <c r="C111" s="8">
        <f t="shared" si="40"/>
        <v>32</v>
      </c>
      <c r="D111" s="8">
        <f t="shared" ref="D111:L111" si="41">SUM(D99,D87)</f>
        <v>7</v>
      </c>
      <c r="E111" s="8">
        <f t="shared" si="41"/>
        <v>0</v>
      </c>
      <c r="F111" s="8">
        <f t="shared" si="41"/>
        <v>0</v>
      </c>
      <c r="G111" s="8">
        <f t="shared" si="41"/>
        <v>0</v>
      </c>
      <c r="H111" s="8">
        <f t="shared" si="41"/>
        <v>0</v>
      </c>
      <c r="I111" s="8">
        <f t="shared" si="41"/>
        <v>0</v>
      </c>
      <c r="J111" s="8">
        <f t="shared" si="41"/>
        <v>0</v>
      </c>
      <c r="K111" s="8">
        <f t="shared" si="41"/>
        <v>0</v>
      </c>
      <c r="L111" s="9">
        <f t="shared" si="41"/>
        <v>39</v>
      </c>
    </row>
    <row r="112" spans="1:12" s="5" customFormat="1" x14ac:dyDescent="0.25">
      <c r="A112" s="5" t="s">
        <v>44</v>
      </c>
      <c r="B112" s="8">
        <f t="shared" si="40"/>
        <v>0</v>
      </c>
      <c r="C112" s="8">
        <f t="shared" si="40"/>
        <v>1</v>
      </c>
      <c r="D112" s="8">
        <f t="shared" ref="D112:L112" si="42">SUM(D100,D88)</f>
        <v>25</v>
      </c>
      <c r="E112" s="8">
        <f t="shared" si="42"/>
        <v>3</v>
      </c>
      <c r="F112" s="8">
        <f t="shared" si="42"/>
        <v>0</v>
      </c>
      <c r="G112" s="8">
        <f t="shared" si="42"/>
        <v>0</v>
      </c>
      <c r="H112" s="8">
        <f t="shared" si="42"/>
        <v>0</v>
      </c>
      <c r="I112" s="8">
        <f t="shared" si="42"/>
        <v>0</v>
      </c>
      <c r="J112" s="8">
        <f t="shared" si="42"/>
        <v>0</v>
      </c>
      <c r="K112" s="8">
        <f t="shared" si="42"/>
        <v>0</v>
      </c>
      <c r="L112" s="9">
        <f t="shared" si="42"/>
        <v>29</v>
      </c>
    </row>
    <row r="113" spans="1:12" s="5" customFormat="1" x14ac:dyDescent="0.25">
      <c r="A113" s="5" t="s">
        <v>45</v>
      </c>
      <c r="B113" s="8">
        <f t="shared" si="40"/>
        <v>0</v>
      </c>
      <c r="C113" s="8">
        <f t="shared" si="40"/>
        <v>0</v>
      </c>
      <c r="D113" s="8">
        <f t="shared" ref="D113:L113" si="43">SUM(D101,D89)</f>
        <v>0</v>
      </c>
      <c r="E113" s="8">
        <f t="shared" si="43"/>
        <v>19</v>
      </c>
      <c r="F113" s="8">
        <f t="shared" si="43"/>
        <v>4</v>
      </c>
      <c r="G113" s="8">
        <f t="shared" si="43"/>
        <v>0</v>
      </c>
      <c r="H113" s="8">
        <f t="shared" si="43"/>
        <v>0</v>
      </c>
      <c r="I113" s="8">
        <f t="shared" si="43"/>
        <v>0</v>
      </c>
      <c r="J113" s="8">
        <f t="shared" si="43"/>
        <v>0</v>
      </c>
      <c r="K113" s="8">
        <f t="shared" si="43"/>
        <v>0</v>
      </c>
      <c r="L113" s="9">
        <f t="shared" si="43"/>
        <v>23</v>
      </c>
    </row>
    <row r="114" spans="1:12" s="5" customFormat="1" x14ac:dyDescent="0.25">
      <c r="A114" s="5" t="s">
        <v>46</v>
      </c>
      <c r="B114" s="8">
        <f t="shared" si="40"/>
        <v>0</v>
      </c>
      <c r="C114" s="8">
        <f t="shared" si="40"/>
        <v>0</v>
      </c>
      <c r="D114" s="8">
        <f t="shared" ref="D114:L114" si="44">SUM(D102,D90)</f>
        <v>0</v>
      </c>
      <c r="E114" s="8">
        <f t="shared" si="44"/>
        <v>1</v>
      </c>
      <c r="F114" s="8">
        <f t="shared" si="44"/>
        <v>30</v>
      </c>
      <c r="G114" s="8">
        <f t="shared" si="44"/>
        <v>7</v>
      </c>
      <c r="H114" s="8">
        <f t="shared" si="44"/>
        <v>0</v>
      </c>
      <c r="I114" s="8">
        <f t="shared" si="44"/>
        <v>0</v>
      </c>
      <c r="J114" s="8">
        <f t="shared" si="44"/>
        <v>0</v>
      </c>
      <c r="K114" s="8">
        <f t="shared" si="44"/>
        <v>0</v>
      </c>
      <c r="L114" s="9">
        <f t="shared" si="44"/>
        <v>38</v>
      </c>
    </row>
    <row r="115" spans="1:12" s="5" customFormat="1" x14ac:dyDescent="0.25">
      <c r="A115" s="5" t="s">
        <v>47</v>
      </c>
      <c r="B115" s="8">
        <f t="shared" si="40"/>
        <v>0</v>
      </c>
      <c r="C115" s="8">
        <f t="shared" si="40"/>
        <v>0</v>
      </c>
      <c r="D115" s="8">
        <f t="shared" ref="D115:L115" si="45">SUM(D103,D91)</f>
        <v>0</v>
      </c>
      <c r="E115" s="8">
        <f t="shared" si="45"/>
        <v>0</v>
      </c>
      <c r="F115" s="8">
        <f t="shared" si="45"/>
        <v>0</v>
      </c>
      <c r="G115" s="8">
        <f t="shared" si="45"/>
        <v>23</v>
      </c>
      <c r="H115" s="8">
        <f t="shared" si="45"/>
        <v>3</v>
      </c>
      <c r="I115" s="8">
        <f t="shared" si="45"/>
        <v>0</v>
      </c>
      <c r="J115" s="8">
        <f t="shared" si="45"/>
        <v>0</v>
      </c>
      <c r="K115" s="8">
        <f t="shared" si="45"/>
        <v>0</v>
      </c>
      <c r="L115" s="9">
        <f t="shared" si="45"/>
        <v>26</v>
      </c>
    </row>
    <row r="116" spans="1:12" s="5" customFormat="1" x14ac:dyDescent="0.25">
      <c r="A116" s="5" t="s">
        <v>48</v>
      </c>
      <c r="B116" s="8">
        <f t="shared" si="40"/>
        <v>0</v>
      </c>
      <c r="C116" s="8">
        <f t="shared" si="40"/>
        <v>0</v>
      </c>
      <c r="D116" s="8">
        <f t="shared" ref="D116:L116" si="46">SUM(D104,D92)</f>
        <v>0</v>
      </c>
      <c r="E116" s="8">
        <f t="shared" si="46"/>
        <v>0</v>
      </c>
      <c r="F116" s="8">
        <f t="shared" si="46"/>
        <v>0</v>
      </c>
      <c r="G116" s="8">
        <f t="shared" si="46"/>
        <v>1</v>
      </c>
      <c r="H116" s="8">
        <f t="shared" si="46"/>
        <v>35</v>
      </c>
      <c r="I116" s="8">
        <f t="shared" si="46"/>
        <v>4</v>
      </c>
      <c r="J116" s="8">
        <f t="shared" si="46"/>
        <v>0</v>
      </c>
      <c r="K116" s="8">
        <f t="shared" si="46"/>
        <v>0</v>
      </c>
      <c r="L116" s="9">
        <f t="shared" si="46"/>
        <v>40</v>
      </c>
    </row>
    <row r="117" spans="1:12" s="3" customFormat="1" x14ac:dyDescent="0.25">
      <c r="A117" s="10"/>
      <c r="B117" s="23">
        <f t="shared" si="40"/>
        <v>0</v>
      </c>
      <c r="C117" s="23">
        <f t="shared" si="40"/>
        <v>33</v>
      </c>
      <c r="D117" s="23">
        <f t="shared" ref="D117:L117" si="47">SUM(D105,D93)</f>
        <v>32</v>
      </c>
      <c r="E117" s="23">
        <f t="shared" si="47"/>
        <v>23</v>
      </c>
      <c r="F117" s="23">
        <f t="shared" si="47"/>
        <v>34</v>
      </c>
      <c r="G117" s="23">
        <f t="shared" si="47"/>
        <v>31</v>
      </c>
      <c r="H117" s="23">
        <f t="shared" si="47"/>
        <v>38</v>
      </c>
      <c r="I117" s="23">
        <f t="shared" si="47"/>
        <v>4</v>
      </c>
      <c r="J117" s="23">
        <f t="shared" si="47"/>
        <v>0</v>
      </c>
      <c r="K117" s="23">
        <f t="shared" si="47"/>
        <v>0</v>
      </c>
      <c r="L117" s="24">
        <f t="shared" si="47"/>
        <v>195</v>
      </c>
    </row>
    <row r="118" spans="1:12" s="25" customFormat="1" x14ac:dyDescent="0.25">
      <c r="A118" s="14" t="s">
        <v>54</v>
      </c>
      <c r="B118" s="15">
        <f>SUM(B94,B106)</f>
        <v>0</v>
      </c>
      <c r="C118" s="15">
        <f t="shared" ref="C118:L118" si="48">SUM(C94,C106)</f>
        <v>0</v>
      </c>
      <c r="D118" s="15">
        <f t="shared" si="48"/>
        <v>0</v>
      </c>
      <c r="E118" s="15">
        <f t="shared" si="48"/>
        <v>0</v>
      </c>
      <c r="F118" s="15">
        <f t="shared" si="48"/>
        <v>0</v>
      </c>
      <c r="G118" s="15">
        <f t="shared" si="48"/>
        <v>0</v>
      </c>
      <c r="H118" s="15">
        <f t="shared" si="48"/>
        <v>0</v>
      </c>
      <c r="I118" s="15">
        <f t="shared" si="48"/>
        <v>0</v>
      </c>
      <c r="J118" s="15">
        <f t="shared" si="48"/>
        <v>0</v>
      </c>
      <c r="K118" s="15">
        <f t="shared" si="48"/>
        <v>0</v>
      </c>
      <c r="L118" s="27">
        <f t="shared" si="48"/>
        <v>0</v>
      </c>
    </row>
    <row r="119" spans="1:12" s="25" customFormat="1" x14ac:dyDescent="0.25">
      <c r="A119" s="18" t="s">
        <v>31</v>
      </c>
      <c r="B119" s="19">
        <f t="shared" ref="B119:L119" si="49">SUM(B117:B118)</f>
        <v>0</v>
      </c>
      <c r="C119" s="19">
        <f t="shared" si="49"/>
        <v>33</v>
      </c>
      <c r="D119" s="19">
        <f t="shared" si="49"/>
        <v>32</v>
      </c>
      <c r="E119" s="19">
        <f t="shared" si="49"/>
        <v>23</v>
      </c>
      <c r="F119" s="19">
        <f t="shared" si="49"/>
        <v>34</v>
      </c>
      <c r="G119" s="19">
        <f t="shared" si="49"/>
        <v>31</v>
      </c>
      <c r="H119" s="19">
        <f t="shared" si="49"/>
        <v>38</v>
      </c>
      <c r="I119" s="19">
        <f t="shared" si="49"/>
        <v>4</v>
      </c>
      <c r="J119" s="19">
        <f t="shared" si="49"/>
        <v>0</v>
      </c>
      <c r="K119" s="19">
        <f t="shared" si="49"/>
        <v>0</v>
      </c>
      <c r="L119" s="20">
        <f t="shared" si="49"/>
        <v>195</v>
      </c>
    </row>
    <row r="120" spans="1:12" s="5" customFormat="1" x14ac:dyDescent="0.25">
      <c r="A120" s="18"/>
      <c r="B120" s="2"/>
      <c r="C120" s="2"/>
      <c r="D120" s="2"/>
      <c r="E120" s="2"/>
      <c r="F120" s="2"/>
      <c r="G120" s="2"/>
      <c r="H120" s="2"/>
      <c r="I120" s="2"/>
      <c r="J120" s="2"/>
      <c r="K120" s="2"/>
      <c r="L120" s="2"/>
    </row>
    <row r="121" spans="1:12" s="5" customFormat="1" x14ac:dyDescent="0.25">
      <c r="A121" s="62" t="s">
        <v>52</v>
      </c>
      <c r="B121" s="62"/>
      <c r="C121" s="62"/>
      <c r="D121" s="62"/>
      <c r="E121" s="62"/>
      <c r="F121" s="62"/>
      <c r="G121" s="62"/>
      <c r="H121" s="62"/>
      <c r="I121" s="62"/>
      <c r="J121" s="62"/>
      <c r="K121" s="62"/>
      <c r="L121" s="62"/>
    </row>
    <row r="122" spans="1:12" s="5" customFormat="1" x14ac:dyDescent="0.25">
      <c r="A122" s="18"/>
      <c r="B122" s="2"/>
      <c r="C122" s="2"/>
      <c r="D122" s="2"/>
      <c r="E122" s="2"/>
      <c r="F122" s="2"/>
      <c r="G122" s="2"/>
      <c r="H122" s="2"/>
      <c r="I122" s="2"/>
      <c r="J122" s="2"/>
      <c r="K122" s="2"/>
      <c r="L122" s="2"/>
    </row>
    <row r="123" spans="1:12" s="5" customFormat="1" x14ac:dyDescent="0.25">
      <c r="A123" s="62" t="s">
        <v>8</v>
      </c>
      <c r="B123" s="62"/>
      <c r="C123" s="62"/>
      <c r="D123" s="62"/>
      <c r="E123" s="62"/>
      <c r="F123" s="62"/>
      <c r="G123" s="62"/>
      <c r="H123" s="62"/>
      <c r="I123" s="62"/>
      <c r="J123" s="62"/>
      <c r="K123" s="62"/>
      <c r="L123" s="62"/>
    </row>
    <row r="124" spans="1:12" s="5" customFormat="1" x14ac:dyDescent="0.25">
      <c r="A124" s="18"/>
      <c r="B124" s="2"/>
      <c r="C124" s="2"/>
      <c r="D124" s="2"/>
      <c r="E124" s="2"/>
      <c r="F124" s="2"/>
      <c r="G124" s="2"/>
      <c r="H124" s="2"/>
      <c r="I124" s="2"/>
      <c r="J124" s="2"/>
      <c r="K124" s="2"/>
      <c r="L124" s="2"/>
    </row>
    <row r="125" spans="1:12" x14ac:dyDescent="0.25">
      <c r="A125" s="5" t="s">
        <v>43</v>
      </c>
      <c r="B125" s="8">
        <v>55</v>
      </c>
      <c r="C125" s="8">
        <v>7378</v>
      </c>
      <c r="D125" s="8">
        <v>797</v>
      </c>
      <c r="E125" s="8">
        <v>49</v>
      </c>
      <c r="F125" s="8">
        <v>0</v>
      </c>
      <c r="G125" s="8">
        <v>0</v>
      </c>
      <c r="H125" s="8">
        <v>0</v>
      </c>
      <c r="I125" s="8">
        <v>0</v>
      </c>
      <c r="J125" s="8">
        <v>0</v>
      </c>
      <c r="K125" s="8">
        <v>0</v>
      </c>
      <c r="L125" s="9">
        <f t="shared" ref="L125:L132" si="50">SUM(B125:K125)</f>
        <v>8279</v>
      </c>
    </row>
    <row r="126" spans="1:12" x14ac:dyDescent="0.25">
      <c r="A126" s="5" t="s">
        <v>44</v>
      </c>
      <c r="B126" s="8">
        <v>1</v>
      </c>
      <c r="C126" s="8">
        <v>61</v>
      </c>
      <c r="D126" s="8">
        <v>7113</v>
      </c>
      <c r="E126" s="8">
        <v>914</v>
      </c>
      <c r="F126" s="8">
        <v>69</v>
      </c>
      <c r="G126" s="8">
        <v>2</v>
      </c>
      <c r="H126" s="8">
        <v>1</v>
      </c>
      <c r="I126" s="8">
        <v>0</v>
      </c>
      <c r="J126" s="8">
        <v>0</v>
      </c>
      <c r="K126" s="8">
        <v>0</v>
      </c>
      <c r="L126" s="9">
        <f t="shared" si="50"/>
        <v>8161</v>
      </c>
    </row>
    <row r="127" spans="1:12" x14ac:dyDescent="0.25">
      <c r="A127" s="5" t="s">
        <v>45</v>
      </c>
      <c r="B127" s="8">
        <v>0</v>
      </c>
      <c r="C127" s="8">
        <v>2</v>
      </c>
      <c r="D127" s="8">
        <v>82</v>
      </c>
      <c r="E127" s="8">
        <v>6881</v>
      </c>
      <c r="F127" s="8">
        <v>989</v>
      </c>
      <c r="G127" s="8">
        <v>73</v>
      </c>
      <c r="H127" s="8">
        <v>4</v>
      </c>
      <c r="I127" s="8">
        <v>0</v>
      </c>
      <c r="J127" s="8">
        <v>0</v>
      </c>
      <c r="K127" s="8">
        <v>0</v>
      </c>
      <c r="L127" s="9">
        <f t="shared" si="50"/>
        <v>8031</v>
      </c>
    </row>
    <row r="128" spans="1:12" x14ac:dyDescent="0.25">
      <c r="A128" s="5" t="s">
        <v>46</v>
      </c>
      <c r="B128" s="8">
        <v>0</v>
      </c>
      <c r="C128" s="8">
        <v>0</v>
      </c>
      <c r="D128" s="8">
        <v>1</v>
      </c>
      <c r="E128" s="8">
        <v>91</v>
      </c>
      <c r="F128" s="8">
        <v>6752</v>
      </c>
      <c r="G128" s="8">
        <v>1005</v>
      </c>
      <c r="H128" s="8">
        <v>115</v>
      </c>
      <c r="I128" s="8">
        <v>4</v>
      </c>
      <c r="J128" s="8">
        <v>2</v>
      </c>
      <c r="K128" s="8">
        <v>0</v>
      </c>
      <c r="L128" s="9">
        <f t="shared" si="50"/>
        <v>7970</v>
      </c>
    </row>
    <row r="129" spans="1:12" x14ac:dyDescent="0.25">
      <c r="A129" s="5" t="s">
        <v>47</v>
      </c>
      <c r="B129" s="8">
        <v>0</v>
      </c>
      <c r="C129" s="8">
        <v>0</v>
      </c>
      <c r="D129" s="8">
        <v>0</v>
      </c>
      <c r="E129" s="8">
        <v>3</v>
      </c>
      <c r="F129" s="8">
        <v>115</v>
      </c>
      <c r="G129" s="8">
        <v>6851</v>
      </c>
      <c r="H129" s="8">
        <v>1057</v>
      </c>
      <c r="I129" s="8">
        <v>66</v>
      </c>
      <c r="J129" s="8">
        <v>3</v>
      </c>
      <c r="K129" s="8">
        <v>0</v>
      </c>
      <c r="L129" s="9">
        <f t="shared" si="50"/>
        <v>8095</v>
      </c>
    </row>
    <row r="130" spans="1:12" x14ac:dyDescent="0.25">
      <c r="A130" s="5" t="s">
        <v>48</v>
      </c>
      <c r="B130" s="8">
        <v>0</v>
      </c>
      <c r="C130" s="8">
        <v>0</v>
      </c>
      <c r="D130" s="8">
        <v>0</v>
      </c>
      <c r="E130" s="8">
        <v>0</v>
      </c>
      <c r="F130" s="8">
        <v>5</v>
      </c>
      <c r="G130" s="8">
        <v>114</v>
      </c>
      <c r="H130" s="8">
        <v>6791</v>
      </c>
      <c r="I130" s="8">
        <v>778</v>
      </c>
      <c r="J130" s="8">
        <v>32</v>
      </c>
      <c r="K130" s="8">
        <v>0</v>
      </c>
      <c r="L130" s="9">
        <f t="shared" si="50"/>
        <v>7720</v>
      </c>
    </row>
    <row r="131" spans="1:12" s="25" customFormat="1" x14ac:dyDescent="0.25">
      <c r="A131" s="10"/>
      <c r="B131" s="23">
        <f t="shared" ref="B131:K131" si="51">SUM(B125:B130)</f>
        <v>56</v>
      </c>
      <c r="C131" s="23">
        <f t="shared" si="51"/>
        <v>7441</v>
      </c>
      <c r="D131" s="23">
        <f t="shared" si="51"/>
        <v>7993</v>
      </c>
      <c r="E131" s="23">
        <f t="shared" si="51"/>
        <v>7938</v>
      </c>
      <c r="F131" s="23">
        <f t="shared" si="51"/>
        <v>7930</v>
      </c>
      <c r="G131" s="23">
        <f t="shared" si="51"/>
        <v>8045</v>
      </c>
      <c r="H131" s="23">
        <f t="shared" si="51"/>
        <v>7968</v>
      </c>
      <c r="I131" s="23">
        <f t="shared" si="51"/>
        <v>848</v>
      </c>
      <c r="J131" s="23">
        <f t="shared" si="51"/>
        <v>37</v>
      </c>
      <c r="K131" s="23">
        <f t="shared" si="51"/>
        <v>0</v>
      </c>
      <c r="L131" s="24">
        <f t="shared" si="50"/>
        <v>48256</v>
      </c>
    </row>
    <row r="132" spans="1:12" s="25" customFormat="1" x14ac:dyDescent="0.25">
      <c r="A132" s="14" t="s">
        <v>54</v>
      </c>
      <c r="B132" s="15">
        <v>1</v>
      </c>
      <c r="C132" s="15">
        <v>268</v>
      </c>
      <c r="D132" s="15">
        <v>280</v>
      </c>
      <c r="E132" s="15">
        <v>234</v>
      </c>
      <c r="F132" s="15">
        <v>231</v>
      </c>
      <c r="G132" s="15">
        <v>239</v>
      </c>
      <c r="H132" s="15">
        <v>209</v>
      </c>
      <c r="I132" s="15">
        <v>43</v>
      </c>
      <c r="J132" s="15">
        <v>4</v>
      </c>
      <c r="K132" s="15">
        <v>0</v>
      </c>
      <c r="L132" s="16">
        <f t="shared" si="50"/>
        <v>1509</v>
      </c>
    </row>
    <row r="133" spans="1:12" s="25" customFormat="1" x14ac:dyDescent="0.25">
      <c r="A133" s="18" t="s">
        <v>31</v>
      </c>
      <c r="B133" s="19">
        <f t="shared" ref="B133:L133" si="52">SUM(B131:B132)</f>
        <v>57</v>
      </c>
      <c r="C133" s="19">
        <f t="shared" si="52"/>
        <v>7709</v>
      </c>
      <c r="D133" s="19">
        <f t="shared" si="52"/>
        <v>8273</v>
      </c>
      <c r="E133" s="19">
        <f t="shared" si="52"/>
        <v>8172</v>
      </c>
      <c r="F133" s="19">
        <f t="shared" si="52"/>
        <v>8161</v>
      </c>
      <c r="G133" s="19">
        <f t="shared" si="52"/>
        <v>8284</v>
      </c>
      <c r="H133" s="19">
        <f t="shared" si="52"/>
        <v>8177</v>
      </c>
      <c r="I133" s="19">
        <f t="shared" si="52"/>
        <v>891</v>
      </c>
      <c r="J133" s="19">
        <f t="shared" si="52"/>
        <v>41</v>
      </c>
      <c r="K133" s="19">
        <f t="shared" si="52"/>
        <v>0</v>
      </c>
      <c r="L133" s="20">
        <f t="shared" si="52"/>
        <v>49765</v>
      </c>
    </row>
    <row r="134" spans="1:12" s="5" customFormat="1" x14ac:dyDescent="0.25">
      <c r="A134" s="18"/>
      <c r="B134" s="2"/>
      <c r="C134" s="2"/>
      <c r="D134" s="2"/>
      <c r="E134" s="2"/>
      <c r="F134" s="2"/>
      <c r="G134" s="2"/>
      <c r="H134" s="2"/>
      <c r="I134" s="2"/>
      <c r="J134" s="2"/>
      <c r="K134" s="2"/>
      <c r="L134" s="2"/>
    </row>
    <row r="135" spans="1:12" s="5" customFormat="1" x14ac:dyDescent="0.25">
      <c r="A135" s="62" t="s">
        <v>9</v>
      </c>
      <c r="B135" s="62"/>
      <c r="C135" s="62"/>
      <c r="D135" s="62"/>
      <c r="E135" s="62"/>
      <c r="F135" s="62"/>
      <c r="G135" s="62"/>
      <c r="H135" s="62"/>
      <c r="I135" s="62"/>
      <c r="J135" s="62"/>
      <c r="K135" s="62"/>
      <c r="L135" s="62"/>
    </row>
    <row r="136" spans="1:12" s="5" customFormat="1" x14ac:dyDescent="0.25">
      <c r="A136" s="18"/>
      <c r="B136" s="2"/>
      <c r="C136" s="2"/>
      <c r="D136" s="2"/>
      <c r="E136" s="2"/>
      <c r="F136" s="2"/>
      <c r="G136" s="2"/>
      <c r="H136" s="2"/>
      <c r="I136" s="2"/>
      <c r="J136" s="2"/>
      <c r="K136" s="2"/>
      <c r="L136" s="2"/>
    </row>
    <row r="137" spans="1:12" x14ac:dyDescent="0.25">
      <c r="A137" s="5" t="s">
        <v>43</v>
      </c>
      <c r="B137" s="8">
        <v>63</v>
      </c>
      <c r="C137" s="8">
        <v>7449</v>
      </c>
      <c r="D137" s="8">
        <v>635</v>
      </c>
      <c r="E137" s="8">
        <v>35</v>
      </c>
      <c r="F137" s="8">
        <v>3</v>
      </c>
      <c r="G137" s="8">
        <v>1</v>
      </c>
      <c r="H137" s="8">
        <v>1</v>
      </c>
      <c r="I137" s="8">
        <v>0</v>
      </c>
      <c r="J137" s="8">
        <v>0</v>
      </c>
      <c r="K137" s="8">
        <v>0</v>
      </c>
      <c r="L137" s="9">
        <f t="shared" ref="L137:L144" si="53">SUM(B137:K137)</f>
        <v>8187</v>
      </c>
    </row>
    <row r="138" spans="1:12" x14ac:dyDescent="0.25">
      <c r="A138" s="5" t="s">
        <v>44</v>
      </c>
      <c r="B138" s="8">
        <v>0</v>
      </c>
      <c r="C138" s="8">
        <v>64</v>
      </c>
      <c r="D138" s="8">
        <v>7035</v>
      </c>
      <c r="E138" s="8">
        <v>866</v>
      </c>
      <c r="F138" s="8">
        <v>78</v>
      </c>
      <c r="G138" s="8">
        <v>1</v>
      </c>
      <c r="H138" s="8">
        <v>1</v>
      </c>
      <c r="I138" s="8">
        <v>1</v>
      </c>
      <c r="J138" s="8">
        <v>0</v>
      </c>
      <c r="K138" s="8">
        <v>0</v>
      </c>
      <c r="L138" s="9">
        <f t="shared" si="53"/>
        <v>8046</v>
      </c>
    </row>
    <row r="139" spans="1:12" x14ac:dyDescent="0.25">
      <c r="A139" s="5" t="s">
        <v>45</v>
      </c>
      <c r="B139" s="8">
        <v>0</v>
      </c>
      <c r="C139" s="8">
        <v>0</v>
      </c>
      <c r="D139" s="8">
        <v>68</v>
      </c>
      <c r="E139" s="8">
        <v>6849</v>
      </c>
      <c r="F139" s="8">
        <v>905</v>
      </c>
      <c r="G139" s="8">
        <v>73</v>
      </c>
      <c r="H139" s="8">
        <v>4</v>
      </c>
      <c r="I139" s="8">
        <v>0</v>
      </c>
      <c r="J139" s="8">
        <v>0</v>
      </c>
      <c r="K139" s="8">
        <v>0</v>
      </c>
      <c r="L139" s="9">
        <f t="shared" si="53"/>
        <v>7899</v>
      </c>
    </row>
    <row r="140" spans="1:12" x14ac:dyDescent="0.25">
      <c r="A140" s="5" t="s">
        <v>46</v>
      </c>
      <c r="B140" s="8">
        <v>0</v>
      </c>
      <c r="C140" s="8">
        <v>0</v>
      </c>
      <c r="D140" s="8">
        <v>3</v>
      </c>
      <c r="E140" s="8">
        <v>63</v>
      </c>
      <c r="F140" s="8">
        <v>6737</v>
      </c>
      <c r="G140" s="8">
        <v>936</v>
      </c>
      <c r="H140" s="8">
        <v>97</v>
      </c>
      <c r="I140" s="8">
        <v>4</v>
      </c>
      <c r="J140" s="8">
        <v>2</v>
      </c>
      <c r="K140" s="8">
        <v>0</v>
      </c>
      <c r="L140" s="9">
        <f t="shared" si="53"/>
        <v>7842</v>
      </c>
    </row>
    <row r="141" spans="1:12" x14ac:dyDescent="0.25">
      <c r="A141" s="5" t="s">
        <v>47</v>
      </c>
      <c r="B141" s="8">
        <v>0</v>
      </c>
      <c r="C141" s="8">
        <v>0</v>
      </c>
      <c r="D141" s="8">
        <v>0</v>
      </c>
      <c r="E141" s="8">
        <v>2</v>
      </c>
      <c r="F141" s="8">
        <v>65</v>
      </c>
      <c r="G141" s="8">
        <v>6703</v>
      </c>
      <c r="H141" s="8">
        <v>965</v>
      </c>
      <c r="I141" s="8">
        <v>58</v>
      </c>
      <c r="J141" s="8">
        <v>2</v>
      </c>
      <c r="K141" s="8">
        <v>0</v>
      </c>
      <c r="L141" s="9">
        <f t="shared" si="53"/>
        <v>7795</v>
      </c>
    </row>
    <row r="142" spans="1:12" x14ac:dyDescent="0.25">
      <c r="A142" s="5" t="s">
        <v>48</v>
      </c>
      <c r="B142" s="8">
        <v>0</v>
      </c>
      <c r="C142" s="8">
        <v>0</v>
      </c>
      <c r="D142" s="8">
        <v>0</v>
      </c>
      <c r="E142" s="8">
        <v>0</v>
      </c>
      <c r="F142" s="8">
        <v>1</v>
      </c>
      <c r="G142" s="8">
        <v>78</v>
      </c>
      <c r="H142" s="8">
        <v>6556</v>
      </c>
      <c r="I142" s="8">
        <v>682</v>
      </c>
      <c r="J142" s="8">
        <v>21</v>
      </c>
      <c r="K142" s="8">
        <v>1</v>
      </c>
      <c r="L142" s="9">
        <f t="shared" si="53"/>
        <v>7339</v>
      </c>
    </row>
    <row r="143" spans="1:12" s="25" customFormat="1" x14ac:dyDescent="0.25">
      <c r="A143" s="10"/>
      <c r="B143" s="23">
        <f t="shared" ref="B143:K143" si="54">SUM(B137:B142)</f>
        <v>63</v>
      </c>
      <c r="C143" s="23">
        <f t="shared" si="54"/>
        <v>7513</v>
      </c>
      <c r="D143" s="23">
        <f t="shared" si="54"/>
        <v>7741</v>
      </c>
      <c r="E143" s="23">
        <f t="shared" si="54"/>
        <v>7815</v>
      </c>
      <c r="F143" s="23">
        <f t="shared" si="54"/>
        <v>7789</v>
      </c>
      <c r="G143" s="23">
        <f t="shared" si="54"/>
        <v>7792</v>
      </c>
      <c r="H143" s="23">
        <f t="shared" si="54"/>
        <v>7624</v>
      </c>
      <c r="I143" s="23">
        <f t="shared" si="54"/>
        <v>745</v>
      </c>
      <c r="J143" s="23">
        <f t="shared" si="54"/>
        <v>25</v>
      </c>
      <c r="K143" s="23">
        <f t="shared" si="54"/>
        <v>1</v>
      </c>
      <c r="L143" s="24">
        <f t="shared" si="53"/>
        <v>47108</v>
      </c>
    </row>
    <row r="144" spans="1:12" s="25" customFormat="1" x14ac:dyDescent="0.25">
      <c r="A144" s="14" t="s">
        <v>54</v>
      </c>
      <c r="B144" s="15">
        <v>4</v>
      </c>
      <c r="C144" s="15">
        <v>271</v>
      </c>
      <c r="D144" s="15">
        <v>280</v>
      </c>
      <c r="E144" s="15">
        <v>221</v>
      </c>
      <c r="F144" s="15">
        <v>233</v>
      </c>
      <c r="G144" s="15">
        <v>224</v>
      </c>
      <c r="H144" s="15">
        <v>189</v>
      </c>
      <c r="I144" s="15">
        <v>41</v>
      </c>
      <c r="J144" s="15">
        <v>2</v>
      </c>
      <c r="K144" s="15">
        <v>0</v>
      </c>
      <c r="L144" s="16">
        <f t="shared" si="53"/>
        <v>1465</v>
      </c>
    </row>
    <row r="145" spans="1:14" s="25" customFormat="1" x14ac:dyDescent="0.25">
      <c r="A145" s="18" t="s">
        <v>31</v>
      </c>
      <c r="B145" s="19">
        <f t="shared" ref="B145:L145" si="55">SUM(B143:B144)</f>
        <v>67</v>
      </c>
      <c r="C145" s="19">
        <f t="shared" si="55"/>
        <v>7784</v>
      </c>
      <c r="D145" s="19">
        <f t="shared" si="55"/>
        <v>8021</v>
      </c>
      <c r="E145" s="19">
        <f t="shared" si="55"/>
        <v>8036</v>
      </c>
      <c r="F145" s="19">
        <f t="shared" si="55"/>
        <v>8022</v>
      </c>
      <c r="G145" s="19">
        <f t="shared" si="55"/>
        <v>8016</v>
      </c>
      <c r="H145" s="19">
        <f t="shared" si="55"/>
        <v>7813</v>
      </c>
      <c r="I145" s="19">
        <f t="shared" si="55"/>
        <v>786</v>
      </c>
      <c r="J145" s="19">
        <f t="shared" si="55"/>
        <v>27</v>
      </c>
      <c r="K145" s="19">
        <f t="shared" si="55"/>
        <v>1</v>
      </c>
      <c r="L145" s="20">
        <f t="shared" si="55"/>
        <v>48573</v>
      </c>
    </row>
    <row r="146" spans="1:14" s="5" customFormat="1" x14ac:dyDescent="0.25">
      <c r="A146" s="18"/>
      <c r="B146" s="2"/>
      <c r="C146" s="2"/>
      <c r="D146" s="2"/>
      <c r="E146" s="2"/>
      <c r="F146" s="2"/>
      <c r="G146" s="2"/>
      <c r="H146" s="2"/>
      <c r="I146" s="2"/>
      <c r="J146" s="2"/>
      <c r="K146" s="2"/>
      <c r="L146" s="2"/>
    </row>
    <row r="147" spans="1:14" s="5" customFormat="1" x14ac:dyDescent="0.25">
      <c r="A147" s="62" t="s">
        <v>31</v>
      </c>
      <c r="B147" s="62"/>
      <c r="C147" s="62"/>
      <c r="D147" s="62"/>
      <c r="E147" s="62"/>
      <c r="F147" s="62"/>
      <c r="G147" s="62"/>
      <c r="H147" s="62"/>
      <c r="I147" s="62"/>
      <c r="J147" s="62"/>
      <c r="K147" s="62"/>
      <c r="L147" s="62"/>
    </row>
    <row r="148" spans="1:14" s="5" customFormat="1" x14ac:dyDescent="0.25">
      <c r="A148" s="18"/>
      <c r="B148" s="2"/>
      <c r="C148" s="2"/>
      <c r="D148" s="2"/>
      <c r="E148" s="2"/>
      <c r="F148" s="2"/>
      <c r="G148" s="2"/>
      <c r="H148" s="2"/>
      <c r="I148" s="2"/>
      <c r="J148" s="2"/>
      <c r="K148" s="2"/>
      <c r="L148" s="2"/>
    </row>
    <row r="149" spans="1:14" s="5" customFormat="1" x14ac:dyDescent="0.25">
      <c r="A149" s="5" t="s">
        <v>43</v>
      </c>
      <c r="B149" s="8">
        <f>SUM(B137,B125)</f>
        <v>118</v>
      </c>
      <c r="C149" s="8">
        <f>SUM(C137,C125)</f>
        <v>14827</v>
      </c>
      <c r="D149" s="8">
        <f t="shared" ref="D149:L149" si="56">SUM(D137,D125)</f>
        <v>1432</v>
      </c>
      <c r="E149" s="8">
        <f t="shared" si="56"/>
        <v>84</v>
      </c>
      <c r="F149" s="8">
        <f t="shared" si="56"/>
        <v>3</v>
      </c>
      <c r="G149" s="8">
        <f t="shared" si="56"/>
        <v>1</v>
      </c>
      <c r="H149" s="8">
        <f t="shared" si="56"/>
        <v>1</v>
      </c>
      <c r="I149" s="8">
        <f t="shared" si="56"/>
        <v>0</v>
      </c>
      <c r="J149" s="8">
        <f t="shared" si="56"/>
        <v>0</v>
      </c>
      <c r="K149" s="8">
        <f t="shared" si="56"/>
        <v>0</v>
      </c>
      <c r="L149" s="9">
        <f t="shared" si="56"/>
        <v>16466</v>
      </c>
    </row>
    <row r="150" spans="1:14" s="5" customFormat="1" x14ac:dyDescent="0.25">
      <c r="A150" s="5" t="s">
        <v>44</v>
      </c>
      <c r="B150" s="8">
        <f t="shared" ref="B150:B155" si="57">SUM(B138,B126)</f>
        <v>1</v>
      </c>
      <c r="C150" s="8">
        <f t="shared" ref="C150:L150" si="58">SUM(C138,C126)</f>
        <v>125</v>
      </c>
      <c r="D150" s="8">
        <f t="shared" si="58"/>
        <v>14148</v>
      </c>
      <c r="E150" s="8">
        <f t="shared" si="58"/>
        <v>1780</v>
      </c>
      <c r="F150" s="8">
        <f t="shared" si="58"/>
        <v>147</v>
      </c>
      <c r="G150" s="8">
        <f t="shared" si="58"/>
        <v>3</v>
      </c>
      <c r="H150" s="8">
        <f t="shared" si="58"/>
        <v>2</v>
      </c>
      <c r="I150" s="8">
        <f t="shared" si="58"/>
        <v>1</v>
      </c>
      <c r="J150" s="8">
        <f t="shared" si="58"/>
        <v>0</v>
      </c>
      <c r="K150" s="8">
        <f t="shared" si="58"/>
        <v>0</v>
      </c>
      <c r="L150" s="9">
        <f t="shared" si="58"/>
        <v>16207</v>
      </c>
    </row>
    <row r="151" spans="1:14" s="5" customFormat="1" x14ac:dyDescent="0.25">
      <c r="A151" s="5" t="s">
        <v>45</v>
      </c>
      <c r="B151" s="8">
        <f t="shared" si="57"/>
        <v>0</v>
      </c>
      <c r="C151" s="8">
        <f t="shared" ref="C151:L151" si="59">SUM(C139,C127)</f>
        <v>2</v>
      </c>
      <c r="D151" s="8">
        <f t="shared" si="59"/>
        <v>150</v>
      </c>
      <c r="E151" s="8">
        <f t="shared" si="59"/>
        <v>13730</v>
      </c>
      <c r="F151" s="8">
        <f t="shared" si="59"/>
        <v>1894</v>
      </c>
      <c r="G151" s="8">
        <f t="shared" si="59"/>
        <v>146</v>
      </c>
      <c r="H151" s="8">
        <f t="shared" si="59"/>
        <v>8</v>
      </c>
      <c r="I151" s="8">
        <f t="shared" si="59"/>
        <v>0</v>
      </c>
      <c r="J151" s="8">
        <f t="shared" si="59"/>
        <v>0</v>
      </c>
      <c r="K151" s="8">
        <f t="shared" si="59"/>
        <v>0</v>
      </c>
      <c r="L151" s="9">
        <f t="shared" si="59"/>
        <v>15930</v>
      </c>
    </row>
    <row r="152" spans="1:14" s="5" customFormat="1" x14ac:dyDescent="0.25">
      <c r="A152" s="5" t="s">
        <v>46</v>
      </c>
      <c r="B152" s="8">
        <f t="shared" si="57"/>
        <v>0</v>
      </c>
      <c r="C152" s="8">
        <f t="shared" ref="C152:L152" si="60">SUM(C140,C128)</f>
        <v>0</v>
      </c>
      <c r="D152" s="8">
        <f t="shared" si="60"/>
        <v>4</v>
      </c>
      <c r="E152" s="8">
        <f t="shared" si="60"/>
        <v>154</v>
      </c>
      <c r="F152" s="8">
        <f t="shared" si="60"/>
        <v>13489</v>
      </c>
      <c r="G152" s="8">
        <f t="shared" si="60"/>
        <v>1941</v>
      </c>
      <c r="H152" s="8">
        <f t="shared" si="60"/>
        <v>212</v>
      </c>
      <c r="I152" s="8">
        <f t="shared" si="60"/>
        <v>8</v>
      </c>
      <c r="J152" s="8">
        <f t="shared" si="60"/>
        <v>4</v>
      </c>
      <c r="K152" s="8">
        <f t="shared" si="60"/>
        <v>0</v>
      </c>
      <c r="L152" s="9">
        <f t="shared" si="60"/>
        <v>15812</v>
      </c>
    </row>
    <row r="153" spans="1:14" s="5" customFormat="1" x14ac:dyDescent="0.25">
      <c r="A153" s="5" t="s">
        <v>47</v>
      </c>
      <c r="B153" s="8">
        <f t="shared" si="57"/>
        <v>0</v>
      </c>
      <c r="C153" s="8">
        <f t="shared" ref="C153:L153" si="61">SUM(C141,C129)</f>
        <v>0</v>
      </c>
      <c r="D153" s="8">
        <f t="shared" si="61"/>
        <v>0</v>
      </c>
      <c r="E153" s="8">
        <f t="shared" si="61"/>
        <v>5</v>
      </c>
      <c r="F153" s="8">
        <f t="shared" si="61"/>
        <v>180</v>
      </c>
      <c r="G153" s="8">
        <f t="shared" si="61"/>
        <v>13554</v>
      </c>
      <c r="H153" s="8">
        <f t="shared" si="61"/>
        <v>2022</v>
      </c>
      <c r="I153" s="8">
        <f t="shared" si="61"/>
        <v>124</v>
      </c>
      <c r="J153" s="8">
        <f t="shared" si="61"/>
        <v>5</v>
      </c>
      <c r="K153" s="8">
        <f t="shared" si="61"/>
        <v>0</v>
      </c>
      <c r="L153" s="9">
        <f t="shared" si="61"/>
        <v>15890</v>
      </c>
    </row>
    <row r="154" spans="1:14" s="5" customFormat="1" x14ac:dyDescent="0.25">
      <c r="A154" s="5" t="s">
        <v>48</v>
      </c>
      <c r="B154" s="8">
        <f t="shared" si="57"/>
        <v>0</v>
      </c>
      <c r="C154" s="8">
        <f t="shared" ref="C154:L154" si="62">SUM(C142,C130)</f>
        <v>0</v>
      </c>
      <c r="D154" s="8">
        <f t="shared" si="62"/>
        <v>0</v>
      </c>
      <c r="E154" s="8">
        <f t="shared" si="62"/>
        <v>0</v>
      </c>
      <c r="F154" s="8">
        <f t="shared" si="62"/>
        <v>6</v>
      </c>
      <c r="G154" s="8">
        <f t="shared" si="62"/>
        <v>192</v>
      </c>
      <c r="H154" s="8">
        <f t="shared" si="62"/>
        <v>13347</v>
      </c>
      <c r="I154" s="8">
        <f t="shared" si="62"/>
        <v>1460</v>
      </c>
      <c r="J154" s="8">
        <f t="shared" si="62"/>
        <v>53</v>
      </c>
      <c r="K154" s="8">
        <f t="shared" si="62"/>
        <v>1</v>
      </c>
      <c r="L154" s="9">
        <f t="shared" si="62"/>
        <v>15059</v>
      </c>
    </row>
    <row r="155" spans="1:14" s="3" customFormat="1" x14ac:dyDescent="0.25">
      <c r="A155" s="10"/>
      <c r="B155" s="23">
        <f t="shared" si="57"/>
        <v>119</v>
      </c>
      <c r="C155" s="23">
        <f t="shared" ref="C155:L155" si="63">SUM(C143,C131)</f>
        <v>14954</v>
      </c>
      <c r="D155" s="23">
        <f t="shared" si="63"/>
        <v>15734</v>
      </c>
      <c r="E155" s="23">
        <f t="shared" si="63"/>
        <v>15753</v>
      </c>
      <c r="F155" s="23">
        <f t="shared" si="63"/>
        <v>15719</v>
      </c>
      <c r="G155" s="23">
        <f t="shared" si="63"/>
        <v>15837</v>
      </c>
      <c r="H155" s="23">
        <f t="shared" si="63"/>
        <v>15592</v>
      </c>
      <c r="I155" s="23">
        <f t="shared" si="63"/>
        <v>1593</v>
      </c>
      <c r="J155" s="23">
        <f t="shared" si="63"/>
        <v>62</v>
      </c>
      <c r="K155" s="23">
        <f t="shared" si="63"/>
        <v>1</v>
      </c>
      <c r="L155" s="24">
        <f t="shared" si="63"/>
        <v>95364</v>
      </c>
    </row>
    <row r="156" spans="1:14" s="25" customFormat="1" x14ac:dyDescent="0.25">
      <c r="A156" s="14" t="s">
        <v>54</v>
      </c>
      <c r="B156" s="15">
        <f>SUM(B132,B144)</f>
        <v>5</v>
      </c>
      <c r="C156" s="15">
        <f t="shared" ref="C156:L156" si="64">SUM(C132,C144)</f>
        <v>539</v>
      </c>
      <c r="D156" s="15">
        <f t="shared" si="64"/>
        <v>560</v>
      </c>
      <c r="E156" s="15">
        <f t="shared" si="64"/>
        <v>455</v>
      </c>
      <c r="F156" s="15">
        <f t="shared" si="64"/>
        <v>464</v>
      </c>
      <c r="G156" s="15">
        <f t="shared" si="64"/>
        <v>463</v>
      </c>
      <c r="H156" s="15">
        <f t="shared" si="64"/>
        <v>398</v>
      </c>
      <c r="I156" s="15">
        <f t="shared" si="64"/>
        <v>84</v>
      </c>
      <c r="J156" s="15">
        <f t="shared" si="64"/>
        <v>6</v>
      </c>
      <c r="K156" s="15">
        <f t="shared" si="64"/>
        <v>0</v>
      </c>
      <c r="L156" s="27">
        <f t="shared" si="64"/>
        <v>2974</v>
      </c>
    </row>
    <row r="157" spans="1:14" s="25" customFormat="1" x14ac:dyDescent="0.25">
      <c r="A157" s="18" t="s">
        <v>31</v>
      </c>
      <c r="B157" s="19">
        <f t="shared" ref="B157:L157" si="65">SUM(B155:B156)</f>
        <v>124</v>
      </c>
      <c r="C157" s="19">
        <f t="shared" si="65"/>
        <v>15493</v>
      </c>
      <c r="D157" s="19">
        <f t="shared" si="65"/>
        <v>16294</v>
      </c>
      <c r="E157" s="19">
        <f t="shared" si="65"/>
        <v>16208</v>
      </c>
      <c r="F157" s="19">
        <f t="shared" si="65"/>
        <v>16183</v>
      </c>
      <c r="G157" s="19">
        <f t="shared" si="65"/>
        <v>16300</v>
      </c>
      <c r="H157" s="19">
        <f t="shared" si="65"/>
        <v>15990</v>
      </c>
      <c r="I157" s="19">
        <f t="shared" si="65"/>
        <v>1677</v>
      </c>
      <c r="J157" s="19">
        <f t="shared" si="65"/>
        <v>68</v>
      </c>
      <c r="K157" s="19">
        <f t="shared" si="65"/>
        <v>1</v>
      </c>
      <c r="L157" s="20">
        <f t="shared" si="65"/>
        <v>98338</v>
      </c>
      <c r="N157" s="31"/>
    </row>
    <row r="158" spans="1:14" x14ac:dyDescent="0.25">
      <c r="A158" s="3"/>
      <c r="B158" s="3"/>
      <c r="C158" s="5"/>
    </row>
    <row r="159" spans="1:14" x14ac:dyDescent="0.25">
      <c r="A159" s="3"/>
      <c r="B159" s="3"/>
      <c r="C159" s="5"/>
    </row>
    <row r="160" spans="1:14" x14ac:dyDescent="0.25">
      <c r="A160" s="3"/>
      <c r="B160" s="3"/>
      <c r="C160" s="5"/>
    </row>
    <row r="161" spans="1:3" x14ac:dyDescent="0.25">
      <c r="A161" s="3"/>
      <c r="B161" s="3"/>
      <c r="C161" s="5"/>
    </row>
    <row r="162" spans="1:3" x14ac:dyDescent="0.25">
      <c r="A162" s="3"/>
      <c r="B162" s="3"/>
      <c r="C162" s="5"/>
    </row>
    <row r="163" spans="1:3" x14ac:dyDescent="0.25">
      <c r="A163" s="3"/>
      <c r="B163" s="3"/>
      <c r="C163" s="5"/>
    </row>
    <row r="164" spans="1:3" x14ac:dyDescent="0.25">
      <c r="A164" s="4"/>
    </row>
    <row r="165" spans="1:3" x14ac:dyDescent="0.25">
      <c r="A165" s="4"/>
    </row>
    <row r="166" spans="1:3" x14ac:dyDescent="0.25">
      <c r="A166" s="4"/>
    </row>
    <row r="167" spans="1:3" x14ac:dyDescent="0.25">
      <c r="A167" s="4"/>
    </row>
    <row r="168" spans="1:3" x14ac:dyDescent="0.25">
      <c r="A168" s="4"/>
    </row>
    <row r="169" spans="1:3" x14ac:dyDescent="0.25">
      <c r="A169" s="4"/>
    </row>
    <row r="170" spans="1:3" x14ac:dyDescent="0.25">
      <c r="A170" s="4"/>
    </row>
    <row r="171" spans="1:3" x14ac:dyDescent="0.25">
      <c r="A171" s="4"/>
    </row>
    <row r="172" spans="1:3" x14ac:dyDescent="0.25">
      <c r="A172" s="4"/>
    </row>
    <row r="173" spans="1:3" x14ac:dyDescent="0.25">
      <c r="A173" s="4"/>
    </row>
    <row r="174" spans="1:3" x14ac:dyDescent="0.25">
      <c r="A174" s="4"/>
    </row>
    <row r="175" spans="1:3" x14ac:dyDescent="0.25">
      <c r="A175" s="4"/>
    </row>
    <row r="176" spans="1:3" x14ac:dyDescent="0.25">
      <c r="A176" s="4"/>
    </row>
    <row r="177" spans="1:1" x14ac:dyDescent="0.25">
      <c r="A177" s="4"/>
    </row>
    <row r="178" spans="1:1" x14ac:dyDescent="0.25">
      <c r="A178" s="4"/>
    </row>
    <row r="179" spans="1:1" x14ac:dyDescent="0.25">
      <c r="A179" s="4"/>
    </row>
    <row r="180" spans="1:1" x14ac:dyDescent="0.25">
      <c r="A180" s="4"/>
    </row>
    <row r="181" spans="1:1" x14ac:dyDescent="0.25">
      <c r="A181" s="4"/>
    </row>
    <row r="182" spans="1:1" x14ac:dyDescent="0.25">
      <c r="A182" s="4"/>
    </row>
    <row r="183" spans="1:1" x14ac:dyDescent="0.25">
      <c r="A183" s="4"/>
    </row>
    <row r="184" spans="1:1" x14ac:dyDescent="0.25">
      <c r="A184" s="4"/>
    </row>
    <row r="185" spans="1:1" x14ac:dyDescent="0.25">
      <c r="A185" s="4"/>
    </row>
    <row r="186" spans="1:1" x14ac:dyDescent="0.25">
      <c r="A186" s="4"/>
    </row>
    <row r="187" spans="1:1" x14ac:dyDescent="0.25">
      <c r="A187" s="4"/>
    </row>
    <row r="188" spans="1:1" x14ac:dyDescent="0.25">
      <c r="A188" s="4"/>
    </row>
    <row r="189" spans="1:1" x14ac:dyDescent="0.25">
      <c r="A189" s="4"/>
    </row>
    <row r="190" spans="1:1" x14ac:dyDescent="0.25">
      <c r="A190" s="4"/>
    </row>
    <row r="191" spans="1:1" x14ac:dyDescent="0.25">
      <c r="A191" s="4"/>
    </row>
    <row r="192" spans="1:1" x14ac:dyDescent="0.25">
      <c r="A192" s="4"/>
    </row>
    <row r="193" spans="1:1" x14ac:dyDescent="0.25">
      <c r="A193" s="4"/>
    </row>
    <row r="194" spans="1:1" x14ac:dyDescent="0.25">
      <c r="A194" s="4"/>
    </row>
    <row r="195" spans="1:1" x14ac:dyDescent="0.25">
      <c r="A195" s="4"/>
    </row>
    <row r="196" spans="1:1" x14ac:dyDescent="0.25">
      <c r="A196" s="4"/>
    </row>
    <row r="197" spans="1:1" x14ac:dyDescent="0.25">
      <c r="A197" s="4"/>
    </row>
    <row r="198" spans="1:1" x14ac:dyDescent="0.25">
      <c r="A198" s="4"/>
    </row>
    <row r="199" spans="1:1" x14ac:dyDescent="0.25">
      <c r="A199" s="4"/>
    </row>
    <row r="200" spans="1:1" x14ac:dyDescent="0.25">
      <c r="A200" s="4"/>
    </row>
    <row r="201" spans="1:1" x14ac:dyDescent="0.25">
      <c r="A201" s="4"/>
    </row>
    <row r="202" spans="1:1" x14ac:dyDescent="0.25">
      <c r="A202" s="4"/>
    </row>
    <row r="203" spans="1:1" x14ac:dyDescent="0.25">
      <c r="A203" s="4"/>
    </row>
    <row r="204" spans="1:1" x14ac:dyDescent="0.25">
      <c r="A204" s="4"/>
    </row>
    <row r="205" spans="1:1" x14ac:dyDescent="0.25">
      <c r="A205" s="4"/>
    </row>
    <row r="206" spans="1:1" x14ac:dyDescent="0.25">
      <c r="A206" s="4"/>
    </row>
    <row r="207" spans="1:1" x14ac:dyDescent="0.25">
      <c r="A207" s="4"/>
    </row>
    <row r="208" spans="1:1" x14ac:dyDescent="0.25">
      <c r="A208" s="4"/>
    </row>
    <row r="209" spans="1:1" x14ac:dyDescent="0.25">
      <c r="A209" s="4"/>
    </row>
    <row r="210" spans="1:1" x14ac:dyDescent="0.25">
      <c r="A210" s="4"/>
    </row>
    <row r="211" spans="1:1" x14ac:dyDescent="0.25">
      <c r="A211" s="4"/>
    </row>
    <row r="212" spans="1:1" x14ac:dyDescent="0.25">
      <c r="A212" s="4"/>
    </row>
    <row r="213" spans="1:1" x14ac:dyDescent="0.25">
      <c r="A213" s="4"/>
    </row>
    <row r="214" spans="1:1" x14ac:dyDescent="0.25">
      <c r="A214" s="4"/>
    </row>
    <row r="215" spans="1:1" x14ac:dyDescent="0.25">
      <c r="A215" s="4"/>
    </row>
    <row r="216" spans="1:1" x14ac:dyDescent="0.25">
      <c r="A216" s="4"/>
    </row>
    <row r="217" spans="1:1" x14ac:dyDescent="0.25">
      <c r="A217" s="4"/>
    </row>
    <row r="218" spans="1:1" x14ac:dyDescent="0.25">
      <c r="A218" s="4"/>
    </row>
    <row r="219" spans="1:1" x14ac:dyDescent="0.25">
      <c r="A219" s="4"/>
    </row>
    <row r="220" spans="1:1" x14ac:dyDescent="0.25">
      <c r="A220" s="4"/>
    </row>
    <row r="221" spans="1:1" x14ac:dyDescent="0.25">
      <c r="A221" s="4"/>
    </row>
    <row r="222" spans="1:1" x14ac:dyDescent="0.25">
      <c r="A222" s="4"/>
    </row>
    <row r="223" spans="1:1" x14ac:dyDescent="0.25">
      <c r="A223" s="4"/>
    </row>
    <row r="224" spans="1:1" x14ac:dyDescent="0.25">
      <c r="A224" s="4"/>
    </row>
    <row r="225" spans="1:1" x14ac:dyDescent="0.25">
      <c r="A225" s="4"/>
    </row>
    <row r="226" spans="1:1" x14ac:dyDescent="0.25">
      <c r="A226" s="4"/>
    </row>
    <row r="227" spans="1:1" x14ac:dyDescent="0.25">
      <c r="A227" s="4"/>
    </row>
    <row r="228" spans="1:1" x14ac:dyDescent="0.25">
      <c r="A228" s="4"/>
    </row>
    <row r="229" spans="1:1" x14ac:dyDescent="0.25">
      <c r="A229" s="4"/>
    </row>
    <row r="230" spans="1:1" x14ac:dyDescent="0.25">
      <c r="A230" s="4"/>
    </row>
    <row r="231" spans="1:1" x14ac:dyDescent="0.25">
      <c r="A231" s="4"/>
    </row>
    <row r="232" spans="1:1" x14ac:dyDescent="0.25">
      <c r="A232" s="4"/>
    </row>
    <row r="233" spans="1:1" x14ac:dyDescent="0.25">
      <c r="A233" s="4"/>
    </row>
    <row r="234" spans="1:1" x14ac:dyDescent="0.25">
      <c r="A234" s="4"/>
    </row>
    <row r="235" spans="1:1" x14ac:dyDescent="0.25">
      <c r="A235" s="4"/>
    </row>
    <row r="236" spans="1:1" x14ac:dyDescent="0.25">
      <c r="A236" s="4"/>
    </row>
    <row r="237" spans="1:1" x14ac:dyDescent="0.25">
      <c r="A237" s="4"/>
    </row>
    <row r="238" spans="1:1" x14ac:dyDescent="0.25">
      <c r="A238" s="4"/>
    </row>
    <row r="239" spans="1:1" x14ac:dyDescent="0.25">
      <c r="A239" s="4"/>
    </row>
    <row r="240" spans="1:1" x14ac:dyDescent="0.25">
      <c r="A240" s="4"/>
    </row>
    <row r="241" spans="1:1" x14ac:dyDescent="0.25">
      <c r="A241" s="4"/>
    </row>
    <row r="242" spans="1:1" x14ac:dyDescent="0.25">
      <c r="A242" s="4"/>
    </row>
    <row r="243" spans="1:1" x14ac:dyDescent="0.25">
      <c r="A243" s="4"/>
    </row>
    <row r="244" spans="1:1" x14ac:dyDescent="0.25">
      <c r="A244" s="4"/>
    </row>
    <row r="245" spans="1:1" x14ac:dyDescent="0.25">
      <c r="A245" s="4"/>
    </row>
    <row r="246" spans="1:1" x14ac:dyDescent="0.25">
      <c r="A246" s="4"/>
    </row>
    <row r="247" spans="1:1" x14ac:dyDescent="0.25">
      <c r="A247" s="4"/>
    </row>
    <row r="248" spans="1:1" x14ac:dyDescent="0.25">
      <c r="A248" s="4"/>
    </row>
    <row r="249" spans="1:1" x14ac:dyDescent="0.25">
      <c r="A249" s="4"/>
    </row>
    <row r="250" spans="1:1" x14ac:dyDescent="0.25">
      <c r="A250" s="4"/>
    </row>
    <row r="251" spans="1:1" x14ac:dyDescent="0.25">
      <c r="A251" s="4"/>
    </row>
    <row r="252" spans="1:1" x14ac:dyDescent="0.25">
      <c r="A252" s="4"/>
    </row>
    <row r="253" spans="1:1" x14ac:dyDescent="0.25">
      <c r="A253" s="4"/>
    </row>
    <row r="254" spans="1:1" x14ac:dyDescent="0.25">
      <c r="A254" s="4"/>
    </row>
    <row r="255" spans="1:1" x14ac:dyDescent="0.25">
      <c r="A255" s="4"/>
    </row>
    <row r="256" spans="1:1" x14ac:dyDescent="0.25">
      <c r="A256" s="4"/>
    </row>
    <row r="257" spans="1:1" x14ac:dyDescent="0.25">
      <c r="A257" s="4"/>
    </row>
    <row r="258" spans="1:1" x14ac:dyDescent="0.25">
      <c r="A258" s="4"/>
    </row>
    <row r="259" spans="1:1" x14ac:dyDescent="0.25">
      <c r="A259" s="4"/>
    </row>
    <row r="260" spans="1:1" x14ac:dyDescent="0.25">
      <c r="A260" s="4"/>
    </row>
    <row r="261" spans="1:1" x14ac:dyDescent="0.25">
      <c r="A261" s="4"/>
    </row>
    <row r="262" spans="1:1" x14ac:dyDescent="0.25">
      <c r="A262" s="4"/>
    </row>
    <row r="263" spans="1:1" x14ac:dyDescent="0.25">
      <c r="A263" s="4"/>
    </row>
    <row r="264" spans="1:1" x14ac:dyDescent="0.25">
      <c r="A264" s="4"/>
    </row>
    <row r="265" spans="1:1" x14ac:dyDescent="0.25">
      <c r="A265" s="4"/>
    </row>
    <row r="266" spans="1:1" x14ac:dyDescent="0.25">
      <c r="A266" s="4"/>
    </row>
    <row r="267" spans="1:1" x14ac:dyDescent="0.25">
      <c r="A267" s="4"/>
    </row>
    <row r="268" spans="1:1" x14ac:dyDescent="0.25">
      <c r="A268" s="4"/>
    </row>
    <row r="269" spans="1:1" x14ac:dyDescent="0.25">
      <c r="A269" s="4"/>
    </row>
    <row r="270" spans="1:1" x14ac:dyDescent="0.25">
      <c r="A270" s="4"/>
    </row>
    <row r="271" spans="1:1" x14ac:dyDescent="0.25">
      <c r="A271" s="4"/>
    </row>
    <row r="272" spans="1:1" x14ac:dyDescent="0.25">
      <c r="A272" s="4"/>
    </row>
    <row r="273" spans="1:1" x14ac:dyDescent="0.25">
      <c r="A273" s="4"/>
    </row>
    <row r="274" spans="1:1" x14ac:dyDescent="0.25">
      <c r="A274" s="4"/>
    </row>
    <row r="275" spans="1:1" x14ac:dyDescent="0.25">
      <c r="A275" s="4"/>
    </row>
    <row r="276" spans="1:1" x14ac:dyDescent="0.25">
      <c r="A276" s="4"/>
    </row>
    <row r="277" spans="1:1" x14ac:dyDescent="0.25">
      <c r="A277" s="4"/>
    </row>
    <row r="278" spans="1:1" x14ac:dyDescent="0.25">
      <c r="A278" s="4"/>
    </row>
    <row r="279" spans="1:1" x14ac:dyDescent="0.25">
      <c r="A279" s="4"/>
    </row>
    <row r="280" spans="1:1" x14ac:dyDescent="0.25">
      <c r="A280" s="4"/>
    </row>
    <row r="281" spans="1:1" x14ac:dyDescent="0.25">
      <c r="A281" s="4"/>
    </row>
    <row r="282" spans="1:1" x14ac:dyDescent="0.25">
      <c r="A282" s="4"/>
    </row>
    <row r="283" spans="1:1" x14ac:dyDescent="0.25">
      <c r="A283" s="4"/>
    </row>
    <row r="284" spans="1:1" x14ac:dyDescent="0.25">
      <c r="A284" s="4"/>
    </row>
    <row r="285" spans="1:1" x14ac:dyDescent="0.25">
      <c r="A285" s="4"/>
    </row>
    <row r="286" spans="1:1" x14ac:dyDescent="0.25">
      <c r="A286" s="4"/>
    </row>
    <row r="287" spans="1:1" x14ac:dyDescent="0.25">
      <c r="A287" s="4"/>
    </row>
    <row r="288" spans="1:1" x14ac:dyDescent="0.25">
      <c r="A288" s="4"/>
    </row>
    <row r="289" spans="1:1" x14ac:dyDescent="0.25">
      <c r="A289" s="4"/>
    </row>
    <row r="290" spans="1:1" x14ac:dyDescent="0.25">
      <c r="A290" s="4"/>
    </row>
    <row r="291" spans="1:1" x14ac:dyDescent="0.25">
      <c r="A291" s="4"/>
    </row>
    <row r="292" spans="1:1" x14ac:dyDescent="0.25">
      <c r="A292" s="4"/>
    </row>
    <row r="293" spans="1:1" x14ac:dyDescent="0.25">
      <c r="A293" s="4"/>
    </row>
    <row r="294" spans="1:1" x14ac:dyDescent="0.25">
      <c r="A294" s="4"/>
    </row>
    <row r="295" spans="1:1" x14ac:dyDescent="0.25">
      <c r="A295" s="4"/>
    </row>
    <row r="296" spans="1:1" x14ac:dyDescent="0.25">
      <c r="A296" s="4"/>
    </row>
    <row r="297" spans="1:1" x14ac:dyDescent="0.25">
      <c r="A297" s="4"/>
    </row>
    <row r="298" spans="1:1" x14ac:dyDescent="0.25">
      <c r="A298" s="4"/>
    </row>
    <row r="299" spans="1:1" x14ac:dyDescent="0.25">
      <c r="A299" s="4"/>
    </row>
    <row r="300" spans="1:1" x14ac:dyDescent="0.25">
      <c r="A300" s="4"/>
    </row>
    <row r="301" spans="1:1" x14ac:dyDescent="0.25">
      <c r="A301" s="4"/>
    </row>
    <row r="302" spans="1:1" x14ac:dyDescent="0.25">
      <c r="A302" s="4"/>
    </row>
    <row r="303" spans="1:1" x14ac:dyDescent="0.25">
      <c r="A303" s="4"/>
    </row>
    <row r="304" spans="1:1" x14ac:dyDescent="0.25">
      <c r="A304" s="4"/>
    </row>
    <row r="305" spans="1:1" x14ac:dyDescent="0.25">
      <c r="A305" s="4"/>
    </row>
    <row r="306" spans="1:1" x14ac:dyDescent="0.25">
      <c r="A306" s="4"/>
    </row>
    <row r="307" spans="1:1" x14ac:dyDescent="0.25">
      <c r="A307" s="4"/>
    </row>
    <row r="308" spans="1:1" x14ac:dyDescent="0.25">
      <c r="A308" s="4"/>
    </row>
    <row r="309" spans="1:1" x14ac:dyDescent="0.25">
      <c r="A309" s="4"/>
    </row>
    <row r="310" spans="1:1" x14ac:dyDescent="0.25">
      <c r="A310" s="4"/>
    </row>
    <row r="311" spans="1:1" x14ac:dyDescent="0.25">
      <c r="A311" s="4"/>
    </row>
    <row r="312" spans="1:1" x14ac:dyDescent="0.25">
      <c r="A312" s="4"/>
    </row>
    <row r="313" spans="1:1" x14ac:dyDescent="0.25">
      <c r="A313" s="4"/>
    </row>
    <row r="314" spans="1:1" x14ac:dyDescent="0.25">
      <c r="A314" s="4"/>
    </row>
    <row r="315" spans="1:1" x14ac:dyDescent="0.25">
      <c r="A315" s="4"/>
    </row>
    <row r="316" spans="1:1" x14ac:dyDescent="0.25">
      <c r="A316" s="4"/>
    </row>
    <row r="317" spans="1:1" x14ac:dyDescent="0.25">
      <c r="A317" s="4"/>
    </row>
    <row r="318" spans="1:1" x14ac:dyDescent="0.25">
      <c r="A318" s="4"/>
    </row>
    <row r="319" spans="1:1" x14ac:dyDescent="0.25">
      <c r="A319" s="4"/>
    </row>
    <row r="320" spans="1:1" x14ac:dyDescent="0.25">
      <c r="A320" s="4"/>
    </row>
    <row r="321" spans="1:1" x14ac:dyDescent="0.25">
      <c r="A321" s="4"/>
    </row>
    <row r="322" spans="1:1" x14ac:dyDescent="0.25">
      <c r="A322" s="4"/>
    </row>
    <row r="323" spans="1:1" x14ac:dyDescent="0.25">
      <c r="A323" s="4"/>
    </row>
    <row r="324" spans="1:1" x14ac:dyDescent="0.25">
      <c r="A324" s="4"/>
    </row>
    <row r="325" spans="1:1" x14ac:dyDescent="0.25">
      <c r="A325" s="4"/>
    </row>
    <row r="326" spans="1:1" x14ac:dyDescent="0.25">
      <c r="A326" s="4"/>
    </row>
    <row r="327" spans="1:1" x14ac:dyDescent="0.25">
      <c r="A327" s="4"/>
    </row>
    <row r="328" spans="1:1" x14ac:dyDescent="0.25">
      <c r="A328" s="4"/>
    </row>
    <row r="329" spans="1:1" x14ac:dyDescent="0.25">
      <c r="A329" s="4"/>
    </row>
    <row r="330" spans="1:1" x14ac:dyDescent="0.25">
      <c r="A330" s="4"/>
    </row>
    <row r="331" spans="1:1" x14ac:dyDescent="0.25">
      <c r="A331" s="4"/>
    </row>
    <row r="332" spans="1:1" x14ac:dyDescent="0.25">
      <c r="A332" s="4"/>
    </row>
    <row r="333" spans="1:1" x14ac:dyDescent="0.25">
      <c r="A333" s="4"/>
    </row>
    <row r="334" spans="1:1" x14ac:dyDescent="0.25">
      <c r="A334" s="4"/>
    </row>
    <row r="335" spans="1:1" x14ac:dyDescent="0.25">
      <c r="A335" s="4"/>
    </row>
    <row r="336" spans="1:1" x14ac:dyDescent="0.25">
      <c r="A336" s="4"/>
    </row>
    <row r="337" spans="1:1" x14ac:dyDescent="0.25">
      <c r="A337" s="4"/>
    </row>
    <row r="338" spans="1:1" x14ac:dyDescent="0.25">
      <c r="A338" s="4"/>
    </row>
    <row r="339" spans="1:1" x14ac:dyDescent="0.25">
      <c r="A339" s="4"/>
    </row>
    <row r="340" spans="1:1" x14ac:dyDescent="0.25">
      <c r="A340" s="4"/>
    </row>
    <row r="341" spans="1:1" x14ac:dyDescent="0.25">
      <c r="A341" s="4"/>
    </row>
    <row r="342" spans="1:1" x14ac:dyDescent="0.25">
      <c r="A342" s="4"/>
    </row>
    <row r="343" spans="1:1" x14ac:dyDescent="0.25">
      <c r="A343" s="4"/>
    </row>
    <row r="344" spans="1:1" x14ac:dyDescent="0.25">
      <c r="A344" s="4"/>
    </row>
    <row r="345" spans="1:1" x14ac:dyDescent="0.25">
      <c r="A345" s="4"/>
    </row>
    <row r="346" spans="1:1" x14ac:dyDescent="0.25">
      <c r="A346" s="4"/>
    </row>
    <row r="347" spans="1:1" x14ac:dyDescent="0.25">
      <c r="A347" s="4"/>
    </row>
    <row r="348" spans="1:1" x14ac:dyDescent="0.25">
      <c r="A348" s="4"/>
    </row>
    <row r="349" spans="1:1" x14ac:dyDescent="0.25">
      <c r="A349" s="4"/>
    </row>
    <row r="350" spans="1:1" x14ac:dyDescent="0.25">
      <c r="A350" s="4"/>
    </row>
    <row r="351" spans="1:1" x14ac:dyDescent="0.25">
      <c r="A351" s="4"/>
    </row>
    <row r="352" spans="1:1" x14ac:dyDescent="0.25">
      <c r="A352" s="4"/>
    </row>
    <row r="353" spans="1:1" x14ac:dyDescent="0.25">
      <c r="A353" s="4"/>
    </row>
    <row r="354" spans="1:1" x14ac:dyDescent="0.25">
      <c r="A354" s="4"/>
    </row>
    <row r="355" spans="1:1" x14ac:dyDescent="0.25">
      <c r="A355" s="4"/>
    </row>
    <row r="356" spans="1:1" x14ac:dyDescent="0.25">
      <c r="A356" s="4"/>
    </row>
    <row r="357" spans="1:1" x14ac:dyDescent="0.25">
      <c r="A357" s="4"/>
    </row>
    <row r="358" spans="1:1" x14ac:dyDescent="0.25">
      <c r="A358" s="4"/>
    </row>
    <row r="359" spans="1:1" x14ac:dyDescent="0.25">
      <c r="A359" s="4"/>
    </row>
    <row r="360" spans="1:1" x14ac:dyDescent="0.25">
      <c r="A360" s="4"/>
    </row>
    <row r="361" spans="1:1" x14ac:dyDescent="0.25">
      <c r="A361" s="4"/>
    </row>
    <row r="362" spans="1:1" x14ac:dyDescent="0.25">
      <c r="A362" s="4"/>
    </row>
    <row r="363" spans="1:1" x14ac:dyDescent="0.25">
      <c r="A363" s="4"/>
    </row>
    <row r="364" spans="1:1" x14ac:dyDescent="0.25">
      <c r="A364" s="4"/>
    </row>
    <row r="365" spans="1:1" x14ac:dyDescent="0.25">
      <c r="A365" s="4"/>
    </row>
    <row r="366" spans="1:1" x14ac:dyDescent="0.25">
      <c r="A366" s="4"/>
    </row>
    <row r="367" spans="1:1" x14ac:dyDescent="0.25">
      <c r="A367" s="4"/>
    </row>
    <row r="368" spans="1:1" x14ac:dyDescent="0.25">
      <c r="A368" s="4"/>
    </row>
    <row r="369" spans="1:1" x14ac:dyDescent="0.25">
      <c r="A369" s="4"/>
    </row>
    <row r="370" spans="1:1" x14ac:dyDescent="0.25">
      <c r="A370" s="4"/>
    </row>
    <row r="371" spans="1:1" x14ac:dyDescent="0.25">
      <c r="A371" s="4"/>
    </row>
    <row r="372" spans="1:1" x14ac:dyDescent="0.25">
      <c r="A372" s="4"/>
    </row>
    <row r="373" spans="1:1" x14ac:dyDescent="0.25">
      <c r="A373" s="4"/>
    </row>
    <row r="374" spans="1:1" x14ac:dyDescent="0.25">
      <c r="A374" s="4"/>
    </row>
    <row r="375" spans="1:1" x14ac:dyDescent="0.25">
      <c r="A375" s="4"/>
    </row>
    <row r="376" spans="1:1" x14ac:dyDescent="0.25">
      <c r="A376" s="4"/>
    </row>
    <row r="377" spans="1:1" x14ac:dyDescent="0.25">
      <c r="A377" s="4"/>
    </row>
    <row r="378" spans="1:1" x14ac:dyDescent="0.25">
      <c r="A378" s="4"/>
    </row>
    <row r="379" spans="1:1" x14ac:dyDescent="0.25">
      <c r="A379" s="4"/>
    </row>
    <row r="380" spans="1:1" x14ac:dyDescent="0.25">
      <c r="A380" s="4"/>
    </row>
    <row r="381" spans="1:1" x14ac:dyDescent="0.25">
      <c r="A381" s="4"/>
    </row>
    <row r="382" spans="1:1" x14ac:dyDescent="0.25">
      <c r="A382" s="4"/>
    </row>
    <row r="383" spans="1:1" x14ac:dyDescent="0.25">
      <c r="A383" s="4"/>
    </row>
    <row r="384" spans="1:1" x14ac:dyDescent="0.25">
      <c r="A384" s="4"/>
    </row>
    <row r="385" spans="1:1" x14ac:dyDescent="0.25">
      <c r="A385" s="4"/>
    </row>
    <row r="386" spans="1:1" x14ac:dyDescent="0.25">
      <c r="A386" s="4"/>
    </row>
    <row r="387" spans="1:1" x14ac:dyDescent="0.25">
      <c r="A387" s="4"/>
    </row>
    <row r="388" spans="1:1" x14ac:dyDescent="0.25">
      <c r="A388" s="4"/>
    </row>
    <row r="389" spans="1:1" x14ac:dyDescent="0.25">
      <c r="A389" s="4"/>
    </row>
    <row r="390" spans="1:1" x14ac:dyDescent="0.25">
      <c r="A390" s="4"/>
    </row>
    <row r="391" spans="1:1" x14ac:dyDescent="0.25">
      <c r="A391" s="4"/>
    </row>
    <row r="392" spans="1:1" x14ac:dyDescent="0.25">
      <c r="A392" s="4"/>
    </row>
    <row r="393" spans="1:1" x14ac:dyDescent="0.25">
      <c r="A393" s="4"/>
    </row>
    <row r="394" spans="1:1" x14ac:dyDescent="0.25">
      <c r="A394" s="4"/>
    </row>
    <row r="395" spans="1:1" x14ac:dyDescent="0.25">
      <c r="A395" s="4"/>
    </row>
    <row r="396" spans="1:1" x14ac:dyDescent="0.25">
      <c r="A396" s="4"/>
    </row>
    <row r="397" spans="1:1" x14ac:dyDescent="0.25">
      <c r="A397" s="4"/>
    </row>
    <row r="398" spans="1:1" x14ac:dyDescent="0.25">
      <c r="A398" s="4"/>
    </row>
    <row r="399" spans="1:1" x14ac:dyDescent="0.25">
      <c r="A399" s="4"/>
    </row>
    <row r="400" spans="1:1" x14ac:dyDescent="0.25">
      <c r="A400" s="4"/>
    </row>
    <row r="401" spans="1:1" x14ac:dyDescent="0.25">
      <c r="A401" s="4"/>
    </row>
    <row r="402" spans="1:1" x14ac:dyDescent="0.25">
      <c r="A402" s="4"/>
    </row>
    <row r="403" spans="1:1" x14ac:dyDescent="0.25">
      <c r="A403" s="4"/>
    </row>
    <row r="404" spans="1:1" x14ac:dyDescent="0.25">
      <c r="A404" s="4"/>
    </row>
    <row r="405" spans="1:1" x14ac:dyDescent="0.25">
      <c r="A405" s="4"/>
    </row>
    <row r="406" spans="1:1" x14ac:dyDescent="0.25">
      <c r="A406" s="4"/>
    </row>
    <row r="407" spans="1:1" x14ac:dyDescent="0.25">
      <c r="A407" s="4"/>
    </row>
    <row r="408" spans="1:1" x14ac:dyDescent="0.25">
      <c r="A408" s="4"/>
    </row>
    <row r="409" spans="1:1" x14ac:dyDescent="0.25">
      <c r="A409" s="4"/>
    </row>
    <row r="410" spans="1:1" x14ac:dyDescent="0.25">
      <c r="A410" s="4"/>
    </row>
    <row r="411" spans="1:1" x14ac:dyDescent="0.25">
      <c r="A411" s="4"/>
    </row>
    <row r="412" spans="1:1" x14ac:dyDescent="0.25">
      <c r="A412" s="4"/>
    </row>
    <row r="413" spans="1:1" x14ac:dyDescent="0.25">
      <c r="A413" s="4"/>
    </row>
    <row r="414" spans="1:1" x14ac:dyDescent="0.25">
      <c r="A414" s="4"/>
    </row>
    <row r="415" spans="1:1" x14ac:dyDescent="0.25">
      <c r="A415" s="4"/>
    </row>
    <row r="416" spans="1:1" x14ac:dyDescent="0.25">
      <c r="A416" s="4"/>
    </row>
    <row r="417" spans="1:1" x14ac:dyDescent="0.25">
      <c r="A417" s="4"/>
    </row>
    <row r="418" spans="1:1" x14ac:dyDescent="0.25">
      <c r="A418" s="4"/>
    </row>
    <row r="419" spans="1:1" x14ac:dyDescent="0.25">
      <c r="A419" s="4"/>
    </row>
    <row r="420" spans="1:1" x14ac:dyDescent="0.25">
      <c r="A420" s="4"/>
    </row>
    <row r="421" spans="1:1" x14ac:dyDescent="0.25">
      <c r="A421" s="4"/>
    </row>
    <row r="422" spans="1:1" x14ac:dyDescent="0.25">
      <c r="A422" s="4"/>
    </row>
    <row r="423" spans="1:1" x14ac:dyDescent="0.25">
      <c r="A423" s="4"/>
    </row>
    <row r="424" spans="1:1" x14ac:dyDescent="0.25">
      <c r="A424" s="4"/>
    </row>
    <row r="425" spans="1:1" x14ac:dyDescent="0.25">
      <c r="A425" s="4"/>
    </row>
    <row r="426" spans="1:1" x14ac:dyDescent="0.25">
      <c r="A426" s="4"/>
    </row>
    <row r="427" spans="1:1" x14ac:dyDescent="0.25">
      <c r="A427" s="4"/>
    </row>
    <row r="428" spans="1:1" x14ac:dyDescent="0.25">
      <c r="A428" s="4"/>
    </row>
    <row r="429" spans="1:1" x14ac:dyDescent="0.25">
      <c r="A429" s="4"/>
    </row>
    <row r="430" spans="1:1" x14ac:dyDescent="0.25">
      <c r="A430" s="4"/>
    </row>
    <row r="431" spans="1:1" x14ac:dyDescent="0.25">
      <c r="A431" s="4"/>
    </row>
    <row r="432" spans="1:1" x14ac:dyDescent="0.25">
      <c r="A432" s="4"/>
    </row>
    <row r="433" spans="1:1" x14ac:dyDescent="0.25">
      <c r="A433" s="4"/>
    </row>
    <row r="434" spans="1:1" x14ac:dyDescent="0.25">
      <c r="A434" s="4"/>
    </row>
    <row r="435" spans="1:1" x14ac:dyDescent="0.25">
      <c r="A435" s="4"/>
    </row>
    <row r="436" spans="1:1" x14ac:dyDescent="0.25">
      <c r="A436" s="4"/>
    </row>
    <row r="437" spans="1:1" x14ac:dyDescent="0.25">
      <c r="A437" s="4"/>
    </row>
    <row r="438" spans="1:1" x14ac:dyDescent="0.25">
      <c r="A438" s="4"/>
    </row>
    <row r="439" spans="1:1" x14ac:dyDescent="0.25">
      <c r="A439" s="4"/>
    </row>
    <row r="440" spans="1:1" x14ac:dyDescent="0.25">
      <c r="A440" s="4"/>
    </row>
    <row r="441" spans="1:1" x14ac:dyDescent="0.25">
      <c r="A441" s="4"/>
    </row>
    <row r="442" spans="1:1" x14ac:dyDescent="0.25">
      <c r="A442" s="4"/>
    </row>
    <row r="443" spans="1:1" x14ac:dyDescent="0.25">
      <c r="A443" s="4"/>
    </row>
    <row r="444" spans="1:1" x14ac:dyDescent="0.25">
      <c r="A444" s="4"/>
    </row>
    <row r="445" spans="1:1" x14ac:dyDescent="0.25">
      <c r="A445" s="4"/>
    </row>
    <row r="446" spans="1:1" x14ac:dyDescent="0.25">
      <c r="A446" s="4"/>
    </row>
    <row r="447" spans="1:1" x14ac:dyDescent="0.25">
      <c r="A447" s="4"/>
    </row>
    <row r="448" spans="1:1" x14ac:dyDescent="0.25">
      <c r="A448" s="4"/>
    </row>
    <row r="449" spans="1:1" x14ac:dyDescent="0.25">
      <c r="A449" s="4"/>
    </row>
    <row r="450" spans="1:1" x14ac:dyDescent="0.25">
      <c r="A450" s="4"/>
    </row>
    <row r="451" spans="1:1" x14ac:dyDescent="0.25">
      <c r="A451" s="4"/>
    </row>
    <row r="452" spans="1:1" x14ac:dyDescent="0.25">
      <c r="A452" s="4"/>
    </row>
    <row r="453" spans="1:1" x14ac:dyDescent="0.25">
      <c r="A453" s="4"/>
    </row>
    <row r="454" spans="1:1" x14ac:dyDescent="0.25">
      <c r="A454" s="4"/>
    </row>
    <row r="455" spans="1:1" x14ac:dyDescent="0.25">
      <c r="A455" s="4"/>
    </row>
    <row r="456" spans="1:1" x14ac:dyDescent="0.25">
      <c r="A456" s="4"/>
    </row>
    <row r="457" spans="1:1" x14ac:dyDescent="0.25">
      <c r="A457" s="4"/>
    </row>
    <row r="458" spans="1:1" x14ac:dyDescent="0.25">
      <c r="A458" s="4"/>
    </row>
    <row r="459" spans="1:1" x14ac:dyDescent="0.25">
      <c r="A459" s="4"/>
    </row>
    <row r="460" spans="1:1" x14ac:dyDescent="0.25">
      <c r="A460" s="4"/>
    </row>
    <row r="461" spans="1:1" x14ac:dyDescent="0.25">
      <c r="A461" s="4"/>
    </row>
    <row r="462" spans="1:1" x14ac:dyDescent="0.25">
      <c r="A462" s="4"/>
    </row>
    <row r="463" spans="1:1" x14ac:dyDescent="0.25">
      <c r="A463" s="4"/>
    </row>
    <row r="464" spans="1:1" x14ac:dyDescent="0.25">
      <c r="A464" s="4"/>
    </row>
    <row r="465" spans="1:1" x14ac:dyDescent="0.25">
      <c r="A465" s="4"/>
    </row>
    <row r="466" spans="1:1" x14ac:dyDescent="0.25">
      <c r="A466" s="4"/>
    </row>
    <row r="467" spans="1:1" x14ac:dyDescent="0.25">
      <c r="A467" s="4"/>
    </row>
    <row r="468" spans="1:1" x14ac:dyDescent="0.25">
      <c r="A468" s="4"/>
    </row>
    <row r="469" spans="1:1" x14ac:dyDescent="0.25">
      <c r="A469" s="4"/>
    </row>
    <row r="470" spans="1:1" x14ac:dyDescent="0.25">
      <c r="A470" s="4"/>
    </row>
    <row r="471" spans="1:1" x14ac:dyDescent="0.25">
      <c r="A471" s="4"/>
    </row>
    <row r="472" spans="1:1" x14ac:dyDescent="0.25">
      <c r="A472" s="4"/>
    </row>
    <row r="473" spans="1:1" x14ac:dyDescent="0.25">
      <c r="A473" s="4"/>
    </row>
    <row r="474" spans="1:1" x14ac:dyDescent="0.25">
      <c r="A474" s="4"/>
    </row>
    <row r="475" spans="1:1" x14ac:dyDescent="0.25">
      <c r="A475" s="4"/>
    </row>
    <row r="476" spans="1:1" x14ac:dyDescent="0.25">
      <c r="A476" s="4"/>
    </row>
    <row r="477" spans="1:1" x14ac:dyDescent="0.25">
      <c r="A477" s="4"/>
    </row>
    <row r="478" spans="1:1" x14ac:dyDescent="0.25">
      <c r="A478" s="4"/>
    </row>
    <row r="479" spans="1:1" x14ac:dyDescent="0.25">
      <c r="A479" s="4"/>
    </row>
    <row r="480" spans="1:1" x14ac:dyDescent="0.25">
      <c r="A480" s="4"/>
    </row>
    <row r="481" spans="1:1" x14ac:dyDescent="0.25">
      <c r="A481" s="4"/>
    </row>
    <row r="482" spans="1:1" x14ac:dyDescent="0.25">
      <c r="A482" s="4"/>
    </row>
    <row r="483" spans="1:1" x14ac:dyDescent="0.25">
      <c r="A483" s="4"/>
    </row>
    <row r="484" spans="1:1" x14ac:dyDescent="0.25">
      <c r="A484" s="4"/>
    </row>
    <row r="485" spans="1:1" x14ac:dyDescent="0.25">
      <c r="A485" s="4"/>
    </row>
    <row r="486" spans="1:1" x14ac:dyDescent="0.25">
      <c r="A486" s="4"/>
    </row>
    <row r="487" spans="1:1" x14ac:dyDescent="0.25">
      <c r="A487" s="4"/>
    </row>
    <row r="488" spans="1:1" x14ac:dyDescent="0.25">
      <c r="A488" s="4"/>
    </row>
    <row r="489" spans="1:1" x14ac:dyDescent="0.25">
      <c r="A489" s="4"/>
    </row>
    <row r="490" spans="1:1" x14ac:dyDescent="0.25">
      <c r="A490" s="4"/>
    </row>
    <row r="491" spans="1:1" x14ac:dyDescent="0.25">
      <c r="A491" s="4"/>
    </row>
    <row r="492" spans="1:1" x14ac:dyDescent="0.25">
      <c r="A492" s="4"/>
    </row>
    <row r="493" spans="1:1" x14ac:dyDescent="0.25">
      <c r="A493" s="4"/>
    </row>
    <row r="494" spans="1:1" x14ac:dyDescent="0.25">
      <c r="A494" s="4"/>
    </row>
    <row r="495" spans="1:1" x14ac:dyDescent="0.25">
      <c r="A495" s="4"/>
    </row>
    <row r="496" spans="1:1" x14ac:dyDescent="0.25">
      <c r="A496" s="4"/>
    </row>
    <row r="497" spans="1:1" x14ac:dyDescent="0.25">
      <c r="A497" s="4"/>
    </row>
    <row r="498" spans="1:1" x14ac:dyDescent="0.25">
      <c r="A498" s="4"/>
    </row>
    <row r="499" spans="1:1" x14ac:dyDescent="0.25">
      <c r="A499" s="4"/>
    </row>
    <row r="500" spans="1:1" x14ac:dyDescent="0.25">
      <c r="A500" s="4"/>
    </row>
    <row r="501" spans="1:1" x14ac:dyDescent="0.25">
      <c r="A501" s="4"/>
    </row>
    <row r="502" spans="1:1" x14ac:dyDescent="0.25">
      <c r="A502" s="4"/>
    </row>
    <row r="503" spans="1:1" x14ac:dyDescent="0.25">
      <c r="A503" s="4"/>
    </row>
    <row r="504" spans="1:1" x14ac:dyDescent="0.25">
      <c r="A504" s="4"/>
    </row>
    <row r="505" spans="1:1" x14ac:dyDescent="0.25">
      <c r="A505" s="4"/>
    </row>
    <row r="506" spans="1:1" x14ac:dyDescent="0.25">
      <c r="A506" s="4"/>
    </row>
    <row r="507" spans="1:1" x14ac:dyDescent="0.25">
      <c r="A507" s="4"/>
    </row>
    <row r="508" spans="1:1" x14ac:dyDescent="0.25">
      <c r="A508" s="4"/>
    </row>
    <row r="509" spans="1:1" x14ac:dyDescent="0.25">
      <c r="A509" s="4"/>
    </row>
    <row r="510" spans="1:1" x14ac:dyDescent="0.25">
      <c r="A510" s="4"/>
    </row>
    <row r="511" spans="1:1" x14ac:dyDescent="0.25">
      <c r="A511" s="4"/>
    </row>
    <row r="512" spans="1:1" x14ac:dyDescent="0.25">
      <c r="A512" s="4"/>
    </row>
    <row r="513" spans="1:1" x14ac:dyDescent="0.25">
      <c r="A513" s="4"/>
    </row>
    <row r="514" spans="1:1" x14ac:dyDescent="0.25">
      <c r="A514" s="4"/>
    </row>
    <row r="515" spans="1:1" x14ac:dyDescent="0.25">
      <c r="A515" s="4"/>
    </row>
    <row r="516" spans="1:1" x14ac:dyDescent="0.25">
      <c r="A516" s="4"/>
    </row>
    <row r="517" spans="1:1" x14ac:dyDescent="0.25">
      <c r="A517" s="4"/>
    </row>
    <row r="518" spans="1:1" x14ac:dyDescent="0.25">
      <c r="A518" s="4"/>
    </row>
    <row r="519" spans="1:1" x14ac:dyDescent="0.25">
      <c r="A519" s="4"/>
    </row>
    <row r="520" spans="1:1" x14ac:dyDescent="0.25">
      <c r="A520" s="4"/>
    </row>
    <row r="521" spans="1:1" x14ac:dyDescent="0.25">
      <c r="A521" s="4"/>
    </row>
    <row r="522" spans="1:1" x14ac:dyDescent="0.25">
      <c r="A522" s="4"/>
    </row>
    <row r="523" spans="1:1" x14ac:dyDescent="0.25">
      <c r="A523" s="4"/>
    </row>
    <row r="524" spans="1:1" x14ac:dyDescent="0.25">
      <c r="A524" s="4"/>
    </row>
    <row r="525" spans="1:1" x14ac:dyDescent="0.25">
      <c r="A525" s="4"/>
    </row>
    <row r="526" spans="1:1" x14ac:dyDescent="0.25">
      <c r="A526" s="4"/>
    </row>
    <row r="527" spans="1:1" x14ac:dyDescent="0.25">
      <c r="A527" s="4"/>
    </row>
    <row r="528" spans="1:1" x14ac:dyDescent="0.25">
      <c r="A528" s="4"/>
    </row>
    <row r="529" spans="1:1" x14ac:dyDescent="0.25">
      <c r="A529" s="4"/>
    </row>
    <row r="530" spans="1:1" x14ac:dyDescent="0.25">
      <c r="A530" s="4"/>
    </row>
    <row r="531" spans="1:1" x14ac:dyDescent="0.25">
      <c r="A531" s="4"/>
    </row>
    <row r="532" spans="1:1" x14ac:dyDescent="0.25">
      <c r="A532" s="4"/>
    </row>
    <row r="533" spans="1:1" x14ac:dyDescent="0.25">
      <c r="A533" s="4"/>
    </row>
    <row r="534" spans="1:1" x14ac:dyDescent="0.25">
      <c r="A534" s="4"/>
    </row>
    <row r="535" spans="1:1" x14ac:dyDescent="0.25">
      <c r="A535" s="4"/>
    </row>
    <row r="536" spans="1:1" x14ac:dyDescent="0.25">
      <c r="A536" s="4"/>
    </row>
    <row r="537" spans="1:1" x14ac:dyDescent="0.25">
      <c r="A537" s="4"/>
    </row>
    <row r="538" spans="1:1" x14ac:dyDescent="0.25">
      <c r="A538" s="4"/>
    </row>
    <row r="539" spans="1:1" x14ac:dyDescent="0.25">
      <c r="A539" s="4"/>
    </row>
    <row r="540" spans="1:1" x14ac:dyDescent="0.25">
      <c r="A540" s="4"/>
    </row>
    <row r="541" spans="1:1" x14ac:dyDescent="0.25">
      <c r="A541" s="4"/>
    </row>
    <row r="542" spans="1:1" x14ac:dyDescent="0.25">
      <c r="A542" s="4"/>
    </row>
    <row r="543" spans="1:1" x14ac:dyDescent="0.25">
      <c r="A543" s="4"/>
    </row>
    <row r="544" spans="1:1" x14ac:dyDescent="0.25">
      <c r="A544" s="4"/>
    </row>
    <row r="545" spans="1:1" x14ac:dyDescent="0.25">
      <c r="A545" s="4"/>
    </row>
    <row r="546" spans="1:1" x14ac:dyDescent="0.25">
      <c r="A546" s="4"/>
    </row>
    <row r="547" spans="1:1" x14ac:dyDescent="0.25">
      <c r="A547" s="4"/>
    </row>
    <row r="548" spans="1:1" x14ac:dyDescent="0.25">
      <c r="A548" s="4"/>
    </row>
    <row r="549" spans="1:1" x14ac:dyDescent="0.25">
      <c r="A549" s="4"/>
    </row>
    <row r="550" spans="1:1" x14ac:dyDescent="0.25">
      <c r="A550" s="4"/>
    </row>
    <row r="551" spans="1:1" x14ac:dyDescent="0.25">
      <c r="A551" s="4"/>
    </row>
    <row r="552" spans="1:1" x14ac:dyDescent="0.25">
      <c r="A552" s="4"/>
    </row>
    <row r="553" spans="1:1" x14ac:dyDescent="0.25">
      <c r="A553" s="4"/>
    </row>
    <row r="554" spans="1:1" x14ac:dyDescent="0.25">
      <c r="A554" s="4"/>
    </row>
    <row r="555" spans="1:1" x14ac:dyDescent="0.25">
      <c r="A555" s="4"/>
    </row>
    <row r="556" spans="1:1" x14ac:dyDescent="0.25">
      <c r="A556" s="4"/>
    </row>
    <row r="557" spans="1:1" x14ac:dyDescent="0.25">
      <c r="A557" s="4"/>
    </row>
    <row r="558" spans="1:1" x14ac:dyDescent="0.25">
      <c r="A558" s="4"/>
    </row>
    <row r="559" spans="1:1" x14ac:dyDescent="0.25">
      <c r="A559" s="4"/>
    </row>
    <row r="560" spans="1:1" x14ac:dyDescent="0.25">
      <c r="A560" s="4"/>
    </row>
    <row r="561" spans="1:1" x14ac:dyDescent="0.25">
      <c r="A561" s="4"/>
    </row>
    <row r="562" spans="1:1" x14ac:dyDescent="0.25">
      <c r="A562" s="4"/>
    </row>
    <row r="563" spans="1:1" x14ac:dyDescent="0.25">
      <c r="A563" s="4"/>
    </row>
    <row r="564" spans="1:1" x14ac:dyDescent="0.25">
      <c r="A564" s="4"/>
    </row>
    <row r="565" spans="1:1" x14ac:dyDescent="0.25">
      <c r="A565" s="4"/>
    </row>
    <row r="566" spans="1:1" x14ac:dyDescent="0.25">
      <c r="A566" s="4"/>
    </row>
    <row r="567" spans="1:1" x14ac:dyDescent="0.25">
      <c r="A567" s="4"/>
    </row>
    <row r="568" spans="1:1" x14ac:dyDescent="0.25">
      <c r="A568" s="4"/>
    </row>
    <row r="569" spans="1:1" x14ac:dyDescent="0.25">
      <c r="A569" s="4"/>
    </row>
    <row r="570" spans="1:1" x14ac:dyDescent="0.25">
      <c r="A570" s="4"/>
    </row>
    <row r="571" spans="1:1" x14ac:dyDescent="0.25">
      <c r="A571" s="4"/>
    </row>
    <row r="572" spans="1:1" x14ac:dyDescent="0.25">
      <c r="A572" s="4"/>
    </row>
    <row r="573" spans="1:1" x14ac:dyDescent="0.25">
      <c r="A573" s="4"/>
    </row>
    <row r="574" spans="1:1" x14ac:dyDescent="0.25">
      <c r="A574" s="4"/>
    </row>
    <row r="575" spans="1:1" x14ac:dyDescent="0.25">
      <c r="A575" s="4"/>
    </row>
    <row r="576" spans="1:1" x14ac:dyDescent="0.25">
      <c r="A576" s="4"/>
    </row>
    <row r="577" spans="1:1" x14ac:dyDescent="0.25">
      <c r="A577" s="4"/>
    </row>
    <row r="578" spans="1:1" x14ac:dyDescent="0.25">
      <c r="A578" s="4"/>
    </row>
    <row r="579" spans="1:1" x14ac:dyDescent="0.25">
      <c r="A579" s="4"/>
    </row>
    <row r="580" spans="1:1" x14ac:dyDescent="0.25">
      <c r="A580" s="4"/>
    </row>
    <row r="581" spans="1:1" x14ac:dyDescent="0.25">
      <c r="A581" s="4"/>
    </row>
    <row r="582" spans="1:1" x14ac:dyDescent="0.25">
      <c r="A582" s="4"/>
    </row>
    <row r="583" spans="1:1" x14ac:dyDescent="0.25">
      <c r="A583" s="4"/>
    </row>
    <row r="584" spans="1:1" x14ac:dyDescent="0.25">
      <c r="A584" s="4"/>
    </row>
    <row r="585" spans="1:1" x14ac:dyDescent="0.25">
      <c r="A585" s="4"/>
    </row>
    <row r="586" spans="1:1" x14ac:dyDescent="0.25">
      <c r="A586" s="4"/>
    </row>
    <row r="587" spans="1:1" x14ac:dyDescent="0.25">
      <c r="A587" s="4"/>
    </row>
    <row r="588" spans="1:1" x14ac:dyDescent="0.25">
      <c r="A588" s="4"/>
    </row>
    <row r="589" spans="1:1" x14ac:dyDescent="0.25">
      <c r="A589" s="4"/>
    </row>
    <row r="590" spans="1:1" x14ac:dyDescent="0.25">
      <c r="A590" s="4"/>
    </row>
    <row r="591" spans="1:1" x14ac:dyDescent="0.25">
      <c r="A591" s="4"/>
    </row>
    <row r="592" spans="1:1" x14ac:dyDescent="0.25">
      <c r="A592" s="4"/>
    </row>
    <row r="593" spans="1:1" x14ac:dyDescent="0.25">
      <c r="A593" s="4"/>
    </row>
    <row r="594" spans="1:1" x14ac:dyDescent="0.25">
      <c r="A594" s="4"/>
    </row>
    <row r="595" spans="1:1" x14ac:dyDescent="0.25">
      <c r="A595" s="4"/>
    </row>
    <row r="596" spans="1:1" x14ac:dyDescent="0.25">
      <c r="A596" s="4"/>
    </row>
    <row r="597" spans="1:1" x14ac:dyDescent="0.25">
      <c r="A597" s="4"/>
    </row>
    <row r="598" spans="1:1" x14ac:dyDescent="0.25">
      <c r="A598" s="4"/>
    </row>
    <row r="599" spans="1:1" x14ac:dyDescent="0.25">
      <c r="A599" s="4"/>
    </row>
    <row r="600" spans="1:1" x14ac:dyDescent="0.25">
      <c r="A600" s="4"/>
    </row>
    <row r="601" spans="1:1" x14ac:dyDescent="0.25">
      <c r="A601" s="4"/>
    </row>
    <row r="602" spans="1:1" x14ac:dyDescent="0.25">
      <c r="A602" s="4"/>
    </row>
    <row r="603" spans="1:1" x14ac:dyDescent="0.25">
      <c r="A603" s="4"/>
    </row>
    <row r="604" spans="1:1" x14ac:dyDescent="0.25">
      <c r="A604" s="4"/>
    </row>
    <row r="605" spans="1:1" x14ac:dyDescent="0.25">
      <c r="A605" s="4"/>
    </row>
    <row r="606" spans="1:1" x14ac:dyDescent="0.25">
      <c r="A606" s="4"/>
    </row>
    <row r="607" spans="1:1" x14ac:dyDescent="0.25">
      <c r="A607" s="4"/>
    </row>
    <row r="608" spans="1:1" x14ac:dyDescent="0.25">
      <c r="A608" s="4"/>
    </row>
    <row r="609" spans="1:1" x14ac:dyDescent="0.25">
      <c r="A609" s="4"/>
    </row>
    <row r="610" spans="1:1" x14ac:dyDescent="0.25">
      <c r="A610" s="4"/>
    </row>
    <row r="611" spans="1:1" x14ac:dyDescent="0.25">
      <c r="A611" s="4"/>
    </row>
    <row r="612" spans="1:1" x14ac:dyDescent="0.25">
      <c r="A612" s="4"/>
    </row>
    <row r="613" spans="1:1" x14ac:dyDescent="0.25">
      <c r="A613" s="4"/>
    </row>
    <row r="614" spans="1:1" x14ac:dyDescent="0.25">
      <c r="A614" s="4"/>
    </row>
    <row r="615" spans="1:1" x14ac:dyDescent="0.25">
      <c r="A615" s="4"/>
    </row>
    <row r="616" spans="1:1" x14ac:dyDescent="0.25">
      <c r="A616" s="4"/>
    </row>
    <row r="617" spans="1:1" x14ac:dyDescent="0.25">
      <c r="A617" s="4"/>
    </row>
    <row r="618" spans="1:1" x14ac:dyDescent="0.25">
      <c r="A618" s="4"/>
    </row>
    <row r="619" spans="1:1" x14ac:dyDescent="0.25">
      <c r="A619" s="4"/>
    </row>
    <row r="620" spans="1:1" x14ac:dyDescent="0.25">
      <c r="A620" s="4"/>
    </row>
    <row r="621" spans="1:1" x14ac:dyDescent="0.25">
      <c r="A621" s="4"/>
    </row>
    <row r="622" spans="1:1" x14ac:dyDescent="0.25">
      <c r="A622" s="4"/>
    </row>
    <row r="623" spans="1:1" x14ac:dyDescent="0.25">
      <c r="A623" s="4"/>
    </row>
    <row r="624" spans="1:1" x14ac:dyDescent="0.25">
      <c r="A624" s="4"/>
    </row>
    <row r="625" spans="1:1" x14ac:dyDescent="0.25">
      <c r="A625" s="4"/>
    </row>
    <row r="626" spans="1:1" x14ac:dyDescent="0.25">
      <c r="A626" s="4"/>
    </row>
    <row r="627" spans="1:1" x14ac:dyDescent="0.25">
      <c r="A627" s="4"/>
    </row>
    <row r="628" spans="1:1" x14ac:dyDescent="0.25">
      <c r="A628" s="4"/>
    </row>
    <row r="629" spans="1:1" x14ac:dyDescent="0.25">
      <c r="A629" s="4"/>
    </row>
    <row r="630" spans="1:1" x14ac:dyDescent="0.25">
      <c r="A630" s="4"/>
    </row>
    <row r="631" spans="1:1" x14ac:dyDescent="0.25">
      <c r="A631" s="4"/>
    </row>
    <row r="632" spans="1:1" x14ac:dyDescent="0.25">
      <c r="A632" s="4"/>
    </row>
    <row r="633" spans="1:1" x14ac:dyDescent="0.25">
      <c r="A633" s="4"/>
    </row>
    <row r="634" spans="1:1" x14ac:dyDescent="0.25">
      <c r="A634" s="4"/>
    </row>
    <row r="635" spans="1:1" x14ac:dyDescent="0.25">
      <c r="A635" s="4"/>
    </row>
    <row r="636" spans="1:1" x14ac:dyDescent="0.25">
      <c r="A636" s="4"/>
    </row>
    <row r="637" spans="1:1" x14ac:dyDescent="0.25">
      <c r="A637" s="4"/>
    </row>
    <row r="638" spans="1:1" x14ac:dyDescent="0.25">
      <c r="A638" s="4"/>
    </row>
    <row r="639" spans="1:1" x14ac:dyDescent="0.25">
      <c r="A639" s="4"/>
    </row>
    <row r="640" spans="1:1" x14ac:dyDescent="0.25">
      <c r="A640" s="4"/>
    </row>
    <row r="641" spans="1:1" x14ac:dyDescent="0.25">
      <c r="A641" s="4"/>
    </row>
    <row r="642" spans="1:1" x14ac:dyDescent="0.25">
      <c r="A642" s="4"/>
    </row>
    <row r="643" spans="1:1" x14ac:dyDescent="0.25">
      <c r="A643" s="4"/>
    </row>
    <row r="644" spans="1:1" x14ac:dyDescent="0.25">
      <c r="A644" s="4"/>
    </row>
    <row r="645" spans="1:1" x14ac:dyDescent="0.25">
      <c r="A645" s="4"/>
    </row>
    <row r="646" spans="1:1" x14ac:dyDescent="0.25">
      <c r="A646" s="4"/>
    </row>
    <row r="647" spans="1:1" x14ac:dyDescent="0.25">
      <c r="A647" s="4"/>
    </row>
    <row r="648" spans="1:1" x14ac:dyDescent="0.25">
      <c r="A648" s="4"/>
    </row>
    <row r="649" spans="1:1" x14ac:dyDescent="0.25">
      <c r="A649" s="4"/>
    </row>
    <row r="650" spans="1:1" x14ac:dyDescent="0.25">
      <c r="A650" s="4"/>
    </row>
    <row r="651" spans="1:1" x14ac:dyDescent="0.25">
      <c r="A651" s="4"/>
    </row>
    <row r="652" spans="1:1" x14ac:dyDescent="0.25">
      <c r="A652" s="4"/>
    </row>
    <row r="653" spans="1:1" x14ac:dyDescent="0.25">
      <c r="A653" s="4"/>
    </row>
    <row r="654" spans="1:1" x14ac:dyDescent="0.25">
      <c r="A654" s="4"/>
    </row>
    <row r="655" spans="1:1" x14ac:dyDescent="0.25">
      <c r="A655" s="4"/>
    </row>
    <row r="656" spans="1:1" x14ac:dyDescent="0.25">
      <c r="A656" s="4"/>
    </row>
    <row r="657" spans="1:1" x14ac:dyDescent="0.25">
      <c r="A657" s="4"/>
    </row>
    <row r="658" spans="1:1" x14ac:dyDescent="0.25">
      <c r="A658" s="4"/>
    </row>
    <row r="659" spans="1:1" x14ac:dyDescent="0.25">
      <c r="A659" s="4"/>
    </row>
    <row r="660" spans="1:1" x14ac:dyDescent="0.25">
      <c r="A660" s="4"/>
    </row>
    <row r="661" spans="1:1" x14ac:dyDescent="0.25">
      <c r="A661" s="4"/>
    </row>
    <row r="662" spans="1:1" x14ac:dyDescent="0.25">
      <c r="A662" s="4"/>
    </row>
    <row r="663" spans="1:1" x14ac:dyDescent="0.25">
      <c r="A663" s="4"/>
    </row>
    <row r="664" spans="1:1" x14ac:dyDescent="0.25">
      <c r="A664" s="4"/>
    </row>
    <row r="665" spans="1:1" x14ac:dyDescent="0.25">
      <c r="A665" s="4"/>
    </row>
    <row r="666" spans="1:1" x14ac:dyDescent="0.25">
      <c r="A666" s="4"/>
    </row>
    <row r="667" spans="1:1" x14ac:dyDescent="0.25">
      <c r="A667" s="4"/>
    </row>
    <row r="668" spans="1:1" x14ac:dyDescent="0.25">
      <c r="A668" s="4"/>
    </row>
    <row r="669" spans="1:1" x14ac:dyDescent="0.25">
      <c r="A669" s="4"/>
    </row>
    <row r="670" spans="1:1" x14ac:dyDescent="0.25">
      <c r="A670" s="4"/>
    </row>
    <row r="671" spans="1:1" x14ac:dyDescent="0.25">
      <c r="A671" s="4"/>
    </row>
    <row r="672" spans="1:1" x14ac:dyDescent="0.25">
      <c r="A672" s="4"/>
    </row>
    <row r="673" spans="1:1" x14ac:dyDescent="0.25">
      <c r="A673" s="4"/>
    </row>
    <row r="674" spans="1:1" x14ac:dyDescent="0.25">
      <c r="A674" s="4"/>
    </row>
    <row r="675" spans="1:1" x14ac:dyDescent="0.25">
      <c r="A675" s="4"/>
    </row>
    <row r="676" spans="1:1" x14ac:dyDescent="0.25">
      <c r="A676" s="4"/>
    </row>
    <row r="677" spans="1:1" x14ac:dyDescent="0.25">
      <c r="A677" s="4"/>
    </row>
    <row r="678" spans="1:1" x14ac:dyDescent="0.25">
      <c r="A678" s="4"/>
    </row>
    <row r="679" spans="1:1" x14ac:dyDescent="0.25">
      <c r="A679" s="4"/>
    </row>
    <row r="680" spans="1:1" x14ac:dyDescent="0.25">
      <c r="A680" s="4"/>
    </row>
    <row r="681" spans="1:1" x14ac:dyDescent="0.25">
      <c r="A681" s="4"/>
    </row>
    <row r="682" spans="1:1" x14ac:dyDescent="0.25">
      <c r="A682" s="4"/>
    </row>
    <row r="683" spans="1:1" x14ac:dyDescent="0.25">
      <c r="A683" s="4"/>
    </row>
    <row r="684" spans="1:1" x14ac:dyDescent="0.25">
      <c r="A684" s="4"/>
    </row>
    <row r="685" spans="1:1" x14ac:dyDescent="0.25">
      <c r="A685" s="4"/>
    </row>
    <row r="686" spans="1:1" x14ac:dyDescent="0.25">
      <c r="A686" s="4"/>
    </row>
    <row r="687" spans="1:1" x14ac:dyDescent="0.25">
      <c r="A687" s="4"/>
    </row>
    <row r="688" spans="1:1" x14ac:dyDescent="0.25">
      <c r="A688" s="4"/>
    </row>
    <row r="689" spans="1:1" x14ac:dyDescent="0.25">
      <c r="A689" s="4"/>
    </row>
    <row r="690" spans="1:1" x14ac:dyDescent="0.25">
      <c r="A690" s="4"/>
    </row>
    <row r="691" spans="1:1" x14ac:dyDescent="0.25">
      <c r="A691" s="4"/>
    </row>
    <row r="692" spans="1:1" x14ac:dyDescent="0.25">
      <c r="A692" s="4"/>
    </row>
    <row r="693" spans="1:1" x14ac:dyDescent="0.25">
      <c r="A693" s="4"/>
    </row>
    <row r="694" spans="1:1" x14ac:dyDescent="0.25">
      <c r="A694" s="4"/>
    </row>
    <row r="695" spans="1:1" x14ac:dyDescent="0.25">
      <c r="A695" s="4"/>
    </row>
    <row r="696" spans="1:1" x14ac:dyDescent="0.25">
      <c r="A696" s="4"/>
    </row>
    <row r="697" spans="1:1" x14ac:dyDescent="0.25">
      <c r="A697" s="4"/>
    </row>
    <row r="698" spans="1:1" x14ac:dyDescent="0.25">
      <c r="A698" s="4"/>
    </row>
    <row r="699" spans="1:1" x14ac:dyDescent="0.25">
      <c r="A699" s="4"/>
    </row>
    <row r="700" spans="1:1" x14ac:dyDescent="0.25">
      <c r="A700" s="4"/>
    </row>
    <row r="701" spans="1:1" x14ac:dyDescent="0.25">
      <c r="A701" s="4"/>
    </row>
    <row r="702" spans="1:1" x14ac:dyDescent="0.25">
      <c r="A702" s="4"/>
    </row>
    <row r="703" spans="1:1" x14ac:dyDescent="0.25">
      <c r="A703" s="4"/>
    </row>
    <row r="704" spans="1:1" x14ac:dyDescent="0.25">
      <c r="A704" s="4"/>
    </row>
    <row r="705" spans="1:1" x14ac:dyDescent="0.25">
      <c r="A705" s="4"/>
    </row>
    <row r="706" spans="1:1" x14ac:dyDescent="0.25">
      <c r="A706" s="4"/>
    </row>
    <row r="707" spans="1:1" x14ac:dyDescent="0.25">
      <c r="A707" s="4"/>
    </row>
    <row r="708" spans="1:1" x14ac:dyDescent="0.25">
      <c r="A708" s="4"/>
    </row>
    <row r="709" spans="1:1" x14ac:dyDescent="0.25">
      <c r="A709" s="4"/>
    </row>
    <row r="710" spans="1:1" x14ac:dyDescent="0.25">
      <c r="A710" s="4"/>
    </row>
    <row r="711" spans="1:1" x14ac:dyDescent="0.25">
      <c r="A711" s="4"/>
    </row>
    <row r="712" spans="1:1" x14ac:dyDescent="0.25">
      <c r="A712" s="4"/>
    </row>
    <row r="713" spans="1:1" x14ac:dyDescent="0.25">
      <c r="A713" s="4"/>
    </row>
    <row r="714" spans="1:1" x14ac:dyDescent="0.25">
      <c r="A714" s="4"/>
    </row>
    <row r="715" spans="1:1" x14ac:dyDescent="0.25">
      <c r="A715" s="4"/>
    </row>
    <row r="716" spans="1:1" x14ac:dyDescent="0.25">
      <c r="A716" s="4"/>
    </row>
    <row r="717" spans="1:1" x14ac:dyDescent="0.25">
      <c r="A717" s="4"/>
    </row>
    <row r="718" spans="1:1" x14ac:dyDescent="0.25">
      <c r="A718" s="4"/>
    </row>
    <row r="719" spans="1:1" x14ac:dyDescent="0.25">
      <c r="A719" s="4"/>
    </row>
    <row r="720" spans="1:1" x14ac:dyDescent="0.25">
      <c r="A720" s="4"/>
    </row>
    <row r="721" spans="1:1" x14ac:dyDescent="0.25">
      <c r="A721" s="4"/>
    </row>
    <row r="722" spans="1:1" x14ac:dyDescent="0.25">
      <c r="A722" s="4"/>
    </row>
    <row r="723" spans="1:1" x14ac:dyDescent="0.25">
      <c r="A723" s="4"/>
    </row>
    <row r="724" spans="1:1" x14ac:dyDescent="0.25">
      <c r="A724" s="4"/>
    </row>
    <row r="725" spans="1:1" x14ac:dyDescent="0.25">
      <c r="A725" s="4"/>
    </row>
    <row r="726" spans="1:1" x14ac:dyDescent="0.25">
      <c r="A726" s="4"/>
    </row>
    <row r="727" spans="1:1" x14ac:dyDescent="0.25">
      <c r="A727" s="4"/>
    </row>
    <row r="728" spans="1:1" x14ac:dyDescent="0.25">
      <c r="A728" s="4"/>
    </row>
    <row r="729" spans="1:1" x14ac:dyDescent="0.25">
      <c r="A729" s="4"/>
    </row>
    <row r="730" spans="1:1" x14ac:dyDescent="0.25">
      <c r="A730" s="4"/>
    </row>
    <row r="731" spans="1:1" x14ac:dyDescent="0.25">
      <c r="A731" s="4"/>
    </row>
    <row r="732" spans="1:1" x14ac:dyDescent="0.25">
      <c r="A732" s="4"/>
    </row>
    <row r="733" spans="1:1" x14ac:dyDescent="0.25">
      <c r="A733" s="4"/>
    </row>
    <row r="734" spans="1:1" x14ac:dyDescent="0.25">
      <c r="A734" s="4"/>
    </row>
    <row r="735" spans="1:1" x14ac:dyDescent="0.25">
      <c r="A735" s="4"/>
    </row>
    <row r="736" spans="1:1" x14ac:dyDescent="0.25">
      <c r="A736" s="4"/>
    </row>
    <row r="737" spans="1:1" x14ac:dyDescent="0.25">
      <c r="A737" s="4"/>
    </row>
    <row r="738" spans="1:1" x14ac:dyDescent="0.25">
      <c r="A738" s="4"/>
    </row>
    <row r="739" spans="1:1" x14ac:dyDescent="0.25">
      <c r="A739" s="4"/>
    </row>
    <row r="740" spans="1:1" x14ac:dyDescent="0.25">
      <c r="A740" s="4"/>
    </row>
    <row r="741" spans="1:1" x14ac:dyDescent="0.25">
      <c r="A741" s="4"/>
    </row>
    <row r="742" spans="1:1" x14ac:dyDescent="0.25">
      <c r="A742" s="4"/>
    </row>
    <row r="743" spans="1:1" x14ac:dyDescent="0.25">
      <c r="A743" s="4"/>
    </row>
    <row r="744" spans="1:1" x14ac:dyDescent="0.25">
      <c r="A744" s="4"/>
    </row>
    <row r="745" spans="1:1" x14ac:dyDescent="0.25">
      <c r="A745" s="4"/>
    </row>
    <row r="746" spans="1:1" x14ac:dyDescent="0.25">
      <c r="A746" s="4"/>
    </row>
    <row r="747" spans="1:1" x14ac:dyDescent="0.25">
      <c r="A747" s="4"/>
    </row>
    <row r="748" spans="1:1" x14ac:dyDescent="0.25">
      <c r="A748" s="4"/>
    </row>
    <row r="749" spans="1:1" x14ac:dyDescent="0.25">
      <c r="A749" s="4"/>
    </row>
    <row r="750" spans="1:1" x14ac:dyDescent="0.25">
      <c r="A750" s="4"/>
    </row>
    <row r="751" spans="1:1" x14ac:dyDescent="0.25">
      <c r="A751" s="4"/>
    </row>
    <row r="752" spans="1:1" x14ac:dyDescent="0.25">
      <c r="A752" s="4"/>
    </row>
    <row r="753" spans="1:1" x14ac:dyDescent="0.25">
      <c r="A753" s="4"/>
    </row>
    <row r="754" spans="1:1" x14ac:dyDescent="0.25">
      <c r="A754" s="4"/>
    </row>
    <row r="755" spans="1:1" x14ac:dyDescent="0.25">
      <c r="A755" s="4"/>
    </row>
    <row r="756" spans="1:1" x14ac:dyDescent="0.25">
      <c r="A756" s="4"/>
    </row>
    <row r="757" spans="1:1" x14ac:dyDescent="0.25">
      <c r="A757" s="4"/>
    </row>
    <row r="758" spans="1:1" x14ac:dyDescent="0.25">
      <c r="A758" s="4"/>
    </row>
    <row r="759" spans="1:1" x14ac:dyDescent="0.25">
      <c r="A759" s="4"/>
    </row>
    <row r="760" spans="1:1" x14ac:dyDescent="0.25">
      <c r="A760" s="4"/>
    </row>
    <row r="761" spans="1:1" x14ac:dyDescent="0.25">
      <c r="A761" s="4"/>
    </row>
    <row r="762" spans="1:1" x14ac:dyDescent="0.25">
      <c r="A762" s="4"/>
    </row>
    <row r="763" spans="1:1" x14ac:dyDescent="0.25">
      <c r="A763" s="4"/>
    </row>
    <row r="764" spans="1:1" x14ac:dyDescent="0.25">
      <c r="A764" s="4"/>
    </row>
    <row r="765" spans="1:1" x14ac:dyDescent="0.25">
      <c r="A765" s="4"/>
    </row>
    <row r="766" spans="1:1" x14ac:dyDescent="0.25">
      <c r="A766" s="4"/>
    </row>
    <row r="767" spans="1:1" x14ac:dyDescent="0.25">
      <c r="A767" s="4"/>
    </row>
    <row r="768" spans="1:1" x14ac:dyDescent="0.25">
      <c r="A768" s="4"/>
    </row>
    <row r="769" spans="1:1" x14ac:dyDescent="0.25">
      <c r="A769" s="4"/>
    </row>
    <row r="770" spans="1:1" x14ac:dyDescent="0.25">
      <c r="A770" s="4"/>
    </row>
    <row r="771" spans="1:1" x14ac:dyDescent="0.25">
      <c r="A771" s="4"/>
    </row>
    <row r="772" spans="1:1" x14ac:dyDescent="0.25">
      <c r="A772" s="4"/>
    </row>
    <row r="773" spans="1:1" x14ac:dyDescent="0.25">
      <c r="A773" s="4"/>
    </row>
    <row r="774" spans="1:1" x14ac:dyDescent="0.25">
      <c r="A774" s="4"/>
    </row>
    <row r="775" spans="1:1" x14ac:dyDescent="0.25">
      <c r="A775" s="4"/>
    </row>
    <row r="776" spans="1:1" x14ac:dyDescent="0.25">
      <c r="A776" s="4"/>
    </row>
    <row r="777" spans="1:1" x14ac:dyDescent="0.25">
      <c r="A777" s="4"/>
    </row>
    <row r="778" spans="1:1" x14ac:dyDescent="0.25">
      <c r="A778" s="4"/>
    </row>
    <row r="779" spans="1:1" x14ac:dyDescent="0.25">
      <c r="A779" s="4"/>
    </row>
    <row r="780" spans="1:1" x14ac:dyDescent="0.25">
      <c r="A780" s="4"/>
    </row>
    <row r="781" spans="1:1" x14ac:dyDescent="0.25">
      <c r="A781" s="4"/>
    </row>
    <row r="782" spans="1:1" x14ac:dyDescent="0.25">
      <c r="A782" s="4"/>
    </row>
    <row r="783" spans="1:1" x14ac:dyDescent="0.25">
      <c r="A783" s="4"/>
    </row>
    <row r="784" spans="1:1" x14ac:dyDescent="0.25">
      <c r="A784" s="4"/>
    </row>
    <row r="785" spans="1:1" x14ac:dyDescent="0.25">
      <c r="A785" s="4"/>
    </row>
    <row r="786" spans="1:1" x14ac:dyDescent="0.25">
      <c r="A786" s="4"/>
    </row>
    <row r="787" spans="1:1" x14ac:dyDescent="0.25">
      <c r="A787" s="4"/>
    </row>
    <row r="788" spans="1:1" x14ac:dyDescent="0.25">
      <c r="A788" s="4"/>
    </row>
    <row r="789" spans="1:1" x14ac:dyDescent="0.25">
      <c r="A789" s="4"/>
    </row>
    <row r="790" spans="1:1" x14ac:dyDescent="0.25">
      <c r="A790" s="4"/>
    </row>
    <row r="791" spans="1:1" x14ac:dyDescent="0.25">
      <c r="A791" s="4"/>
    </row>
    <row r="792" spans="1:1" x14ac:dyDescent="0.25">
      <c r="A792" s="4"/>
    </row>
    <row r="793" spans="1:1" x14ac:dyDescent="0.25">
      <c r="A793" s="4"/>
    </row>
    <row r="794" spans="1:1" x14ac:dyDescent="0.25">
      <c r="A794" s="4"/>
    </row>
    <row r="795" spans="1:1" x14ac:dyDescent="0.25">
      <c r="A795" s="4"/>
    </row>
    <row r="796" spans="1:1" x14ac:dyDescent="0.25">
      <c r="A796" s="4"/>
    </row>
    <row r="797" spans="1:1" x14ac:dyDescent="0.25">
      <c r="A797" s="4"/>
    </row>
    <row r="798" spans="1:1" x14ac:dyDescent="0.25">
      <c r="A798" s="4"/>
    </row>
    <row r="799" spans="1:1" x14ac:dyDescent="0.25">
      <c r="A799" s="4"/>
    </row>
    <row r="800" spans="1:1" x14ac:dyDescent="0.25">
      <c r="A800" s="4"/>
    </row>
    <row r="801" spans="1:1" x14ac:dyDescent="0.25">
      <c r="A801" s="4"/>
    </row>
    <row r="802" spans="1:1" x14ac:dyDescent="0.25">
      <c r="A802" s="4"/>
    </row>
    <row r="803" spans="1:1" x14ac:dyDescent="0.25">
      <c r="A803" s="4"/>
    </row>
    <row r="804" spans="1:1" x14ac:dyDescent="0.25">
      <c r="A804" s="4"/>
    </row>
    <row r="805" spans="1:1" x14ac:dyDescent="0.25">
      <c r="A805" s="4"/>
    </row>
    <row r="806" spans="1:1" x14ac:dyDescent="0.25">
      <c r="A806" s="4"/>
    </row>
    <row r="807" spans="1:1" x14ac:dyDescent="0.25">
      <c r="A807" s="4"/>
    </row>
  </sheetData>
  <mergeCells count="18">
    <mergeCell ref="A83:L83"/>
    <mergeCell ref="A85:L85"/>
    <mergeCell ref="A135:L135"/>
    <mergeCell ref="A147:L147"/>
    <mergeCell ref="A97:L97"/>
    <mergeCell ref="A109:L109"/>
    <mergeCell ref="A121:L121"/>
    <mergeCell ref="A123:L123"/>
    <mergeCell ref="A2:L2"/>
    <mergeCell ref="A3:L3"/>
    <mergeCell ref="A7:L7"/>
    <mergeCell ref="A9:L9"/>
    <mergeCell ref="A21:L21"/>
    <mergeCell ref="A33:L33"/>
    <mergeCell ref="A45:L45"/>
    <mergeCell ref="A47:L47"/>
    <mergeCell ref="A59:L59"/>
    <mergeCell ref="A71:L71"/>
  </mergeCells>
  <phoneticPr fontId="0" type="noConversion"/>
  <printOptions horizontalCentered="1"/>
  <pageMargins left="0.39370078740157483" right="0.39370078740157483" top="0.19685039370078741" bottom="0.19685039370078741" header="0.51181102362204722" footer="0.51181102362204722"/>
  <pageSetup paperSize="9" scale="80" fitToHeight="2" orientation="portrait" verticalDpi="300" r:id="rId1"/>
  <headerFooter alignWithMargins="0">
    <oddFooter>&amp;R&amp;A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F101"/>
  <sheetViews>
    <sheetView zoomScaleNormal="100" workbookViewId="0">
      <selection activeCell="A62" sqref="A62"/>
    </sheetView>
  </sheetViews>
  <sheetFormatPr defaultRowHeight="13.2" x14ac:dyDescent="0.25"/>
  <cols>
    <col min="1" max="1" width="32.109375" style="3" customWidth="1"/>
    <col min="2" max="2" width="7.88671875" style="4" bestFit="1" customWidth="1"/>
    <col min="3" max="3" width="7.44140625" style="4" bestFit="1" customWidth="1"/>
    <col min="4" max="4" width="6.5546875" style="5" bestFit="1" customWidth="1"/>
    <col min="5" max="5" width="7.88671875" style="4" bestFit="1" customWidth="1"/>
    <col min="6" max="6" width="7.44140625" style="4" bestFit="1" customWidth="1"/>
    <col min="7" max="7" width="6" style="5" bestFit="1" customWidth="1"/>
    <col min="8" max="9" width="9.109375" style="4" customWidth="1"/>
    <col min="10" max="10" width="9.109375" style="5" customWidth="1"/>
    <col min="11" max="11" width="7.88671875" style="4" bestFit="1" customWidth="1"/>
    <col min="12" max="12" width="7.44140625" style="4" bestFit="1" customWidth="1"/>
    <col min="13" max="13" width="6" style="5" bestFit="1" customWidth="1"/>
    <col min="14" max="14" width="7.88671875" style="4" bestFit="1" customWidth="1"/>
    <col min="15" max="15" width="7.44140625" style="4" bestFit="1" customWidth="1"/>
    <col min="16" max="16" width="6" style="5" bestFit="1" customWidth="1"/>
    <col min="17" max="18" width="8" style="4" customWidth="1"/>
    <col min="19" max="19" width="8" style="5" customWidth="1"/>
    <col min="20" max="21" width="7.6640625" style="4" customWidth="1"/>
    <col min="22" max="22" width="7.6640625" style="5" customWidth="1"/>
    <col min="23" max="24" width="8.109375" style="5" customWidth="1"/>
    <col min="25" max="25" width="9.33203125" style="5" customWidth="1"/>
    <col min="26" max="28" width="8.44140625" style="5" customWidth="1"/>
    <col min="29" max="29" width="7.88671875" style="4" bestFit="1" customWidth="1"/>
    <col min="30" max="30" width="7.44140625" style="4" bestFit="1" customWidth="1"/>
    <col min="31" max="31" width="7.6640625" style="5" customWidth="1"/>
    <col min="32" max="16384" width="8.88671875" style="4"/>
  </cols>
  <sheetData>
    <row r="1" spans="1:31" x14ac:dyDescent="0.25">
      <c r="A1" s="3" t="s">
        <v>101</v>
      </c>
      <c r="E1" s="5"/>
    </row>
    <row r="2" spans="1:31" x14ac:dyDescent="0.25">
      <c r="A2" s="62" t="s">
        <v>20</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row>
    <row r="3" spans="1:31" x14ac:dyDescent="0.25">
      <c r="A3" s="62" t="s">
        <v>14</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row>
    <row r="4" spans="1:31" ht="13.8" thickBot="1" x14ac:dyDescent="0.3"/>
    <row r="5" spans="1:31" x14ac:dyDescent="0.25">
      <c r="A5" s="79"/>
      <c r="B5" s="80" t="s">
        <v>22</v>
      </c>
      <c r="C5" s="81"/>
      <c r="D5" s="82"/>
      <c r="E5" s="80" t="s">
        <v>15</v>
      </c>
      <c r="F5" s="81"/>
      <c r="G5" s="82"/>
      <c r="H5" s="80" t="s">
        <v>16</v>
      </c>
      <c r="I5" s="81"/>
      <c r="J5" s="82"/>
      <c r="K5" s="80" t="s">
        <v>17</v>
      </c>
      <c r="L5" s="81"/>
      <c r="M5" s="82"/>
      <c r="N5" s="80" t="s">
        <v>18</v>
      </c>
      <c r="O5" s="81"/>
      <c r="P5" s="82"/>
      <c r="Q5" s="80" t="s">
        <v>19</v>
      </c>
      <c r="R5" s="81"/>
      <c r="S5" s="82"/>
      <c r="T5" s="80" t="s">
        <v>23</v>
      </c>
      <c r="U5" s="81"/>
      <c r="V5" s="82"/>
      <c r="W5" s="83" t="s">
        <v>72</v>
      </c>
      <c r="X5" s="81"/>
      <c r="Y5" s="82"/>
      <c r="Z5" s="83" t="s">
        <v>87</v>
      </c>
      <c r="AA5" s="81"/>
      <c r="AB5" s="82"/>
      <c r="AC5" s="84"/>
      <c r="AD5" s="85"/>
      <c r="AE5" s="86"/>
    </row>
    <row r="6" spans="1:31" s="5" customFormat="1" x14ac:dyDescent="0.25">
      <c r="A6" s="3"/>
      <c r="B6" s="87" t="s">
        <v>40</v>
      </c>
      <c r="C6" s="64"/>
      <c r="D6" s="65"/>
      <c r="E6" s="87" t="s">
        <v>75</v>
      </c>
      <c r="F6" s="64"/>
      <c r="G6" s="65"/>
      <c r="H6" s="87" t="s">
        <v>78</v>
      </c>
      <c r="I6" s="64"/>
      <c r="J6" s="65"/>
      <c r="K6" s="87" t="s">
        <v>79</v>
      </c>
      <c r="L6" s="64"/>
      <c r="M6" s="65"/>
      <c r="N6" s="87" t="s">
        <v>39</v>
      </c>
      <c r="O6" s="64"/>
      <c r="P6" s="65"/>
      <c r="Q6" s="87" t="s">
        <v>80</v>
      </c>
      <c r="R6" s="64"/>
      <c r="S6" s="65"/>
      <c r="T6" s="87" t="s">
        <v>84</v>
      </c>
      <c r="U6" s="64"/>
      <c r="V6" s="65"/>
      <c r="W6" s="66" t="s">
        <v>82</v>
      </c>
      <c r="X6" s="67"/>
      <c r="Y6" s="68"/>
      <c r="Z6" s="63" t="s">
        <v>88</v>
      </c>
      <c r="AA6" s="64"/>
      <c r="AB6" s="65"/>
      <c r="AC6" s="88" t="s">
        <v>32</v>
      </c>
      <c r="AD6" s="89"/>
      <c r="AE6" s="89"/>
    </row>
    <row r="7" spans="1:31" x14ac:dyDescent="0.25">
      <c r="B7" s="90" t="s">
        <v>86</v>
      </c>
      <c r="C7" s="74"/>
      <c r="D7" s="75"/>
      <c r="E7" s="90" t="s">
        <v>76</v>
      </c>
      <c r="F7" s="74"/>
      <c r="G7" s="75"/>
      <c r="H7" s="90" t="s">
        <v>77</v>
      </c>
      <c r="I7" s="74"/>
      <c r="J7" s="75"/>
      <c r="K7" s="90" t="s">
        <v>76</v>
      </c>
      <c r="L7" s="74"/>
      <c r="M7" s="75"/>
      <c r="N7" s="90" t="s">
        <v>76</v>
      </c>
      <c r="O7" s="74"/>
      <c r="P7" s="75"/>
      <c r="Q7" s="90" t="s">
        <v>81</v>
      </c>
      <c r="R7" s="74"/>
      <c r="S7" s="75"/>
      <c r="T7" s="90" t="s">
        <v>85</v>
      </c>
      <c r="U7" s="74"/>
      <c r="V7" s="75"/>
      <c r="W7" s="70" t="s">
        <v>73</v>
      </c>
      <c r="X7" s="71"/>
      <c r="Y7" s="72"/>
      <c r="Z7" s="73"/>
      <c r="AA7" s="74"/>
      <c r="AB7" s="75"/>
      <c r="AC7" s="91"/>
      <c r="AD7" s="5"/>
    </row>
    <row r="8" spans="1:31" x14ac:dyDescent="0.25">
      <c r="A8" s="92"/>
      <c r="B8" s="93" t="s">
        <v>8</v>
      </c>
      <c r="C8" s="94" t="s">
        <v>9</v>
      </c>
      <c r="D8" s="94" t="s">
        <v>31</v>
      </c>
      <c r="E8" s="93" t="s">
        <v>8</v>
      </c>
      <c r="F8" s="94" t="s">
        <v>9</v>
      </c>
      <c r="G8" s="94" t="s">
        <v>31</v>
      </c>
      <c r="H8" s="93" t="s">
        <v>8</v>
      </c>
      <c r="I8" s="94" t="s">
        <v>9</v>
      </c>
      <c r="J8" s="94" t="s">
        <v>31</v>
      </c>
      <c r="K8" s="93" t="s">
        <v>8</v>
      </c>
      <c r="L8" s="94" t="s">
        <v>9</v>
      </c>
      <c r="M8" s="94" t="s">
        <v>31</v>
      </c>
      <c r="N8" s="93" t="s">
        <v>8</v>
      </c>
      <c r="O8" s="94" t="s">
        <v>9</v>
      </c>
      <c r="P8" s="94" t="s">
        <v>31</v>
      </c>
      <c r="Q8" s="93" t="s">
        <v>8</v>
      </c>
      <c r="R8" s="94" t="s">
        <v>9</v>
      </c>
      <c r="S8" s="94" t="s">
        <v>31</v>
      </c>
      <c r="T8" s="93" t="s">
        <v>8</v>
      </c>
      <c r="U8" s="94" t="s">
        <v>9</v>
      </c>
      <c r="V8" s="94" t="s">
        <v>31</v>
      </c>
      <c r="W8" s="93" t="s">
        <v>8</v>
      </c>
      <c r="X8" s="94" t="s">
        <v>9</v>
      </c>
      <c r="Y8" s="94" t="s">
        <v>31</v>
      </c>
      <c r="Z8" s="93" t="s">
        <v>8</v>
      </c>
      <c r="AA8" s="94" t="s">
        <v>9</v>
      </c>
      <c r="AB8" s="94" t="s">
        <v>31</v>
      </c>
      <c r="AC8" s="93" t="s">
        <v>8</v>
      </c>
      <c r="AD8" s="94" t="s">
        <v>9</v>
      </c>
      <c r="AE8" s="94" t="s">
        <v>31</v>
      </c>
    </row>
    <row r="9" spans="1:31" s="5" customFormat="1" x14ac:dyDescent="0.25">
      <c r="A9" s="95" t="s">
        <v>0</v>
      </c>
      <c r="B9" s="96"/>
      <c r="C9" s="97"/>
      <c r="D9" s="98"/>
      <c r="E9" s="96"/>
      <c r="F9" s="97"/>
      <c r="G9" s="98"/>
      <c r="H9" s="96"/>
      <c r="I9" s="97"/>
      <c r="J9" s="98"/>
      <c r="K9" s="96"/>
      <c r="L9" s="97"/>
      <c r="M9" s="98"/>
      <c r="N9" s="96"/>
      <c r="O9" s="97"/>
      <c r="P9" s="98"/>
      <c r="Q9" s="96"/>
      <c r="R9" s="97"/>
      <c r="S9" s="98"/>
      <c r="T9" s="96"/>
      <c r="U9" s="97"/>
      <c r="V9" s="98"/>
      <c r="W9" s="96"/>
      <c r="X9" s="97"/>
      <c r="Y9" s="98"/>
      <c r="Z9" s="96"/>
      <c r="AA9" s="97"/>
      <c r="AB9" s="98"/>
      <c r="AC9" s="99"/>
      <c r="AD9" s="7"/>
    </row>
    <row r="10" spans="1:31" x14ac:dyDescent="0.25">
      <c r="A10" s="5" t="s">
        <v>34</v>
      </c>
      <c r="B10" s="9">
        <v>1</v>
      </c>
      <c r="C10" s="2">
        <v>0</v>
      </c>
      <c r="D10" s="100">
        <v>1</v>
      </c>
      <c r="E10" s="9">
        <v>264</v>
      </c>
      <c r="F10" s="2">
        <v>125</v>
      </c>
      <c r="G10" s="100">
        <v>389</v>
      </c>
      <c r="H10" s="9">
        <v>26</v>
      </c>
      <c r="I10" s="2">
        <v>4</v>
      </c>
      <c r="J10" s="100">
        <v>30</v>
      </c>
      <c r="K10" s="9">
        <v>95</v>
      </c>
      <c r="L10" s="2">
        <v>50</v>
      </c>
      <c r="M10" s="100">
        <v>145</v>
      </c>
      <c r="N10" s="9">
        <v>0</v>
      </c>
      <c r="O10" s="2">
        <v>0</v>
      </c>
      <c r="P10" s="100">
        <v>0</v>
      </c>
      <c r="Q10" s="9">
        <v>93</v>
      </c>
      <c r="R10" s="2">
        <v>52</v>
      </c>
      <c r="S10" s="100">
        <v>145</v>
      </c>
      <c r="T10" s="9">
        <v>0</v>
      </c>
      <c r="U10" s="2">
        <v>0</v>
      </c>
      <c r="V10" s="100">
        <v>0</v>
      </c>
      <c r="W10" s="9">
        <v>364</v>
      </c>
      <c r="X10" s="2">
        <v>88</v>
      </c>
      <c r="Y10" s="100">
        <v>452</v>
      </c>
      <c r="Z10" s="9">
        <v>461</v>
      </c>
      <c r="AA10" s="2">
        <v>351</v>
      </c>
      <c r="AB10" s="100">
        <v>812</v>
      </c>
      <c r="AC10" s="9">
        <f t="shared" ref="AC10:AE14" si="0">SUM(T10,Q10,N10,K10,H10,E10,B10,W10,Z10)</f>
        <v>1304</v>
      </c>
      <c r="AD10" s="2">
        <f t="shared" si="0"/>
        <v>670</v>
      </c>
      <c r="AE10" s="2">
        <f t="shared" si="0"/>
        <v>1974</v>
      </c>
    </row>
    <row r="11" spans="1:31" x14ac:dyDescent="0.25">
      <c r="A11" s="5" t="s">
        <v>35</v>
      </c>
      <c r="B11" s="9">
        <v>0</v>
      </c>
      <c r="C11" s="32">
        <v>0</v>
      </c>
      <c r="D11" s="100">
        <v>0</v>
      </c>
      <c r="E11" s="9">
        <v>454</v>
      </c>
      <c r="F11" s="32">
        <v>233</v>
      </c>
      <c r="G11" s="100">
        <v>687</v>
      </c>
      <c r="H11" s="9">
        <v>205</v>
      </c>
      <c r="I11" s="32">
        <v>47</v>
      </c>
      <c r="J11" s="100">
        <v>252</v>
      </c>
      <c r="K11" s="9">
        <v>120</v>
      </c>
      <c r="L11" s="32">
        <v>96</v>
      </c>
      <c r="M11" s="100">
        <v>216</v>
      </c>
      <c r="N11" s="9">
        <v>0</v>
      </c>
      <c r="O11" s="32">
        <v>0</v>
      </c>
      <c r="P11" s="100">
        <v>0</v>
      </c>
      <c r="Q11" s="9">
        <v>133</v>
      </c>
      <c r="R11" s="32">
        <v>47</v>
      </c>
      <c r="S11" s="100">
        <v>180</v>
      </c>
      <c r="T11" s="9">
        <v>0</v>
      </c>
      <c r="U11" s="32">
        <v>0</v>
      </c>
      <c r="V11" s="100">
        <v>0</v>
      </c>
      <c r="W11" s="9">
        <v>758</v>
      </c>
      <c r="X11" s="32">
        <v>180</v>
      </c>
      <c r="Y11" s="100">
        <v>938</v>
      </c>
      <c r="Z11" s="9">
        <v>884</v>
      </c>
      <c r="AA11" s="32">
        <v>698</v>
      </c>
      <c r="AB11" s="100">
        <v>1582</v>
      </c>
      <c r="AC11" s="9">
        <f t="shared" si="0"/>
        <v>2554</v>
      </c>
      <c r="AD11" s="32">
        <f t="shared" si="0"/>
        <v>1301</v>
      </c>
      <c r="AE11" s="2">
        <f t="shared" si="0"/>
        <v>3855</v>
      </c>
    </row>
    <row r="12" spans="1:31" x14ac:dyDescent="0.25">
      <c r="A12" s="5" t="s">
        <v>36</v>
      </c>
      <c r="B12" s="9">
        <v>0</v>
      </c>
      <c r="C12" s="32">
        <v>0</v>
      </c>
      <c r="D12" s="100">
        <v>0</v>
      </c>
      <c r="E12" s="9">
        <v>0</v>
      </c>
      <c r="F12" s="32">
        <v>0</v>
      </c>
      <c r="G12" s="100">
        <v>0</v>
      </c>
      <c r="H12" s="9">
        <v>0</v>
      </c>
      <c r="I12" s="32">
        <v>0</v>
      </c>
      <c r="J12" s="100">
        <v>0</v>
      </c>
      <c r="K12" s="9">
        <v>0</v>
      </c>
      <c r="L12" s="32">
        <v>0</v>
      </c>
      <c r="M12" s="100">
        <v>0</v>
      </c>
      <c r="N12" s="9">
        <v>0</v>
      </c>
      <c r="O12" s="32">
        <v>0</v>
      </c>
      <c r="P12" s="100">
        <v>0</v>
      </c>
      <c r="Q12" s="9">
        <v>0</v>
      </c>
      <c r="R12" s="32">
        <v>0</v>
      </c>
      <c r="S12" s="100">
        <v>0</v>
      </c>
      <c r="T12" s="9">
        <v>0</v>
      </c>
      <c r="U12" s="32">
        <v>0</v>
      </c>
      <c r="V12" s="100">
        <v>0</v>
      </c>
      <c r="W12" s="9">
        <v>0</v>
      </c>
      <c r="X12" s="32">
        <v>0</v>
      </c>
      <c r="Y12" s="100">
        <v>0</v>
      </c>
      <c r="Z12" s="9">
        <v>0</v>
      </c>
      <c r="AA12" s="32">
        <v>0</v>
      </c>
      <c r="AB12" s="100">
        <v>0</v>
      </c>
      <c r="AC12" s="9">
        <f t="shared" si="0"/>
        <v>0</v>
      </c>
      <c r="AD12" s="32">
        <f t="shared" si="0"/>
        <v>0</v>
      </c>
      <c r="AE12" s="2">
        <f t="shared" si="0"/>
        <v>0</v>
      </c>
    </row>
    <row r="13" spans="1:31" x14ac:dyDescent="0.25">
      <c r="A13" s="5" t="s">
        <v>37</v>
      </c>
      <c r="B13" s="9">
        <v>0</v>
      </c>
      <c r="C13" s="32">
        <v>0</v>
      </c>
      <c r="D13" s="100">
        <v>0</v>
      </c>
      <c r="E13" s="9">
        <v>139</v>
      </c>
      <c r="F13" s="32">
        <v>76</v>
      </c>
      <c r="G13" s="100">
        <v>215</v>
      </c>
      <c r="H13" s="9">
        <v>70</v>
      </c>
      <c r="I13" s="32">
        <v>19</v>
      </c>
      <c r="J13" s="100">
        <v>89</v>
      </c>
      <c r="K13" s="9">
        <v>22</v>
      </c>
      <c r="L13" s="32">
        <v>15</v>
      </c>
      <c r="M13" s="100">
        <v>37</v>
      </c>
      <c r="N13" s="9">
        <v>9</v>
      </c>
      <c r="O13" s="32">
        <v>6</v>
      </c>
      <c r="P13" s="100">
        <v>15</v>
      </c>
      <c r="Q13" s="9">
        <v>51</v>
      </c>
      <c r="R13" s="32">
        <v>20</v>
      </c>
      <c r="S13" s="100">
        <v>71</v>
      </c>
      <c r="T13" s="9">
        <v>0</v>
      </c>
      <c r="U13" s="32">
        <v>0</v>
      </c>
      <c r="V13" s="100">
        <v>0</v>
      </c>
      <c r="W13" s="9">
        <v>185</v>
      </c>
      <c r="X13" s="32">
        <v>50</v>
      </c>
      <c r="Y13" s="100">
        <v>235</v>
      </c>
      <c r="Z13" s="9">
        <v>483</v>
      </c>
      <c r="AA13" s="32">
        <v>435</v>
      </c>
      <c r="AB13" s="100">
        <v>918</v>
      </c>
      <c r="AC13" s="9">
        <f t="shared" si="0"/>
        <v>959</v>
      </c>
      <c r="AD13" s="32">
        <f t="shared" si="0"/>
        <v>621</v>
      </c>
      <c r="AE13" s="2">
        <f t="shared" si="0"/>
        <v>1580</v>
      </c>
    </row>
    <row r="14" spans="1:31" s="18" customFormat="1" x14ac:dyDescent="0.25">
      <c r="A14" s="18" t="s">
        <v>31</v>
      </c>
      <c r="B14" s="12">
        <v>1</v>
      </c>
      <c r="C14" s="33">
        <v>0</v>
      </c>
      <c r="D14" s="33">
        <v>1</v>
      </c>
      <c r="E14" s="12">
        <v>857</v>
      </c>
      <c r="F14" s="33">
        <v>434</v>
      </c>
      <c r="G14" s="33">
        <v>1291</v>
      </c>
      <c r="H14" s="12">
        <v>301</v>
      </c>
      <c r="I14" s="33">
        <v>70</v>
      </c>
      <c r="J14" s="33">
        <v>371</v>
      </c>
      <c r="K14" s="12">
        <v>237</v>
      </c>
      <c r="L14" s="33">
        <v>161</v>
      </c>
      <c r="M14" s="33">
        <v>398</v>
      </c>
      <c r="N14" s="12">
        <v>9</v>
      </c>
      <c r="O14" s="33">
        <v>6</v>
      </c>
      <c r="P14" s="33">
        <v>15</v>
      </c>
      <c r="Q14" s="12">
        <v>277</v>
      </c>
      <c r="R14" s="33">
        <v>119</v>
      </c>
      <c r="S14" s="33">
        <v>396</v>
      </c>
      <c r="T14" s="12">
        <v>0</v>
      </c>
      <c r="U14" s="33">
        <v>0</v>
      </c>
      <c r="V14" s="33">
        <v>0</v>
      </c>
      <c r="W14" s="12">
        <v>1307</v>
      </c>
      <c r="X14" s="33">
        <v>318</v>
      </c>
      <c r="Y14" s="33">
        <v>1625</v>
      </c>
      <c r="Z14" s="12">
        <v>1828</v>
      </c>
      <c r="AA14" s="33">
        <v>1484</v>
      </c>
      <c r="AB14" s="33">
        <v>3312</v>
      </c>
      <c r="AC14" s="12">
        <f t="shared" si="0"/>
        <v>4817</v>
      </c>
      <c r="AD14" s="33">
        <f t="shared" si="0"/>
        <v>2592</v>
      </c>
      <c r="AE14" s="33">
        <f t="shared" si="0"/>
        <v>7409</v>
      </c>
    </row>
    <row r="15" spans="1:31" s="5" customFormat="1" x14ac:dyDescent="0.25">
      <c r="A15" s="3" t="s">
        <v>1</v>
      </c>
      <c r="B15" s="9"/>
      <c r="C15" s="2"/>
      <c r="D15" s="100"/>
      <c r="E15" s="9"/>
      <c r="F15" s="2"/>
      <c r="G15" s="100"/>
      <c r="H15" s="9"/>
      <c r="I15" s="2"/>
      <c r="J15" s="100"/>
      <c r="K15" s="9"/>
      <c r="L15" s="2"/>
      <c r="M15" s="100"/>
      <c r="N15" s="9"/>
      <c r="O15" s="2"/>
      <c r="P15" s="100"/>
      <c r="Q15" s="9"/>
      <c r="R15" s="2"/>
      <c r="S15" s="100"/>
      <c r="T15" s="9"/>
      <c r="U15" s="2"/>
      <c r="V15" s="100"/>
      <c r="W15" s="9"/>
      <c r="X15" s="2"/>
      <c r="Y15" s="100"/>
      <c r="Z15" s="9"/>
      <c r="AA15" s="2"/>
      <c r="AB15" s="100"/>
      <c r="AC15" s="9"/>
      <c r="AD15" s="2"/>
      <c r="AE15" s="2"/>
    </row>
    <row r="16" spans="1:31" x14ac:dyDescent="0.25">
      <c r="A16" s="5" t="s">
        <v>34</v>
      </c>
      <c r="B16" s="9">
        <v>0</v>
      </c>
      <c r="C16" s="2">
        <v>0</v>
      </c>
      <c r="D16" s="100">
        <v>0</v>
      </c>
      <c r="E16" s="9">
        <v>60</v>
      </c>
      <c r="F16" s="2">
        <v>17</v>
      </c>
      <c r="G16" s="100">
        <v>77</v>
      </c>
      <c r="H16" s="9">
        <v>29</v>
      </c>
      <c r="I16" s="2">
        <v>5</v>
      </c>
      <c r="J16" s="100">
        <v>34</v>
      </c>
      <c r="K16" s="9">
        <v>0</v>
      </c>
      <c r="L16" s="2">
        <v>0</v>
      </c>
      <c r="M16" s="100">
        <v>0</v>
      </c>
      <c r="N16" s="9">
        <v>0</v>
      </c>
      <c r="O16" s="2">
        <v>0</v>
      </c>
      <c r="P16" s="100">
        <v>0</v>
      </c>
      <c r="Q16" s="9">
        <v>0</v>
      </c>
      <c r="R16" s="2">
        <v>0</v>
      </c>
      <c r="S16" s="100">
        <v>0</v>
      </c>
      <c r="T16" s="9">
        <v>0</v>
      </c>
      <c r="U16" s="2">
        <v>0</v>
      </c>
      <c r="V16" s="100">
        <v>0</v>
      </c>
      <c r="W16" s="9">
        <v>121</v>
      </c>
      <c r="X16" s="2">
        <v>30</v>
      </c>
      <c r="Y16" s="100">
        <v>151</v>
      </c>
      <c r="Z16" s="9">
        <v>351</v>
      </c>
      <c r="AA16" s="2">
        <v>236</v>
      </c>
      <c r="AB16" s="100">
        <v>587</v>
      </c>
      <c r="AC16" s="9">
        <f t="shared" ref="AC16:AE20" si="1">SUM(T16,Q16,N16,K16,H16,E16,B16,W16,Z16)</f>
        <v>561</v>
      </c>
      <c r="AD16" s="2">
        <f t="shared" si="1"/>
        <v>288</v>
      </c>
      <c r="AE16" s="2">
        <f t="shared" si="1"/>
        <v>849</v>
      </c>
    </row>
    <row r="17" spans="1:31" x14ac:dyDescent="0.25">
      <c r="A17" s="5" t="s">
        <v>35</v>
      </c>
      <c r="B17" s="9">
        <v>0</v>
      </c>
      <c r="C17" s="32">
        <v>0</v>
      </c>
      <c r="D17" s="100">
        <v>0</v>
      </c>
      <c r="E17" s="9">
        <v>163</v>
      </c>
      <c r="F17" s="32">
        <v>83</v>
      </c>
      <c r="G17" s="100">
        <v>246</v>
      </c>
      <c r="H17" s="9">
        <v>129</v>
      </c>
      <c r="I17" s="32">
        <v>17</v>
      </c>
      <c r="J17" s="100">
        <v>146</v>
      </c>
      <c r="K17" s="9">
        <v>31</v>
      </c>
      <c r="L17" s="32">
        <v>15</v>
      </c>
      <c r="M17" s="100">
        <v>46</v>
      </c>
      <c r="N17" s="9">
        <v>20</v>
      </c>
      <c r="O17" s="32">
        <v>17</v>
      </c>
      <c r="P17" s="100">
        <v>37</v>
      </c>
      <c r="Q17" s="9">
        <v>0</v>
      </c>
      <c r="R17" s="32">
        <v>0</v>
      </c>
      <c r="S17" s="100">
        <v>0</v>
      </c>
      <c r="T17" s="9">
        <v>0</v>
      </c>
      <c r="U17" s="32">
        <v>0</v>
      </c>
      <c r="V17" s="100">
        <v>0</v>
      </c>
      <c r="W17" s="9">
        <v>234</v>
      </c>
      <c r="X17" s="32">
        <v>75</v>
      </c>
      <c r="Y17" s="100">
        <v>309</v>
      </c>
      <c r="Z17" s="9">
        <v>456</v>
      </c>
      <c r="AA17" s="32">
        <v>345</v>
      </c>
      <c r="AB17" s="100">
        <v>801</v>
      </c>
      <c r="AC17" s="9">
        <f t="shared" si="1"/>
        <v>1033</v>
      </c>
      <c r="AD17" s="32">
        <f t="shared" si="1"/>
        <v>552</v>
      </c>
      <c r="AE17" s="2">
        <f t="shared" si="1"/>
        <v>1585</v>
      </c>
    </row>
    <row r="18" spans="1:31" x14ac:dyDescent="0.25">
      <c r="A18" s="5" t="s">
        <v>36</v>
      </c>
      <c r="B18" s="9">
        <v>0</v>
      </c>
      <c r="C18" s="32">
        <v>0</v>
      </c>
      <c r="D18" s="100">
        <v>0</v>
      </c>
      <c r="E18" s="9">
        <v>12</v>
      </c>
      <c r="F18" s="32">
        <v>13</v>
      </c>
      <c r="G18" s="100">
        <v>25</v>
      </c>
      <c r="H18" s="9">
        <v>0</v>
      </c>
      <c r="I18" s="32">
        <v>0</v>
      </c>
      <c r="J18" s="100">
        <v>0</v>
      </c>
      <c r="K18" s="9">
        <v>0</v>
      </c>
      <c r="L18" s="32">
        <v>0</v>
      </c>
      <c r="M18" s="100">
        <v>0</v>
      </c>
      <c r="N18" s="9">
        <v>0</v>
      </c>
      <c r="O18" s="32">
        <v>0</v>
      </c>
      <c r="P18" s="100">
        <v>0</v>
      </c>
      <c r="Q18" s="9">
        <v>0</v>
      </c>
      <c r="R18" s="32">
        <v>0</v>
      </c>
      <c r="S18" s="100">
        <v>0</v>
      </c>
      <c r="T18" s="9">
        <v>0</v>
      </c>
      <c r="U18" s="32">
        <v>0</v>
      </c>
      <c r="V18" s="100">
        <v>0</v>
      </c>
      <c r="W18" s="9">
        <v>0</v>
      </c>
      <c r="X18" s="32">
        <v>0</v>
      </c>
      <c r="Y18" s="100">
        <v>0</v>
      </c>
      <c r="Z18" s="9">
        <v>52</v>
      </c>
      <c r="AA18" s="32">
        <v>30</v>
      </c>
      <c r="AB18" s="100">
        <v>82</v>
      </c>
      <c r="AC18" s="9">
        <f t="shared" si="1"/>
        <v>64</v>
      </c>
      <c r="AD18" s="32">
        <f t="shared" si="1"/>
        <v>43</v>
      </c>
      <c r="AE18" s="2">
        <f t="shared" si="1"/>
        <v>107</v>
      </c>
    </row>
    <row r="19" spans="1:31" x14ac:dyDescent="0.25">
      <c r="A19" s="5" t="s">
        <v>37</v>
      </c>
      <c r="B19" s="9">
        <v>0</v>
      </c>
      <c r="C19" s="32">
        <v>0</v>
      </c>
      <c r="D19" s="100">
        <v>0</v>
      </c>
      <c r="E19" s="9">
        <v>0</v>
      </c>
      <c r="F19" s="32">
        <v>0</v>
      </c>
      <c r="G19" s="100">
        <v>0</v>
      </c>
      <c r="H19" s="9">
        <v>14</v>
      </c>
      <c r="I19" s="32">
        <v>4</v>
      </c>
      <c r="J19" s="100">
        <v>18</v>
      </c>
      <c r="K19" s="9">
        <v>0</v>
      </c>
      <c r="L19" s="32">
        <v>0</v>
      </c>
      <c r="M19" s="100">
        <v>0</v>
      </c>
      <c r="N19" s="9">
        <v>0</v>
      </c>
      <c r="O19" s="32">
        <v>0</v>
      </c>
      <c r="P19" s="100">
        <v>0</v>
      </c>
      <c r="Q19" s="9">
        <v>0</v>
      </c>
      <c r="R19" s="32">
        <v>0</v>
      </c>
      <c r="S19" s="100">
        <v>0</v>
      </c>
      <c r="T19" s="9">
        <v>0</v>
      </c>
      <c r="U19" s="32">
        <v>0</v>
      </c>
      <c r="V19" s="100">
        <v>0</v>
      </c>
      <c r="W19" s="9">
        <v>111</v>
      </c>
      <c r="X19" s="32">
        <v>18</v>
      </c>
      <c r="Y19" s="100">
        <v>129</v>
      </c>
      <c r="Z19" s="9">
        <v>175</v>
      </c>
      <c r="AA19" s="32">
        <v>103</v>
      </c>
      <c r="AB19" s="100">
        <v>278</v>
      </c>
      <c r="AC19" s="9">
        <f t="shared" si="1"/>
        <v>300</v>
      </c>
      <c r="AD19" s="32">
        <f t="shared" si="1"/>
        <v>125</v>
      </c>
      <c r="AE19" s="2">
        <f t="shared" si="1"/>
        <v>425</v>
      </c>
    </row>
    <row r="20" spans="1:31" s="18" customFormat="1" x14ac:dyDescent="0.25">
      <c r="A20" s="18" t="s">
        <v>31</v>
      </c>
      <c r="B20" s="12">
        <v>0</v>
      </c>
      <c r="C20" s="33">
        <v>0</v>
      </c>
      <c r="D20" s="33">
        <v>0</v>
      </c>
      <c r="E20" s="12">
        <v>235</v>
      </c>
      <c r="F20" s="33">
        <v>113</v>
      </c>
      <c r="G20" s="33">
        <v>348</v>
      </c>
      <c r="H20" s="12">
        <v>172</v>
      </c>
      <c r="I20" s="33">
        <v>26</v>
      </c>
      <c r="J20" s="33">
        <v>198</v>
      </c>
      <c r="K20" s="12">
        <v>31</v>
      </c>
      <c r="L20" s="33">
        <v>15</v>
      </c>
      <c r="M20" s="33">
        <v>46</v>
      </c>
      <c r="N20" s="12">
        <v>20</v>
      </c>
      <c r="O20" s="33">
        <v>17</v>
      </c>
      <c r="P20" s="33">
        <v>37</v>
      </c>
      <c r="Q20" s="12">
        <v>0</v>
      </c>
      <c r="R20" s="33">
        <v>0</v>
      </c>
      <c r="S20" s="33">
        <v>0</v>
      </c>
      <c r="T20" s="12">
        <v>0</v>
      </c>
      <c r="U20" s="33">
        <v>0</v>
      </c>
      <c r="V20" s="33">
        <v>0</v>
      </c>
      <c r="W20" s="12">
        <v>466</v>
      </c>
      <c r="X20" s="33">
        <v>123</v>
      </c>
      <c r="Y20" s="33">
        <v>589</v>
      </c>
      <c r="Z20" s="12">
        <v>1034</v>
      </c>
      <c r="AA20" s="33">
        <v>714</v>
      </c>
      <c r="AB20" s="33">
        <v>1748</v>
      </c>
      <c r="AC20" s="12">
        <f t="shared" si="1"/>
        <v>1958</v>
      </c>
      <c r="AD20" s="33">
        <f t="shared" si="1"/>
        <v>1008</v>
      </c>
      <c r="AE20" s="33">
        <f t="shared" si="1"/>
        <v>2966</v>
      </c>
    </row>
    <row r="21" spans="1:31" s="5" customFormat="1" x14ac:dyDescent="0.25">
      <c r="A21" s="3" t="s">
        <v>2</v>
      </c>
      <c r="B21" s="9"/>
      <c r="C21" s="2"/>
      <c r="D21" s="100"/>
      <c r="E21" s="9"/>
      <c r="F21" s="2"/>
      <c r="G21" s="100"/>
      <c r="H21" s="9"/>
      <c r="I21" s="2"/>
      <c r="J21" s="100"/>
      <c r="K21" s="9"/>
      <c r="L21" s="2"/>
      <c r="M21" s="100"/>
      <c r="N21" s="9"/>
      <c r="O21" s="2"/>
      <c r="P21" s="100"/>
      <c r="Q21" s="9"/>
      <c r="R21" s="2"/>
      <c r="S21" s="100"/>
      <c r="T21" s="9"/>
      <c r="U21" s="2"/>
      <c r="V21" s="100"/>
      <c r="W21" s="9"/>
      <c r="X21" s="2"/>
      <c r="Y21" s="100"/>
      <c r="Z21" s="9"/>
      <c r="AA21" s="2"/>
      <c r="AB21" s="100"/>
      <c r="AC21" s="9"/>
      <c r="AD21" s="2"/>
      <c r="AE21" s="2"/>
    </row>
    <row r="22" spans="1:31" x14ac:dyDescent="0.25">
      <c r="A22" s="5" t="s">
        <v>34</v>
      </c>
      <c r="B22" s="9">
        <v>0</v>
      </c>
      <c r="C22" s="2">
        <v>0</v>
      </c>
      <c r="D22" s="100">
        <v>0</v>
      </c>
      <c r="E22" s="9">
        <v>43</v>
      </c>
      <c r="F22" s="2">
        <v>14</v>
      </c>
      <c r="G22" s="100">
        <v>57</v>
      </c>
      <c r="H22" s="9">
        <v>0</v>
      </c>
      <c r="I22" s="2">
        <v>0</v>
      </c>
      <c r="J22" s="100">
        <v>0</v>
      </c>
      <c r="K22" s="9">
        <v>25</v>
      </c>
      <c r="L22" s="2">
        <v>7</v>
      </c>
      <c r="M22" s="100">
        <v>32</v>
      </c>
      <c r="N22" s="9">
        <v>0</v>
      </c>
      <c r="O22" s="2">
        <v>0</v>
      </c>
      <c r="P22" s="100">
        <v>0</v>
      </c>
      <c r="Q22" s="9">
        <v>0</v>
      </c>
      <c r="R22" s="2">
        <v>0</v>
      </c>
      <c r="S22" s="100">
        <v>0</v>
      </c>
      <c r="T22" s="9">
        <v>0</v>
      </c>
      <c r="U22" s="2">
        <v>0</v>
      </c>
      <c r="V22" s="100">
        <v>0</v>
      </c>
      <c r="W22" s="9">
        <v>0</v>
      </c>
      <c r="X22" s="2">
        <v>0</v>
      </c>
      <c r="Y22" s="100">
        <v>0</v>
      </c>
      <c r="Z22" s="9">
        <v>0</v>
      </c>
      <c r="AA22" s="2">
        <v>0</v>
      </c>
      <c r="AB22" s="100">
        <v>0</v>
      </c>
      <c r="AC22" s="9">
        <f t="shared" ref="AC22:AE26" si="2">SUM(T22,Q22,N22,K22,H22,E22,B22,W22,Z22)</f>
        <v>68</v>
      </c>
      <c r="AD22" s="2">
        <f t="shared" si="2"/>
        <v>21</v>
      </c>
      <c r="AE22" s="2">
        <f t="shared" si="2"/>
        <v>89</v>
      </c>
    </row>
    <row r="23" spans="1:31" x14ac:dyDescent="0.25">
      <c r="A23" s="5" t="s">
        <v>35</v>
      </c>
      <c r="B23" s="9">
        <v>0</v>
      </c>
      <c r="C23" s="32">
        <v>0</v>
      </c>
      <c r="D23" s="100">
        <v>0</v>
      </c>
      <c r="E23" s="9">
        <v>61</v>
      </c>
      <c r="F23" s="32">
        <v>26</v>
      </c>
      <c r="G23" s="100">
        <v>87</v>
      </c>
      <c r="H23" s="9">
        <v>0</v>
      </c>
      <c r="I23" s="32">
        <v>0</v>
      </c>
      <c r="J23" s="100">
        <v>0</v>
      </c>
      <c r="K23" s="9">
        <v>0</v>
      </c>
      <c r="L23" s="32">
        <v>0</v>
      </c>
      <c r="M23" s="100">
        <v>0</v>
      </c>
      <c r="N23" s="9">
        <v>0</v>
      </c>
      <c r="O23" s="32">
        <v>0</v>
      </c>
      <c r="P23" s="100">
        <v>0</v>
      </c>
      <c r="Q23" s="9">
        <v>38</v>
      </c>
      <c r="R23" s="32">
        <v>10</v>
      </c>
      <c r="S23" s="100">
        <v>48</v>
      </c>
      <c r="T23" s="9">
        <v>0</v>
      </c>
      <c r="U23" s="32">
        <v>0</v>
      </c>
      <c r="V23" s="100">
        <v>0</v>
      </c>
      <c r="W23" s="9">
        <v>28</v>
      </c>
      <c r="X23" s="32">
        <v>5</v>
      </c>
      <c r="Y23" s="100">
        <v>33</v>
      </c>
      <c r="Z23" s="9">
        <v>62</v>
      </c>
      <c r="AA23" s="32">
        <v>56</v>
      </c>
      <c r="AB23" s="100">
        <v>118</v>
      </c>
      <c r="AC23" s="9">
        <f t="shared" si="2"/>
        <v>189</v>
      </c>
      <c r="AD23" s="32">
        <f t="shared" si="2"/>
        <v>97</v>
      </c>
      <c r="AE23" s="2">
        <f t="shared" si="2"/>
        <v>286</v>
      </c>
    </row>
    <row r="24" spans="1:31" x14ac:dyDescent="0.25">
      <c r="A24" s="5" t="s">
        <v>37</v>
      </c>
      <c r="B24" s="9">
        <v>0</v>
      </c>
      <c r="C24" s="32">
        <v>0</v>
      </c>
      <c r="D24" s="100">
        <v>0</v>
      </c>
      <c r="E24" s="9">
        <v>0</v>
      </c>
      <c r="F24" s="32">
        <v>0</v>
      </c>
      <c r="G24" s="100">
        <v>0</v>
      </c>
      <c r="H24" s="9">
        <v>0</v>
      </c>
      <c r="I24" s="32">
        <v>0</v>
      </c>
      <c r="J24" s="100">
        <v>0</v>
      </c>
      <c r="K24" s="9">
        <v>0</v>
      </c>
      <c r="L24" s="32">
        <v>0</v>
      </c>
      <c r="M24" s="100">
        <v>0</v>
      </c>
      <c r="N24" s="9">
        <v>0</v>
      </c>
      <c r="O24" s="32">
        <v>0</v>
      </c>
      <c r="P24" s="100">
        <v>0</v>
      </c>
      <c r="Q24" s="9">
        <v>0</v>
      </c>
      <c r="R24" s="32">
        <v>0</v>
      </c>
      <c r="S24" s="100">
        <v>0</v>
      </c>
      <c r="T24" s="9">
        <v>0</v>
      </c>
      <c r="U24" s="32">
        <v>0</v>
      </c>
      <c r="V24" s="100">
        <v>0</v>
      </c>
      <c r="W24" s="9">
        <v>0</v>
      </c>
      <c r="X24" s="32">
        <v>0</v>
      </c>
      <c r="Y24" s="100">
        <v>0</v>
      </c>
      <c r="Z24" s="9">
        <v>47</v>
      </c>
      <c r="AA24" s="32">
        <v>33</v>
      </c>
      <c r="AB24" s="100">
        <v>80</v>
      </c>
      <c r="AC24" s="9">
        <f t="shared" si="2"/>
        <v>47</v>
      </c>
      <c r="AD24" s="32">
        <f t="shared" si="2"/>
        <v>33</v>
      </c>
      <c r="AE24" s="2">
        <f t="shared" si="2"/>
        <v>80</v>
      </c>
    </row>
    <row r="25" spans="1:31" x14ac:dyDescent="0.25">
      <c r="A25" s="5" t="s">
        <v>42</v>
      </c>
      <c r="B25" s="9">
        <v>0</v>
      </c>
      <c r="C25" s="32">
        <v>0</v>
      </c>
      <c r="D25" s="100">
        <v>0</v>
      </c>
      <c r="E25" s="9">
        <v>0</v>
      </c>
      <c r="F25" s="32">
        <v>0</v>
      </c>
      <c r="G25" s="100">
        <v>0</v>
      </c>
      <c r="H25" s="9">
        <v>9</v>
      </c>
      <c r="I25" s="32">
        <v>3</v>
      </c>
      <c r="J25" s="100">
        <v>12</v>
      </c>
      <c r="K25" s="9">
        <v>0</v>
      </c>
      <c r="L25" s="32">
        <v>0</v>
      </c>
      <c r="M25" s="100">
        <v>0</v>
      </c>
      <c r="N25" s="9">
        <v>16</v>
      </c>
      <c r="O25" s="32">
        <v>10</v>
      </c>
      <c r="P25" s="100">
        <v>26</v>
      </c>
      <c r="Q25" s="9">
        <v>63</v>
      </c>
      <c r="R25" s="32">
        <v>31</v>
      </c>
      <c r="S25" s="100">
        <v>94</v>
      </c>
      <c r="T25" s="9">
        <v>0</v>
      </c>
      <c r="U25" s="32">
        <v>0</v>
      </c>
      <c r="V25" s="100">
        <v>0</v>
      </c>
      <c r="W25" s="9">
        <v>33</v>
      </c>
      <c r="X25" s="32">
        <v>10</v>
      </c>
      <c r="Y25" s="100">
        <v>43</v>
      </c>
      <c r="Z25" s="9">
        <v>0</v>
      </c>
      <c r="AA25" s="32">
        <v>0</v>
      </c>
      <c r="AB25" s="100">
        <v>0</v>
      </c>
      <c r="AC25" s="9">
        <f t="shared" si="2"/>
        <v>121</v>
      </c>
      <c r="AD25" s="32">
        <f t="shared" si="2"/>
        <v>54</v>
      </c>
      <c r="AE25" s="2">
        <f t="shared" si="2"/>
        <v>175</v>
      </c>
    </row>
    <row r="26" spans="1:31" s="18" customFormat="1" x14ac:dyDescent="0.25">
      <c r="A26" s="18" t="s">
        <v>31</v>
      </c>
      <c r="B26" s="12">
        <v>0</v>
      </c>
      <c r="C26" s="33">
        <v>0</v>
      </c>
      <c r="D26" s="33">
        <v>0</v>
      </c>
      <c r="E26" s="12">
        <v>104</v>
      </c>
      <c r="F26" s="33">
        <v>40</v>
      </c>
      <c r="G26" s="33">
        <v>144</v>
      </c>
      <c r="H26" s="12">
        <v>9</v>
      </c>
      <c r="I26" s="33">
        <v>3</v>
      </c>
      <c r="J26" s="33">
        <v>12</v>
      </c>
      <c r="K26" s="12">
        <v>25</v>
      </c>
      <c r="L26" s="33">
        <v>7</v>
      </c>
      <c r="M26" s="33">
        <v>32</v>
      </c>
      <c r="N26" s="12">
        <v>16</v>
      </c>
      <c r="O26" s="33">
        <v>10</v>
      </c>
      <c r="P26" s="33">
        <v>26</v>
      </c>
      <c r="Q26" s="12">
        <v>101</v>
      </c>
      <c r="R26" s="33">
        <v>41</v>
      </c>
      <c r="S26" s="33">
        <v>142</v>
      </c>
      <c r="T26" s="12">
        <v>0</v>
      </c>
      <c r="U26" s="33">
        <v>0</v>
      </c>
      <c r="V26" s="33">
        <v>0</v>
      </c>
      <c r="W26" s="12">
        <v>61</v>
      </c>
      <c r="X26" s="33">
        <v>15</v>
      </c>
      <c r="Y26" s="33">
        <v>76</v>
      </c>
      <c r="Z26" s="12">
        <v>109</v>
      </c>
      <c r="AA26" s="33">
        <v>89</v>
      </c>
      <c r="AB26" s="33">
        <v>198</v>
      </c>
      <c r="AC26" s="12">
        <f t="shared" si="2"/>
        <v>425</v>
      </c>
      <c r="AD26" s="33">
        <f t="shared" si="2"/>
        <v>205</v>
      </c>
      <c r="AE26" s="33">
        <f t="shared" si="2"/>
        <v>630</v>
      </c>
    </row>
    <row r="27" spans="1:31" s="5" customFormat="1" x14ac:dyDescent="0.25">
      <c r="A27" s="3" t="s">
        <v>3</v>
      </c>
      <c r="B27" s="9"/>
      <c r="C27" s="2"/>
      <c r="D27" s="100"/>
      <c r="E27" s="9"/>
      <c r="F27" s="2"/>
      <c r="G27" s="100"/>
      <c r="H27" s="9"/>
      <c r="I27" s="2"/>
      <c r="J27" s="100"/>
      <c r="K27" s="9"/>
      <c r="L27" s="2"/>
      <c r="M27" s="100"/>
      <c r="N27" s="9"/>
      <c r="O27" s="2"/>
      <c r="P27" s="100"/>
      <c r="Q27" s="9"/>
      <c r="R27" s="2"/>
      <c r="S27" s="100"/>
      <c r="T27" s="9"/>
      <c r="U27" s="2"/>
      <c r="V27" s="100"/>
      <c r="W27" s="9"/>
      <c r="X27" s="2"/>
      <c r="Y27" s="100"/>
      <c r="Z27" s="9"/>
      <c r="AA27" s="2"/>
      <c r="AB27" s="100"/>
      <c r="AC27" s="9"/>
      <c r="AD27" s="2"/>
      <c r="AE27" s="2"/>
    </row>
    <row r="28" spans="1:31" x14ac:dyDescent="0.25">
      <c r="A28" s="5" t="s">
        <v>34</v>
      </c>
      <c r="B28" s="9">
        <v>0</v>
      </c>
      <c r="C28" s="2">
        <v>0</v>
      </c>
      <c r="D28" s="100">
        <v>0</v>
      </c>
      <c r="E28" s="9">
        <v>128</v>
      </c>
      <c r="F28" s="2">
        <v>79</v>
      </c>
      <c r="G28" s="100">
        <v>207</v>
      </c>
      <c r="H28" s="9">
        <v>179</v>
      </c>
      <c r="I28" s="2">
        <v>48</v>
      </c>
      <c r="J28" s="100">
        <v>227</v>
      </c>
      <c r="K28" s="9">
        <v>38</v>
      </c>
      <c r="L28" s="2">
        <v>15</v>
      </c>
      <c r="M28" s="100">
        <v>53</v>
      </c>
      <c r="N28" s="9">
        <v>3</v>
      </c>
      <c r="O28" s="2">
        <v>1</v>
      </c>
      <c r="P28" s="100">
        <v>4</v>
      </c>
      <c r="Q28" s="9">
        <v>0</v>
      </c>
      <c r="R28" s="2">
        <v>0</v>
      </c>
      <c r="S28" s="100">
        <v>0</v>
      </c>
      <c r="T28" s="9">
        <v>2</v>
      </c>
      <c r="U28" s="2">
        <v>0</v>
      </c>
      <c r="V28" s="100">
        <v>2</v>
      </c>
      <c r="W28" s="9">
        <v>332</v>
      </c>
      <c r="X28" s="2">
        <v>78</v>
      </c>
      <c r="Y28" s="100">
        <v>410</v>
      </c>
      <c r="Z28" s="9">
        <v>247</v>
      </c>
      <c r="AA28" s="2">
        <v>217</v>
      </c>
      <c r="AB28" s="100">
        <v>464</v>
      </c>
      <c r="AC28" s="9">
        <f t="shared" ref="AC28:AE32" si="3">SUM(T28,Q28,N28,K28,H28,E28,B28,W28,Z28)</f>
        <v>929</v>
      </c>
      <c r="AD28" s="2">
        <f t="shared" si="3"/>
        <v>438</v>
      </c>
      <c r="AE28" s="2">
        <f t="shared" si="3"/>
        <v>1367</v>
      </c>
    </row>
    <row r="29" spans="1:31" x14ac:dyDescent="0.25">
      <c r="A29" s="5" t="s">
        <v>35</v>
      </c>
      <c r="B29" s="9">
        <v>0</v>
      </c>
      <c r="C29" s="32">
        <v>0</v>
      </c>
      <c r="D29" s="100">
        <v>0</v>
      </c>
      <c r="E29" s="9">
        <v>355</v>
      </c>
      <c r="F29" s="32">
        <v>161</v>
      </c>
      <c r="G29" s="100">
        <v>516</v>
      </c>
      <c r="H29" s="9">
        <v>150</v>
      </c>
      <c r="I29" s="32">
        <v>37</v>
      </c>
      <c r="J29" s="100">
        <v>187</v>
      </c>
      <c r="K29" s="9">
        <v>67</v>
      </c>
      <c r="L29" s="32">
        <v>39</v>
      </c>
      <c r="M29" s="100">
        <v>106</v>
      </c>
      <c r="N29" s="9">
        <v>17</v>
      </c>
      <c r="O29" s="32">
        <v>19</v>
      </c>
      <c r="P29" s="100">
        <v>36</v>
      </c>
      <c r="Q29" s="9">
        <v>71</v>
      </c>
      <c r="R29" s="32">
        <v>40</v>
      </c>
      <c r="S29" s="100">
        <v>111</v>
      </c>
      <c r="T29" s="9">
        <v>0</v>
      </c>
      <c r="U29" s="32">
        <v>0</v>
      </c>
      <c r="V29" s="100">
        <v>0</v>
      </c>
      <c r="W29" s="9">
        <v>658</v>
      </c>
      <c r="X29" s="32">
        <v>163</v>
      </c>
      <c r="Y29" s="100">
        <v>821</v>
      </c>
      <c r="Z29" s="9">
        <v>863</v>
      </c>
      <c r="AA29" s="32">
        <v>693</v>
      </c>
      <c r="AB29" s="100">
        <v>1556</v>
      </c>
      <c r="AC29" s="9">
        <f t="shared" si="3"/>
        <v>2181</v>
      </c>
      <c r="AD29" s="32">
        <f t="shared" si="3"/>
        <v>1152</v>
      </c>
      <c r="AE29" s="2">
        <f t="shared" si="3"/>
        <v>3333</v>
      </c>
    </row>
    <row r="30" spans="1:31" x14ac:dyDescent="0.25">
      <c r="A30" s="5" t="s">
        <v>36</v>
      </c>
      <c r="B30" s="9">
        <v>0</v>
      </c>
      <c r="C30" s="32">
        <v>0</v>
      </c>
      <c r="D30" s="100">
        <v>0</v>
      </c>
      <c r="E30" s="9">
        <v>0</v>
      </c>
      <c r="F30" s="32">
        <v>0</v>
      </c>
      <c r="G30" s="100">
        <v>0</v>
      </c>
      <c r="H30" s="9">
        <v>0</v>
      </c>
      <c r="I30" s="32">
        <v>0</v>
      </c>
      <c r="J30" s="100">
        <v>0</v>
      </c>
      <c r="K30" s="9">
        <v>0</v>
      </c>
      <c r="L30" s="32">
        <v>0</v>
      </c>
      <c r="M30" s="100">
        <v>0</v>
      </c>
      <c r="N30" s="9">
        <v>0</v>
      </c>
      <c r="O30" s="32">
        <v>0</v>
      </c>
      <c r="P30" s="100">
        <v>0</v>
      </c>
      <c r="Q30" s="9">
        <v>0</v>
      </c>
      <c r="R30" s="32">
        <v>0</v>
      </c>
      <c r="S30" s="100">
        <v>0</v>
      </c>
      <c r="T30" s="9">
        <v>0</v>
      </c>
      <c r="U30" s="32">
        <v>0</v>
      </c>
      <c r="V30" s="100">
        <v>0</v>
      </c>
      <c r="W30" s="9">
        <v>0</v>
      </c>
      <c r="X30" s="32">
        <v>0</v>
      </c>
      <c r="Y30" s="100">
        <v>0</v>
      </c>
      <c r="Z30" s="9">
        <v>0</v>
      </c>
      <c r="AA30" s="32">
        <v>0</v>
      </c>
      <c r="AB30" s="100">
        <v>0</v>
      </c>
      <c r="AC30" s="9">
        <f t="shared" si="3"/>
        <v>0</v>
      </c>
      <c r="AD30" s="32">
        <f t="shared" si="3"/>
        <v>0</v>
      </c>
      <c r="AE30" s="2">
        <f t="shared" si="3"/>
        <v>0</v>
      </c>
    </row>
    <row r="31" spans="1:31" x14ac:dyDescent="0.25">
      <c r="A31" s="5" t="s">
        <v>37</v>
      </c>
      <c r="B31" s="9">
        <v>0</v>
      </c>
      <c r="C31" s="32">
        <v>0</v>
      </c>
      <c r="D31" s="100">
        <v>0</v>
      </c>
      <c r="E31" s="9">
        <v>27</v>
      </c>
      <c r="F31" s="32">
        <v>12</v>
      </c>
      <c r="G31" s="100">
        <v>39</v>
      </c>
      <c r="H31" s="9">
        <v>0</v>
      </c>
      <c r="I31" s="32">
        <v>2</v>
      </c>
      <c r="J31" s="100">
        <v>2</v>
      </c>
      <c r="K31" s="9">
        <v>0</v>
      </c>
      <c r="L31" s="32">
        <v>0</v>
      </c>
      <c r="M31" s="100">
        <v>0</v>
      </c>
      <c r="N31" s="9">
        <v>0</v>
      </c>
      <c r="O31" s="32">
        <v>0</v>
      </c>
      <c r="P31" s="100">
        <v>0</v>
      </c>
      <c r="Q31" s="9">
        <v>61</v>
      </c>
      <c r="R31" s="32">
        <v>35</v>
      </c>
      <c r="S31" s="100">
        <v>96</v>
      </c>
      <c r="T31" s="9">
        <v>0</v>
      </c>
      <c r="U31" s="32">
        <v>0</v>
      </c>
      <c r="V31" s="100">
        <v>0</v>
      </c>
      <c r="W31" s="9">
        <v>146</v>
      </c>
      <c r="X31" s="32">
        <v>32</v>
      </c>
      <c r="Y31" s="100">
        <v>178</v>
      </c>
      <c r="Z31" s="9">
        <v>136</v>
      </c>
      <c r="AA31" s="32">
        <v>132</v>
      </c>
      <c r="AB31" s="100">
        <v>268</v>
      </c>
      <c r="AC31" s="9">
        <f t="shared" si="3"/>
        <v>370</v>
      </c>
      <c r="AD31" s="32">
        <f t="shared" si="3"/>
        <v>213</v>
      </c>
      <c r="AE31" s="2">
        <f t="shared" si="3"/>
        <v>583</v>
      </c>
    </row>
    <row r="32" spans="1:31" s="18" customFormat="1" x14ac:dyDescent="0.25">
      <c r="A32" s="18" t="s">
        <v>31</v>
      </c>
      <c r="B32" s="12">
        <v>0</v>
      </c>
      <c r="C32" s="33">
        <v>0</v>
      </c>
      <c r="D32" s="33">
        <v>0</v>
      </c>
      <c r="E32" s="12">
        <v>510</v>
      </c>
      <c r="F32" s="33">
        <v>252</v>
      </c>
      <c r="G32" s="33">
        <v>762</v>
      </c>
      <c r="H32" s="12">
        <v>329</v>
      </c>
      <c r="I32" s="33">
        <v>87</v>
      </c>
      <c r="J32" s="33">
        <v>416</v>
      </c>
      <c r="K32" s="12">
        <v>105</v>
      </c>
      <c r="L32" s="33">
        <v>54</v>
      </c>
      <c r="M32" s="33">
        <v>159</v>
      </c>
      <c r="N32" s="12">
        <v>20</v>
      </c>
      <c r="O32" s="33">
        <v>20</v>
      </c>
      <c r="P32" s="33">
        <v>40</v>
      </c>
      <c r="Q32" s="12">
        <v>132</v>
      </c>
      <c r="R32" s="33">
        <v>75</v>
      </c>
      <c r="S32" s="33">
        <v>207</v>
      </c>
      <c r="T32" s="12">
        <v>2</v>
      </c>
      <c r="U32" s="33">
        <v>0</v>
      </c>
      <c r="V32" s="33">
        <v>2</v>
      </c>
      <c r="W32" s="12">
        <v>1136</v>
      </c>
      <c r="X32" s="33">
        <v>273</v>
      </c>
      <c r="Y32" s="33">
        <v>1409</v>
      </c>
      <c r="Z32" s="12">
        <v>1246</v>
      </c>
      <c r="AA32" s="33">
        <v>1042</v>
      </c>
      <c r="AB32" s="33">
        <v>2288</v>
      </c>
      <c r="AC32" s="12">
        <f t="shared" si="3"/>
        <v>3480</v>
      </c>
      <c r="AD32" s="33">
        <f t="shared" si="3"/>
        <v>1803</v>
      </c>
      <c r="AE32" s="33">
        <f t="shared" si="3"/>
        <v>5283</v>
      </c>
    </row>
    <row r="33" spans="1:32" s="5" customFormat="1" x14ac:dyDescent="0.25">
      <c r="A33" s="3" t="s">
        <v>4</v>
      </c>
      <c r="B33" s="9"/>
      <c r="C33" s="2"/>
      <c r="D33" s="100"/>
      <c r="E33" s="9"/>
      <c r="F33" s="2"/>
      <c r="G33" s="100"/>
      <c r="H33" s="9"/>
      <c r="I33" s="2"/>
      <c r="J33" s="100"/>
      <c r="K33" s="9"/>
      <c r="L33" s="2"/>
      <c r="M33" s="100"/>
      <c r="N33" s="9"/>
      <c r="O33" s="2"/>
      <c r="P33" s="100"/>
      <c r="Q33" s="9"/>
      <c r="R33" s="2"/>
      <c r="S33" s="100"/>
      <c r="T33" s="9"/>
      <c r="U33" s="2"/>
      <c r="V33" s="100"/>
      <c r="W33" s="9"/>
      <c r="X33" s="2"/>
      <c r="Y33" s="100"/>
      <c r="Z33" s="9"/>
      <c r="AA33" s="2"/>
      <c r="AB33" s="100"/>
      <c r="AC33" s="9"/>
      <c r="AD33" s="2"/>
      <c r="AE33" s="2"/>
    </row>
    <row r="34" spans="1:32" x14ac:dyDescent="0.25">
      <c r="A34" s="5" t="s">
        <v>34</v>
      </c>
      <c r="B34" s="9">
        <v>0</v>
      </c>
      <c r="C34" s="2">
        <v>0</v>
      </c>
      <c r="D34" s="100">
        <v>0</v>
      </c>
      <c r="E34" s="9">
        <v>242</v>
      </c>
      <c r="F34" s="2">
        <v>98</v>
      </c>
      <c r="G34" s="100">
        <v>340</v>
      </c>
      <c r="H34" s="9">
        <v>56</v>
      </c>
      <c r="I34" s="2">
        <v>10</v>
      </c>
      <c r="J34" s="100">
        <v>66</v>
      </c>
      <c r="K34" s="9">
        <v>58</v>
      </c>
      <c r="L34" s="2">
        <v>31</v>
      </c>
      <c r="M34" s="100">
        <v>89</v>
      </c>
      <c r="N34" s="9">
        <v>0</v>
      </c>
      <c r="O34" s="2">
        <v>0</v>
      </c>
      <c r="P34" s="100">
        <v>0</v>
      </c>
      <c r="Q34" s="9">
        <v>9</v>
      </c>
      <c r="R34" s="2">
        <v>5</v>
      </c>
      <c r="S34" s="100">
        <v>14</v>
      </c>
      <c r="T34" s="9">
        <v>0</v>
      </c>
      <c r="U34" s="2">
        <v>0</v>
      </c>
      <c r="V34" s="100">
        <v>0</v>
      </c>
      <c r="W34" s="9">
        <v>220</v>
      </c>
      <c r="X34" s="2">
        <v>62</v>
      </c>
      <c r="Y34" s="100">
        <v>282</v>
      </c>
      <c r="Z34" s="9">
        <v>327</v>
      </c>
      <c r="AA34" s="2">
        <v>223</v>
      </c>
      <c r="AB34" s="100">
        <v>550</v>
      </c>
      <c r="AC34" s="9">
        <f t="shared" ref="AC34:AE38" si="4">SUM(T34,Q34,N34,K34,H34,E34,B34,W34,Z34)</f>
        <v>912</v>
      </c>
      <c r="AD34" s="2">
        <f t="shared" si="4"/>
        <v>429</v>
      </c>
      <c r="AE34" s="2">
        <f t="shared" si="4"/>
        <v>1341</v>
      </c>
    </row>
    <row r="35" spans="1:32" x14ac:dyDescent="0.25">
      <c r="A35" s="5" t="s">
        <v>35</v>
      </c>
      <c r="B35" s="9">
        <v>0</v>
      </c>
      <c r="C35" s="32">
        <v>0</v>
      </c>
      <c r="D35" s="100">
        <v>0</v>
      </c>
      <c r="E35" s="9">
        <v>433</v>
      </c>
      <c r="F35" s="32">
        <v>186</v>
      </c>
      <c r="G35" s="100">
        <v>619</v>
      </c>
      <c r="H35" s="9">
        <v>219</v>
      </c>
      <c r="I35" s="32">
        <v>41</v>
      </c>
      <c r="J35" s="100">
        <v>260</v>
      </c>
      <c r="K35" s="9">
        <v>84</v>
      </c>
      <c r="L35" s="32">
        <v>56</v>
      </c>
      <c r="M35" s="100">
        <v>140</v>
      </c>
      <c r="N35" s="9">
        <v>0</v>
      </c>
      <c r="O35" s="32">
        <v>0</v>
      </c>
      <c r="P35" s="100">
        <v>0</v>
      </c>
      <c r="Q35" s="9">
        <v>95</v>
      </c>
      <c r="R35" s="32">
        <v>45</v>
      </c>
      <c r="S35" s="100">
        <v>140</v>
      </c>
      <c r="T35" s="9">
        <v>0</v>
      </c>
      <c r="U35" s="32">
        <v>0</v>
      </c>
      <c r="V35" s="100">
        <v>0</v>
      </c>
      <c r="W35" s="9">
        <v>475</v>
      </c>
      <c r="X35" s="32">
        <v>132</v>
      </c>
      <c r="Y35" s="100">
        <v>607</v>
      </c>
      <c r="Z35" s="9">
        <v>882</v>
      </c>
      <c r="AA35" s="32">
        <v>733</v>
      </c>
      <c r="AB35" s="100">
        <v>1615</v>
      </c>
      <c r="AC35" s="9">
        <f t="shared" si="4"/>
        <v>2188</v>
      </c>
      <c r="AD35" s="32">
        <f t="shared" si="4"/>
        <v>1193</v>
      </c>
      <c r="AE35" s="2">
        <f t="shared" si="4"/>
        <v>3381</v>
      </c>
    </row>
    <row r="36" spans="1:32" x14ac:dyDescent="0.25">
      <c r="A36" s="5" t="s">
        <v>36</v>
      </c>
      <c r="B36" s="9">
        <v>0</v>
      </c>
      <c r="C36" s="32">
        <v>0</v>
      </c>
      <c r="D36" s="100">
        <v>0</v>
      </c>
      <c r="E36" s="9">
        <v>16</v>
      </c>
      <c r="F36" s="32">
        <v>10</v>
      </c>
      <c r="G36" s="100">
        <v>26</v>
      </c>
      <c r="H36" s="9">
        <v>0</v>
      </c>
      <c r="I36" s="32">
        <v>0</v>
      </c>
      <c r="J36" s="100">
        <v>0</v>
      </c>
      <c r="K36" s="9">
        <v>0</v>
      </c>
      <c r="L36" s="32">
        <v>0</v>
      </c>
      <c r="M36" s="100">
        <v>0</v>
      </c>
      <c r="N36" s="9">
        <v>0</v>
      </c>
      <c r="O36" s="32">
        <v>0</v>
      </c>
      <c r="P36" s="100">
        <v>0</v>
      </c>
      <c r="Q36" s="9">
        <v>0</v>
      </c>
      <c r="R36" s="32">
        <v>0</v>
      </c>
      <c r="S36" s="100">
        <v>0</v>
      </c>
      <c r="T36" s="9">
        <v>0</v>
      </c>
      <c r="U36" s="32">
        <v>0</v>
      </c>
      <c r="V36" s="100">
        <v>0</v>
      </c>
      <c r="W36" s="9">
        <v>104</v>
      </c>
      <c r="X36" s="32">
        <v>27</v>
      </c>
      <c r="Y36" s="100">
        <v>131</v>
      </c>
      <c r="Z36" s="9">
        <v>201</v>
      </c>
      <c r="AA36" s="32">
        <v>167</v>
      </c>
      <c r="AB36" s="100">
        <v>368</v>
      </c>
      <c r="AC36" s="9">
        <f t="shared" si="4"/>
        <v>321</v>
      </c>
      <c r="AD36" s="32">
        <f t="shared" si="4"/>
        <v>204</v>
      </c>
      <c r="AE36" s="2">
        <f t="shared" si="4"/>
        <v>525</v>
      </c>
    </row>
    <row r="37" spans="1:32" x14ac:dyDescent="0.25">
      <c r="A37" s="5" t="s">
        <v>37</v>
      </c>
      <c r="B37" s="9">
        <v>0</v>
      </c>
      <c r="C37" s="32">
        <v>0</v>
      </c>
      <c r="D37" s="100">
        <v>0</v>
      </c>
      <c r="E37" s="9">
        <v>69</v>
      </c>
      <c r="F37" s="32">
        <v>19</v>
      </c>
      <c r="G37" s="100">
        <v>88</v>
      </c>
      <c r="H37" s="9">
        <v>25</v>
      </c>
      <c r="I37" s="32">
        <v>5</v>
      </c>
      <c r="J37" s="100">
        <v>30</v>
      </c>
      <c r="K37" s="9">
        <v>0</v>
      </c>
      <c r="L37" s="32">
        <v>0</v>
      </c>
      <c r="M37" s="100">
        <v>0</v>
      </c>
      <c r="N37" s="9">
        <v>0</v>
      </c>
      <c r="O37" s="32">
        <v>0</v>
      </c>
      <c r="P37" s="100">
        <v>0</v>
      </c>
      <c r="Q37" s="9">
        <v>0</v>
      </c>
      <c r="R37" s="32">
        <v>0</v>
      </c>
      <c r="S37" s="100">
        <v>0</v>
      </c>
      <c r="T37" s="9">
        <v>0</v>
      </c>
      <c r="U37" s="32">
        <v>0</v>
      </c>
      <c r="V37" s="100">
        <v>0</v>
      </c>
      <c r="W37" s="9">
        <v>34</v>
      </c>
      <c r="X37" s="32">
        <v>7</v>
      </c>
      <c r="Y37" s="100">
        <v>41</v>
      </c>
      <c r="Z37" s="9">
        <v>155</v>
      </c>
      <c r="AA37" s="32">
        <v>88</v>
      </c>
      <c r="AB37" s="100">
        <v>243</v>
      </c>
      <c r="AC37" s="9">
        <f t="shared" si="4"/>
        <v>283</v>
      </c>
      <c r="AD37" s="32">
        <f t="shared" si="4"/>
        <v>119</v>
      </c>
      <c r="AE37" s="2">
        <f t="shared" si="4"/>
        <v>402</v>
      </c>
    </row>
    <row r="38" spans="1:32" s="18" customFormat="1" x14ac:dyDescent="0.25">
      <c r="A38" s="18" t="s">
        <v>31</v>
      </c>
      <c r="B38" s="12">
        <v>0</v>
      </c>
      <c r="C38" s="33">
        <v>0</v>
      </c>
      <c r="D38" s="33">
        <v>0</v>
      </c>
      <c r="E38" s="12">
        <v>760</v>
      </c>
      <c r="F38" s="33">
        <v>313</v>
      </c>
      <c r="G38" s="33">
        <v>1073</v>
      </c>
      <c r="H38" s="12">
        <v>300</v>
      </c>
      <c r="I38" s="33">
        <v>56</v>
      </c>
      <c r="J38" s="33">
        <v>356</v>
      </c>
      <c r="K38" s="12">
        <v>142</v>
      </c>
      <c r="L38" s="33">
        <v>87</v>
      </c>
      <c r="M38" s="33">
        <v>229</v>
      </c>
      <c r="N38" s="12">
        <v>0</v>
      </c>
      <c r="O38" s="33">
        <v>0</v>
      </c>
      <c r="P38" s="33">
        <v>0</v>
      </c>
      <c r="Q38" s="12">
        <v>104</v>
      </c>
      <c r="R38" s="33">
        <v>50</v>
      </c>
      <c r="S38" s="33">
        <v>154</v>
      </c>
      <c r="T38" s="12">
        <v>0</v>
      </c>
      <c r="U38" s="33">
        <v>0</v>
      </c>
      <c r="V38" s="33">
        <v>0</v>
      </c>
      <c r="W38" s="12">
        <v>833</v>
      </c>
      <c r="X38" s="33">
        <v>228</v>
      </c>
      <c r="Y38" s="33">
        <v>1061</v>
      </c>
      <c r="Z38" s="12">
        <v>1565</v>
      </c>
      <c r="AA38" s="33">
        <v>1211</v>
      </c>
      <c r="AB38" s="33">
        <v>2776</v>
      </c>
      <c r="AC38" s="12">
        <f t="shared" si="4"/>
        <v>3704</v>
      </c>
      <c r="AD38" s="33">
        <f t="shared" si="4"/>
        <v>1945</v>
      </c>
      <c r="AE38" s="33">
        <f t="shared" si="4"/>
        <v>5649</v>
      </c>
    </row>
    <row r="39" spans="1:32" s="5" customFormat="1" x14ac:dyDescent="0.25">
      <c r="A39" s="3" t="s">
        <v>6</v>
      </c>
      <c r="B39" s="9"/>
      <c r="C39" s="2"/>
      <c r="D39" s="100"/>
      <c r="E39" s="9"/>
      <c r="F39" s="2"/>
      <c r="G39" s="100"/>
      <c r="H39" s="9"/>
      <c r="I39" s="2"/>
      <c r="J39" s="100"/>
      <c r="K39" s="9"/>
      <c r="L39" s="2"/>
      <c r="M39" s="100"/>
      <c r="N39" s="9"/>
      <c r="O39" s="2"/>
      <c r="P39" s="100"/>
      <c r="Q39" s="9"/>
      <c r="R39" s="2"/>
      <c r="S39" s="100"/>
      <c r="T39" s="9"/>
      <c r="U39" s="2"/>
      <c r="V39" s="100"/>
      <c r="W39" s="9"/>
      <c r="X39" s="2"/>
      <c r="Y39" s="100"/>
      <c r="Z39" s="9"/>
      <c r="AA39" s="2"/>
      <c r="AB39" s="100"/>
      <c r="AC39" s="9"/>
      <c r="AD39" s="2"/>
      <c r="AE39" s="2"/>
    </row>
    <row r="40" spans="1:32" x14ac:dyDescent="0.25">
      <c r="A40" s="5" t="s">
        <v>34</v>
      </c>
      <c r="B40" s="9">
        <v>0</v>
      </c>
      <c r="C40" s="2">
        <v>0</v>
      </c>
      <c r="D40" s="100">
        <v>0</v>
      </c>
      <c r="E40" s="9">
        <v>120</v>
      </c>
      <c r="F40" s="2">
        <v>60</v>
      </c>
      <c r="G40" s="100">
        <v>180</v>
      </c>
      <c r="H40" s="9">
        <v>43</v>
      </c>
      <c r="I40" s="2">
        <v>9</v>
      </c>
      <c r="J40" s="100">
        <v>52</v>
      </c>
      <c r="K40" s="9">
        <v>39</v>
      </c>
      <c r="L40" s="2">
        <v>27</v>
      </c>
      <c r="M40" s="100">
        <v>66</v>
      </c>
      <c r="N40" s="9">
        <v>0</v>
      </c>
      <c r="O40" s="2">
        <v>0</v>
      </c>
      <c r="P40" s="100">
        <v>0</v>
      </c>
      <c r="Q40" s="9">
        <v>0</v>
      </c>
      <c r="R40" s="2">
        <v>0</v>
      </c>
      <c r="S40" s="100">
        <v>0</v>
      </c>
      <c r="T40" s="9">
        <v>0</v>
      </c>
      <c r="U40" s="2">
        <v>1</v>
      </c>
      <c r="V40" s="100">
        <v>1</v>
      </c>
      <c r="W40" s="9">
        <v>163</v>
      </c>
      <c r="X40" s="2">
        <v>46</v>
      </c>
      <c r="Y40" s="100">
        <v>209</v>
      </c>
      <c r="Z40" s="9">
        <v>253</v>
      </c>
      <c r="AA40" s="2">
        <v>155</v>
      </c>
      <c r="AB40" s="100">
        <v>408</v>
      </c>
      <c r="AC40" s="9">
        <f t="shared" ref="AC40:AE44" si="5">SUM(T40,Q40,N40,K40,H40,E40,B40,W40,Z40)</f>
        <v>618</v>
      </c>
      <c r="AD40" s="2">
        <f t="shared" si="5"/>
        <v>298</v>
      </c>
      <c r="AE40" s="2">
        <f t="shared" si="5"/>
        <v>916</v>
      </c>
    </row>
    <row r="41" spans="1:32" x14ac:dyDescent="0.25">
      <c r="A41" s="5" t="s">
        <v>35</v>
      </c>
      <c r="B41" s="9">
        <v>0</v>
      </c>
      <c r="C41" s="32">
        <v>0</v>
      </c>
      <c r="D41" s="100">
        <v>0</v>
      </c>
      <c r="E41" s="9">
        <v>285</v>
      </c>
      <c r="F41" s="32">
        <v>163</v>
      </c>
      <c r="G41" s="100">
        <v>448</v>
      </c>
      <c r="H41" s="9">
        <v>232</v>
      </c>
      <c r="I41" s="32">
        <v>60</v>
      </c>
      <c r="J41" s="100">
        <v>292</v>
      </c>
      <c r="K41" s="9">
        <v>37</v>
      </c>
      <c r="L41" s="32">
        <v>26</v>
      </c>
      <c r="M41" s="100">
        <v>63</v>
      </c>
      <c r="N41" s="9">
        <v>4</v>
      </c>
      <c r="O41" s="32">
        <v>4</v>
      </c>
      <c r="P41" s="100">
        <v>8</v>
      </c>
      <c r="Q41" s="9">
        <v>149</v>
      </c>
      <c r="R41" s="32">
        <v>79</v>
      </c>
      <c r="S41" s="100">
        <v>228</v>
      </c>
      <c r="T41" s="9">
        <v>1</v>
      </c>
      <c r="U41" s="32">
        <v>0</v>
      </c>
      <c r="V41" s="100">
        <v>1</v>
      </c>
      <c r="W41" s="9">
        <v>713</v>
      </c>
      <c r="X41" s="32">
        <v>168</v>
      </c>
      <c r="Y41" s="100">
        <v>881</v>
      </c>
      <c r="Z41" s="9">
        <v>1040</v>
      </c>
      <c r="AA41" s="32">
        <v>742</v>
      </c>
      <c r="AB41" s="100">
        <v>1782</v>
      </c>
      <c r="AC41" s="9">
        <f t="shared" si="5"/>
        <v>2461</v>
      </c>
      <c r="AD41" s="32">
        <f t="shared" si="5"/>
        <v>1242</v>
      </c>
      <c r="AE41" s="2">
        <f t="shared" si="5"/>
        <v>3703</v>
      </c>
    </row>
    <row r="42" spans="1:32" x14ac:dyDescent="0.25">
      <c r="A42" s="5" t="s">
        <v>36</v>
      </c>
      <c r="B42" s="9">
        <v>0</v>
      </c>
      <c r="C42" s="32">
        <v>0</v>
      </c>
      <c r="D42" s="100">
        <v>0</v>
      </c>
      <c r="E42" s="9">
        <v>0</v>
      </c>
      <c r="F42" s="32">
        <v>0</v>
      </c>
      <c r="G42" s="100">
        <v>0</v>
      </c>
      <c r="H42" s="9">
        <v>0</v>
      </c>
      <c r="I42" s="32">
        <v>0</v>
      </c>
      <c r="J42" s="100">
        <v>0</v>
      </c>
      <c r="K42" s="9">
        <v>0</v>
      </c>
      <c r="L42" s="32">
        <v>0</v>
      </c>
      <c r="M42" s="100">
        <v>0</v>
      </c>
      <c r="N42" s="9">
        <v>0</v>
      </c>
      <c r="O42" s="32">
        <v>0</v>
      </c>
      <c r="P42" s="100">
        <v>0</v>
      </c>
      <c r="Q42" s="9">
        <v>0</v>
      </c>
      <c r="R42" s="32">
        <v>0</v>
      </c>
      <c r="S42" s="100">
        <v>0</v>
      </c>
      <c r="T42" s="9">
        <v>0</v>
      </c>
      <c r="U42" s="32">
        <v>0</v>
      </c>
      <c r="V42" s="100">
        <v>0</v>
      </c>
      <c r="W42" s="9">
        <v>0</v>
      </c>
      <c r="X42" s="32">
        <v>0</v>
      </c>
      <c r="Y42" s="100">
        <v>0</v>
      </c>
      <c r="Z42" s="9">
        <v>0</v>
      </c>
      <c r="AA42" s="32">
        <v>0</v>
      </c>
      <c r="AB42" s="100">
        <v>0</v>
      </c>
      <c r="AC42" s="9">
        <f t="shared" si="5"/>
        <v>0</v>
      </c>
      <c r="AD42" s="32">
        <f t="shared" si="5"/>
        <v>0</v>
      </c>
      <c r="AE42" s="2">
        <f t="shared" si="5"/>
        <v>0</v>
      </c>
      <c r="AF42" s="2"/>
    </row>
    <row r="43" spans="1:32" x14ac:dyDescent="0.25">
      <c r="A43" s="5" t="s">
        <v>37</v>
      </c>
      <c r="B43" s="9">
        <v>0</v>
      </c>
      <c r="C43" s="32">
        <v>0</v>
      </c>
      <c r="D43" s="100">
        <v>0</v>
      </c>
      <c r="E43" s="9">
        <v>0</v>
      </c>
      <c r="F43" s="32">
        <v>0</v>
      </c>
      <c r="G43" s="100">
        <v>0</v>
      </c>
      <c r="H43" s="9">
        <v>0</v>
      </c>
      <c r="I43" s="32">
        <v>0</v>
      </c>
      <c r="J43" s="100">
        <v>0</v>
      </c>
      <c r="K43" s="9">
        <v>0</v>
      </c>
      <c r="L43" s="32">
        <v>0</v>
      </c>
      <c r="M43" s="100">
        <v>0</v>
      </c>
      <c r="N43" s="9">
        <v>0</v>
      </c>
      <c r="O43" s="32">
        <v>0</v>
      </c>
      <c r="P43" s="100">
        <v>0</v>
      </c>
      <c r="Q43" s="9">
        <v>0</v>
      </c>
      <c r="R43" s="32">
        <v>0</v>
      </c>
      <c r="S43" s="100">
        <v>0</v>
      </c>
      <c r="T43" s="9">
        <v>0</v>
      </c>
      <c r="U43" s="32">
        <v>0</v>
      </c>
      <c r="V43" s="100">
        <v>0</v>
      </c>
      <c r="W43" s="9">
        <v>26</v>
      </c>
      <c r="X43" s="32">
        <v>5</v>
      </c>
      <c r="Y43" s="100">
        <v>31</v>
      </c>
      <c r="Z43" s="9">
        <v>45</v>
      </c>
      <c r="AA43" s="32">
        <v>39</v>
      </c>
      <c r="AB43" s="100">
        <v>84</v>
      </c>
      <c r="AC43" s="9">
        <f t="shared" si="5"/>
        <v>71</v>
      </c>
      <c r="AD43" s="32">
        <f t="shared" si="5"/>
        <v>44</v>
      </c>
      <c r="AE43" s="2">
        <f t="shared" si="5"/>
        <v>115</v>
      </c>
    </row>
    <row r="44" spans="1:32" s="18" customFormat="1" x14ac:dyDescent="0.25">
      <c r="A44" s="18" t="s">
        <v>31</v>
      </c>
      <c r="B44" s="12">
        <v>0</v>
      </c>
      <c r="C44" s="33">
        <v>0</v>
      </c>
      <c r="D44" s="33">
        <v>0</v>
      </c>
      <c r="E44" s="12">
        <v>405</v>
      </c>
      <c r="F44" s="33">
        <v>223</v>
      </c>
      <c r="G44" s="33">
        <v>628</v>
      </c>
      <c r="H44" s="12">
        <v>275</v>
      </c>
      <c r="I44" s="33">
        <v>69</v>
      </c>
      <c r="J44" s="33">
        <v>344</v>
      </c>
      <c r="K44" s="12">
        <v>76</v>
      </c>
      <c r="L44" s="33">
        <v>53</v>
      </c>
      <c r="M44" s="33">
        <v>129</v>
      </c>
      <c r="N44" s="12">
        <v>4</v>
      </c>
      <c r="O44" s="33">
        <v>4</v>
      </c>
      <c r="P44" s="33">
        <v>8</v>
      </c>
      <c r="Q44" s="12">
        <v>149</v>
      </c>
      <c r="R44" s="33">
        <v>79</v>
      </c>
      <c r="S44" s="33">
        <v>228</v>
      </c>
      <c r="T44" s="12">
        <v>1</v>
      </c>
      <c r="U44" s="33">
        <v>1</v>
      </c>
      <c r="V44" s="33">
        <v>2</v>
      </c>
      <c r="W44" s="12">
        <v>902</v>
      </c>
      <c r="X44" s="33">
        <v>219</v>
      </c>
      <c r="Y44" s="33">
        <v>1121</v>
      </c>
      <c r="Z44" s="12">
        <v>1338</v>
      </c>
      <c r="AA44" s="33">
        <v>936</v>
      </c>
      <c r="AB44" s="33">
        <v>2274</v>
      </c>
      <c r="AC44" s="12">
        <f t="shared" si="5"/>
        <v>3150</v>
      </c>
      <c r="AD44" s="33">
        <f t="shared" si="5"/>
        <v>1584</v>
      </c>
      <c r="AE44" s="33">
        <f t="shared" si="5"/>
        <v>4734</v>
      </c>
    </row>
    <row r="45" spans="1:32" s="5" customFormat="1" x14ac:dyDescent="0.25">
      <c r="A45" s="101" t="s">
        <v>33</v>
      </c>
      <c r="B45" s="35"/>
      <c r="C45" s="34"/>
      <c r="D45" s="102"/>
      <c r="E45" s="35"/>
      <c r="F45" s="34"/>
      <c r="G45" s="102"/>
      <c r="H45" s="35"/>
      <c r="I45" s="34"/>
      <c r="J45" s="102"/>
      <c r="K45" s="35"/>
      <c r="L45" s="34"/>
      <c r="M45" s="102"/>
      <c r="N45" s="35"/>
      <c r="O45" s="34"/>
      <c r="P45" s="102"/>
      <c r="Q45" s="35"/>
      <c r="R45" s="34"/>
      <c r="S45" s="102"/>
      <c r="T45" s="35"/>
      <c r="U45" s="34"/>
      <c r="V45" s="102"/>
      <c r="W45" s="35"/>
      <c r="X45" s="34"/>
      <c r="Y45" s="102"/>
      <c r="Z45" s="35"/>
      <c r="AA45" s="34"/>
      <c r="AB45" s="102"/>
      <c r="AC45" s="35"/>
      <c r="AD45" s="34"/>
      <c r="AE45" s="34"/>
    </row>
    <row r="46" spans="1:32" x14ac:dyDescent="0.25">
      <c r="A46" s="5" t="s">
        <v>34</v>
      </c>
      <c r="B46" s="9">
        <f>SUM(B10,B16,B22,B28,B34,B40)</f>
        <v>1</v>
      </c>
      <c r="C46" s="2">
        <f t="shared" ref="C46:V46" si="6">SUM(C10,C16,C22,C28,C34,C40)</f>
        <v>0</v>
      </c>
      <c r="D46" s="100">
        <f t="shared" si="6"/>
        <v>1</v>
      </c>
      <c r="E46" s="9">
        <f t="shared" si="6"/>
        <v>857</v>
      </c>
      <c r="F46" s="2">
        <f t="shared" si="6"/>
        <v>393</v>
      </c>
      <c r="G46" s="100">
        <f t="shared" si="6"/>
        <v>1250</v>
      </c>
      <c r="H46" s="9">
        <f t="shared" si="6"/>
        <v>333</v>
      </c>
      <c r="I46" s="2">
        <f t="shared" si="6"/>
        <v>76</v>
      </c>
      <c r="J46" s="100">
        <f t="shared" si="6"/>
        <v>409</v>
      </c>
      <c r="K46" s="9">
        <f t="shared" si="6"/>
        <v>255</v>
      </c>
      <c r="L46" s="2">
        <f t="shared" si="6"/>
        <v>130</v>
      </c>
      <c r="M46" s="100">
        <f t="shared" si="6"/>
        <v>385</v>
      </c>
      <c r="N46" s="9">
        <f t="shared" si="6"/>
        <v>3</v>
      </c>
      <c r="O46" s="2">
        <f t="shared" si="6"/>
        <v>1</v>
      </c>
      <c r="P46" s="100">
        <f t="shared" si="6"/>
        <v>4</v>
      </c>
      <c r="Q46" s="9">
        <f t="shared" si="6"/>
        <v>102</v>
      </c>
      <c r="R46" s="2">
        <f t="shared" si="6"/>
        <v>57</v>
      </c>
      <c r="S46" s="100">
        <f t="shared" si="6"/>
        <v>159</v>
      </c>
      <c r="T46" s="9">
        <f t="shared" si="6"/>
        <v>2</v>
      </c>
      <c r="U46" s="2">
        <f t="shared" si="6"/>
        <v>1</v>
      </c>
      <c r="V46" s="100">
        <f t="shared" si="6"/>
        <v>3</v>
      </c>
      <c r="W46" s="9">
        <f t="shared" ref="W46:AB47" si="7">SUM(W10,W16,W22,W28,W34,W40)</f>
        <v>1200</v>
      </c>
      <c r="X46" s="32">
        <f t="shared" si="7"/>
        <v>304</v>
      </c>
      <c r="Y46" s="100">
        <f t="shared" si="7"/>
        <v>1504</v>
      </c>
      <c r="Z46" s="9">
        <f t="shared" si="7"/>
        <v>1639</v>
      </c>
      <c r="AA46" s="32">
        <f t="shared" si="7"/>
        <v>1182</v>
      </c>
      <c r="AB46" s="100">
        <f t="shared" si="7"/>
        <v>2821</v>
      </c>
      <c r="AC46" s="9">
        <f t="shared" ref="AC46:AC51" si="8">SUM(T46,Q46,N46,K46,H46,E46,B46,W46,Z46)</f>
        <v>4392</v>
      </c>
      <c r="AD46" s="2">
        <f t="shared" ref="AD46:AD51" si="9">SUM(U46,R46,O46,L46,I46,F46,C46,X46,AA46)</f>
        <v>2144</v>
      </c>
      <c r="AE46" s="2">
        <f t="shared" ref="AE46:AE51" si="10">SUM(V46,S46,P46,M46,J46,G46,D46,Y46,AB46)</f>
        <v>6536</v>
      </c>
    </row>
    <row r="47" spans="1:32" x14ac:dyDescent="0.25">
      <c r="A47" s="5" t="s">
        <v>35</v>
      </c>
      <c r="B47" s="9">
        <f>SUM(B11,B17,B23,B29,B35,B41)</f>
        <v>0</v>
      </c>
      <c r="C47" s="32">
        <f t="shared" ref="C47:V47" si="11">SUM(C11,C17,C23,C29,C35,C41)</f>
        <v>0</v>
      </c>
      <c r="D47" s="100">
        <f t="shared" si="11"/>
        <v>0</v>
      </c>
      <c r="E47" s="9">
        <f t="shared" si="11"/>
        <v>1751</v>
      </c>
      <c r="F47" s="32">
        <f t="shared" si="11"/>
        <v>852</v>
      </c>
      <c r="G47" s="100">
        <f t="shared" si="11"/>
        <v>2603</v>
      </c>
      <c r="H47" s="9">
        <f t="shared" si="11"/>
        <v>935</v>
      </c>
      <c r="I47" s="32">
        <f t="shared" si="11"/>
        <v>202</v>
      </c>
      <c r="J47" s="100">
        <f t="shared" si="11"/>
        <v>1137</v>
      </c>
      <c r="K47" s="9">
        <f t="shared" si="11"/>
        <v>339</v>
      </c>
      <c r="L47" s="32">
        <f t="shared" si="11"/>
        <v>232</v>
      </c>
      <c r="M47" s="100">
        <f t="shared" si="11"/>
        <v>571</v>
      </c>
      <c r="N47" s="9">
        <f t="shared" si="11"/>
        <v>41</v>
      </c>
      <c r="O47" s="32">
        <f t="shared" si="11"/>
        <v>40</v>
      </c>
      <c r="P47" s="100">
        <f t="shared" si="11"/>
        <v>81</v>
      </c>
      <c r="Q47" s="9">
        <f t="shared" si="11"/>
        <v>486</v>
      </c>
      <c r="R47" s="32">
        <f t="shared" si="11"/>
        <v>221</v>
      </c>
      <c r="S47" s="100">
        <f t="shared" si="11"/>
        <v>707</v>
      </c>
      <c r="T47" s="9">
        <f t="shared" si="11"/>
        <v>1</v>
      </c>
      <c r="U47" s="32">
        <f t="shared" si="11"/>
        <v>0</v>
      </c>
      <c r="V47" s="100">
        <f t="shared" si="11"/>
        <v>1</v>
      </c>
      <c r="W47" s="9">
        <f t="shared" si="7"/>
        <v>2866</v>
      </c>
      <c r="X47" s="32">
        <f t="shared" si="7"/>
        <v>723</v>
      </c>
      <c r="Y47" s="100">
        <f t="shared" si="7"/>
        <v>3589</v>
      </c>
      <c r="Z47" s="9">
        <f t="shared" si="7"/>
        <v>4187</v>
      </c>
      <c r="AA47" s="32">
        <f t="shared" si="7"/>
        <v>3267</v>
      </c>
      <c r="AB47" s="100">
        <f t="shared" si="7"/>
        <v>7454</v>
      </c>
      <c r="AC47" s="9">
        <f t="shared" si="8"/>
        <v>10606</v>
      </c>
      <c r="AD47" s="32">
        <f t="shared" si="9"/>
        <v>5537</v>
      </c>
      <c r="AE47" s="2">
        <f t="shared" si="10"/>
        <v>16143</v>
      </c>
    </row>
    <row r="48" spans="1:32" x14ac:dyDescent="0.25">
      <c r="A48" s="5" t="s">
        <v>36</v>
      </c>
      <c r="B48" s="9">
        <f>SUM(B12,B18,B30,B36,B42)</f>
        <v>0</v>
      </c>
      <c r="C48" s="32">
        <f t="shared" ref="C48:V48" si="12">SUM(C12,C18,C30,C36,C42)</f>
        <v>0</v>
      </c>
      <c r="D48" s="100">
        <f t="shared" si="12"/>
        <v>0</v>
      </c>
      <c r="E48" s="9">
        <f t="shared" si="12"/>
        <v>28</v>
      </c>
      <c r="F48" s="32">
        <f t="shared" si="12"/>
        <v>23</v>
      </c>
      <c r="G48" s="100">
        <f t="shared" si="12"/>
        <v>51</v>
      </c>
      <c r="H48" s="9">
        <f t="shared" si="12"/>
        <v>0</v>
      </c>
      <c r="I48" s="32">
        <f t="shared" si="12"/>
        <v>0</v>
      </c>
      <c r="J48" s="100">
        <f t="shared" si="12"/>
        <v>0</v>
      </c>
      <c r="K48" s="9">
        <f t="shared" si="12"/>
        <v>0</v>
      </c>
      <c r="L48" s="32">
        <f t="shared" si="12"/>
        <v>0</v>
      </c>
      <c r="M48" s="100">
        <f t="shared" si="12"/>
        <v>0</v>
      </c>
      <c r="N48" s="9">
        <f t="shared" si="12"/>
        <v>0</v>
      </c>
      <c r="O48" s="32">
        <f t="shared" si="12"/>
        <v>0</v>
      </c>
      <c r="P48" s="100">
        <f t="shared" si="12"/>
        <v>0</v>
      </c>
      <c r="Q48" s="9">
        <f t="shared" si="12"/>
        <v>0</v>
      </c>
      <c r="R48" s="32">
        <f t="shared" si="12"/>
        <v>0</v>
      </c>
      <c r="S48" s="100">
        <f t="shared" si="12"/>
        <v>0</v>
      </c>
      <c r="T48" s="9">
        <f t="shared" si="12"/>
        <v>0</v>
      </c>
      <c r="U48" s="32">
        <f t="shared" si="12"/>
        <v>0</v>
      </c>
      <c r="V48" s="100">
        <f t="shared" si="12"/>
        <v>0</v>
      </c>
      <c r="W48" s="9">
        <f t="shared" ref="W48:AB48" si="13">SUM(W12,W18,W30,W36,W42)</f>
        <v>104</v>
      </c>
      <c r="X48" s="32">
        <f t="shared" si="13"/>
        <v>27</v>
      </c>
      <c r="Y48" s="100">
        <f t="shared" si="13"/>
        <v>131</v>
      </c>
      <c r="Z48" s="9">
        <f t="shared" si="13"/>
        <v>253</v>
      </c>
      <c r="AA48" s="32">
        <f t="shared" si="13"/>
        <v>197</v>
      </c>
      <c r="AB48" s="100">
        <f t="shared" si="13"/>
        <v>450</v>
      </c>
      <c r="AC48" s="9">
        <f t="shared" si="8"/>
        <v>385</v>
      </c>
      <c r="AD48" s="32">
        <f t="shared" si="9"/>
        <v>247</v>
      </c>
      <c r="AE48" s="2">
        <f t="shared" si="10"/>
        <v>632</v>
      </c>
    </row>
    <row r="49" spans="1:31" x14ac:dyDescent="0.25">
      <c r="A49" s="5" t="s">
        <v>37</v>
      </c>
      <c r="B49" s="9">
        <f>SUM(B13,B19,B24,B31,B37,B43)</f>
        <v>0</v>
      </c>
      <c r="C49" s="32">
        <f t="shared" ref="C49:V49" si="14">SUM(C13,C19,C24,C31,C37,C43)</f>
        <v>0</v>
      </c>
      <c r="D49" s="100">
        <f t="shared" si="14"/>
        <v>0</v>
      </c>
      <c r="E49" s="9">
        <f t="shared" si="14"/>
        <v>235</v>
      </c>
      <c r="F49" s="32">
        <f t="shared" si="14"/>
        <v>107</v>
      </c>
      <c r="G49" s="100">
        <f t="shared" si="14"/>
        <v>342</v>
      </c>
      <c r="H49" s="9">
        <f t="shared" si="14"/>
        <v>109</v>
      </c>
      <c r="I49" s="32">
        <f t="shared" si="14"/>
        <v>30</v>
      </c>
      <c r="J49" s="100">
        <f t="shared" si="14"/>
        <v>139</v>
      </c>
      <c r="K49" s="9">
        <f t="shared" si="14"/>
        <v>22</v>
      </c>
      <c r="L49" s="32">
        <f t="shared" si="14"/>
        <v>15</v>
      </c>
      <c r="M49" s="100">
        <f t="shared" si="14"/>
        <v>37</v>
      </c>
      <c r="N49" s="9">
        <f t="shared" si="14"/>
        <v>9</v>
      </c>
      <c r="O49" s="32">
        <f t="shared" si="14"/>
        <v>6</v>
      </c>
      <c r="P49" s="100">
        <f t="shared" si="14"/>
        <v>15</v>
      </c>
      <c r="Q49" s="9">
        <f t="shared" si="14"/>
        <v>112</v>
      </c>
      <c r="R49" s="32">
        <f t="shared" si="14"/>
        <v>55</v>
      </c>
      <c r="S49" s="100">
        <f t="shared" si="14"/>
        <v>167</v>
      </c>
      <c r="T49" s="9">
        <f t="shared" si="14"/>
        <v>0</v>
      </c>
      <c r="U49" s="32">
        <f t="shared" si="14"/>
        <v>0</v>
      </c>
      <c r="V49" s="100">
        <f t="shared" si="14"/>
        <v>0</v>
      </c>
      <c r="W49" s="9">
        <f t="shared" ref="W49:AB49" si="15">SUM(W13,W19,W24,W31,W37,W43)</f>
        <v>502</v>
      </c>
      <c r="X49" s="32">
        <f t="shared" si="15"/>
        <v>112</v>
      </c>
      <c r="Y49" s="100">
        <f t="shared" si="15"/>
        <v>614</v>
      </c>
      <c r="Z49" s="9">
        <f t="shared" si="15"/>
        <v>1041</v>
      </c>
      <c r="AA49" s="32">
        <f t="shared" si="15"/>
        <v>830</v>
      </c>
      <c r="AB49" s="100">
        <f t="shared" si="15"/>
        <v>1871</v>
      </c>
      <c r="AC49" s="9">
        <f t="shared" si="8"/>
        <v>2030</v>
      </c>
      <c r="AD49" s="32">
        <f t="shared" si="9"/>
        <v>1155</v>
      </c>
      <c r="AE49" s="2">
        <f t="shared" si="10"/>
        <v>3185</v>
      </c>
    </row>
    <row r="50" spans="1:31" x14ac:dyDescent="0.25">
      <c r="A50" s="5" t="s">
        <v>42</v>
      </c>
      <c r="B50" s="9">
        <f>SUM(B25)</f>
        <v>0</v>
      </c>
      <c r="C50" s="32">
        <f t="shared" ref="C50:V50" si="16">SUM(C25)</f>
        <v>0</v>
      </c>
      <c r="D50" s="100">
        <f t="shared" si="16"/>
        <v>0</v>
      </c>
      <c r="E50" s="9">
        <f t="shared" si="16"/>
        <v>0</v>
      </c>
      <c r="F50" s="32">
        <f t="shared" si="16"/>
        <v>0</v>
      </c>
      <c r="G50" s="100">
        <f t="shared" si="16"/>
        <v>0</v>
      </c>
      <c r="H50" s="9">
        <f t="shared" si="16"/>
        <v>9</v>
      </c>
      <c r="I50" s="32">
        <f t="shared" si="16"/>
        <v>3</v>
      </c>
      <c r="J50" s="100">
        <f t="shared" si="16"/>
        <v>12</v>
      </c>
      <c r="K50" s="9">
        <f t="shared" si="16"/>
        <v>0</v>
      </c>
      <c r="L50" s="32">
        <f t="shared" si="16"/>
        <v>0</v>
      </c>
      <c r="M50" s="100">
        <f t="shared" si="16"/>
        <v>0</v>
      </c>
      <c r="N50" s="9">
        <f t="shared" si="16"/>
        <v>16</v>
      </c>
      <c r="O50" s="32">
        <f t="shared" si="16"/>
        <v>10</v>
      </c>
      <c r="P50" s="100">
        <f t="shared" si="16"/>
        <v>26</v>
      </c>
      <c r="Q50" s="9">
        <f t="shared" si="16"/>
        <v>63</v>
      </c>
      <c r="R50" s="32">
        <f t="shared" si="16"/>
        <v>31</v>
      </c>
      <c r="S50" s="100">
        <f t="shared" si="16"/>
        <v>94</v>
      </c>
      <c r="T50" s="9">
        <f t="shared" si="16"/>
        <v>0</v>
      </c>
      <c r="U50" s="32">
        <f t="shared" si="16"/>
        <v>0</v>
      </c>
      <c r="V50" s="100">
        <f t="shared" si="16"/>
        <v>0</v>
      </c>
      <c r="W50" s="9">
        <f t="shared" ref="W50:AB50" si="17">SUM(W25)</f>
        <v>33</v>
      </c>
      <c r="X50" s="32">
        <f t="shared" si="17"/>
        <v>10</v>
      </c>
      <c r="Y50" s="100">
        <f t="shared" si="17"/>
        <v>43</v>
      </c>
      <c r="Z50" s="9">
        <f t="shared" si="17"/>
        <v>0</v>
      </c>
      <c r="AA50" s="32">
        <f t="shared" si="17"/>
        <v>0</v>
      </c>
      <c r="AB50" s="100">
        <f t="shared" si="17"/>
        <v>0</v>
      </c>
      <c r="AC50" s="9">
        <f t="shared" si="8"/>
        <v>121</v>
      </c>
      <c r="AD50" s="32">
        <f t="shared" si="9"/>
        <v>54</v>
      </c>
      <c r="AE50" s="2">
        <f t="shared" si="10"/>
        <v>175</v>
      </c>
    </row>
    <row r="51" spans="1:31" s="18" customFormat="1" x14ac:dyDescent="0.25">
      <c r="A51" s="18" t="s">
        <v>32</v>
      </c>
      <c r="B51" s="12">
        <f>SUM(B46:B50)</f>
        <v>1</v>
      </c>
      <c r="C51" s="33">
        <f t="shared" ref="C51:V51" si="18">SUM(C46:C50)</f>
        <v>0</v>
      </c>
      <c r="D51" s="33">
        <f t="shared" si="18"/>
        <v>1</v>
      </c>
      <c r="E51" s="12">
        <f t="shared" si="18"/>
        <v>2871</v>
      </c>
      <c r="F51" s="33">
        <f t="shared" si="18"/>
        <v>1375</v>
      </c>
      <c r="G51" s="33">
        <f t="shared" si="18"/>
        <v>4246</v>
      </c>
      <c r="H51" s="12">
        <f t="shared" si="18"/>
        <v>1386</v>
      </c>
      <c r="I51" s="33">
        <f t="shared" si="18"/>
        <v>311</v>
      </c>
      <c r="J51" s="33">
        <f t="shared" si="18"/>
        <v>1697</v>
      </c>
      <c r="K51" s="12">
        <f t="shared" si="18"/>
        <v>616</v>
      </c>
      <c r="L51" s="33">
        <f t="shared" si="18"/>
        <v>377</v>
      </c>
      <c r="M51" s="33">
        <f t="shared" si="18"/>
        <v>993</v>
      </c>
      <c r="N51" s="12">
        <f t="shared" si="18"/>
        <v>69</v>
      </c>
      <c r="O51" s="33">
        <f t="shared" si="18"/>
        <v>57</v>
      </c>
      <c r="P51" s="33">
        <f t="shared" si="18"/>
        <v>126</v>
      </c>
      <c r="Q51" s="12">
        <f t="shared" si="18"/>
        <v>763</v>
      </c>
      <c r="R51" s="33">
        <f t="shared" si="18"/>
        <v>364</v>
      </c>
      <c r="S51" s="33">
        <f t="shared" si="18"/>
        <v>1127</v>
      </c>
      <c r="T51" s="12">
        <f t="shared" si="18"/>
        <v>3</v>
      </c>
      <c r="U51" s="33">
        <f t="shared" si="18"/>
        <v>1</v>
      </c>
      <c r="V51" s="33">
        <f t="shared" si="18"/>
        <v>4</v>
      </c>
      <c r="W51" s="12">
        <f t="shared" ref="W51:AB51" si="19">SUM(W46:W50)</f>
        <v>4705</v>
      </c>
      <c r="X51" s="33">
        <f t="shared" si="19"/>
        <v>1176</v>
      </c>
      <c r="Y51" s="33">
        <f t="shared" si="19"/>
        <v>5881</v>
      </c>
      <c r="Z51" s="12">
        <f t="shared" si="19"/>
        <v>7120</v>
      </c>
      <c r="AA51" s="33">
        <f t="shared" si="19"/>
        <v>5476</v>
      </c>
      <c r="AB51" s="33">
        <f t="shared" si="19"/>
        <v>12596</v>
      </c>
      <c r="AC51" s="12">
        <f t="shared" si="8"/>
        <v>17534</v>
      </c>
      <c r="AD51" s="33">
        <f t="shared" si="9"/>
        <v>9137</v>
      </c>
      <c r="AE51" s="33">
        <f t="shared" si="10"/>
        <v>26671</v>
      </c>
    </row>
    <row r="52" spans="1:31" s="18" customFormat="1" ht="5.4" customHeight="1" x14ac:dyDescent="0.25">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row>
    <row r="53" spans="1:31" s="18" customFormat="1" x14ac:dyDescent="0.25">
      <c r="A53" s="49" t="s">
        <v>83</v>
      </c>
      <c r="B53" s="103"/>
      <c r="C53" s="103"/>
      <c r="D53" s="103"/>
      <c r="E53" s="103"/>
      <c r="F53" s="103"/>
      <c r="G53" s="103"/>
      <c r="H53" s="103"/>
      <c r="I53" s="103"/>
      <c r="J53" s="103"/>
      <c r="K53" s="103"/>
      <c r="L53" s="103"/>
      <c r="M53" s="103"/>
      <c r="N53" s="103"/>
      <c r="O53" s="103"/>
      <c r="P53" s="103"/>
      <c r="Q53" s="103"/>
      <c r="R53" s="103"/>
      <c r="S53" s="103"/>
      <c r="T53" s="103"/>
      <c r="U53" s="103"/>
      <c r="V53" s="103"/>
      <c r="W53" s="30"/>
      <c r="X53" s="30"/>
      <c r="Y53" s="30"/>
      <c r="Z53" s="30"/>
      <c r="AA53" s="30"/>
      <c r="AB53" s="30"/>
      <c r="AC53" s="30"/>
      <c r="AD53" s="30"/>
      <c r="AE53" s="30"/>
    </row>
    <row r="54" spans="1:31" s="18" customFormat="1" x14ac:dyDescent="0.25">
      <c r="A54" s="52" t="s">
        <v>74</v>
      </c>
      <c r="B54" s="103"/>
      <c r="C54" s="103"/>
      <c r="D54" s="103"/>
      <c r="E54" s="103"/>
      <c r="F54" s="103"/>
      <c r="G54" s="103"/>
      <c r="H54" s="103"/>
      <c r="I54" s="103"/>
      <c r="J54" s="103"/>
      <c r="K54" s="103"/>
      <c r="L54" s="103"/>
      <c r="M54" s="103"/>
      <c r="N54" s="103"/>
      <c r="O54" s="103"/>
      <c r="P54" s="103"/>
      <c r="Q54" s="103"/>
      <c r="R54" s="103"/>
      <c r="S54" s="103"/>
      <c r="T54" s="103"/>
      <c r="U54" s="103"/>
      <c r="V54" s="103"/>
      <c r="W54" s="30"/>
      <c r="X54" s="30"/>
      <c r="Y54" s="30"/>
      <c r="Z54" s="30"/>
      <c r="AA54" s="30"/>
      <c r="AB54" s="30"/>
      <c r="AC54" s="30"/>
      <c r="AD54" s="30"/>
      <c r="AE54" s="30"/>
    </row>
    <row r="55" spans="1:31" ht="4.2" customHeight="1" x14ac:dyDescent="0.25">
      <c r="A55" s="49"/>
      <c r="B55" s="50"/>
      <c r="C55" s="50"/>
      <c r="D55" s="49"/>
      <c r="E55" s="50"/>
      <c r="F55" s="50"/>
      <c r="G55" s="49"/>
      <c r="H55" s="50"/>
      <c r="I55" s="50"/>
      <c r="J55" s="49"/>
      <c r="K55" s="50"/>
      <c r="L55" s="50"/>
      <c r="M55" s="49"/>
      <c r="N55" s="50"/>
      <c r="O55" s="50"/>
      <c r="P55" s="49"/>
      <c r="Q55" s="50"/>
      <c r="R55" s="50"/>
      <c r="S55" s="49"/>
      <c r="T55" s="50"/>
      <c r="U55" s="50"/>
      <c r="V55" s="49"/>
    </row>
    <row r="56" spans="1:31" x14ac:dyDescent="0.25">
      <c r="A56" s="69" t="s">
        <v>53</v>
      </c>
      <c r="B56" s="69"/>
      <c r="C56" s="69"/>
      <c r="D56" s="69"/>
      <c r="E56" s="69"/>
      <c r="F56" s="69"/>
      <c r="G56" s="69"/>
      <c r="H56" s="69"/>
      <c r="I56" s="69"/>
      <c r="J56" s="69"/>
      <c r="K56" s="69"/>
      <c r="L56" s="69"/>
      <c r="M56" s="69"/>
      <c r="N56" s="69"/>
      <c r="O56" s="69"/>
      <c r="P56" s="69"/>
      <c r="Q56" s="69"/>
      <c r="R56" s="69"/>
      <c r="S56" s="69"/>
      <c r="T56" s="69"/>
      <c r="U56" s="69"/>
      <c r="V56" s="69"/>
      <c r="X56" s="4"/>
      <c r="Y56" s="4"/>
      <c r="AA56" s="4"/>
      <c r="AB56" s="4"/>
      <c r="AE56" s="4"/>
    </row>
    <row r="57" spans="1:31" ht="12" customHeight="1" x14ac:dyDescent="0.25">
      <c r="A57" s="53" t="s">
        <v>103</v>
      </c>
      <c r="B57" s="53"/>
      <c r="C57" s="53"/>
      <c r="D57" s="53"/>
      <c r="E57" s="53"/>
      <c r="F57" s="53"/>
      <c r="G57" s="53"/>
      <c r="H57" s="53"/>
      <c r="I57" s="53"/>
      <c r="J57" s="53"/>
      <c r="K57" s="53"/>
      <c r="L57" s="53"/>
      <c r="M57" s="53"/>
      <c r="N57" s="53"/>
      <c r="O57" s="53"/>
      <c r="P57" s="53"/>
      <c r="Q57" s="53"/>
      <c r="R57" s="53"/>
      <c r="S57" s="53"/>
      <c r="T57" s="53"/>
      <c r="U57" s="53"/>
      <c r="V57" s="53"/>
      <c r="X57" s="4"/>
      <c r="Y57" s="4"/>
      <c r="AA57" s="4"/>
      <c r="AB57" s="4"/>
      <c r="AE57" s="4"/>
    </row>
    <row r="58" spans="1:31" ht="25.8" customHeight="1" x14ac:dyDescent="0.25">
      <c r="A58" s="53"/>
      <c r="B58" s="53"/>
      <c r="C58" s="53"/>
      <c r="D58" s="53"/>
      <c r="E58" s="53"/>
      <c r="F58" s="53"/>
      <c r="G58" s="53"/>
      <c r="H58" s="53"/>
      <c r="I58" s="53"/>
      <c r="J58" s="53"/>
      <c r="K58" s="53"/>
      <c r="L58" s="53"/>
      <c r="M58" s="53"/>
      <c r="N58" s="53"/>
      <c r="O58" s="53"/>
      <c r="P58" s="53"/>
      <c r="Q58" s="53"/>
      <c r="R58" s="53"/>
      <c r="S58" s="53"/>
      <c r="T58" s="53"/>
      <c r="U58" s="53"/>
      <c r="V58" s="53"/>
      <c r="X58" s="4"/>
      <c r="Y58" s="4"/>
      <c r="AA58" s="4"/>
      <c r="AB58" s="4"/>
      <c r="AE58" s="4"/>
    </row>
    <row r="59" spans="1:31" x14ac:dyDescent="0.25">
      <c r="J59" s="4"/>
      <c r="K59" s="5"/>
      <c r="M59" s="4"/>
      <c r="N59" s="5"/>
      <c r="P59" s="4"/>
      <c r="Q59" s="5"/>
      <c r="R59" s="5"/>
      <c r="T59" s="5"/>
      <c r="U59" s="5"/>
      <c r="X59" s="4"/>
      <c r="Y59" s="4"/>
      <c r="AA59" s="4"/>
      <c r="AB59" s="4"/>
      <c r="AE59" s="4"/>
    </row>
    <row r="66" spans="8:30" x14ac:dyDescent="0.25">
      <c r="Q66" s="5"/>
    </row>
    <row r="67" spans="8:30" x14ac:dyDescent="0.25">
      <c r="Q67" s="5"/>
    </row>
    <row r="68" spans="8:30" x14ac:dyDescent="0.25">
      <c r="H68" s="5"/>
      <c r="I68" s="5"/>
      <c r="K68" s="5"/>
      <c r="L68" s="5"/>
      <c r="N68" s="5"/>
      <c r="O68" s="5"/>
      <c r="Q68" s="5"/>
      <c r="R68" s="5"/>
      <c r="T68" s="5"/>
      <c r="U68" s="5"/>
      <c r="AC68" s="5"/>
      <c r="AD68" s="5"/>
    </row>
    <row r="72" spans="8:30" x14ac:dyDescent="0.25">
      <c r="N72" s="5"/>
      <c r="O72" s="5"/>
      <c r="Q72" s="5"/>
      <c r="R72" s="5"/>
      <c r="T72" s="5"/>
    </row>
    <row r="73" spans="8:30" x14ac:dyDescent="0.25">
      <c r="R73" s="5"/>
      <c r="T73" s="5"/>
    </row>
    <row r="74" spans="8:30" x14ac:dyDescent="0.25">
      <c r="H74" s="5"/>
      <c r="I74" s="5"/>
      <c r="K74" s="5"/>
      <c r="L74" s="5"/>
      <c r="N74" s="5"/>
      <c r="Q74" s="5"/>
      <c r="R74" s="5"/>
      <c r="T74" s="5"/>
    </row>
    <row r="75" spans="8:30" x14ac:dyDescent="0.25">
      <c r="H75" s="5"/>
      <c r="L75" s="5"/>
      <c r="N75" s="5"/>
      <c r="Q75" s="5"/>
      <c r="R75" s="5"/>
      <c r="T75" s="5"/>
    </row>
    <row r="76" spans="8:30" x14ac:dyDescent="0.25">
      <c r="R76" s="5"/>
      <c r="T76" s="5"/>
    </row>
    <row r="77" spans="8:30" x14ac:dyDescent="0.25">
      <c r="R77" s="5"/>
      <c r="T77" s="5"/>
    </row>
    <row r="78" spans="8:30" x14ac:dyDescent="0.25">
      <c r="K78" s="5"/>
      <c r="Q78" s="5"/>
      <c r="R78" s="5"/>
      <c r="T78" s="5"/>
      <c r="U78" s="5"/>
      <c r="AC78" s="5"/>
    </row>
    <row r="79" spans="8:30" x14ac:dyDescent="0.25">
      <c r="K79" s="5"/>
      <c r="L79" s="5"/>
      <c r="N79" s="5"/>
      <c r="Q79" s="5"/>
    </row>
    <row r="80" spans="8:30" x14ac:dyDescent="0.25">
      <c r="H80" s="5"/>
      <c r="L80" s="5"/>
      <c r="N80" s="5"/>
      <c r="Q80" s="5"/>
      <c r="R80" s="5"/>
      <c r="T80" s="5"/>
    </row>
    <row r="81" spans="8:30" x14ac:dyDescent="0.25">
      <c r="H81" s="5"/>
      <c r="I81" s="5"/>
      <c r="K81" s="5"/>
      <c r="L81" s="5"/>
      <c r="N81" s="5"/>
      <c r="AC81" s="5"/>
    </row>
    <row r="84" spans="8:30" x14ac:dyDescent="0.25">
      <c r="T84" s="5"/>
    </row>
    <row r="86" spans="8:30" x14ac:dyDescent="0.25">
      <c r="H86" s="5"/>
      <c r="I86" s="5"/>
      <c r="K86" s="5"/>
      <c r="L86" s="5"/>
      <c r="N86" s="5"/>
      <c r="T86" s="5"/>
      <c r="U86" s="5"/>
      <c r="AC86" s="5"/>
      <c r="AD86" s="5"/>
    </row>
    <row r="87" spans="8:30" x14ac:dyDescent="0.25">
      <c r="N87" s="5"/>
      <c r="T87" s="5"/>
    </row>
    <row r="90" spans="8:30" x14ac:dyDescent="0.25">
      <c r="Q90" s="5"/>
      <c r="R90" s="5"/>
      <c r="T90" s="5"/>
    </row>
    <row r="91" spans="8:30" x14ac:dyDescent="0.25">
      <c r="Q91" s="5"/>
    </row>
    <row r="92" spans="8:30" x14ac:dyDescent="0.25">
      <c r="H92" s="5"/>
      <c r="I92" s="5"/>
      <c r="K92" s="5"/>
      <c r="L92" s="5"/>
      <c r="N92" s="5"/>
      <c r="Q92" s="5"/>
      <c r="R92" s="5"/>
      <c r="T92" s="5"/>
    </row>
    <row r="93" spans="8:30" x14ac:dyDescent="0.25">
      <c r="L93" s="5"/>
      <c r="N93" s="5"/>
      <c r="Q93" s="5"/>
      <c r="R93" s="5"/>
      <c r="T93" s="5"/>
    </row>
    <row r="94" spans="8:30" x14ac:dyDescent="0.25">
      <c r="Q94" s="5"/>
    </row>
    <row r="95" spans="8:30" x14ac:dyDescent="0.25">
      <c r="Q95" s="5"/>
    </row>
    <row r="96" spans="8:30" x14ac:dyDescent="0.25">
      <c r="Q96" s="5"/>
      <c r="R96" s="5"/>
      <c r="T96" s="5"/>
    </row>
    <row r="98" spans="8:32" x14ac:dyDescent="0.25">
      <c r="H98" s="5"/>
      <c r="I98" s="5"/>
      <c r="K98" s="5"/>
      <c r="L98" s="5"/>
      <c r="N98" s="5"/>
      <c r="O98" s="5"/>
      <c r="Q98" s="5"/>
      <c r="R98" s="5"/>
      <c r="T98" s="5"/>
      <c r="U98" s="5"/>
      <c r="AC98" s="5"/>
      <c r="AD98" s="5"/>
    </row>
    <row r="99" spans="8:32" x14ac:dyDescent="0.25">
      <c r="H99" s="5"/>
      <c r="I99" s="5"/>
      <c r="K99" s="5"/>
      <c r="L99" s="5"/>
      <c r="N99" s="5"/>
      <c r="O99" s="5"/>
      <c r="Q99" s="5"/>
      <c r="R99" s="5"/>
      <c r="T99" s="5"/>
    </row>
    <row r="101" spans="8:32" x14ac:dyDescent="0.25">
      <c r="AF101" s="5"/>
    </row>
  </sheetData>
  <mergeCells count="33">
    <mergeCell ref="A56:V56"/>
    <mergeCell ref="A57:V57"/>
    <mergeCell ref="A58:V58"/>
    <mergeCell ref="W7:Y7"/>
    <mergeCell ref="N7:P7"/>
    <mergeCell ref="E7:G7"/>
    <mergeCell ref="H7:J7"/>
    <mergeCell ref="K7:M7"/>
    <mergeCell ref="T7:V7"/>
    <mergeCell ref="Q7:S7"/>
    <mergeCell ref="B7:D7"/>
    <mergeCell ref="A2:AE2"/>
    <mergeCell ref="A3:AE3"/>
    <mergeCell ref="E6:G6"/>
    <mergeCell ref="H6:J6"/>
    <mergeCell ref="K6:M6"/>
    <mergeCell ref="N5:P5"/>
    <mergeCell ref="Q5:S5"/>
    <mergeCell ref="AC6:AE6"/>
    <mergeCell ref="B5:D5"/>
    <mergeCell ref="E5:G5"/>
    <mergeCell ref="T6:V6"/>
    <mergeCell ref="Z5:AB5"/>
    <mergeCell ref="Z7:AB7"/>
    <mergeCell ref="Z6:AB6"/>
    <mergeCell ref="H5:J5"/>
    <mergeCell ref="K5:M5"/>
    <mergeCell ref="B6:D6"/>
    <mergeCell ref="T5:V5"/>
    <mergeCell ref="W5:Y5"/>
    <mergeCell ref="W6:Y6"/>
    <mergeCell ref="N6:P6"/>
    <mergeCell ref="Q6:S6"/>
  </mergeCells>
  <phoneticPr fontId="0" type="noConversion"/>
  <printOptions horizontalCentered="1"/>
  <pageMargins left="0.19685039370078741" right="0.19685039370078741" top="0.78740157480314965" bottom="0.59055118110236227" header="0.51181102362204722" footer="0.51181102362204722"/>
  <pageSetup paperSize="9" fitToWidth="2" orientation="portrait" r:id="rId1"/>
  <headerFooter alignWithMargins="0">
    <oddFooter>&amp;R&amp;A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63"/>
  <sheetViews>
    <sheetView zoomScaleNormal="100" workbookViewId="0">
      <selection activeCell="A55" sqref="A55:J55"/>
    </sheetView>
  </sheetViews>
  <sheetFormatPr defaultRowHeight="13.2" x14ac:dyDescent="0.25"/>
  <cols>
    <col min="1" max="1" width="29.109375" style="3" bestFit="1" customWidth="1"/>
    <col min="2" max="3" width="9" style="4" customWidth="1"/>
    <col min="4" max="4" width="9" style="5" customWidth="1"/>
    <col min="5" max="6" width="9" style="4" customWidth="1"/>
    <col min="7" max="7" width="9" style="5" customWidth="1"/>
    <col min="8" max="9" width="9" style="4" customWidth="1"/>
    <col min="10" max="10" width="9" style="5" customWidth="1"/>
    <col min="11" max="11" width="8.88671875" style="4"/>
    <col min="12" max="12" width="9.109375" style="43" customWidth="1"/>
    <col min="13" max="13" width="22.109375" style="43" bestFit="1" customWidth="1"/>
    <col min="14" max="16384" width="8.88671875" style="4"/>
  </cols>
  <sheetData>
    <row r="1" spans="1:23" x14ac:dyDescent="0.25">
      <c r="A1" s="3" t="s">
        <v>101</v>
      </c>
    </row>
    <row r="2" spans="1:23" s="25" customFormat="1" x14ac:dyDescent="0.25">
      <c r="A2" s="62" t="s">
        <v>27</v>
      </c>
      <c r="B2" s="62"/>
      <c r="C2" s="62"/>
      <c r="D2" s="62"/>
      <c r="E2" s="62"/>
      <c r="F2" s="62"/>
      <c r="G2" s="62"/>
      <c r="H2" s="62"/>
      <c r="I2" s="62"/>
      <c r="J2" s="62"/>
      <c r="L2" s="43"/>
      <c r="M2" s="43"/>
      <c r="N2" s="4"/>
      <c r="O2" s="4"/>
      <c r="P2" s="4"/>
      <c r="Q2" s="4"/>
      <c r="R2" s="4"/>
      <c r="S2" s="4"/>
      <c r="T2" s="4"/>
      <c r="U2" s="4"/>
      <c r="V2" s="4"/>
      <c r="W2" s="5"/>
    </row>
    <row r="3" spans="1:23" ht="13.8" thickBot="1" x14ac:dyDescent="0.3">
      <c r="L3" s="136"/>
      <c r="M3" s="136"/>
      <c r="N3" s="5"/>
      <c r="O3" s="5"/>
      <c r="P3" s="5"/>
      <c r="Q3" s="5"/>
      <c r="R3" s="5"/>
      <c r="S3" s="5"/>
      <c r="T3" s="5"/>
      <c r="U3" s="5"/>
      <c r="V3" s="5"/>
    </row>
    <row r="4" spans="1:23" x14ac:dyDescent="0.25">
      <c r="A4" s="79"/>
      <c r="B4" s="137" t="s">
        <v>24</v>
      </c>
      <c r="C4" s="81"/>
      <c r="D4" s="81"/>
      <c r="E4" s="137" t="s">
        <v>25</v>
      </c>
      <c r="F4" s="81"/>
      <c r="G4" s="138"/>
      <c r="H4" s="81" t="s">
        <v>31</v>
      </c>
      <c r="I4" s="81"/>
      <c r="J4" s="81"/>
    </row>
    <row r="5" spans="1:23" x14ac:dyDescent="0.25">
      <c r="A5" s="92"/>
      <c r="B5" s="139" t="s">
        <v>8</v>
      </c>
      <c r="C5" s="140" t="s">
        <v>9</v>
      </c>
      <c r="D5" s="140" t="s">
        <v>31</v>
      </c>
      <c r="E5" s="139" t="s">
        <v>8</v>
      </c>
      <c r="F5" s="140" t="s">
        <v>9</v>
      </c>
      <c r="G5" s="140" t="s">
        <v>31</v>
      </c>
      <c r="H5" s="139" t="s">
        <v>8</v>
      </c>
      <c r="I5" s="140" t="s">
        <v>9</v>
      </c>
      <c r="J5" s="140" t="s">
        <v>31</v>
      </c>
    </row>
    <row r="6" spans="1:23" s="5" customFormat="1" x14ac:dyDescent="0.25">
      <c r="A6" s="95" t="s">
        <v>0</v>
      </c>
      <c r="B6" s="96"/>
      <c r="C6" s="97"/>
      <c r="E6" s="96"/>
      <c r="F6" s="97"/>
      <c r="H6" s="99"/>
      <c r="I6" s="7"/>
      <c r="L6" s="43"/>
      <c r="M6" s="43"/>
      <c r="N6" s="127"/>
      <c r="O6" s="127"/>
      <c r="P6" s="127"/>
      <c r="Q6" s="127"/>
      <c r="R6" s="127"/>
      <c r="S6" s="127"/>
      <c r="T6" s="4"/>
      <c r="U6" s="4"/>
      <c r="V6" s="4"/>
      <c r="W6" s="4"/>
    </row>
    <row r="7" spans="1:23" x14ac:dyDescent="0.25">
      <c r="A7" s="5" t="s">
        <v>34</v>
      </c>
      <c r="B7" s="9">
        <v>5648</v>
      </c>
      <c r="C7" s="2">
        <v>5497</v>
      </c>
      <c r="D7" s="2">
        <v>11145</v>
      </c>
      <c r="E7" s="9">
        <v>124</v>
      </c>
      <c r="F7" s="2">
        <v>57</v>
      </c>
      <c r="G7" s="2">
        <v>181</v>
      </c>
      <c r="H7" s="9">
        <f>SUM(B7,E7)</f>
        <v>5772</v>
      </c>
      <c r="I7" s="2">
        <f t="shared" ref="I7:J11" si="0">SUM(C7,F7)</f>
        <v>5554</v>
      </c>
      <c r="J7" s="2">
        <f t="shared" si="0"/>
        <v>11326</v>
      </c>
      <c r="W7" s="18"/>
    </row>
    <row r="8" spans="1:23" x14ac:dyDescent="0.25">
      <c r="A8" s="5" t="s">
        <v>35</v>
      </c>
      <c r="B8" s="9">
        <v>21120</v>
      </c>
      <c r="C8" s="32">
        <v>20848</v>
      </c>
      <c r="D8" s="2">
        <v>41968</v>
      </c>
      <c r="E8" s="9">
        <v>288</v>
      </c>
      <c r="F8" s="32">
        <v>95</v>
      </c>
      <c r="G8" s="2">
        <v>383</v>
      </c>
      <c r="H8" s="9">
        <f>SUM(B8,E8)</f>
        <v>21408</v>
      </c>
      <c r="I8" s="32">
        <f t="shared" si="0"/>
        <v>20943</v>
      </c>
      <c r="J8" s="2">
        <f t="shared" si="0"/>
        <v>42351</v>
      </c>
      <c r="K8" s="22"/>
      <c r="L8" s="44"/>
      <c r="M8" s="44"/>
      <c r="N8" s="18"/>
      <c r="O8" s="18"/>
      <c r="P8" s="18"/>
      <c r="Q8" s="18"/>
      <c r="R8" s="18"/>
      <c r="S8" s="18"/>
      <c r="T8" s="18"/>
      <c r="U8" s="18"/>
      <c r="V8" s="18"/>
      <c r="W8" s="5"/>
    </row>
    <row r="9" spans="1:23" x14ac:dyDescent="0.25">
      <c r="A9" s="5" t="s">
        <v>36</v>
      </c>
      <c r="B9" s="9">
        <v>0</v>
      </c>
      <c r="C9" s="32">
        <v>0</v>
      </c>
      <c r="D9" s="2">
        <v>0</v>
      </c>
      <c r="E9" s="9">
        <v>0</v>
      </c>
      <c r="F9" s="32">
        <v>0</v>
      </c>
      <c r="G9" s="2">
        <v>0</v>
      </c>
      <c r="H9" s="9">
        <f>SUM(B9,E9)</f>
        <v>0</v>
      </c>
      <c r="I9" s="32">
        <f t="shared" si="0"/>
        <v>0</v>
      </c>
      <c r="J9" s="2">
        <f t="shared" si="0"/>
        <v>0</v>
      </c>
      <c r="K9" s="22"/>
      <c r="L9" s="44"/>
      <c r="M9" s="44"/>
      <c r="N9" s="18"/>
      <c r="O9" s="18"/>
      <c r="P9" s="18"/>
      <c r="Q9" s="18"/>
      <c r="R9" s="18"/>
      <c r="S9" s="18"/>
      <c r="T9" s="18"/>
      <c r="U9" s="18"/>
      <c r="V9" s="18"/>
    </row>
    <row r="10" spans="1:23" x14ac:dyDescent="0.25">
      <c r="A10" s="5" t="s">
        <v>37</v>
      </c>
      <c r="B10" s="9">
        <v>10206</v>
      </c>
      <c r="C10" s="32">
        <v>9535</v>
      </c>
      <c r="D10" s="2">
        <v>19741</v>
      </c>
      <c r="E10" s="9">
        <v>111</v>
      </c>
      <c r="F10" s="32">
        <v>37</v>
      </c>
      <c r="G10" s="2">
        <v>148</v>
      </c>
      <c r="H10" s="9">
        <f>SUM(B10,E10)</f>
        <v>10317</v>
      </c>
      <c r="I10" s="32">
        <f t="shared" si="0"/>
        <v>9572</v>
      </c>
      <c r="J10" s="2">
        <f t="shared" si="0"/>
        <v>19889</v>
      </c>
      <c r="K10" s="22"/>
      <c r="L10" s="44"/>
      <c r="M10" s="44"/>
      <c r="N10" s="18"/>
      <c r="O10" s="18"/>
      <c r="P10" s="18"/>
      <c r="Q10" s="18"/>
      <c r="R10" s="18"/>
      <c r="S10" s="18"/>
      <c r="T10" s="18"/>
      <c r="U10" s="18"/>
      <c r="V10" s="18"/>
    </row>
    <row r="11" spans="1:23" s="18" customFormat="1" x14ac:dyDescent="0.25">
      <c r="A11" s="18" t="s">
        <v>31</v>
      </c>
      <c r="B11" s="12">
        <v>36974</v>
      </c>
      <c r="C11" s="33">
        <v>35880</v>
      </c>
      <c r="D11" s="33">
        <v>72854</v>
      </c>
      <c r="E11" s="12">
        <v>523</v>
      </c>
      <c r="F11" s="33">
        <v>189</v>
      </c>
      <c r="G11" s="33">
        <v>712</v>
      </c>
      <c r="H11" s="12">
        <f>SUM(B11,E11)</f>
        <v>37497</v>
      </c>
      <c r="I11" s="33">
        <f t="shared" si="0"/>
        <v>36069</v>
      </c>
      <c r="J11" s="33">
        <f t="shared" si="0"/>
        <v>73566</v>
      </c>
      <c r="K11" s="125"/>
      <c r="L11" s="136"/>
      <c r="M11" s="136"/>
      <c r="N11" s="5"/>
      <c r="O11" s="5"/>
      <c r="P11" s="5"/>
      <c r="Q11" s="5"/>
      <c r="R11" s="5"/>
      <c r="S11" s="5"/>
      <c r="T11" s="5"/>
      <c r="U11" s="5"/>
      <c r="V11" s="5"/>
      <c r="W11" s="4"/>
    </row>
    <row r="12" spans="1:23" s="5" customFormat="1" x14ac:dyDescent="0.25">
      <c r="A12" s="3" t="s">
        <v>1</v>
      </c>
      <c r="B12" s="9"/>
      <c r="C12" s="2"/>
      <c r="D12" s="2"/>
      <c r="E12" s="9"/>
      <c r="F12" s="2"/>
      <c r="G12" s="2"/>
      <c r="H12" s="9"/>
      <c r="I12" s="2"/>
      <c r="J12" s="2"/>
      <c r="K12" s="38"/>
      <c r="L12" s="136"/>
      <c r="M12" s="136"/>
      <c r="N12" s="18"/>
      <c r="O12" s="18"/>
      <c r="P12" s="18"/>
      <c r="Q12" s="18"/>
      <c r="R12" s="18"/>
      <c r="S12" s="18"/>
      <c r="T12" s="18"/>
      <c r="U12" s="18"/>
      <c r="W12" s="4"/>
    </row>
    <row r="13" spans="1:23" x14ac:dyDescent="0.25">
      <c r="A13" s="5" t="s">
        <v>34</v>
      </c>
      <c r="B13" s="9">
        <v>3479</v>
      </c>
      <c r="C13" s="2">
        <v>3284</v>
      </c>
      <c r="D13" s="2">
        <v>6763</v>
      </c>
      <c r="E13" s="9">
        <v>27</v>
      </c>
      <c r="F13" s="2">
        <v>11</v>
      </c>
      <c r="G13" s="2">
        <v>38</v>
      </c>
      <c r="H13" s="9">
        <f t="shared" ref="H13:J17" si="1">SUM(B13,E13)</f>
        <v>3506</v>
      </c>
      <c r="I13" s="2">
        <f t="shared" si="1"/>
        <v>3295</v>
      </c>
      <c r="J13" s="2">
        <f t="shared" si="1"/>
        <v>6801</v>
      </c>
      <c r="K13" s="22"/>
      <c r="W13" s="18"/>
    </row>
    <row r="14" spans="1:23" x14ac:dyDescent="0.25">
      <c r="A14" s="5" t="s">
        <v>35</v>
      </c>
      <c r="B14" s="9">
        <v>11239</v>
      </c>
      <c r="C14" s="32">
        <v>11010</v>
      </c>
      <c r="D14" s="2">
        <v>22249</v>
      </c>
      <c r="E14" s="9">
        <v>102</v>
      </c>
      <c r="F14" s="32">
        <v>60</v>
      </c>
      <c r="G14" s="2">
        <v>162</v>
      </c>
      <c r="H14" s="9">
        <f t="shared" si="1"/>
        <v>11341</v>
      </c>
      <c r="I14" s="32">
        <f t="shared" si="1"/>
        <v>11070</v>
      </c>
      <c r="J14" s="2">
        <f t="shared" si="1"/>
        <v>22411</v>
      </c>
      <c r="K14" s="22"/>
      <c r="W14" s="5"/>
    </row>
    <row r="15" spans="1:23" x14ac:dyDescent="0.25">
      <c r="A15" s="5" t="s">
        <v>36</v>
      </c>
      <c r="B15" s="9">
        <v>0</v>
      </c>
      <c r="C15" s="32">
        <v>0</v>
      </c>
      <c r="D15" s="2">
        <v>0</v>
      </c>
      <c r="E15" s="9">
        <v>5</v>
      </c>
      <c r="F15" s="32">
        <v>3</v>
      </c>
      <c r="G15" s="2">
        <v>8</v>
      </c>
      <c r="H15" s="9">
        <f t="shared" si="1"/>
        <v>5</v>
      </c>
      <c r="I15" s="32">
        <f t="shared" si="1"/>
        <v>3</v>
      </c>
      <c r="J15" s="2">
        <f t="shared" si="1"/>
        <v>8</v>
      </c>
      <c r="K15" s="22"/>
    </row>
    <row r="16" spans="1:23" x14ac:dyDescent="0.25">
      <c r="A16" s="5" t="s">
        <v>37</v>
      </c>
      <c r="B16" s="9">
        <v>6256</v>
      </c>
      <c r="C16" s="32">
        <v>5925</v>
      </c>
      <c r="D16" s="2">
        <v>12181</v>
      </c>
      <c r="E16" s="9">
        <v>15</v>
      </c>
      <c r="F16" s="32">
        <v>4</v>
      </c>
      <c r="G16" s="2">
        <v>19</v>
      </c>
      <c r="H16" s="9">
        <f t="shared" si="1"/>
        <v>6271</v>
      </c>
      <c r="I16" s="32">
        <f t="shared" si="1"/>
        <v>5929</v>
      </c>
      <c r="J16" s="2">
        <f t="shared" si="1"/>
        <v>12200</v>
      </c>
      <c r="K16" s="22"/>
    </row>
    <row r="17" spans="1:23" s="18" customFormat="1" x14ac:dyDescent="0.25">
      <c r="A17" s="18" t="s">
        <v>31</v>
      </c>
      <c r="B17" s="12">
        <v>20974</v>
      </c>
      <c r="C17" s="33">
        <v>20219</v>
      </c>
      <c r="D17" s="33">
        <v>41193</v>
      </c>
      <c r="E17" s="12">
        <v>149</v>
      </c>
      <c r="F17" s="33">
        <v>78</v>
      </c>
      <c r="G17" s="33">
        <v>227</v>
      </c>
      <c r="H17" s="12">
        <f t="shared" si="1"/>
        <v>21123</v>
      </c>
      <c r="I17" s="33">
        <f t="shared" si="1"/>
        <v>20297</v>
      </c>
      <c r="J17" s="33">
        <f t="shared" si="1"/>
        <v>41420</v>
      </c>
      <c r="K17" s="125"/>
      <c r="L17" s="43"/>
      <c r="M17" s="43"/>
      <c r="N17" s="4"/>
      <c r="O17" s="4"/>
      <c r="P17" s="4"/>
      <c r="Q17" s="4"/>
      <c r="R17" s="4"/>
      <c r="S17" s="4"/>
      <c r="T17" s="4"/>
      <c r="U17" s="4"/>
      <c r="V17" s="4"/>
      <c r="W17" s="4"/>
    </row>
    <row r="18" spans="1:23" s="5" customFormat="1" x14ac:dyDescent="0.25">
      <c r="A18" s="3" t="s">
        <v>2</v>
      </c>
      <c r="B18" s="9"/>
      <c r="C18" s="2"/>
      <c r="D18" s="2"/>
      <c r="E18" s="9"/>
      <c r="F18" s="2"/>
      <c r="G18" s="2"/>
      <c r="H18" s="9"/>
      <c r="I18" s="2"/>
      <c r="J18" s="2"/>
      <c r="K18" s="38"/>
      <c r="L18" s="44"/>
      <c r="V18" s="18"/>
      <c r="W18" s="4"/>
    </row>
    <row r="19" spans="1:23" x14ac:dyDescent="0.25">
      <c r="A19" s="5" t="s">
        <v>34</v>
      </c>
      <c r="B19" s="9">
        <v>2092</v>
      </c>
      <c r="C19" s="2">
        <v>2031</v>
      </c>
      <c r="D19" s="2">
        <v>4123</v>
      </c>
      <c r="E19" s="9">
        <v>25</v>
      </c>
      <c r="F19" s="2">
        <v>16</v>
      </c>
      <c r="G19" s="2">
        <v>41</v>
      </c>
      <c r="H19" s="9">
        <f t="shared" ref="H19:J23" si="2">SUM(B19,E19)</f>
        <v>2117</v>
      </c>
      <c r="I19" s="2">
        <f t="shared" si="2"/>
        <v>2047</v>
      </c>
      <c r="J19" s="2">
        <f t="shared" si="2"/>
        <v>4164</v>
      </c>
      <c r="K19" s="22"/>
      <c r="L19" s="136"/>
      <c r="M19" s="136"/>
      <c r="N19" s="5"/>
      <c r="O19" s="5"/>
      <c r="P19" s="5"/>
      <c r="Q19" s="5"/>
      <c r="R19" s="5"/>
      <c r="S19" s="5"/>
      <c r="T19" s="5"/>
      <c r="U19" s="5"/>
      <c r="V19" s="5"/>
      <c r="W19" s="18"/>
    </row>
    <row r="20" spans="1:23" x14ac:dyDescent="0.25">
      <c r="A20" s="5" t="s">
        <v>35</v>
      </c>
      <c r="B20" s="9">
        <v>3428</v>
      </c>
      <c r="C20" s="32">
        <v>3090</v>
      </c>
      <c r="D20" s="2">
        <v>6518</v>
      </c>
      <c r="E20" s="9">
        <v>49</v>
      </c>
      <c r="F20" s="32">
        <v>12</v>
      </c>
      <c r="G20" s="2">
        <v>61</v>
      </c>
      <c r="H20" s="9">
        <f t="shared" si="2"/>
        <v>3477</v>
      </c>
      <c r="I20" s="32">
        <f t="shared" si="2"/>
        <v>3102</v>
      </c>
      <c r="J20" s="2">
        <f t="shared" si="2"/>
        <v>6579</v>
      </c>
      <c r="K20" s="22"/>
      <c r="L20" s="136"/>
      <c r="M20" s="136"/>
      <c r="N20" s="5"/>
      <c r="O20" s="5"/>
      <c r="P20" s="5"/>
      <c r="Q20" s="5"/>
      <c r="R20" s="5"/>
      <c r="S20" s="5"/>
      <c r="T20" s="5"/>
      <c r="U20" s="5"/>
      <c r="V20" s="5"/>
      <c r="W20" s="5"/>
    </row>
    <row r="21" spans="1:23" x14ac:dyDescent="0.25">
      <c r="A21" s="5" t="s">
        <v>37</v>
      </c>
      <c r="B21" s="9">
        <v>1912</v>
      </c>
      <c r="C21" s="32">
        <v>1836</v>
      </c>
      <c r="D21" s="2">
        <v>3748</v>
      </c>
      <c r="E21" s="9">
        <v>0</v>
      </c>
      <c r="F21" s="32">
        <v>0</v>
      </c>
      <c r="G21" s="2">
        <v>0</v>
      </c>
      <c r="H21" s="9">
        <f t="shared" si="2"/>
        <v>1912</v>
      </c>
      <c r="I21" s="32">
        <f t="shared" si="2"/>
        <v>1836</v>
      </c>
      <c r="J21" s="2">
        <f t="shared" si="2"/>
        <v>3748</v>
      </c>
      <c r="K21" s="22"/>
      <c r="Q21" s="5"/>
      <c r="R21" s="5"/>
      <c r="S21" s="5"/>
      <c r="T21" s="5"/>
    </row>
    <row r="22" spans="1:23" x14ac:dyDescent="0.25">
      <c r="A22" s="5" t="s">
        <v>42</v>
      </c>
      <c r="B22" s="9">
        <v>0</v>
      </c>
      <c r="C22" s="32">
        <v>0</v>
      </c>
      <c r="D22" s="2">
        <v>0</v>
      </c>
      <c r="E22" s="9">
        <v>16</v>
      </c>
      <c r="F22" s="32">
        <v>13</v>
      </c>
      <c r="G22" s="2">
        <v>29</v>
      </c>
      <c r="H22" s="9">
        <f t="shared" si="2"/>
        <v>16</v>
      </c>
      <c r="I22" s="32">
        <f t="shared" si="2"/>
        <v>13</v>
      </c>
      <c r="J22" s="2">
        <f t="shared" si="2"/>
        <v>29</v>
      </c>
      <c r="K22" s="22"/>
      <c r="M22" s="44"/>
      <c r="N22" s="18"/>
      <c r="O22" s="18"/>
      <c r="P22" s="18"/>
      <c r="Q22" s="18"/>
      <c r="R22" s="18"/>
      <c r="S22" s="18"/>
      <c r="T22" s="18"/>
      <c r="U22" s="18"/>
    </row>
    <row r="23" spans="1:23" s="18" customFormat="1" x14ac:dyDescent="0.25">
      <c r="A23" s="18" t="s">
        <v>31</v>
      </c>
      <c r="B23" s="12">
        <v>7432</v>
      </c>
      <c r="C23" s="33">
        <v>6957</v>
      </c>
      <c r="D23" s="33">
        <v>14389</v>
      </c>
      <c r="E23" s="12">
        <v>90</v>
      </c>
      <c r="F23" s="33">
        <v>41</v>
      </c>
      <c r="G23" s="33">
        <v>131</v>
      </c>
      <c r="H23" s="12">
        <f t="shared" si="2"/>
        <v>7522</v>
      </c>
      <c r="I23" s="33">
        <f t="shared" si="2"/>
        <v>6998</v>
      </c>
      <c r="J23" s="33">
        <f t="shared" si="2"/>
        <v>14520</v>
      </c>
      <c r="K23" s="125"/>
      <c r="L23" s="43"/>
      <c r="M23" s="43"/>
      <c r="N23" s="4"/>
      <c r="O23" s="4"/>
      <c r="P23" s="4"/>
      <c r="Q23" s="4"/>
      <c r="R23" s="4"/>
      <c r="S23" s="4"/>
      <c r="T23" s="4"/>
      <c r="U23" s="4"/>
      <c r="V23" s="4"/>
      <c r="W23" s="4"/>
    </row>
    <row r="24" spans="1:23" s="5" customFormat="1" x14ac:dyDescent="0.25">
      <c r="A24" s="3" t="s">
        <v>3</v>
      </c>
      <c r="B24" s="9"/>
      <c r="C24" s="2"/>
      <c r="D24" s="2"/>
      <c r="E24" s="9"/>
      <c r="F24" s="2"/>
      <c r="G24" s="2"/>
      <c r="H24" s="9"/>
      <c r="I24" s="2"/>
      <c r="J24" s="2"/>
      <c r="K24" s="38"/>
      <c r="L24" s="43"/>
      <c r="M24" s="43"/>
      <c r="N24" s="4"/>
      <c r="O24" s="4"/>
      <c r="P24" s="4"/>
      <c r="Q24" s="4"/>
      <c r="R24" s="4"/>
      <c r="S24" s="4"/>
      <c r="T24" s="4"/>
      <c r="U24" s="4"/>
      <c r="V24" s="4"/>
      <c r="W24" s="4"/>
    </row>
    <row r="25" spans="1:23" x14ac:dyDescent="0.25">
      <c r="A25" s="5" t="s">
        <v>34</v>
      </c>
      <c r="B25" s="9">
        <v>3109</v>
      </c>
      <c r="C25" s="2">
        <v>3002</v>
      </c>
      <c r="D25" s="2">
        <v>6111</v>
      </c>
      <c r="E25" s="9">
        <v>131</v>
      </c>
      <c r="F25" s="2">
        <v>44</v>
      </c>
      <c r="G25" s="2">
        <v>175</v>
      </c>
      <c r="H25" s="9">
        <f t="shared" ref="H25:J29" si="3">SUM(B25,E25)</f>
        <v>3240</v>
      </c>
      <c r="I25" s="2">
        <f t="shared" si="3"/>
        <v>3046</v>
      </c>
      <c r="J25" s="2">
        <f t="shared" si="3"/>
        <v>6286</v>
      </c>
      <c r="K25" s="22"/>
      <c r="W25" s="18"/>
    </row>
    <row r="26" spans="1:23" x14ac:dyDescent="0.25">
      <c r="A26" s="5" t="s">
        <v>35</v>
      </c>
      <c r="B26" s="9">
        <v>15219</v>
      </c>
      <c r="C26" s="32">
        <v>14663</v>
      </c>
      <c r="D26" s="2">
        <v>29882</v>
      </c>
      <c r="E26" s="9">
        <v>220</v>
      </c>
      <c r="F26" s="32">
        <v>88</v>
      </c>
      <c r="G26" s="2">
        <v>308</v>
      </c>
      <c r="H26" s="9">
        <f t="shared" si="3"/>
        <v>15439</v>
      </c>
      <c r="I26" s="32">
        <f t="shared" si="3"/>
        <v>14751</v>
      </c>
      <c r="J26" s="2">
        <f t="shared" si="3"/>
        <v>30190</v>
      </c>
      <c r="K26" s="22"/>
      <c r="W26" s="5"/>
    </row>
    <row r="27" spans="1:23" x14ac:dyDescent="0.25">
      <c r="A27" s="5" t="s">
        <v>36</v>
      </c>
      <c r="B27" s="9">
        <v>0</v>
      </c>
      <c r="C27" s="32">
        <v>0</v>
      </c>
      <c r="D27" s="2">
        <v>0</v>
      </c>
      <c r="E27" s="9">
        <v>0</v>
      </c>
      <c r="F27" s="32">
        <v>0</v>
      </c>
      <c r="G27" s="2">
        <v>0</v>
      </c>
      <c r="H27" s="9">
        <f t="shared" si="3"/>
        <v>0</v>
      </c>
      <c r="I27" s="32">
        <f t="shared" si="3"/>
        <v>0</v>
      </c>
      <c r="J27" s="2">
        <f t="shared" si="3"/>
        <v>0</v>
      </c>
      <c r="K27" s="22"/>
    </row>
    <row r="28" spans="1:23" x14ac:dyDescent="0.25">
      <c r="A28" s="5" t="s">
        <v>37</v>
      </c>
      <c r="B28" s="9">
        <v>2755</v>
      </c>
      <c r="C28" s="32">
        <v>2634</v>
      </c>
      <c r="D28" s="2">
        <v>5389</v>
      </c>
      <c r="E28" s="9">
        <v>30</v>
      </c>
      <c r="F28" s="32">
        <v>7</v>
      </c>
      <c r="G28" s="2">
        <v>37</v>
      </c>
      <c r="H28" s="9">
        <f t="shared" si="3"/>
        <v>2785</v>
      </c>
      <c r="I28" s="32">
        <f t="shared" si="3"/>
        <v>2641</v>
      </c>
      <c r="J28" s="2">
        <f t="shared" si="3"/>
        <v>5426</v>
      </c>
      <c r="K28" s="22"/>
      <c r="L28" s="44"/>
      <c r="M28" s="44"/>
      <c r="N28" s="18"/>
      <c r="O28" s="18"/>
      <c r="P28" s="18"/>
      <c r="Q28" s="18"/>
      <c r="R28" s="18"/>
      <c r="S28" s="18"/>
      <c r="T28" s="18"/>
      <c r="U28" s="18"/>
      <c r="V28" s="18"/>
    </row>
    <row r="29" spans="1:23" s="18" customFormat="1" x14ac:dyDescent="0.25">
      <c r="A29" s="18" t="s">
        <v>31</v>
      </c>
      <c r="B29" s="12">
        <v>21083</v>
      </c>
      <c r="C29" s="33">
        <v>20299</v>
      </c>
      <c r="D29" s="33">
        <v>41382</v>
      </c>
      <c r="E29" s="12">
        <v>381</v>
      </c>
      <c r="F29" s="33">
        <v>139</v>
      </c>
      <c r="G29" s="33">
        <v>520</v>
      </c>
      <c r="H29" s="12">
        <f t="shared" si="3"/>
        <v>21464</v>
      </c>
      <c r="I29" s="33">
        <f t="shared" si="3"/>
        <v>20438</v>
      </c>
      <c r="J29" s="33">
        <f t="shared" si="3"/>
        <v>41902</v>
      </c>
      <c r="K29" s="125"/>
      <c r="L29" s="44"/>
      <c r="M29" s="44"/>
      <c r="W29" s="4"/>
    </row>
    <row r="30" spans="1:23" s="5" customFormat="1" x14ac:dyDescent="0.25">
      <c r="A30" s="3" t="s">
        <v>4</v>
      </c>
      <c r="B30" s="9"/>
      <c r="C30" s="2"/>
      <c r="D30" s="2"/>
      <c r="E30" s="9"/>
      <c r="F30" s="2"/>
      <c r="G30" s="2"/>
      <c r="H30" s="9"/>
      <c r="I30" s="2"/>
      <c r="J30" s="2"/>
      <c r="K30" s="38"/>
      <c r="L30" s="44"/>
      <c r="M30" s="44"/>
      <c r="N30" s="18"/>
      <c r="O30" s="18"/>
      <c r="P30" s="18"/>
      <c r="Q30" s="18"/>
      <c r="R30" s="18"/>
      <c r="S30" s="18"/>
      <c r="T30" s="18"/>
      <c r="U30" s="18"/>
      <c r="V30" s="18"/>
      <c r="W30" s="4"/>
    </row>
    <row r="31" spans="1:23" x14ac:dyDescent="0.25">
      <c r="A31" s="5" t="s">
        <v>34</v>
      </c>
      <c r="B31" s="9">
        <v>4466</v>
      </c>
      <c r="C31" s="2">
        <v>4167</v>
      </c>
      <c r="D31" s="2">
        <v>8633</v>
      </c>
      <c r="E31" s="9">
        <v>121</v>
      </c>
      <c r="F31" s="2">
        <v>39</v>
      </c>
      <c r="G31" s="2">
        <v>160</v>
      </c>
      <c r="H31" s="9">
        <f t="shared" ref="H31:J35" si="4">SUM(B31,E31)</f>
        <v>4587</v>
      </c>
      <c r="I31" s="2">
        <f t="shared" si="4"/>
        <v>4206</v>
      </c>
      <c r="J31" s="2">
        <f t="shared" si="4"/>
        <v>8793</v>
      </c>
      <c r="K31" s="22"/>
      <c r="L31" s="136"/>
      <c r="M31" s="136"/>
      <c r="N31" s="5"/>
      <c r="O31" s="5"/>
      <c r="P31" s="5"/>
      <c r="Q31" s="5"/>
      <c r="R31" s="5"/>
      <c r="S31" s="5"/>
      <c r="T31" s="5"/>
      <c r="U31" s="5"/>
      <c r="V31" s="5"/>
      <c r="W31" s="18"/>
    </row>
    <row r="32" spans="1:23" x14ac:dyDescent="0.25">
      <c r="A32" s="5" t="s">
        <v>35</v>
      </c>
      <c r="B32" s="9">
        <v>18222</v>
      </c>
      <c r="C32" s="32">
        <v>17329</v>
      </c>
      <c r="D32" s="2">
        <v>35551</v>
      </c>
      <c r="E32" s="9">
        <v>248</v>
      </c>
      <c r="F32" s="32">
        <v>105</v>
      </c>
      <c r="G32" s="2">
        <v>353</v>
      </c>
      <c r="H32" s="9">
        <f t="shared" si="4"/>
        <v>18470</v>
      </c>
      <c r="I32" s="32">
        <f t="shared" si="4"/>
        <v>17434</v>
      </c>
      <c r="J32" s="2">
        <f t="shared" si="4"/>
        <v>35904</v>
      </c>
      <c r="K32" s="22"/>
      <c r="W32" s="5"/>
    </row>
    <row r="33" spans="1:23" x14ac:dyDescent="0.25">
      <c r="A33" s="5" t="s">
        <v>36</v>
      </c>
      <c r="B33" s="9">
        <v>0</v>
      </c>
      <c r="C33" s="32">
        <v>0</v>
      </c>
      <c r="D33" s="2">
        <v>0</v>
      </c>
      <c r="E33" s="9">
        <v>10</v>
      </c>
      <c r="F33" s="32">
        <v>2</v>
      </c>
      <c r="G33" s="2">
        <v>12</v>
      </c>
      <c r="H33" s="9">
        <f t="shared" si="4"/>
        <v>10</v>
      </c>
      <c r="I33" s="32">
        <f t="shared" si="4"/>
        <v>2</v>
      </c>
      <c r="J33" s="2">
        <f t="shared" si="4"/>
        <v>12</v>
      </c>
      <c r="K33" s="22"/>
      <c r="N33" s="18"/>
      <c r="O33" s="18"/>
      <c r="P33" s="18"/>
    </row>
    <row r="34" spans="1:23" x14ac:dyDescent="0.25">
      <c r="A34" s="5" t="s">
        <v>37</v>
      </c>
      <c r="B34" s="9">
        <v>6264</v>
      </c>
      <c r="C34" s="32">
        <v>5963</v>
      </c>
      <c r="D34" s="2">
        <v>12227</v>
      </c>
      <c r="E34" s="9">
        <v>35</v>
      </c>
      <c r="F34" s="32">
        <v>12</v>
      </c>
      <c r="G34" s="2">
        <v>47</v>
      </c>
      <c r="H34" s="9">
        <f t="shared" si="4"/>
        <v>6299</v>
      </c>
      <c r="I34" s="32">
        <f t="shared" si="4"/>
        <v>5975</v>
      </c>
      <c r="J34" s="2">
        <f t="shared" si="4"/>
        <v>12274</v>
      </c>
      <c r="K34" s="22"/>
      <c r="W34" s="18"/>
    </row>
    <row r="35" spans="1:23" s="18" customFormat="1" x14ac:dyDescent="0.25">
      <c r="A35" s="18" t="s">
        <v>31</v>
      </c>
      <c r="B35" s="12">
        <v>28952</v>
      </c>
      <c r="C35" s="33">
        <v>27459</v>
      </c>
      <c r="D35" s="33">
        <v>56411</v>
      </c>
      <c r="E35" s="12">
        <v>414</v>
      </c>
      <c r="F35" s="33">
        <v>158</v>
      </c>
      <c r="G35" s="33">
        <v>572</v>
      </c>
      <c r="H35" s="12">
        <f t="shared" si="4"/>
        <v>29366</v>
      </c>
      <c r="I35" s="33">
        <f t="shared" si="4"/>
        <v>27617</v>
      </c>
      <c r="J35" s="33">
        <f t="shared" si="4"/>
        <v>56983</v>
      </c>
      <c r="K35" s="22"/>
      <c r="L35" s="43"/>
      <c r="M35" s="43"/>
      <c r="N35" s="4"/>
      <c r="O35" s="4"/>
      <c r="P35" s="4"/>
      <c r="Q35" s="4"/>
      <c r="R35" s="4"/>
      <c r="S35" s="4"/>
      <c r="T35" s="4"/>
      <c r="U35" s="4"/>
      <c r="V35" s="4"/>
      <c r="W35" s="5"/>
    </row>
    <row r="36" spans="1:23" s="5" customFormat="1" x14ac:dyDescent="0.25">
      <c r="A36" s="3" t="s">
        <v>5</v>
      </c>
      <c r="B36" s="9"/>
      <c r="C36" s="2"/>
      <c r="D36" s="2"/>
      <c r="E36" s="9"/>
      <c r="F36" s="2"/>
      <c r="G36" s="2"/>
      <c r="H36" s="9"/>
      <c r="I36" s="2"/>
      <c r="J36" s="2"/>
      <c r="K36" s="22"/>
      <c r="L36" s="43"/>
      <c r="M36" s="43"/>
      <c r="N36" s="4"/>
      <c r="O36" s="4"/>
      <c r="P36" s="4"/>
      <c r="Q36" s="4"/>
      <c r="R36" s="4"/>
      <c r="S36" s="4"/>
      <c r="T36" s="4"/>
      <c r="U36" s="4"/>
      <c r="V36" s="4"/>
      <c r="W36" s="4"/>
    </row>
    <row r="37" spans="1:23" x14ac:dyDescent="0.25">
      <c r="A37" s="5" t="s">
        <v>34</v>
      </c>
      <c r="B37" s="9">
        <v>34</v>
      </c>
      <c r="C37" s="2">
        <v>32</v>
      </c>
      <c r="D37" s="2">
        <v>66</v>
      </c>
      <c r="E37" s="9">
        <v>0</v>
      </c>
      <c r="F37" s="2">
        <v>0</v>
      </c>
      <c r="G37" s="2">
        <v>0</v>
      </c>
      <c r="H37" s="9">
        <f t="shared" ref="H37:J38" si="5">SUM(B37,E37)</f>
        <v>34</v>
      </c>
      <c r="I37" s="2">
        <f t="shared" si="5"/>
        <v>32</v>
      </c>
      <c r="J37" s="2">
        <f t="shared" si="5"/>
        <v>66</v>
      </c>
      <c r="K37" s="125"/>
    </row>
    <row r="38" spans="1:23" s="18" customFormat="1" x14ac:dyDescent="0.25">
      <c r="A38" s="18" t="s">
        <v>31</v>
      </c>
      <c r="B38" s="12">
        <v>34</v>
      </c>
      <c r="C38" s="33">
        <v>32</v>
      </c>
      <c r="D38" s="33">
        <v>66</v>
      </c>
      <c r="E38" s="12">
        <v>0</v>
      </c>
      <c r="F38" s="33">
        <v>0</v>
      </c>
      <c r="G38" s="33">
        <v>0</v>
      </c>
      <c r="H38" s="12">
        <f t="shared" si="5"/>
        <v>34</v>
      </c>
      <c r="I38" s="33">
        <f t="shared" si="5"/>
        <v>32</v>
      </c>
      <c r="J38" s="33">
        <f t="shared" si="5"/>
        <v>66</v>
      </c>
      <c r="K38" s="38"/>
      <c r="L38" s="43"/>
      <c r="M38" s="43"/>
      <c r="N38" s="4"/>
      <c r="O38" s="4"/>
      <c r="P38" s="4"/>
      <c r="Q38" s="4"/>
      <c r="R38" s="4"/>
      <c r="S38" s="4"/>
      <c r="T38" s="4"/>
      <c r="U38" s="4"/>
      <c r="V38" s="4"/>
      <c r="W38" s="4"/>
    </row>
    <row r="39" spans="1:23" s="5" customFormat="1" x14ac:dyDescent="0.25">
      <c r="A39" s="3" t="s">
        <v>6</v>
      </c>
      <c r="B39" s="9"/>
      <c r="C39" s="2"/>
      <c r="D39" s="2"/>
      <c r="E39" s="9"/>
      <c r="F39" s="2"/>
      <c r="G39" s="2"/>
      <c r="H39" s="9"/>
      <c r="I39" s="2"/>
      <c r="J39" s="2"/>
      <c r="K39" s="38"/>
      <c r="L39" s="43"/>
      <c r="M39" s="43"/>
      <c r="N39" s="4"/>
      <c r="O39" s="4"/>
      <c r="P39" s="4"/>
      <c r="Q39" s="4"/>
      <c r="R39" s="4"/>
      <c r="S39" s="4"/>
      <c r="T39" s="4"/>
      <c r="U39" s="4"/>
      <c r="V39" s="4"/>
      <c r="W39" s="4"/>
    </row>
    <row r="40" spans="1:23" x14ac:dyDescent="0.25">
      <c r="A40" s="5" t="s">
        <v>34</v>
      </c>
      <c r="B40" s="9">
        <v>2625</v>
      </c>
      <c r="C40" s="2">
        <v>2491</v>
      </c>
      <c r="D40" s="2">
        <v>5116</v>
      </c>
      <c r="E40" s="9">
        <v>117</v>
      </c>
      <c r="F40" s="2">
        <v>47</v>
      </c>
      <c r="G40" s="2">
        <v>164</v>
      </c>
      <c r="H40" s="9">
        <f t="shared" ref="H40:J44" si="6">SUM(B40,E40)</f>
        <v>2742</v>
      </c>
      <c r="I40" s="2">
        <f t="shared" si="6"/>
        <v>2538</v>
      </c>
      <c r="J40" s="2">
        <f t="shared" si="6"/>
        <v>5280</v>
      </c>
      <c r="K40" s="22"/>
      <c r="L40" s="44"/>
      <c r="M40" s="44"/>
      <c r="N40" s="18"/>
      <c r="O40" s="18"/>
      <c r="P40" s="18"/>
      <c r="Q40" s="18"/>
      <c r="R40" s="18"/>
      <c r="S40" s="18"/>
      <c r="T40" s="18"/>
      <c r="U40" s="18"/>
      <c r="V40" s="18"/>
      <c r="W40" s="18"/>
    </row>
    <row r="41" spans="1:23" x14ac:dyDescent="0.25">
      <c r="A41" s="5" t="s">
        <v>35</v>
      </c>
      <c r="B41" s="9">
        <v>10677</v>
      </c>
      <c r="C41" s="32">
        <v>10489</v>
      </c>
      <c r="D41" s="2">
        <v>21166</v>
      </c>
      <c r="E41" s="9">
        <v>248</v>
      </c>
      <c r="F41" s="32">
        <v>76</v>
      </c>
      <c r="G41" s="2">
        <v>324</v>
      </c>
      <c r="H41" s="9">
        <f t="shared" si="6"/>
        <v>10925</v>
      </c>
      <c r="I41" s="32">
        <f t="shared" si="6"/>
        <v>10565</v>
      </c>
      <c r="J41" s="2">
        <f t="shared" si="6"/>
        <v>21490</v>
      </c>
      <c r="K41" s="125"/>
      <c r="L41" s="44"/>
      <c r="M41" s="44"/>
      <c r="N41" s="18"/>
      <c r="O41" s="18"/>
      <c r="P41" s="18"/>
      <c r="Q41" s="18"/>
      <c r="R41" s="18"/>
      <c r="S41" s="18"/>
      <c r="T41" s="18"/>
      <c r="U41" s="18"/>
      <c r="V41" s="18"/>
      <c r="W41" s="5"/>
    </row>
    <row r="42" spans="1:23" x14ac:dyDescent="0.25">
      <c r="A42" s="5" t="s">
        <v>36</v>
      </c>
      <c r="B42" s="9">
        <v>57</v>
      </c>
      <c r="C42" s="32">
        <v>68</v>
      </c>
      <c r="D42" s="2">
        <v>125</v>
      </c>
      <c r="E42" s="9">
        <v>0</v>
      </c>
      <c r="F42" s="32">
        <v>0</v>
      </c>
      <c r="G42" s="2">
        <v>0</v>
      </c>
      <c r="H42" s="9">
        <f t="shared" si="6"/>
        <v>57</v>
      </c>
      <c r="I42" s="32">
        <f t="shared" si="6"/>
        <v>68</v>
      </c>
      <c r="J42" s="2">
        <f t="shared" si="6"/>
        <v>125</v>
      </c>
      <c r="K42" s="38"/>
      <c r="L42" s="136"/>
      <c r="M42" s="136"/>
      <c r="N42" s="5"/>
      <c r="O42" s="5"/>
      <c r="P42" s="5"/>
      <c r="Q42" s="5"/>
      <c r="R42" s="5"/>
      <c r="S42" s="5"/>
      <c r="T42" s="5"/>
      <c r="U42" s="5"/>
      <c r="V42" s="5"/>
    </row>
    <row r="43" spans="1:23" x14ac:dyDescent="0.25">
      <c r="A43" s="5" t="s">
        <v>37</v>
      </c>
      <c r="B43" s="9">
        <v>1897</v>
      </c>
      <c r="C43" s="32">
        <v>1819</v>
      </c>
      <c r="D43" s="2">
        <v>3716</v>
      </c>
      <c r="E43" s="9">
        <v>0</v>
      </c>
      <c r="F43" s="32">
        <v>0</v>
      </c>
      <c r="G43" s="2">
        <v>0</v>
      </c>
      <c r="H43" s="9">
        <f t="shared" si="6"/>
        <v>1897</v>
      </c>
      <c r="I43" s="32">
        <f t="shared" si="6"/>
        <v>1819</v>
      </c>
      <c r="J43" s="2">
        <f t="shared" si="6"/>
        <v>3716</v>
      </c>
      <c r="K43" s="22"/>
      <c r="Q43" s="5"/>
      <c r="R43" s="5"/>
      <c r="S43" s="5"/>
      <c r="T43" s="5"/>
    </row>
    <row r="44" spans="1:23" s="18" customFormat="1" x14ac:dyDescent="0.25">
      <c r="A44" s="18" t="s">
        <v>31</v>
      </c>
      <c r="B44" s="12">
        <v>15256</v>
      </c>
      <c r="C44" s="33">
        <v>14867</v>
      </c>
      <c r="D44" s="33">
        <v>30123</v>
      </c>
      <c r="E44" s="12">
        <v>365</v>
      </c>
      <c r="F44" s="33">
        <v>123</v>
      </c>
      <c r="G44" s="33">
        <v>488</v>
      </c>
      <c r="H44" s="12">
        <f t="shared" si="6"/>
        <v>15621</v>
      </c>
      <c r="I44" s="33">
        <f t="shared" si="6"/>
        <v>14990</v>
      </c>
      <c r="J44" s="33">
        <f t="shared" si="6"/>
        <v>30611</v>
      </c>
      <c r="K44" s="22"/>
      <c r="L44" s="43"/>
      <c r="M44" s="43"/>
      <c r="N44" s="4"/>
      <c r="O44" s="4"/>
      <c r="P44" s="4"/>
      <c r="Q44" s="4"/>
      <c r="R44" s="4"/>
      <c r="S44" s="4"/>
      <c r="T44" s="4"/>
      <c r="U44" s="4"/>
      <c r="V44" s="4"/>
      <c r="W44" s="4"/>
    </row>
    <row r="45" spans="1:23" s="5" customFormat="1" x14ac:dyDescent="0.25">
      <c r="A45" s="101" t="s">
        <v>33</v>
      </c>
      <c r="B45" s="35"/>
      <c r="C45" s="34"/>
      <c r="D45" s="34"/>
      <c r="E45" s="35"/>
      <c r="F45" s="34"/>
      <c r="G45" s="34"/>
      <c r="H45" s="35"/>
      <c r="I45" s="34"/>
      <c r="J45" s="34"/>
      <c r="K45" s="22"/>
      <c r="L45" s="43"/>
      <c r="M45" s="43"/>
      <c r="N45" s="4"/>
      <c r="O45" s="4"/>
      <c r="P45" s="4"/>
      <c r="Q45" s="4"/>
      <c r="R45" s="4"/>
      <c r="S45" s="4"/>
      <c r="T45" s="4"/>
      <c r="U45" s="4"/>
      <c r="V45" s="4"/>
      <c r="W45" s="4"/>
    </row>
    <row r="46" spans="1:23" x14ac:dyDescent="0.25">
      <c r="A46" s="5" t="s">
        <v>34</v>
      </c>
      <c r="B46" s="9">
        <f>SUM(B40,B37,B31,B25,B19,B13,B7)</f>
        <v>21453</v>
      </c>
      <c r="C46" s="2">
        <f t="shared" ref="C46:J46" si="7">SUM(C40,C37,C31,C25,C19,C13,C7)</f>
        <v>20504</v>
      </c>
      <c r="D46" s="2">
        <f t="shared" si="7"/>
        <v>41957</v>
      </c>
      <c r="E46" s="9">
        <f t="shared" si="7"/>
        <v>545</v>
      </c>
      <c r="F46" s="2">
        <f t="shared" si="7"/>
        <v>214</v>
      </c>
      <c r="G46" s="2">
        <f t="shared" si="7"/>
        <v>759</v>
      </c>
      <c r="H46" s="9">
        <f t="shared" si="7"/>
        <v>21998</v>
      </c>
      <c r="I46" s="2">
        <f t="shared" si="7"/>
        <v>20718</v>
      </c>
      <c r="J46" s="2">
        <f t="shared" si="7"/>
        <v>42716</v>
      </c>
      <c r="K46" s="22"/>
    </row>
    <row r="47" spans="1:23" x14ac:dyDescent="0.25">
      <c r="A47" s="5" t="s">
        <v>35</v>
      </c>
      <c r="B47" s="9">
        <f>SUM(B8,B14,B20,B26,B32,B41)</f>
        <v>79905</v>
      </c>
      <c r="C47" s="32">
        <f t="shared" ref="C47:J47" si="8">SUM(C8,C14,C20,C26,C32,C41)</f>
        <v>77429</v>
      </c>
      <c r="D47" s="2">
        <f t="shared" si="8"/>
        <v>157334</v>
      </c>
      <c r="E47" s="9">
        <f t="shared" si="8"/>
        <v>1155</v>
      </c>
      <c r="F47" s="32">
        <f t="shared" si="8"/>
        <v>436</v>
      </c>
      <c r="G47" s="2">
        <f t="shared" si="8"/>
        <v>1591</v>
      </c>
      <c r="H47" s="9">
        <f t="shared" si="8"/>
        <v>81060</v>
      </c>
      <c r="I47" s="32">
        <f t="shared" si="8"/>
        <v>77865</v>
      </c>
      <c r="J47" s="2">
        <f t="shared" si="8"/>
        <v>158925</v>
      </c>
      <c r="K47" s="125"/>
      <c r="W47" s="18"/>
    </row>
    <row r="48" spans="1:23" x14ac:dyDescent="0.25">
      <c r="A48" s="5" t="s">
        <v>36</v>
      </c>
      <c r="B48" s="9">
        <f>SUM(B9,B15,B27,B33,B42)</f>
        <v>57</v>
      </c>
      <c r="C48" s="32">
        <f t="shared" ref="C48:J48" si="9">SUM(C9,C15,C27,C33,C42)</f>
        <v>68</v>
      </c>
      <c r="D48" s="2">
        <f t="shared" si="9"/>
        <v>125</v>
      </c>
      <c r="E48" s="9">
        <f t="shared" si="9"/>
        <v>15</v>
      </c>
      <c r="F48" s="32">
        <f t="shared" si="9"/>
        <v>5</v>
      </c>
      <c r="G48" s="2">
        <f t="shared" si="9"/>
        <v>20</v>
      </c>
      <c r="H48" s="9">
        <f t="shared" si="9"/>
        <v>72</v>
      </c>
      <c r="I48" s="32">
        <f t="shared" si="9"/>
        <v>73</v>
      </c>
      <c r="J48" s="2">
        <f t="shared" si="9"/>
        <v>145</v>
      </c>
      <c r="K48" s="38"/>
    </row>
    <row r="49" spans="1:23" x14ac:dyDescent="0.25">
      <c r="A49" s="5" t="s">
        <v>37</v>
      </c>
      <c r="B49" s="9">
        <f>SUM(B10,B16,B21,B28,B34,B43)</f>
        <v>29290</v>
      </c>
      <c r="C49" s="32">
        <f t="shared" ref="C49:J49" si="10">SUM(C10,C16,C21,C28,C34,C43)</f>
        <v>27712</v>
      </c>
      <c r="D49" s="2">
        <f t="shared" si="10"/>
        <v>57002</v>
      </c>
      <c r="E49" s="9">
        <f t="shared" si="10"/>
        <v>191</v>
      </c>
      <c r="F49" s="32">
        <f t="shared" si="10"/>
        <v>60</v>
      </c>
      <c r="G49" s="2">
        <f t="shared" si="10"/>
        <v>251</v>
      </c>
      <c r="H49" s="9">
        <f t="shared" si="10"/>
        <v>29481</v>
      </c>
      <c r="I49" s="32">
        <f t="shared" si="10"/>
        <v>27772</v>
      </c>
      <c r="J49" s="2">
        <f t="shared" si="10"/>
        <v>57253</v>
      </c>
      <c r="K49" s="22"/>
      <c r="L49" s="44"/>
      <c r="M49" s="44"/>
      <c r="N49" s="18"/>
      <c r="O49" s="18"/>
      <c r="P49" s="18"/>
      <c r="Q49" s="18"/>
      <c r="R49" s="18"/>
      <c r="S49" s="18"/>
      <c r="T49" s="18"/>
      <c r="U49" s="18"/>
      <c r="V49" s="18"/>
    </row>
    <row r="50" spans="1:23" x14ac:dyDescent="0.25">
      <c r="A50" s="5" t="s">
        <v>42</v>
      </c>
      <c r="B50" s="9">
        <f>SUM(B22)</f>
        <v>0</v>
      </c>
      <c r="C50" s="32">
        <f t="shared" ref="C50:J50" si="11">SUM(C22)</f>
        <v>0</v>
      </c>
      <c r="D50" s="2">
        <f t="shared" si="11"/>
        <v>0</v>
      </c>
      <c r="E50" s="9">
        <f t="shared" si="11"/>
        <v>16</v>
      </c>
      <c r="F50" s="32">
        <f t="shared" si="11"/>
        <v>13</v>
      </c>
      <c r="G50" s="2">
        <f t="shared" si="11"/>
        <v>29</v>
      </c>
      <c r="H50" s="9">
        <f t="shared" si="11"/>
        <v>16</v>
      </c>
      <c r="I50" s="32">
        <f t="shared" si="11"/>
        <v>13</v>
      </c>
      <c r="J50" s="2">
        <f t="shared" si="11"/>
        <v>29</v>
      </c>
      <c r="K50" s="22"/>
      <c r="L50" s="136"/>
      <c r="M50" s="136"/>
      <c r="N50" s="5"/>
      <c r="O50" s="5"/>
      <c r="P50" s="5"/>
      <c r="Q50" s="5"/>
      <c r="R50" s="5"/>
      <c r="S50" s="5"/>
      <c r="T50" s="5"/>
      <c r="U50" s="5"/>
      <c r="V50" s="5"/>
    </row>
    <row r="51" spans="1:23" s="18" customFormat="1" x14ac:dyDescent="0.25">
      <c r="A51" s="18" t="s">
        <v>32</v>
      </c>
      <c r="B51" s="12">
        <f>SUM(B46:B50)</f>
        <v>130705</v>
      </c>
      <c r="C51" s="33">
        <f t="shared" ref="C51:J51" si="12">SUM(C46:C50)</f>
        <v>125713</v>
      </c>
      <c r="D51" s="33">
        <f t="shared" si="12"/>
        <v>256418</v>
      </c>
      <c r="E51" s="12">
        <f t="shared" si="12"/>
        <v>1922</v>
      </c>
      <c r="F51" s="33">
        <f t="shared" si="12"/>
        <v>728</v>
      </c>
      <c r="G51" s="33">
        <f t="shared" si="12"/>
        <v>2650</v>
      </c>
      <c r="H51" s="12">
        <f t="shared" si="12"/>
        <v>132627</v>
      </c>
      <c r="I51" s="33">
        <f t="shared" si="12"/>
        <v>126441</v>
      </c>
      <c r="J51" s="33">
        <f t="shared" si="12"/>
        <v>259068</v>
      </c>
      <c r="K51" s="4"/>
      <c r="L51" s="43"/>
      <c r="M51" s="43"/>
      <c r="N51" s="4"/>
      <c r="O51" s="4"/>
      <c r="P51" s="4"/>
      <c r="Q51" s="5"/>
      <c r="R51" s="5"/>
      <c r="S51" s="5"/>
      <c r="T51" s="5"/>
      <c r="U51" s="4"/>
      <c r="V51" s="4"/>
      <c r="W51" s="4"/>
    </row>
    <row r="52" spans="1:23" x14ac:dyDescent="0.25">
      <c r="A52" s="5"/>
      <c r="L52" s="44"/>
      <c r="M52" s="44"/>
      <c r="N52" s="18"/>
      <c r="O52" s="18"/>
      <c r="P52" s="18"/>
      <c r="Q52" s="18"/>
      <c r="R52" s="18"/>
      <c r="S52" s="18"/>
      <c r="T52" s="18"/>
      <c r="U52" s="18"/>
      <c r="V52" s="18"/>
    </row>
    <row r="53" spans="1:23" x14ac:dyDescent="0.25">
      <c r="A53" s="49" t="s">
        <v>53</v>
      </c>
      <c r="B53" s="50"/>
      <c r="C53" s="50"/>
      <c r="D53" s="49"/>
      <c r="E53" s="50"/>
      <c r="F53" s="50"/>
      <c r="G53" s="49"/>
      <c r="H53" s="50"/>
      <c r="I53" s="50"/>
      <c r="J53" s="49"/>
      <c r="L53" s="136"/>
      <c r="M53" s="136"/>
      <c r="N53" s="5"/>
      <c r="O53" s="5"/>
      <c r="P53" s="5"/>
      <c r="Q53" s="5"/>
      <c r="R53" s="5"/>
      <c r="S53" s="5"/>
      <c r="T53" s="5"/>
      <c r="U53" s="5"/>
      <c r="V53" s="5"/>
    </row>
    <row r="54" spans="1:23" ht="23.4" customHeight="1" x14ac:dyDescent="0.25">
      <c r="A54" s="53" t="s">
        <v>102</v>
      </c>
      <c r="B54" s="53"/>
      <c r="C54" s="53"/>
      <c r="D54" s="53"/>
      <c r="E54" s="53"/>
      <c r="F54" s="53"/>
      <c r="G54" s="53"/>
      <c r="H54" s="53"/>
      <c r="I54" s="53"/>
      <c r="J54" s="53"/>
      <c r="K54" s="18"/>
    </row>
    <row r="55" spans="1:23" ht="34.799999999999997" customHeight="1" x14ac:dyDescent="0.25">
      <c r="A55" s="53"/>
      <c r="B55" s="53"/>
      <c r="C55" s="53"/>
      <c r="D55" s="53"/>
      <c r="E55" s="53"/>
      <c r="F55" s="53"/>
      <c r="G55" s="53"/>
      <c r="H55" s="53"/>
      <c r="I55" s="53"/>
      <c r="J55" s="53"/>
    </row>
    <row r="56" spans="1:23" x14ac:dyDescent="0.25">
      <c r="L56" s="44"/>
      <c r="M56" s="44"/>
      <c r="N56" s="18"/>
      <c r="O56" s="18"/>
      <c r="P56" s="18"/>
      <c r="Q56" s="18"/>
      <c r="R56" s="18"/>
      <c r="S56" s="18"/>
      <c r="T56" s="18"/>
      <c r="U56" s="18"/>
      <c r="V56" s="18"/>
    </row>
    <row r="57" spans="1:23" x14ac:dyDescent="0.25">
      <c r="L57" s="136"/>
      <c r="M57" s="136"/>
      <c r="N57" s="5"/>
      <c r="O57" s="5"/>
      <c r="P57" s="5"/>
      <c r="Q57" s="5"/>
      <c r="R57" s="5"/>
      <c r="S57" s="5"/>
      <c r="T57" s="5"/>
      <c r="U57" s="5"/>
      <c r="V57" s="5"/>
    </row>
    <row r="63" spans="1:23" x14ac:dyDescent="0.25">
      <c r="L63" s="44"/>
      <c r="M63" s="44"/>
      <c r="N63" s="18"/>
      <c r="O63" s="18"/>
      <c r="P63" s="18"/>
      <c r="Q63" s="18"/>
      <c r="R63" s="18"/>
      <c r="S63" s="18"/>
      <c r="T63" s="18"/>
      <c r="U63" s="18"/>
      <c r="V63" s="18"/>
    </row>
  </sheetData>
  <mergeCells count="6">
    <mergeCell ref="B4:D4"/>
    <mergeCell ref="E4:G4"/>
    <mergeCell ref="H4:J4"/>
    <mergeCell ref="A2:J2"/>
    <mergeCell ref="A55:J55"/>
    <mergeCell ref="A54:J54"/>
  </mergeCells>
  <phoneticPr fontId="0" type="noConversion"/>
  <printOptions horizontalCentered="1"/>
  <pageMargins left="0.39370078740157483" right="0.39370078740157483" top="0.78740157480314965" bottom="0.59055118110236227" header="0.51181102362204722" footer="0.51181102362204722"/>
  <pageSetup paperSize="9" scale="93" orientation="portrait" r:id="rId1"/>
  <headerFooter alignWithMargins="0">
    <oddFooter>&amp;R&amp;A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31"/>
  <sheetViews>
    <sheetView zoomScaleNormal="100" workbookViewId="0">
      <selection activeCell="A33" sqref="A33"/>
    </sheetView>
  </sheetViews>
  <sheetFormatPr defaultRowHeight="13.2" x14ac:dyDescent="0.25"/>
  <cols>
    <col min="1" max="1" width="32.44140625" style="5" customWidth="1"/>
    <col min="2" max="2" width="8.33203125" style="5" customWidth="1"/>
    <col min="3" max="9" width="8.33203125" style="4" customWidth="1"/>
    <col min="10" max="10" width="8.33203125" style="5" customWidth="1"/>
    <col min="11" max="12" width="10.88671875" style="4" customWidth="1"/>
    <col min="13" max="16384" width="8.88671875" style="4"/>
  </cols>
  <sheetData>
    <row r="1" spans="1:11" x14ac:dyDescent="0.25">
      <c r="A1" s="3" t="s">
        <v>101</v>
      </c>
      <c r="B1" s="3"/>
    </row>
    <row r="2" spans="1:11" x14ac:dyDescent="0.25">
      <c r="A2" s="62" t="s">
        <v>30</v>
      </c>
      <c r="B2" s="62"/>
      <c r="C2" s="62"/>
      <c r="D2" s="62"/>
      <c r="E2" s="62"/>
      <c r="F2" s="62"/>
      <c r="G2" s="62"/>
      <c r="H2" s="62"/>
      <c r="I2" s="62"/>
      <c r="J2" s="62"/>
    </row>
    <row r="3" spans="1:11" x14ac:dyDescent="0.25">
      <c r="A3" s="62" t="s">
        <v>70</v>
      </c>
      <c r="B3" s="62"/>
      <c r="C3" s="62"/>
      <c r="D3" s="62"/>
      <c r="E3" s="62"/>
      <c r="F3" s="62"/>
      <c r="G3" s="62"/>
      <c r="H3" s="62"/>
      <c r="I3" s="62"/>
      <c r="J3" s="62"/>
    </row>
    <row r="4" spans="1:11" ht="13.8" thickBot="1" x14ac:dyDescent="0.3"/>
    <row r="5" spans="1:11" ht="26.4" x14ac:dyDescent="0.25">
      <c r="A5" s="6"/>
      <c r="B5" s="128" t="str">
        <f>C5+1&amp;" "&amp;"en later"</f>
        <v>2019 en later</v>
      </c>
      <c r="C5" s="129">
        <v>2018</v>
      </c>
      <c r="D5" s="129">
        <f>C5-1</f>
        <v>2017</v>
      </c>
      <c r="E5" s="129">
        <f>D5-1</f>
        <v>2016</v>
      </c>
      <c r="F5" s="129">
        <f>E5-1</f>
        <v>2015</v>
      </c>
      <c r="G5" s="129">
        <f>F5-1</f>
        <v>2014</v>
      </c>
      <c r="H5" s="129">
        <f>G5-1</f>
        <v>2013</v>
      </c>
      <c r="I5" s="130" t="str">
        <f>H5-1&amp;" "&amp;"en vorige"</f>
        <v>2012 en vorige</v>
      </c>
      <c r="J5" s="133" t="s">
        <v>31</v>
      </c>
    </row>
    <row r="6" spans="1:11" x14ac:dyDescent="0.25">
      <c r="C6" s="134"/>
      <c r="D6" s="134"/>
      <c r="E6" s="134"/>
      <c r="F6" s="134"/>
      <c r="G6" s="134"/>
      <c r="H6" s="134"/>
      <c r="I6" s="134"/>
      <c r="J6" s="134"/>
    </row>
    <row r="7" spans="1:11" x14ac:dyDescent="0.25">
      <c r="A7" s="62" t="s">
        <v>8</v>
      </c>
      <c r="B7" s="62"/>
      <c r="C7" s="62"/>
      <c r="D7" s="62"/>
      <c r="E7" s="62"/>
      <c r="F7" s="62"/>
      <c r="G7" s="62"/>
      <c r="H7" s="62"/>
      <c r="I7" s="62"/>
      <c r="J7" s="62"/>
    </row>
    <row r="8" spans="1:11" s="5" customFormat="1" x14ac:dyDescent="0.25"/>
    <row r="9" spans="1:11" ht="15" customHeight="1" x14ac:dyDescent="0.25">
      <c r="A9" s="2" t="s">
        <v>38</v>
      </c>
      <c r="B9" s="8">
        <v>3308</v>
      </c>
      <c r="C9" s="8">
        <v>5741</v>
      </c>
      <c r="D9" s="8">
        <v>5890</v>
      </c>
      <c r="E9" s="8">
        <v>5979</v>
      </c>
      <c r="F9" s="8">
        <v>535</v>
      </c>
      <c r="G9" s="8">
        <v>0</v>
      </c>
      <c r="H9" s="8">
        <v>0</v>
      </c>
      <c r="I9" s="9">
        <v>0</v>
      </c>
      <c r="J9" s="9">
        <f>SUM(B9:I9)</f>
        <v>21453</v>
      </c>
    </row>
    <row r="10" spans="1:11" ht="15" customHeight="1" x14ac:dyDescent="0.25">
      <c r="A10" s="2" t="s">
        <v>10</v>
      </c>
      <c r="B10" s="8">
        <v>12560</v>
      </c>
      <c r="C10" s="8">
        <v>21743</v>
      </c>
      <c r="D10" s="8">
        <v>21888</v>
      </c>
      <c r="E10" s="8">
        <v>22392</v>
      </c>
      <c r="F10" s="8">
        <v>1322</v>
      </c>
      <c r="G10" s="8">
        <v>0</v>
      </c>
      <c r="H10" s="8">
        <v>0</v>
      </c>
      <c r="I10" s="9">
        <v>0</v>
      </c>
      <c r="J10" s="9">
        <f>SUM(B10:I10)</f>
        <v>79905</v>
      </c>
      <c r="K10" s="32"/>
    </row>
    <row r="11" spans="1:11" ht="15" customHeight="1" x14ac:dyDescent="0.25">
      <c r="A11" s="2" t="s">
        <v>12</v>
      </c>
      <c r="B11" s="8">
        <v>8</v>
      </c>
      <c r="C11" s="8">
        <v>17</v>
      </c>
      <c r="D11" s="8">
        <v>18</v>
      </c>
      <c r="E11" s="8">
        <v>14</v>
      </c>
      <c r="F11" s="8">
        <v>0</v>
      </c>
      <c r="G11" s="8">
        <v>0</v>
      </c>
      <c r="H11" s="8">
        <v>0</v>
      </c>
      <c r="I11" s="9">
        <v>0</v>
      </c>
      <c r="J11" s="9">
        <f>SUM(B11:I11)</f>
        <v>57</v>
      </c>
    </row>
    <row r="12" spans="1:11" ht="15" customHeight="1" x14ac:dyDescent="0.25">
      <c r="A12" s="2" t="s">
        <v>11</v>
      </c>
      <c r="B12" s="8">
        <v>4650</v>
      </c>
      <c r="C12" s="8">
        <v>8013</v>
      </c>
      <c r="D12" s="8">
        <v>8029</v>
      </c>
      <c r="E12" s="8">
        <v>8077</v>
      </c>
      <c r="F12" s="8">
        <v>520</v>
      </c>
      <c r="G12" s="8">
        <v>1</v>
      </c>
      <c r="H12" s="8">
        <v>0</v>
      </c>
      <c r="I12" s="9">
        <v>0</v>
      </c>
      <c r="J12" s="9">
        <f>SUM(B12:I12)</f>
        <v>29290</v>
      </c>
    </row>
    <row r="13" spans="1:11" s="13" customFormat="1" ht="15" customHeight="1" x14ac:dyDescent="0.25">
      <c r="A13" s="30" t="s">
        <v>31</v>
      </c>
      <c r="B13" s="11">
        <f>SUM(B9:B12)</f>
        <v>20526</v>
      </c>
      <c r="C13" s="11">
        <f t="shared" ref="C13:J13" si="0">SUM(C9:C12)</f>
        <v>35514</v>
      </c>
      <c r="D13" s="11">
        <f t="shared" si="0"/>
        <v>35825</v>
      </c>
      <c r="E13" s="11">
        <f t="shared" si="0"/>
        <v>36462</v>
      </c>
      <c r="F13" s="11">
        <f t="shared" si="0"/>
        <v>2377</v>
      </c>
      <c r="G13" s="11">
        <f t="shared" si="0"/>
        <v>1</v>
      </c>
      <c r="H13" s="11">
        <f t="shared" si="0"/>
        <v>0</v>
      </c>
      <c r="I13" s="11">
        <f t="shared" si="0"/>
        <v>0</v>
      </c>
      <c r="J13" s="12">
        <f t="shared" si="0"/>
        <v>130705</v>
      </c>
      <c r="K13" s="135"/>
    </row>
    <row r="14" spans="1:11" s="13" customFormat="1" ht="15" customHeight="1" x14ac:dyDescent="0.25">
      <c r="A14" s="30"/>
      <c r="B14" s="30"/>
      <c r="C14" s="30"/>
      <c r="D14" s="30"/>
      <c r="E14" s="30"/>
      <c r="F14" s="30"/>
      <c r="G14" s="30"/>
      <c r="H14" s="30"/>
      <c r="I14" s="30"/>
      <c r="J14" s="30"/>
    </row>
    <row r="15" spans="1:11" s="5" customFormat="1" ht="15" customHeight="1" x14ac:dyDescent="0.25">
      <c r="A15" s="54" t="s">
        <v>9</v>
      </c>
      <c r="B15" s="54"/>
      <c r="C15" s="54"/>
      <c r="D15" s="54"/>
      <c r="E15" s="54"/>
      <c r="F15" s="54"/>
      <c r="G15" s="54"/>
      <c r="H15" s="54"/>
      <c r="I15" s="54"/>
      <c r="J15" s="54"/>
    </row>
    <row r="16" spans="1:11" s="5" customFormat="1" ht="15" customHeight="1" x14ac:dyDescent="0.25">
      <c r="A16" s="2"/>
      <c r="B16" s="2"/>
      <c r="C16" s="2"/>
      <c r="D16" s="2"/>
      <c r="E16" s="2"/>
      <c r="F16" s="2"/>
      <c r="G16" s="2"/>
      <c r="H16" s="2"/>
      <c r="I16" s="2"/>
      <c r="J16" s="2"/>
    </row>
    <row r="17" spans="1:11" ht="15" customHeight="1" x14ac:dyDescent="0.25">
      <c r="A17" s="2" t="s">
        <v>38</v>
      </c>
      <c r="B17" s="8">
        <v>3132</v>
      </c>
      <c r="C17" s="8">
        <v>5683</v>
      </c>
      <c r="D17" s="8">
        <v>5721</v>
      </c>
      <c r="E17" s="8">
        <v>5629</v>
      </c>
      <c r="F17" s="8">
        <v>339</v>
      </c>
      <c r="G17" s="8">
        <v>0</v>
      </c>
      <c r="H17" s="8">
        <v>0</v>
      </c>
      <c r="I17" s="9">
        <v>0</v>
      </c>
      <c r="J17" s="9">
        <f>SUM(B17:I17)</f>
        <v>20504</v>
      </c>
    </row>
    <row r="18" spans="1:11" ht="15" customHeight="1" x14ac:dyDescent="0.25">
      <c r="A18" s="2" t="s">
        <v>10</v>
      </c>
      <c r="B18" s="8">
        <v>12232</v>
      </c>
      <c r="C18" s="8">
        <v>21067</v>
      </c>
      <c r="D18" s="8">
        <v>21284</v>
      </c>
      <c r="E18" s="8">
        <v>22015</v>
      </c>
      <c r="F18" s="8">
        <v>831</v>
      </c>
      <c r="G18" s="8">
        <v>0</v>
      </c>
      <c r="H18" s="8">
        <v>0</v>
      </c>
      <c r="I18" s="9">
        <v>0</v>
      </c>
      <c r="J18" s="9">
        <f>SUM(B18:I18)</f>
        <v>77429</v>
      </c>
    </row>
    <row r="19" spans="1:11" ht="15" customHeight="1" x14ac:dyDescent="0.25">
      <c r="A19" s="2" t="s">
        <v>12</v>
      </c>
      <c r="B19" s="8">
        <v>20</v>
      </c>
      <c r="C19" s="8">
        <v>14</v>
      </c>
      <c r="D19" s="8">
        <v>19</v>
      </c>
      <c r="E19" s="8">
        <v>15</v>
      </c>
      <c r="F19" s="8">
        <v>0</v>
      </c>
      <c r="G19" s="8">
        <v>0</v>
      </c>
      <c r="H19" s="8">
        <v>0</v>
      </c>
      <c r="I19" s="9">
        <v>0</v>
      </c>
      <c r="J19" s="9">
        <f>SUM(B19:I19)</f>
        <v>68</v>
      </c>
    </row>
    <row r="20" spans="1:11" ht="15" customHeight="1" x14ac:dyDescent="0.25">
      <c r="A20" s="2" t="s">
        <v>11</v>
      </c>
      <c r="B20" s="8">
        <v>4282</v>
      </c>
      <c r="C20" s="8">
        <v>7705</v>
      </c>
      <c r="D20" s="8">
        <v>7787</v>
      </c>
      <c r="E20" s="8">
        <v>7647</v>
      </c>
      <c r="F20" s="8">
        <v>291</v>
      </c>
      <c r="G20" s="8">
        <v>0</v>
      </c>
      <c r="H20" s="8">
        <v>0</v>
      </c>
      <c r="I20" s="9">
        <v>0</v>
      </c>
      <c r="J20" s="9">
        <f>SUM(B20:I20)</f>
        <v>27712</v>
      </c>
    </row>
    <row r="21" spans="1:11" s="13" customFormat="1" ht="15" customHeight="1" x14ac:dyDescent="0.25">
      <c r="A21" s="30" t="s">
        <v>31</v>
      </c>
      <c r="B21" s="11">
        <f t="shared" ref="B21:J21" si="1">SUM(B17:B20)</f>
        <v>19666</v>
      </c>
      <c r="C21" s="11">
        <f t="shared" si="1"/>
        <v>34469</v>
      </c>
      <c r="D21" s="11">
        <f t="shared" si="1"/>
        <v>34811</v>
      </c>
      <c r="E21" s="11">
        <f t="shared" si="1"/>
        <v>35306</v>
      </c>
      <c r="F21" s="11">
        <f t="shared" si="1"/>
        <v>1461</v>
      </c>
      <c r="G21" s="11">
        <f t="shared" si="1"/>
        <v>0</v>
      </c>
      <c r="H21" s="11">
        <f t="shared" si="1"/>
        <v>0</v>
      </c>
      <c r="I21" s="12">
        <f t="shared" si="1"/>
        <v>0</v>
      </c>
      <c r="J21" s="12">
        <f t="shared" si="1"/>
        <v>125713</v>
      </c>
    </row>
    <row r="22" spans="1:11" s="13" customFormat="1" ht="15" customHeight="1" x14ac:dyDescent="0.25">
      <c r="A22" s="30"/>
      <c r="B22" s="30"/>
      <c r="C22" s="30"/>
      <c r="D22" s="30"/>
      <c r="E22" s="30"/>
      <c r="F22" s="30"/>
      <c r="G22" s="30"/>
      <c r="H22" s="30"/>
      <c r="I22" s="30"/>
      <c r="J22" s="30"/>
    </row>
    <row r="23" spans="1:11" s="5" customFormat="1" ht="15" customHeight="1" x14ac:dyDescent="0.25">
      <c r="A23" s="54" t="s">
        <v>31</v>
      </c>
      <c r="B23" s="54"/>
      <c r="C23" s="54"/>
      <c r="D23" s="54"/>
      <c r="E23" s="54"/>
      <c r="F23" s="54"/>
      <c r="G23" s="54"/>
      <c r="H23" s="54"/>
      <c r="I23" s="54"/>
      <c r="J23" s="54"/>
    </row>
    <row r="24" spans="1:11" s="5" customFormat="1" ht="15" customHeight="1" x14ac:dyDescent="0.25">
      <c r="A24" s="2"/>
      <c r="B24" s="2"/>
      <c r="C24" s="2"/>
      <c r="D24" s="2"/>
      <c r="E24" s="2"/>
      <c r="F24" s="2"/>
      <c r="G24" s="2"/>
      <c r="H24" s="2"/>
      <c r="I24" s="2"/>
      <c r="J24" s="2"/>
    </row>
    <row r="25" spans="1:11" ht="15" customHeight="1" x14ac:dyDescent="0.25">
      <c r="A25" s="2" t="s">
        <v>38</v>
      </c>
      <c r="B25" s="8">
        <f>SUM(B9,B17)</f>
        <v>6440</v>
      </c>
      <c r="C25" s="8">
        <f t="shared" ref="C25:J25" si="2">SUM(C9,C17)</f>
        <v>11424</v>
      </c>
      <c r="D25" s="8">
        <f t="shared" si="2"/>
        <v>11611</v>
      </c>
      <c r="E25" s="8">
        <f t="shared" si="2"/>
        <v>11608</v>
      </c>
      <c r="F25" s="8">
        <f t="shared" si="2"/>
        <v>874</v>
      </c>
      <c r="G25" s="8">
        <f t="shared" si="2"/>
        <v>0</v>
      </c>
      <c r="H25" s="8">
        <f t="shared" si="2"/>
        <v>0</v>
      </c>
      <c r="I25" s="9">
        <f t="shared" si="2"/>
        <v>0</v>
      </c>
      <c r="J25" s="9">
        <f t="shared" si="2"/>
        <v>41957</v>
      </c>
      <c r="K25" s="32"/>
    </row>
    <row r="26" spans="1:11" ht="15" customHeight="1" x14ac:dyDescent="0.25">
      <c r="A26" s="2" t="s">
        <v>10</v>
      </c>
      <c r="B26" s="8">
        <f t="shared" ref="B26:J26" si="3">SUM(B10,B18)</f>
        <v>24792</v>
      </c>
      <c r="C26" s="8">
        <f t="shared" si="3"/>
        <v>42810</v>
      </c>
      <c r="D26" s="8">
        <f t="shared" si="3"/>
        <v>43172</v>
      </c>
      <c r="E26" s="8">
        <f t="shared" si="3"/>
        <v>44407</v>
      </c>
      <c r="F26" s="8">
        <f t="shared" si="3"/>
        <v>2153</v>
      </c>
      <c r="G26" s="8">
        <f t="shared" si="3"/>
        <v>0</v>
      </c>
      <c r="H26" s="8">
        <f t="shared" si="3"/>
        <v>0</v>
      </c>
      <c r="I26" s="9">
        <f t="shared" si="3"/>
        <v>0</v>
      </c>
      <c r="J26" s="9">
        <f t="shared" si="3"/>
        <v>157334</v>
      </c>
      <c r="K26" s="32"/>
    </row>
    <row r="27" spans="1:11" ht="15" customHeight="1" x14ac:dyDescent="0.25">
      <c r="A27" s="2" t="s">
        <v>12</v>
      </c>
      <c r="B27" s="8">
        <f t="shared" ref="B27:J27" si="4">SUM(B11,B19)</f>
        <v>28</v>
      </c>
      <c r="C27" s="8">
        <f t="shared" si="4"/>
        <v>31</v>
      </c>
      <c r="D27" s="8">
        <f t="shared" si="4"/>
        <v>37</v>
      </c>
      <c r="E27" s="8">
        <f t="shared" si="4"/>
        <v>29</v>
      </c>
      <c r="F27" s="8">
        <f t="shared" si="4"/>
        <v>0</v>
      </c>
      <c r="G27" s="8">
        <f t="shared" si="4"/>
        <v>0</v>
      </c>
      <c r="H27" s="8">
        <f t="shared" si="4"/>
        <v>0</v>
      </c>
      <c r="I27" s="9">
        <f t="shared" si="4"/>
        <v>0</v>
      </c>
      <c r="J27" s="9">
        <f t="shared" si="4"/>
        <v>125</v>
      </c>
      <c r="K27" s="32"/>
    </row>
    <row r="28" spans="1:11" ht="15" customHeight="1" x14ac:dyDescent="0.25">
      <c r="A28" s="2" t="s">
        <v>11</v>
      </c>
      <c r="B28" s="8">
        <f t="shared" ref="B28:J28" si="5">SUM(B12,B20)</f>
        <v>8932</v>
      </c>
      <c r="C28" s="8">
        <f t="shared" si="5"/>
        <v>15718</v>
      </c>
      <c r="D28" s="8">
        <f t="shared" si="5"/>
        <v>15816</v>
      </c>
      <c r="E28" s="8">
        <f t="shared" si="5"/>
        <v>15724</v>
      </c>
      <c r="F28" s="8">
        <f t="shared" si="5"/>
        <v>811</v>
      </c>
      <c r="G28" s="8">
        <f t="shared" si="5"/>
        <v>1</v>
      </c>
      <c r="H28" s="8">
        <f t="shared" si="5"/>
        <v>0</v>
      </c>
      <c r="I28" s="9">
        <f t="shared" si="5"/>
        <v>0</v>
      </c>
      <c r="J28" s="9">
        <f t="shared" si="5"/>
        <v>57002</v>
      </c>
      <c r="K28" s="32"/>
    </row>
    <row r="29" spans="1:11" s="18" customFormat="1" ht="15" customHeight="1" x14ac:dyDescent="0.25">
      <c r="A29" s="30" t="s">
        <v>31</v>
      </c>
      <c r="B29" s="11">
        <f t="shared" ref="B29:J29" si="6">SUM(B13,B21)</f>
        <v>40192</v>
      </c>
      <c r="C29" s="11">
        <f t="shared" si="6"/>
        <v>69983</v>
      </c>
      <c r="D29" s="11">
        <f t="shared" si="6"/>
        <v>70636</v>
      </c>
      <c r="E29" s="11">
        <f t="shared" si="6"/>
        <v>71768</v>
      </c>
      <c r="F29" s="11">
        <f t="shared" si="6"/>
        <v>3838</v>
      </c>
      <c r="G29" s="11">
        <f t="shared" si="6"/>
        <v>1</v>
      </c>
      <c r="H29" s="11">
        <f t="shared" si="6"/>
        <v>0</v>
      </c>
      <c r="I29" s="12">
        <f t="shared" si="6"/>
        <v>0</v>
      </c>
      <c r="J29" s="12">
        <f t="shared" si="6"/>
        <v>256418</v>
      </c>
      <c r="K29" s="32"/>
    </row>
    <row r="31" spans="1:11" x14ac:dyDescent="0.25">
      <c r="C31" s="32"/>
      <c r="D31" s="32"/>
      <c r="E31" s="32"/>
      <c r="F31" s="32"/>
      <c r="G31" s="32"/>
      <c r="H31" s="32"/>
      <c r="I31" s="32"/>
      <c r="J31" s="32"/>
    </row>
  </sheetData>
  <mergeCells count="5">
    <mergeCell ref="A2:J2"/>
    <mergeCell ref="A3:J3"/>
    <mergeCell ref="A23:J23"/>
    <mergeCell ref="A15:J15"/>
    <mergeCell ref="A7:J7"/>
  </mergeCells>
  <phoneticPr fontId="0" type="noConversion"/>
  <printOptions horizontalCentered="1"/>
  <pageMargins left="0.39370078740157483" right="0.39370078740157483" top="0.78740157480314965" bottom="0.98425196850393704" header="0.51181102362204722" footer="0.51181102362204722"/>
  <pageSetup paperSize="9" scale="90" orientation="portrait" r:id="rId1"/>
  <headerFooter alignWithMargins="0">
    <oddFooter>&amp;R&amp;A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37"/>
  <sheetViews>
    <sheetView zoomScaleNormal="100" workbookViewId="0">
      <selection activeCell="A37" sqref="A37"/>
    </sheetView>
  </sheetViews>
  <sheetFormatPr defaultRowHeight="13.2" x14ac:dyDescent="0.25"/>
  <cols>
    <col min="1" max="1" width="30" style="5" customWidth="1"/>
    <col min="2" max="2" width="9.44140625" style="5" customWidth="1"/>
    <col min="3" max="9" width="9.44140625" style="4" customWidth="1"/>
    <col min="10" max="10" width="9.44140625" style="5" customWidth="1"/>
    <col min="11" max="11" width="9.33203125" style="4" customWidth="1"/>
    <col min="12" max="16384" width="8.88671875" style="4"/>
  </cols>
  <sheetData>
    <row r="1" spans="1:11" x14ac:dyDescent="0.25">
      <c r="A1" s="3" t="s">
        <v>101</v>
      </c>
      <c r="B1" s="3"/>
    </row>
    <row r="2" spans="1:11" x14ac:dyDescent="0.25">
      <c r="A2" s="62" t="s">
        <v>13</v>
      </c>
      <c r="B2" s="62"/>
      <c r="C2" s="62"/>
      <c r="D2" s="62"/>
      <c r="E2" s="62"/>
      <c r="F2" s="62"/>
      <c r="G2" s="62"/>
      <c r="H2" s="62"/>
      <c r="I2" s="62"/>
      <c r="J2" s="62"/>
    </row>
    <row r="3" spans="1:11" x14ac:dyDescent="0.25">
      <c r="A3" s="62" t="s">
        <v>70</v>
      </c>
      <c r="B3" s="62"/>
      <c r="C3" s="62"/>
      <c r="D3" s="62"/>
      <c r="E3" s="62"/>
      <c r="F3" s="62"/>
      <c r="G3" s="62"/>
      <c r="H3" s="62"/>
      <c r="I3" s="62"/>
      <c r="J3" s="62"/>
    </row>
    <row r="4" spans="1:11" ht="13.8" thickBot="1" x14ac:dyDescent="0.3"/>
    <row r="5" spans="1:11" ht="26.4" x14ac:dyDescent="0.25">
      <c r="A5" s="6"/>
      <c r="B5" s="128" t="str">
        <f>C5+1&amp;" "&amp;"en later"</f>
        <v>2019 en later</v>
      </c>
      <c r="C5" s="129">
        <v>2018</v>
      </c>
      <c r="D5" s="129">
        <f>C5-1</f>
        <v>2017</v>
      </c>
      <c r="E5" s="129">
        <f>D5-1</f>
        <v>2016</v>
      </c>
      <c r="F5" s="129">
        <f>E5-1</f>
        <v>2015</v>
      </c>
      <c r="G5" s="129">
        <f>F5-1</f>
        <v>2014</v>
      </c>
      <c r="H5" s="129">
        <f>G5-1</f>
        <v>2013</v>
      </c>
      <c r="I5" s="130" t="str">
        <f>H5-1&amp;" "&amp;"en vorige"</f>
        <v>2012 en vorige</v>
      </c>
      <c r="J5" s="129" t="s">
        <v>31</v>
      </c>
    </row>
    <row r="7" spans="1:11" x14ac:dyDescent="0.25">
      <c r="A7" s="62" t="s">
        <v>8</v>
      </c>
      <c r="B7" s="62"/>
      <c r="C7" s="62"/>
      <c r="D7" s="62"/>
      <c r="E7" s="62"/>
      <c r="F7" s="62"/>
      <c r="G7" s="62"/>
      <c r="H7" s="62"/>
      <c r="I7" s="62"/>
      <c r="J7" s="62"/>
    </row>
    <row r="8" spans="1:11" x14ac:dyDescent="0.25">
      <c r="C8" s="5"/>
      <c r="D8" s="5"/>
      <c r="E8" s="5"/>
      <c r="F8" s="5"/>
      <c r="G8" s="5"/>
      <c r="H8" s="5"/>
      <c r="I8" s="5"/>
    </row>
    <row r="9" spans="1:11" x14ac:dyDescent="0.25">
      <c r="A9" s="2" t="s">
        <v>38</v>
      </c>
      <c r="B9" s="8">
        <v>12</v>
      </c>
      <c r="C9" s="8">
        <v>80</v>
      </c>
      <c r="D9" s="8">
        <v>121</v>
      </c>
      <c r="E9" s="8">
        <v>208</v>
      </c>
      <c r="F9" s="8">
        <v>106</v>
      </c>
      <c r="G9" s="8">
        <v>18</v>
      </c>
      <c r="H9" s="8">
        <v>0</v>
      </c>
      <c r="I9" s="9">
        <v>0</v>
      </c>
      <c r="J9" s="9">
        <f>SUM(B9:I9)</f>
        <v>545</v>
      </c>
      <c r="K9" s="32"/>
    </row>
    <row r="10" spans="1:11" x14ac:dyDescent="0.25">
      <c r="A10" s="2" t="s">
        <v>10</v>
      </c>
      <c r="B10" s="8">
        <v>37</v>
      </c>
      <c r="C10" s="8">
        <v>186</v>
      </c>
      <c r="D10" s="8">
        <v>316</v>
      </c>
      <c r="E10" s="8">
        <v>416</v>
      </c>
      <c r="F10" s="8">
        <v>173</v>
      </c>
      <c r="G10" s="8">
        <v>27</v>
      </c>
      <c r="H10" s="8">
        <v>0</v>
      </c>
      <c r="I10" s="9">
        <v>0</v>
      </c>
      <c r="J10" s="9">
        <f>SUM(B10:I10)</f>
        <v>1155</v>
      </c>
      <c r="K10" s="32"/>
    </row>
    <row r="11" spans="1:11" x14ac:dyDescent="0.25">
      <c r="A11" s="2" t="s">
        <v>12</v>
      </c>
      <c r="B11" s="8">
        <v>0</v>
      </c>
      <c r="C11" s="8">
        <v>3</v>
      </c>
      <c r="D11" s="8">
        <v>5</v>
      </c>
      <c r="E11" s="8">
        <v>1</v>
      </c>
      <c r="F11" s="8">
        <v>5</v>
      </c>
      <c r="G11" s="8">
        <v>1</v>
      </c>
      <c r="H11" s="8">
        <v>0</v>
      </c>
      <c r="I11" s="9">
        <v>0</v>
      </c>
      <c r="J11" s="9">
        <f>SUM(B11:I11)</f>
        <v>15</v>
      </c>
      <c r="K11" s="32"/>
    </row>
    <row r="12" spans="1:11" x14ac:dyDescent="0.25">
      <c r="A12" s="2" t="s">
        <v>11</v>
      </c>
      <c r="B12" s="8">
        <v>2</v>
      </c>
      <c r="C12" s="8">
        <v>32</v>
      </c>
      <c r="D12" s="8">
        <v>51</v>
      </c>
      <c r="E12" s="8">
        <v>62</v>
      </c>
      <c r="F12" s="8">
        <v>37</v>
      </c>
      <c r="G12" s="8">
        <v>7</v>
      </c>
      <c r="H12" s="8">
        <v>0</v>
      </c>
      <c r="I12" s="9">
        <v>0</v>
      </c>
      <c r="J12" s="9">
        <f>SUM(B12:I12)</f>
        <v>191</v>
      </c>
      <c r="K12" s="32"/>
    </row>
    <row r="13" spans="1:11" x14ac:dyDescent="0.25">
      <c r="A13" s="2" t="s">
        <v>41</v>
      </c>
      <c r="B13" s="8">
        <v>0</v>
      </c>
      <c r="C13" s="8">
        <v>3</v>
      </c>
      <c r="D13" s="8">
        <v>2</v>
      </c>
      <c r="E13" s="8">
        <v>7</v>
      </c>
      <c r="F13" s="8">
        <v>4</v>
      </c>
      <c r="G13" s="8">
        <v>0</v>
      </c>
      <c r="H13" s="8">
        <v>0</v>
      </c>
      <c r="I13" s="9">
        <v>0</v>
      </c>
      <c r="J13" s="9">
        <f>SUM(B13:I13)</f>
        <v>16</v>
      </c>
      <c r="K13" s="32"/>
    </row>
    <row r="14" spans="1:11" x14ac:dyDescent="0.25">
      <c r="A14" s="30" t="s">
        <v>31</v>
      </c>
      <c r="B14" s="11">
        <f>SUM(B9:B13)</f>
        <v>51</v>
      </c>
      <c r="C14" s="11">
        <f t="shared" ref="C14:J14" si="0">SUM(C9:C13)</f>
        <v>304</v>
      </c>
      <c r="D14" s="11">
        <f t="shared" si="0"/>
        <v>495</v>
      </c>
      <c r="E14" s="11">
        <f t="shared" si="0"/>
        <v>694</v>
      </c>
      <c r="F14" s="11">
        <f t="shared" si="0"/>
        <v>325</v>
      </c>
      <c r="G14" s="11">
        <f t="shared" si="0"/>
        <v>53</v>
      </c>
      <c r="H14" s="11">
        <f t="shared" si="0"/>
        <v>0</v>
      </c>
      <c r="I14" s="11">
        <f t="shared" si="0"/>
        <v>0</v>
      </c>
      <c r="J14" s="12">
        <f t="shared" si="0"/>
        <v>1922</v>
      </c>
      <c r="K14" s="32"/>
    </row>
    <row r="15" spans="1:11" x14ac:dyDescent="0.25">
      <c r="A15" s="30"/>
      <c r="B15" s="30"/>
      <c r="C15" s="30"/>
      <c r="D15" s="30"/>
      <c r="E15" s="30"/>
      <c r="F15" s="30"/>
      <c r="G15" s="30"/>
      <c r="H15" s="30"/>
      <c r="I15" s="30"/>
      <c r="J15" s="30"/>
      <c r="K15" s="32"/>
    </row>
    <row r="16" spans="1:11" x14ac:dyDescent="0.25">
      <c r="A16" s="54" t="s">
        <v>9</v>
      </c>
      <c r="B16" s="54"/>
      <c r="C16" s="54"/>
      <c r="D16" s="54"/>
      <c r="E16" s="54"/>
      <c r="F16" s="54"/>
      <c r="G16" s="54"/>
      <c r="H16" s="54"/>
      <c r="I16" s="54"/>
      <c r="J16" s="54"/>
      <c r="K16" s="32"/>
    </row>
    <row r="17" spans="1:11" x14ac:dyDescent="0.25">
      <c r="A17" s="2"/>
      <c r="B17" s="2"/>
      <c r="C17" s="2"/>
      <c r="D17" s="2"/>
      <c r="E17" s="2"/>
      <c r="F17" s="2"/>
      <c r="G17" s="2"/>
      <c r="H17" s="2"/>
      <c r="I17" s="2"/>
      <c r="J17" s="2"/>
      <c r="K17" s="32"/>
    </row>
    <row r="18" spans="1:11" x14ac:dyDescent="0.25">
      <c r="A18" s="2" t="s">
        <v>38</v>
      </c>
      <c r="B18" s="8">
        <v>7</v>
      </c>
      <c r="C18" s="8">
        <v>31</v>
      </c>
      <c r="D18" s="8">
        <v>56</v>
      </c>
      <c r="E18" s="8">
        <v>62</v>
      </c>
      <c r="F18" s="8">
        <v>51</v>
      </c>
      <c r="G18" s="8">
        <v>7</v>
      </c>
      <c r="H18" s="8">
        <v>0</v>
      </c>
      <c r="I18" s="9">
        <v>0</v>
      </c>
      <c r="J18" s="9">
        <f>SUM(B18:I18)</f>
        <v>214</v>
      </c>
      <c r="K18" s="32"/>
    </row>
    <row r="19" spans="1:11" x14ac:dyDescent="0.25">
      <c r="A19" s="2" t="s">
        <v>10</v>
      </c>
      <c r="B19" s="8">
        <v>15</v>
      </c>
      <c r="C19" s="8">
        <v>70</v>
      </c>
      <c r="D19" s="8">
        <v>114</v>
      </c>
      <c r="E19" s="8">
        <v>157</v>
      </c>
      <c r="F19" s="8">
        <v>71</v>
      </c>
      <c r="G19" s="8">
        <v>9</v>
      </c>
      <c r="H19" s="8">
        <v>0</v>
      </c>
      <c r="I19" s="9">
        <v>0</v>
      </c>
      <c r="J19" s="9">
        <f>SUM(B19:I19)</f>
        <v>436</v>
      </c>
      <c r="K19" s="32"/>
    </row>
    <row r="20" spans="1:11" x14ac:dyDescent="0.25">
      <c r="A20" s="2" t="s">
        <v>12</v>
      </c>
      <c r="B20" s="8">
        <v>0</v>
      </c>
      <c r="C20" s="8">
        <v>2</v>
      </c>
      <c r="D20" s="8">
        <v>2</v>
      </c>
      <c r="E20" s="8">
        <v>1</v>
      </c>
      <c r="F20" s="8">
        <v>0</v>
      </c>
      <c r="G20" s="8">
        <v>0</v>
      </c>
      <c r="H20" s="8">
        <v>0</v>
      </c>
      <c r="I20" s="9">
        <v>0</v>
      </c>
      <c r="J20" s="9">
        <f>SUM(B20:I20)</f>
        <v>5</v>
      </c>
      <c r="K20" s="32"/>
    </row>
    <row r="21" spans="1:11" x14ac:dyDescent="0.25">
      <c r="A21" s="2" t="s">
        <v>11</v>
      </c>
      <c r="B21" s="8">
        <v>0</v>
      </c>
      <c r="C21" s="8">
        <v>4</v>
      </c>
      <c r="D21" s="8">
        <v>19</v>
      </c>
      <c r="E21" s="8">
        <v>18</v>
      </c>
      <c r="F21" s="8">
        <v>16</v>
      </c>
      <c r="G21" s="8">
        <v>3</v>
      </c>
      <c r="H21" s="8">
        <v>0</v>
      </c>
      <c r="I21" s="9">
        <v>0</v>
      </c>
      <c r="J21" s="9">
        <f>SUM(B21:I21)</f>
        <v>60</v>
      </c>
      <c r="K21" s="32"/>
    </row>
    <row r="22" spans="1:11" x14ac:dyDescent="0.25">
      <c r="A22" s="2" t="s">
        <v>41</v>
      </c>
      <c r="B22" s="8">
        <v>2</v>
      </c>
      <c r="C22" s="8">
        <v>2</v>
      </c>
      <c r="D22" s="8">
        <v>1</v>
      </c>
      <c r="E22" s="8">
        <v>4</v>
      </c>
      <c r="F22" s="8">
        <v>3</v>
      </c>
      <c r="G22" s="8">
        <v>1</v>
      </c>
      <c r="H22" s="8">
        <v>0</v>
      </c>
      <c r="I22" s="9">
        <v>0</v>
      </c>
      <c r="J22" s="9">
        <f>SUM(B22:I22)</f>
        <v>13</v>
      </c>
      <c r="K22" s="32"/>
    </row>
    <row r="23" spans="1:11" x14ac:dyDescent="0.25">
      <c r="A23" s="30" t="s">
        <v>31</v>
      </c>
      <c r="B23" s="11">
        <f t="shared" ref="B23:J23" si="1">SUM(B18:B22)</f>
        <v>24</v>
      </c>
      <c r="C23" s="11">
        <f t="shared" si="1"/>
        <v>109</v>
      </c>
      <c r="D23" s="11">
        <f t="shared" si="1"/>
        <v>192</v>
      </c>
      <c r="E23" s="11">
        <f t="shared" si="1"/>
        <v>242</v>
      </c>
      <c r="F23" s="11">
        <f t="shared" si="1"/>
        <v>141</v>
      </c>
      <c r="G23" s="11">
        <f t="shared" si="1"/>
        <v>20</v>
      </c>
      <c r="H23" s="11">
        <f t="shared" si="1"/>
        <v>0</v>
      </c>
      <c r="I23" s="12">
        <f t="shared" si="1"/>
        <v>0</v>
      </c>
      <c r="J23" s="12">
        <f t="shared" si="1"/>
        <v>728</v>
      </c>
      <c r="K23" s="32"/>
    </row>
    <row r="24" spans="1:11" x14ac:dyDescent="0.25">
      <c r="A24" s="30"/>
      <c r="B24" s="30"/>
      <c r="C24" s="30"/>
      <c r="D24" s="30"/>
      <c r="E24" s="30"/>
      <c r="F24" s="30"/>
      <c r="G24" s="30"/>
      <c r="H24" s="30"/>
      <c r="I24" s="30"/>
      <c r="J24" s="30"/>
      <c r="K24" s="32"/>
    </row>
    <row r="25" spans="1:11" x14ac:dyDescent="0.25">
      <c r="A25" s="54" t="s">
        <v>31</v>
      </c>
      <c r="B25" s="54"/>
      <c r="C25" s="54"/>
      <c r="D25" s="54"/>
      <c r="E25" s="54"/>
      <c r="F25" s="54"/>
      <c r="G25" s="54"/>
      <c r="H25" s="54"/>
      <c r="I25" s="54"/>
      <c r="J25" s="54"/>
      <c r="K25" s="32"/>
    </row>
    <row r="26" spans="1:11" x14ac:dyDescent="0.25">
      <c r="A26" s="2"/>
      <c r="B26" s="2"/>
      <c r="C26" s="2"/>
      <c r="D26" s="2"/>
      <c r="E26" s="2"/>
      <c r="F26" s="2"/>
      <c r="G26" s="2"/>
      <c r="H26" s="2"/>
      <c r="I26" s="2"/>
      <c r="J26" s="2"/>
      <c r="K26" s="32"/>
    </row>
    <row r="27" spans="1:11" x14ac:dyDescent="0.25">
      <c r="A27" s="2" t="s">
        <v>38</v>
      </c>
      <c r="B27" s="8">
        <f t="shared" ref="B27:B32" si="2">SUM(B9,B18)</f>
        <v>19</v>
      </c>
      <c r="C27" s="8">
        <f t="shared" ref="C27:J27" si="3">SUM(C9,C18)</f>
        <v>111</v>
      </c>
      <c r="D27" s="8">
        <f t="shared" si="3"/>
        <v>177</v>
      </c>
      <c r="E27" s="8">
        <f t="shared" si="3"/>
        <v>270</v>
      </c>
      <c r="F27" s="8">
        <f t="shared" si="3"/>
        <v>157</v>
      </c>
      <c r="G27" s="8">
        <f t="shared" si="3"/>
        <v>25</v>
      </c>
      <c r="H27" s="8">
        <f t="shared" si="3"/>
        <v>0</v>
      </c>
      <c r="I27" s="9">
        <f t="shared" si="3"/>
        <v>0</v>
      </c>
      <c r="J27" s="9">
        <f t="shared" si="3"/>
        <v>759</v>
      </c>
      <c r="K27" s="32"/>
    </row>
    <row r="28" spans="1:11" x14ac:dyDescent="0.25">
      <c r="A28" s="2" t="s">
        <v>10</v>
      </c>
      <c r="B28" s="8">
        <f t="shared" si="2"/>
        <v>52</v>
      </c>
      <c r="C28" s="8">
        <f t="shared" ref="C28:J32" si="4">SUM(C10,C19)</f>
        <v>256</v>
      </c>
      <c r="D28" s="8">
        <f t="shared" si="4"/>
        <v>430</v>
      </c>
      <c r="E28" s="8">
        <f t="shared" si="4"/>
        <v>573</v>
      </c>
      <c r="F28" s="8">
        <f t="shared" si="4"/>
        <v>244</v>
      </c>
      <c r="G28" s="8">
        <f t="shared" si="4"/>
        <v>36</v>
      </c>
      <c r="H28" s="8">
        <f t="shared" si="4"/>
        <v>0</v>
      </c>
      <c r="I28" s="9">
        <f t="shared" si="4"/>
        <v>0</v>
      </c>
      <c r="J28" s="9">
        <f t="shared" si="4"/>
        <v>1591</v>
      </c>
      <c r="K28" s="32"/>
    </row>
    <row r="29" spans="1:11" x14ac:dyDescent="0.25">
      <c r="A29" s="2" t="s">
        <v>12</v>
      </c>
      <c r="B29" s="8">
        <f t="shared" si="2"/>
        <v>0</v>
      </c>
      <c r="C29" s="8">
        <f t="shared" si="4"/>
        <v>5</v>
      </c>
      <c r="D29" s="8">
        <f t="shared" si="4"/>
        <v>7</v>
      </c>
      <c r="E29" s="8">
        <f t="shared" si="4"/>
        <v>2</v>
      </c>
      <c r="F29" s="8">
        <f t="shared" si="4"/>
        <v>5</v>
      </c>
      <c r="G29" s="8">
        <f t="shared" si="4"/>
        <v>1</v>
      </c>
      <c r="H29" s="8">
        <f t="shared" si="4"/>
        <v>0</v>
      </c>
      <c r="I29" s="9">
        <f t="shared" si="4"/>
        <v>0</v>
      </c>
      <c r="J29" s="9">
        <f t="shared" si="4"/>
        <v>20</v>
      </c>
      <c r="K29" s="32"/>
    </row>
    <row r="30" spans="1:11" x14ac:dyDescent="0.25">
      <c r="A30" s="2" t="s">
        <v>11</v>
      </c>
      <c r="B30" s="8">
        <f t="shared" si="2"/>
        <v>2</v>
      </c>
      <c r="C30" s="8">
        <f t="shared" si="4"/>
        <v>36</v>
      </c>
      <c r="D30" s="8">
        <f t="shared" si="4"/>
        <v>70</v>
      </c>
      <c r="E30" s="8">
        <f t="shared" si="4"/>
        <v>80</v>
      </c>
      <c r="F30" s="8">
        <f t="shared" si="4"/>
        <v>53</v>
      </c>
      <c r="G30" s="8">
        <f t="shared" si="4"/>
        <v>10</v>
      </c>
      <c r="H30" s="8">
        <f t="shared" si="4"/>
        <v>0</v>
      </c>
      <c r="I30" s="9">
        <f t="shared" si="4"/>
        <v>0</v>
      </c>
      <c r="J30" s="9">
        <f t="shared" si="4"/>
        <v>251</v>
      </c>
      <c r="K30" s="32"/>
    </row>
    <row r="31" spans="1:11" x14ac:dyDescent="0.25">
      <c r="A31" s="2" t="s">
        <v>41</v>
      </c>
      <c r="B31" s="8">
        <f t="shared" si="2"/>
        <v>2</v>
      </c>
      <c r="C31" s="8">
        <f t="shared" si="4"/>
        <v>5</v>
      </c>
      <c r="D31" s="8">
        <f t="shared" si="4"/>
        <v>3</v>
      </c>
      <c r="E31" s="8">
        <f t="shared" si="4"/>
        <v>11</v>
      </c>
      <c r="F31" s="8">
        <f t="shared" si="4"/>
        <v>7</v>
      </c>
      <c r="G31" s="8">
        <f t="shared" si="4"/>
        <v>1</v>
      </c>
      <c r="H31" s="8">
        <f t="shared" si="4"/>
        <v>0</v>
      </c>
      <c r="I31" s="9">
        <f t="shared" si="4"/>
        <v>0</v>
      </c>
      <c r="J31" s="9">
        <f t="shared" si="4"/>
        <v>29</v>
      </c>
      <c r="K31" s="32"/>
    </row>
    <row r="32" spans="1:11" x14ac:dyDescent="0.25">
      <c r="A32" s="30" t="s">
        <v>31</v>
      </c>
      <c r="B32" s="11">
        <f t="shared" si="2"/>
        <v>75</v>
      </c>
      <c r="C32" s="11">
        <f t="shared" si="4"/>
        <v>413</v>
      </c>
      <c r="D32" s="11">
        <f t="shared" si="4"/>
        <v>687</v>
      </c>
      <c r="E32" s="11">
        <f t="shared" si="4"/>
        <v>936</v>
      </c>
      <c r="F32" s="11">
        <f t="shared" si="4"/>
        <v>466</v>
      </c>
      <c r="G32" s="11">
        <f t="shared" si="4"/>
        <v>73</v>
      </c>
      <c r="H32" s="11">
        <f t="shared" si="4"/>
        <v>0</v>
      </c>
      <c r="I32" s="12">
        <f t="shared" si="4"/>
        <v>0</v>
      </c>
      <c r="J32" s="12">
        <f t="shared" si="4"/>
        <v>2650</v>
      </c>
      <c r="K32" s="32"/>
    </row>
    <row r="33" spans="1:10" x14ac:dyDescent="0.25">
      <c r="A33" s="4"/>
      <c r="B33" s="4"/>
      <c r="J33" s="4"/>
    </row>
    <row r="34" spans="1:10" x14ac:dyDescent="0.25">
      <c r="A34" s="49" t="s">
        <v>53</v>
      </c>
      <c r="B34" s="50"/>
      <c r="C34" s="50"/>
      <c r="D34" s="49"/>
      <c r="E34" s="50"/>
      <c r="F34" s="50"/>
      <c r="G34" s="49"/>
      <c r="H34" s="50"/>
      <c r="I34" s="50"/>
      <c r="J34" s="49"/>
    </row>
    <row r="35" spans="1:10" s="41" customFormat="1" ht="23.4" customHeight="1" x14ac:dyDescent="0.25">
      <c r="A35" s="53" t="s">
        <v>102</v>
      </c>
      <c r="B35" s="53"/>
      <c r="C35" s="53"/>
      <c r="D35" s="53"/>
      <c r="E35" s="53"/>
      <c r="F35" s="53"/>
      <c r="G35" s="53"/>
      <c r="H35" s="53"/>
      <c r="I35" s="53"/>
      <c r="J35" s="53"/>
    </row>
    <row r="36" spans="1:10" s="41" customFormat="1" ht="36.6" customHeight="1" x14ac:dyDescent="0.25">
      <c r="A36" s="53"/>
      <c r="B36" s="53"/>
      <c r="C36" s="53"/>
      <c r="D36" s="53"/>
      <c r="E36" s="53"/>
      <c r="F36" s="53"/>
      <c r="G36" s="53"/>
      <c r="H36" s="53"/>
      <c r="I36" s="53"/>
      <c r="J36" s="53"/>
    </row>
    <row r="37" spans="1:10" x14ac:dyDescent="0.25">
      <c r="C37" s="32"/>
      <c r="D37" s="32"/>
      <c r="E37" s="32"/>
      <c r="F37" s="32"/>
      <c r="G37" s="32"/>
      <c r="H37" s="32"/>
      <c r="I37" s="32"/>
      <c r="J37" s="32"/>
    </row>
  </sheetData>
  <mergeCells count="7">
    <mergeCell ref="A36:J36"/>
    <mergeCell ref="A25:J25"/>
    <mergeCell ref="A7:J7"/>
    <mergeCell ref="A16:J16"/>
    <mergeCell ref="A2:J2"/>
    <mergeCell ref="A3:J3"/>
    <mergeCell ref="A35:J35"/>
  </mergeCells>
  <phoneticPr fontId="0" type="noConversion"/>
  <printOptions horizontalCentered="1"/>
  <pageMargins left="0.39370078740157483" right="0.39370078740157483" top="0.78740157480314965" bottom="0.78740157480314965" header="0.51181102362204722" footer="0.51181102362204722"/>
  <pageSetup paperSize="9" scale="84" orientation="portrait" verticalDpi="300" r:id="rId1"/>
  <headerFooter alignWithMargins="0">
    <oddFooter>&amp;R&amp;A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43"/>
  <sheetViews>
    <sheetView zoomScaleNormal="100" workbookViewId="0">
      <selection activeCell="A38" sqref="A38"/>
    </sheetView>
  </sheetViews>
  <sheetFormatPr defaultRowHeight="13.2" x14ac:dyDescent="0.25"/>
  <cols>
    <col min="1" max="1" width="26.88671875" style="4" customWidth="1"/>
    <col min="2" max="9" width="10.44140625" style="4" customWidth="1"/>
    <col min="10" max="10" width="10.44140625" style="5" customWidth="1"/>
    <col min="11" max="12" width="10.88671875" style="4" customWidth="1"/>
    <col min="13" max="16384" width="8.88671875" style="4"/>
  </cols>
  <sheetData>
    <row r="1" spans="1:10" x14ac:dyDescent="0.25">
      <c r="A1" s="3" t="s">
        <v>101</v>
      </c>
      <c r="B1" s="3"/>
    </row>
    <row r="2" spans="1:10" x14ac:dyDescent="0.25">
      <c r="A2" s="62" t="s">
        <v>29</v>
      </c>
      <c r="B2" s="62"/>
      <c r="C2" s="62"/>
      <c r="D2" s="62"/>
      <c r="E2" s="62"/>
      <c r="F2" s="62"/>
      <c r="G2" s="62"/>
      <c r="H2" s="62"/>
      <c r="I2" s="62"/>
      <c r="J2" s="62"/>
    </row>
    <row r="3" spans="1:10" x14ac:dyDescent="0.25">
      <c r="A3" s="62" t="s">
        <v>70</v>
      </c>
      <c r="B3" s="62"/>
      <c r="C3" s="62"/>
      <c r="D3" s="62"/>
      <c r="E3" s="62"/>
      <c r="F3" s="62"/>
      <c r="G3" s="62"/>
      <c r="H3" s="62"/>
      <c r="I3" s="62"/>
      <c r="J3" s="62"/>
    </row>
    <row r="4" spans="1:10" ht="13.8" thickBot="1" x14ac:dyDescent="0.3"/>
    <row r="5" spans="1:10" ht="26.4" x14ac:dyDescent="0.25">
      <c r="A5" s="6"/>
      <c r="B5" s="128" t="str">
        <f>C5+1&amp;" "&amp;"en later"</f>
        <v>2019 en later</v>
      </c>
      <c r="C5" s="129">
        <v>2018</v>
      </c>
      <c r="D5" s="129">
        <f>C5-1</f>
        <v>2017</v>
      </c>
      <c r="E5" s="129">
        <f>D5-1</f>
        <v>2016</v>
      </c>
      <c r="F5" s="129">
        <f>E5-1</f>
        <v>2015</v>
      </c>
      <c r="G5" s="129">
        <f>F5-1</f>
        <v>2014</v>
      </c>
      <c r="H5" s="129">
        <f>G5-1</f>
        <v>2013</v>
      </c>
      <c r="I5" s="130" t="str">
        <f>H5-1&amp;" "&amp;"en vorige"</f>
        <v>2012 en vorige</v>
      </c>
      <c r="J5" s="129" t="s">
        <v>31</v>
      </c>
    </row>
    <row r="6" spans="1:10" x14ac:dyDescent="0.25">
      <c r="C6" s="7"/>
    </row>
    <row r="7" spans="1:10" x14ac:dyDescent="0.25">
      <c r="A7" s="62" t="s">
        <v>8</v>
      </c>
      <c r="B7" s="62"/>
      <c r="C7" s="62"/>
      <c r="D7" s="62"/>
      <c r="E7" s="62"/>
      <c r="F7" s="62"/>
      <c r="G7" s="62"/>
      <c r="H7" s="62"/>
      <c r="I7" s="62"/>
      <c r="J7" s="62"/>
    </row>
    <row r="8" spans="1:10" s="5" customFormat="1" x14ac:dyDescent="0.25"/>
    <row r="9" spans="1:10" x14ac:dyDescent="0.25">
      <c r="A9" s="2" t="s">
        <v>38</v>
      </c>
      <c r="B9" s="36">
        <f>SUM('21kleu03'!B9+'21kleu02'!B9)</f>
        <v>3320</v>
      </c>
      <c r="C9" s="36">
        <f>SUM('21kleu03'!C9+'21kleu02'!C9)</f>
        <v>5821</v>
      </c>
      <c r="D9" s="36">
        <f>SUM('21kleu03'!D9+'21kleu02'!D9)</f>
        <v>6011</v>
      </c>
      <c r="E9" s="36">
        <f>SUM('21kleu03'!E9+'21kleu02'!E9)</f>
        <v>6187</v>
      </c>
      <c r="F9" s="36">
        <f>SUM('21kleu03'!F9+'21kleu02'!F9)</f>
        <v>641</v>
      </c>
      <c r="G9" s="36">
        <f>SUM('21kleu03'!G9+'21kleu02'!G9)</f>
        <v>18</v>
      </c>
      <c r="H9" s="36">
        <f>SUM('21kleu03'!H9+'21kleu02'!H9)</f>
        <v>0</v>
      </c>
      <c r="I9" s="37">
        <f>SUM('21kleu03'!I9+'21kleu02'!I9)</f>
        <v>0</v>
      </c>
      <c r="J9" s="37">
        <f>SUM(B9:I9)</f>
        <v>21998</v>
      </c>
    </row>
    <row r="10" spans="1:10" x14ac:dyDescent="0.25">
      <c r="A10" s="5" t="s">
        <v>10</v>
      </c>
      <c r="B10" s="36">
        <f>SUM('21kleu03'!B10+'21kleu02'!B10)</f>
        <v>12597</v>
      </c>
      <c r="C10" s="36">
        <f>SUM('21kleu03'!C10+'21kleu02'!C10)</f>
        <v>21929</v>
      </c>
      <c r="D10" s="36">
        <f>SUM('21kleu03'!D10+'21kleu02'!D10)</f>
        <v>22204</v>
      </c>
      <c r="E10" s="36">
        <f>SUM('21kleu03'!E10+'21kleu02'!E10)</f>
        <v>22808</v>
      </c>
      <c r="F10" s="36">
        <f>SUM('21kleu03'!F10+'21kleu02'!F10)</f>
        <v>1495</v>
      </c>
      <c r="G10" s="36">
        <f>SUM('21kleu03'!G10+'21kleu02'!G10)</f>
        <v>27</v>
      </c>
      <c r="H10" s="36">
        <f>SUM('21kleu03'!H10+'21kleu02'!H10)</f>
        <v>0</v>
      </c>
      <c r="I10" s="37">
        <f>SUM('21kleu03'!I10+'21kleu02'!I10)</f>
        <v>0</v>
      </c>
      <c r="J10" s="37">
        <f>SUM(B10:I10)</f>
        <v>81060</v>
      </c>
    </row>
    <row r="11" spans="1:10" x14ac:dyDescent="0.25">
      <c r="A11" s="5" t="s">
        <v>12</v>
      </c>
      <c r="B11" s="36">
        <f>SUM('21kleu03'!B11+'21kleu02'!B11)</f>
        <v>8</v>
      </c>
      <c r="C11" s="36">
        <f>SUM('21kleu03'!C11+'21kleu02'!C11)</f>
        <v>20</v>
      </c>
      <c r="D11" s="36">
        <f>SUM('21kleu03'!D11+'21kleu02'!D11)</f>
        <v>23</v>
      </c>
      <c r="E11" s="36">
        <f>SUM('21kleu03'!E11+'21kleu02'!E11)</f>
        <v>15</v>
      </c>
      <c r="F11" s="36">
        <f>SUM('21kleu03'!F11+'21kleu02'!F11)</f>
        <v>5</v>
      </c>
      <c r="G11" s="36">
        <f>SUM('21kleu03'!G11+'21kleu02'!G11)</f>
        <v>1</v>
      </c>
      <c r="H11" s="36">
        <f>SUM('21kleu03'!H11+'21kleu02'!H11)</f>
        <v>0</v>
      </c>
      <c r="I11" s="37">
        <f>SUM('21kleu03'!I11+'21kleu02'!I11)</f>
        <v>0</v>
      </c>
      <c r="J11" s="37">
        <f>SUM(B11:I11)</f>
        <v>72</v>
      </c>
    </row>
    <row r="12" spans="1:10" x14ac:dyDescent="0.25">
      <c r="A12" s="5" t="s">
        <v>11</v>
      </c>
      <c r="B12" s="36">
        <f>SUM('21kleu03'!B12+'21kleu02'!B12)</f>
        <v>4652</v>
      </c>
      <c r="C12" s="36">
        <f>SUM('21kleu03'!C12+'21kleu02'!C12)</f>
        <v>8045</v>
      </c>
      <c r="D12" s="36">
        <f>SUM('21kleu03'!D12+'21kleu02'!D12)</f>
        <v>8080</v>
      </c>
      <c r="E12" s="36">
        <f>SUM('21kleu03'!E12+'21kleu02'!E12)</f>
        <v>8139</v>
      </c>
      <c r="F12" s="36">
        <f>SUM('21kleu03'!F12+'21kleu02'!F12)</f>
        <v>557</v>
      </c>
      <c r="G12" s="36">
        <f>SUM('21kleu03'!G12+'21kleu02'!G12)</f>
        <v>8</v>
      </c>
      <c r="H12" s="36">
        <f>SUM('21kleu03'!H12+'21kleu02'!H12)</f>
        <v>0</v>
      </c>
      <c r="I12" s="36">
        <f>SUM('21kleu03'!I12+'21kleu02'!I12)</f>
        <v>0</v>
      </c>
      <c r="J12" s="37">
        <f>SUM(B12:I12)</f>
        <v>29481</v>
      </c>
    </row>
    <row r="13" spans="1:10" x14ac:dyDescent="0.25">
      <c r="A13" s="5" t="s">
        <v>41</v>
      </c>
      <c r="B13" s="36">
        <f>SUM('21kleu03'!B13)</f>
        <v>0</v>
      </c>
      <c r="C13" s="36">
        <f>SUM('21kleu03'!C13)</f>
        <v>3</v>
      </c>
      <c r="D13" s="36">
        <f>SUM('21kleu03'!D13)</f>
        <v>2</v>
      </c>
      <c r="E13" s="36">
        <f>SUM('21kleu03'!E13)</f>
        <v>7</v>
      </c>
      <c r="F13" s="36">
        <f>SUM('21kleu03'!F13)</f>
        <v>4</v>
      </c>
      <c r="G13" s="36">
        <f>SUM('21kleu03'!G13)</f>
        <v>0</v>
      </c>
      <c r="H13" s="36">
        <f>SUM('21kleu03'!H13)</f>
        <v>0</v>
      </c>
      <c r="I13" s="36">
        <f>SUM('21kleu03'!I13)</f>
        <v>0</v>
      </c>
      <c r="J13" s="37">
        <f>SUM(B13:I13)</f>
        <v>16</v>
      </c>
    </row>
    <row r="14" spans="1:10" s="13" customFormat="1" x14ac:dyDescent="0.25">
      <c r="A14" s="18" t="s">
        <v>31</v>
      </c>
      <c r="B14" s="131">
        <f>SUM(B9:B13)</f>
        <v>20577</v>
      </c>
      <c r="C14" s="131">
        <f t="shared" ref="C14:J14" si="0">SUM(C9:C13)</f>
        <v>35818</v>
      </c>
      <c r="D14" s="131">
        <f t="shared" si="0"/>
        <v>36320</v>
      </c>
      <c r="E14" s="131">
        <f t="shared" si="0"/>
        <v>37156</v>
      </c>
      <c r="F14" s="131">
        <f t="shared" si="0"/>
        <v>2702</v>
      </c>
      <c r="G14" s="131">
        <f t="shared" si="0"/>
        <v>54</v>
      </c>
      <c r="H14" s="131">
        <f t="shared" si="0"/>
        <v>0</v>
      </c>
      <c r="I14" s="131">
        <f t="shared" si="0"/>
        <v>0</v>
      </c>
      <c r="J14" s="132">
        <f t="shared" si="0"/>
        <v>132627</v>
      </c>
    </row>
    <row r="15" spans="1:10" s="13" customFormat="1" x14ac:dyDescent="0.25">
      <c r="A15" s="18"/>
      <c r="B15" s="18"/>
      <c r="C15" s="30"/>
      <c r="D15" s="30"/>
      <c r="E15" s="30"/>
      <c r="F15" s="30"/>
      <c r="G15" s="30"/>
      <c r="H15" s="30"/>
      <c r="I15" s="30"/>
      <c r="J15" s="30"/>
    </row>
    <row r="16" spans="1:10" s="5" customFormat="1" x14ac:dyDescent="0.25">
      <c r="A16" s="62" t="s">
        <v>9</v>
      </c>
      <c r="B16" s="62"/>
      <c r="C16" s="62"/>
      <c r="D16" s="62"/>
      <c r="E16" s="62"/>
      <c r="F16" s="62"/>
      <c r="G16" s="62"/>
      <c r="H16" s="62"/>
      <c r="I16" s="62"/>
      <c r="J16" s="62"/>
    </row>
    <row r="17" spans="1:10" s="5" customFormat="1" x14ac:dyDescent="0.25">
      <c r="C17" s="2"/>
      <c r="D17" s="2"/>
      <c r="E17" s="2"/>
      <c r="F17" s="2"/>
      <c r="G17" s="2"/>
      <c r="H17" s="2"/>
      <c r="I17" s="2"/>
      <c r="J17" s="2"/>
    </row>
    <row r="18" spans="1:10" x14ac:dyDescent="0.25">
      <c r="A18" s="2" t="s">
        <v>38</v>
      </c>
      <c r="B18" s="36">
        <f>SUM('21kleu03'!B18+'21kleu02'!B17)</f>
        <v>3139</v>
      </c>
      <c r="C18" s="36">
        <f>SUM('21kleu03'!C18+'21kleu02'!C17)</f>
        <v>5714</v>
      </c>
      <c r="D18" s="36">
        <f>SUM('21kleu03'!D18+'21kleu02'!D17)</f>
        <v>5777</v>
      </c>
      <c r="E18" s="36">
        <f>SUM('21kleu03'!E18+'21kleu02'!E17)</f>
        <v>5691</v>
      </c>
      <c r="F18" s="36">
        <f>SUM('21kleu03'!F18+'21kleu02'!F17)</f>
        <v>390</v>
      </c>
      <c r="G18" s="36">
        <f>SUM('21kleu03'!G18+'21kleu02'!G17)</f>
        <v>7</v>
      </c>
      <c r="H18" s="36">
        <f>SUM('21kleu03'!H18+'21kleu02'!H17)</f>
        <v>0</v>
      </c>
      <c r="I18" s="36">
        <f>SUM('21kleu03'!I18+'21kleu02'!I17)</f>
        <v>0</v>
      </c>
      <c r="J18" s="37">
        <f>SUM(B18:I18)</f>
        <v>20718</v>
      </c>
    </row>
    <row r="19" spans="1:10" x14ac:dyDescent="0.25">
      <c r="A19" s="5" t="s">
        <v>10</v>
      </c>
      <c r="B19" s="36">
        <f>SUM('21kleu03'!B19+'21kleu02'!B18)</f>
        <v>12247</v>
      </c>
      <c r="C19" s="36">
        <f>SUM('21kleu03'!C19+'21kleu02'!C18)</f>
        <v>21137</v>
      </c>
      <c r="D19" s="36">
        <f>SUM('21kleu03'!D19+'21kleu02'!D18)</f>
        <v>21398</v>
      </c>
      <c r="E19" s="36">
        <f>SUM('21kleu03'!E19+'21kleu02'!E18)</f>
        <v>22172</v>
      </c>
      <c r="F19" s="36">
        <f>SUM('21kleu03'!F19+'21kleu02'!F18)</f>
        <v>902</v>
      </c>
      <c r="G19" s="36">
        <f>SUM('21kleu03'!G19+'21kleu02'!G18)</f>
        <v>9</v>
      </c>
      <c r="H19" s="36">
        <f>SUM('21kleu03'!H19+'21kleu02'!H18)</f>
        <v>0</v>
      </c>
      <c r="I19" s="36">
        <f>SUM('21kleu03'!I19+'21kleu02'!I18)</f>
        <v>0</v>
      </c>
      <c r="J19" s="37">
        <f>SUM(B19:I19)</f>
        <v>77865</v>
      </c>
    </row>
    <row r="20" spans="1:10" x14ac:dyDescent="0.25">
      <c r="A20" s="5" t="s">
        <v>12</v>
      </c>
      <c r="B20" s="36">
        <f>SUM('21kleu03'!B20+'21kleu02'!B19)</f>
        <v>20</v>
      </c>
      <c r="C20" s="36">
        <f>SUM('21kleu03'!C20+'21kleu02'!C19)</f>
        <v>16</v>
      </c>
      <c r="D20" s="36">
        <f>SUM('21kleu03'!D20+'21kleu02'!D19)</f>
        <v>21</v>
      </c>
      <c r="E20" s="36">
        <f>SUM('21kleu03'!E20+'21kleu02'!E19)</f>
        <v>16</v>
      </c>
      <c r="F20" s="36">
        <f>SUM('21kleu03'!F20+'21kleu02'!F19)</f>
        <v>0</v>
      </c>
      <c r="G20" s="36">
        <f>SUM('21kleu03'!G20+'21kleu02'!G19)</f>
        <v>0</v>
      </c>
      <c r="H20" s="36">
        <f>SUM('21kleu03'!H20+'21kleu02'!H19)</f>
        <v>0</v>
      </c>
      <c r="I20" s="36">
        <f>SUM('21kleu03'!I20+'21kleu02'!I19)</f>
        <v>0</v>
      </c>
      <c r="J20" s="37">
        <f>SUM(B20:I20)</f>
        <v>73</v>
      </c>
    </row>
    <row r="21" spans="1:10" x14ac:dyDescent="0.25">
      <c r="A21" s="5" t="s">
        <v>11</v>
      </c>
      <c r="B21" s="36">
        <f>SUM('21kleu03'!B21+'21kleu02'!B20)</f>
        <v>4282</v>
      </c>
      <c r="C21" s="36">
        <f>SUM('21kleu03'!C21+'21kleu02'!C20)</f>
        <v>7709</v>
      </c>
      <c r="D21" s="36">
        <f>SUM('21kleu03'!D21+'21kleu02'!D20)</f>
        <v>7806</v>
      </c>
      <c r="E21" s="36">
        <f>SUM('21kleu03'!E21+'21kleu02'!E20)</f>
        <v>7665</v>
      </c>
      <c r="F21" s="36">
        <f>SUM('21kleu03'!F21+'21kleu02'!F20)</f>
        <v>307</v>
      </c>
      <c r="G21" s="36">
        <f>SUM('21kleu03'!G21+'21kleu02'!G20)</f>
        <v>3</v>
      </c>
      <c r="H21" s="36">
        <f>SUM('21kleu03'!H21+'21kleu02'!H20)</f>
        <v>0</v>
      </c>
      <c r="I21" s="36">
        <f>SUM('21kleu03'!I21+'21kleu02'!I20)</f>
        <v>0</v>
      </c>
      <c r="J21" s="37">
        <f>SUM(B21:I21)</f>
        <v>27772</v>
      </c>
    </row>
    <row r="22" spans="1:10" x14ac:dyDescent="0.25">
      <c r="A22" s="5" t="s">
        <v>41</v>
      </c>
      <c r="B22" s="36">
        <f>SUM('21kleu03'!B22)</f>
        <v>2</v>
      </c>
      <c r="C22" s="36">
        <f>SUM('21kleu03'!C22)</f>
        <v>2</v>
      </c>
      <c r="D22" s="36">
        <f>SUM('21kleu03'!D22)</f>
        <v>1</v>
      </c>
      <c r="E22" s="36">
        <f>SUM('21kleu03'!E22)</f>
        <v>4</v>
      </c>
      <c r="F22" s="36">
        <f>SUM('21kleu03'!F22)</f>
        <v>3</v>
      </c>
      <c r="G22" s="36">
        <f>SUM('21kleu03'!G22)</f>
        <v>1</v>
      </c>
      <c r="H22" s="36">
        <f>SUM('21kleu03'!H22)</f>
        <v>0</v>
      </c>
      <c r="I22" s="36">
        <f>SUM('21kleu03'!I22)</f>
        <v>0</v>
      </c>
      <c r="J22" s="37">
        <f>SUM(B22:I22)</f>
        <v>13</v>
      </c>
    </row>
    <row r="23" spans="1:10" s="13" customFormat="1" x14ac:dyDescent="0.25">
      <c r="A23" s="18" t="s">
        <v>31</v>
      </c>
      <c r="B23" s="131">
        <f t="shared" ref="B23:J23" si="1">SUM(B18:B22)</f>
        <v>19690</v>
      </c>
      <c r="C23" s="131">
        <f t="shared" si="1"/>
        <v>34578</v>
      </c>
      <c r="D23" s="131">
        <f t="shared" si="1"/>
        <v>35003</v>
      </c>
      <c r="E23" s="131">
        <f t="shared" si="1"/>
        <v>35548</v>
      </c>
      <c r="F23" s="131">
        <f t="shared" si="1"/>
        <v>1602</v>
      </c>
      <c r="G23" s="131">
        <f t="shared" si="1"/>
        <v>20</v>
      </c>
      <c r="H23" s="131">
        <f t="shared" si="1"/>
        <v>0</v>
      </c>
      <c r="I23" s="131">
        <f t="shared" si="1"/>
        <v>0</v>
      </c>
      <c r="J23" s="132">
        <f t="shared" si="1"/>
        <v>126441</v>
      </c>
    </row>
    <row r="24" spans="1:10" s="13" customFormat="1" x14ac:dyDescent="0.25">
      <c r="A24" s="18"/>
      <c r="B24" s="51"/>
      <c r="C24" s="30"/>
      <c r="D24" s="30"/>
      <c r="E24" s="30"/>
      <c r="F24" s="30"/>
      <c r="G24" s="30"/>
      <c r="H24" s="30"/>
      <c r="I24" s="30"/>
      <c r="J24" s="30"/>
    </row>
    <row r="25" spans="1:10" s="5" customFormat="1" x14ac:dyDescent="0.25">
      <c r="A25" s="62" t="s">
        <v>31</v>
      </c>
      <c r="B25" s="62"/>
      <c r="C25" s="62"/>
      <c r="D25" s="62"/>
      <c r="E25" s="62"/>
      <c r="F25" s="62"/>
      <c r="G25" s="62"/>
      <c r="H25" s="62"/>
      <c r="I25" s="62"/>
      <c r="J25" s="62"/>
    </row>
    <row r="26" spans="1:10" s="5" customFormat="1" x14ac:dyDescent="0.25">
      <c r="B26" s="2"/>
      <c r="C26" s="2"/>
      <c r="D26" s="2"/>
      <c r="E26" s="2"/>
      <c r="F26" s="2"/>
      <c r="G26" s="2"/>
      <c r="H26" s="2"/>
      <c r="I26" s="2"/>
      <c r="J26" s="2"/>
    </row>
    <row r="27" spans="1:10" x14ac:dyDescent="0.25">
      <c r="A27" s="2" t="s">
        <v>38</v>
      </c>
      <c r="B27" s="36">
        <f>SUM(B18,B9)</f>
        <v>6459</v>
      </c>
      <c r="C27" s="36">
        <f t="shared" ref="C27:J27" si="2">SUM(C18,C9)</f>
        <v>11535</v>
      </c>
      <c r="D27" s="36">
        <f t="shared" si="2"/>
        <v>11788</v>
      </c>
      <c r="E27" s="36">
        <f t="shared" si="2"/>
        <v>11878</v>
      </c>
      <c r="F27" s="36">
        <f t="shared" si="2"/>
        <v>1031</v>
      </c>
      <c r="G27" s="36">
        <f t="shared" si="2"/>
        <v>25</v>
      </c>
      <c r="H27" s="36">
        <f t="shared" si="2"/>
        <v>0</v>
      </c>
      <c r="I27" s="37">
        <f t="shared" si="2"/>
        <v>0</v>
      </c>
      <c r="J27" s="37">
        <f t="shared" si="2"/>
        <v>42716</v>
      </c>
    </row>
    <row r="28" spans="1:10" x14ac:dyDescent="0.25">
      <c r="A28" s="5" t="s">
        <v>10</v>
      </c>
      <c r="B28" s="36">
        <f t="shared" ref="B28:J28" si="3">SUM(B19,B10)</f>
        <v>24844</v>
      </c>
      <c r="C28" s="36">
        <f t="shared" si="3"/>
        <v>43066</v>
      </c>
      <c r="D28" s="36">
        <f t="shared" si="3"/>
        <v>43602</v>
      </c>
      <c r="E28" s="36">
        <f t="shared" si="3"/>
        <v>44980</v>
      </c>
      <c r="F28" s="36">
        <f t="shared" si="3"/>
        <v>2397</v>
      </c>
      <c r="G28" s="36">
        <f t="shared" si="3"/>
        <v>36</v>
      </c>
      <c r="H28" s="36">
        <f t="shared" si="3"/>
        <v>0</v>
      </c>
      <c r="I28" s="37">
        <f t="shared" si="3"/>
        <v>0</v>
      </c>
      <c r="J28" s="37">
        <f t="shared" si="3"/>
        <v>158925</v>
      </c>
    </row>
    <row r="29" spans="1:10" x14ac:dyDescent="0.25">
      <c r="A29" s="5" t="s">
        <v>12</v>
      </c>
      <c r="B29" s="36">
        <f t="shared" ref="B29:J29" si="4">SUM(B20,B11)</f>
        <v>28</v>
      </c>
      <c r="C29" s="36">
        <f t="shared" si="4"/>
        <v>36</v>
      </c>
      <c r="D29" s="36">
        <f t="shared" si="4"/>
        <v>44</v>
      </c>
      <c r="E29" s="36">
        <f t="shared" si="4"/>
        <v>31</v>
      </c>
      <c r="F29" s="36">
        <f t="shared" si="4"/>
        <v>5</v>
      </c>
      <c r="G29" s="36">
        <f t="shared" si="4"/>
        <v>1</v>
      </c>
      <c r="H29" s="36">
        <f t="shared" si="4"/>
        <v>0</v>
      </c>
      <c r="I29" s="37">
        <f t="shared" si="4"/>
        <v>0</v>
      </c>
      <c r="J29" s="37">
        <f t="shared" si="4"/>
        <v>145</v>
      </c>
    </row>
    <row r="30" spans="1:10" x14ac:dyDescent="0.25">
      <c r="A30" s="5" t="s">
        <v>11</v>
      </c>
      <c r="B30" s="36">
        <f t="shared" ref="B30:J30" si="5">SUM(B21,B12)</f>
        <v>8934</v>
      </c>
      <c r="C30" s="36">
        <f t="shared" si="5"/>
        <v>15754</v>
      </c>
      <c r="D30" s="36">
        <f t="shared" si="5"/>
        <v>15886</v>
      </c>
      <c r="E30" s="36">
        <f t="shared" si="5"/>
        <v>15804</v>
      </c>
      <c r="F30" s="36">
        <f t="shared" si="5"/>
        <v>864</v>
      </c>
      <c r="G30" s="36">
        <f t="shared" si="5"/>
        <v>11</v>
      </c>
      <c r="H30" s="36">
        <f t="shared" si="5"/>
        <v>0</v>
      </c>
      <c r="I30" s="37">
        <f t="shared" si="5"/>
        <v>0</v>
      </c>
      <c r="J30" s="37">
        <f t="shared" si="5"/>
        <v>57253</v>
      </c>
    </row>
    <row r="31" spans="1:10" x14ac:dyDescent="0.25">
      <c r="A31" s="5" t="s">
        <v>41</v>
      </c>
      <c r="B31" s="36">
        <f t="shared" ref="B31:J31" si="6">SUM(B22,B13)</f>
        <v>2</v>
      </c>
      <c r="C31" s="36">
        <f t="shared" si="6"/>
        <v>5</v>
      </c>
      <c r="D31" s="36">
        <f t="shared" si="6"/>
        <v>3</v>
      </c>
      <c r="E31" s="36">
        <f t="shared" si="6"/>
        <v>11</v>
      </c>
      <c r="F31" s="36">
        <f t="shared" si="6"/>
        <v>7</v>
      </c>
      <c r="G31" s="36">
        <f t="shared" si="6"/>
        <v>1</v>
      </c>
      <c r="H31" s="36">
        <f t="shared" si="6"/>
        <v>0</v>
      </c>
      <c r="I31" s="37">
        <f t="shared" si="6"/>
        <v>0</v>
      </c>
      <c r="J31" s="37">
        <f t="shared" si="6"/>
        <v>29</v>
      </c>
    </row>
    <row r="32" spans="1:10" s="18" customFormat="1" x14ac:dyDescent="0.25">
      <c r="A32" s="18" t="s">
        <v>31</v>
      </c>
      <c r="B32" s="131">
        <f t="shared" ref="B32:J32" si="7">SUM(B23,B14)</f>
        <v>40267</v>
      </c>
      <c r="C32" s="131">
        <f t="shared" si="7"/>
        <v>70396</v>
      </c>
      <c r="D32" s="131">
        <f t="shared" si="7"/>
        <v>71323</v>
      </c>
      <c r="E32" s="131">
        <f t="shared" si="7"/>
        <v>72704</v>
      </c>
      <c r="F32" s="131">
        <f t="shared" si="7"/>
        <v>4304</v>
      </c>
      <c r="G32" s="131">
        <f t="shared" si="7"/>
        <v>74</v>
      </c>
      <c r="H32" s="131">
        <f t="shared" si="7"/>
        <v>0</v>
      </c>
      <c r="I32" s="131">
        <f t="shared" si="7"/>
        <v>0</v>
      </c>
      <c r="J32" s="132">
        <f t="shared" si="7"/>
        <v>259068</v>
      </c>
    </row>
    <row r="33" spans="3:10" x14ac:dyDescent="0.25">
      <c r="C33" s="32"/>
      <c r="D33" s="32"/>
      <c r="E33" s="32"/>
      <c r="F33" s="32"/>
      <c r="G33" s="32"/>
      <c r="H33" s="32"/>
      <c r="I33" s="32"/>
      <c r="J33" s="32"/>
    </row>
    <row r="34" spans="3:10" x14ac:dyDescent="0.25">
      <c r="C34" s="32"/>
      <c r="D34" s="32"/>
      <c r="E34" s="32"/>
      <c r="F34" s="32"/>
      <c r="G34" s="32"/>
      <c r="H34" s="32"/>
      <c r="I34" s="32"/>
      <c r="J34" s="32"/>
    </row>
    <row r="35" spans="3:10" x14ac:dyDescent="0.25">
      <c r="C35" s="32"/>
      <c r="D35" s="32"/>
      <c r="E35" s="32"/>
      <c r="F35" s="32"/>
      <c r="G35" s="32"/>
      <c r="H35" s="32"/>
      <c r="I35" s="32"/>
      <c r="J35" s="32"/>
    </row>
    <row r="36" spans="3:10" x14ac:dyDescent="0.25">
      <c r="C36" s="32"/>
      <c r="D36" s="32"/>
      <c r="E36" s="32"/>
      <c r="F36" s="32"/>
      <c r="G36" s="32"/>
      <c r="H36" s="32"/>
      <c r="I36" s="32"/>
      <c r="J36" s="32"/>
    </row>
    <row r="37" spans="3:10" x14ac:dyDescent="0.25">
      <c r="C37" s="32"/>
      <c r="D37" s="32"/>
      <c r="E37" s="32"/>
      <c r="F37" s="32"/>
      <c r="G37" s="32"/>
      <c r="H37" s="32"/>
      <c r="I37" s="32"/>
      <c r="J37" s="32"/>
    </row>
    <row r="38" spans="3:10" x14ac:dyDescent="0.25">
      <c r="C38" s="32"/>
      <c r="D38" s="32"/>
      <c r="E38" s="32"/>
      <c r="F38" s="32"/>
      <c r="G38" s="32"/>
      <c r="H38" s="32"/>
      <c r="I38" s="32"/>
      <c r="J38" s="4"/>
    </row>
    <row r="39" spans="3:10" x14ac:dyDescent="0.25">
      <c r="H39" s="5"/>
      <c r="I39" s="5"/>
      <c r="J39" s="4"/>
    </row>
    <row r="40" spans="3:10" x14ac:dyDescent="0.25">
      <c r="H40" s="5"/>
      <c r="I40" s="5"/>
      <c r="J40" s="4"/>
    </row>
    <row r="41" spans="3:10" x14ac:dyDescent="0.25">
      <c r="G41" s="32"/>
      <c r="H41" s="2"/>
      <c r="I41" s="5"/>
      <c r="J41" s="4"/>
    </row>
    <row r="42" spans="3:10" x14ac:dyDescent="0.25">
      <c r="H42" s="5"/>
      <c r="I42" s="5"/>
      <c r="J42" s="4"/>
    </row>
    <row r="43" spans="3:10" x14ac:dyDescent="0.25">
      <c r="H43" s="5"/>
    </row>
  </sheetData>
  <mergeCells count="5">
    <mergeCell ref="A25:J25"/>
    <mergeCell ref="A2:J2"/>
    <mergeCell ref="A3:J3"/>
    <mergeCell ref="A7:J7"/>
    <mergeCell ref="A16:J16"/>
  </mergeCells>
  <phoneticPr fontId="0" type="noConversion"/>
  <printOptions horizontalCentered="1"/>
  <pageMargins left="0.39370078740157483" right="0.39370078740157483" top="0.78740157480314965" bottom="0.78740157480314965" header="0.51181102362204722" footer="0.51181102362204722"/>
  <pageSetup paperSize="9" scale="80" orientation="portrait" verticalDpi="300" r:id="rId1"/>
  <headerFooter alignWithMargins="0">
    <oddFooter>&amp;R&amp;A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104"/>
  <sheetViews>
    <sheetView zoomScaleNormal="100" workbookViewId="0">
      <selection activeCell="A59" sqref="A59"/>
    </sheetView>
  </sheetViews>
  <sheetFormatPr defaultRowHeight="13.2" x14ac:dyDescent="0.25"/>
  <cols>
    <col min="1" max="1" width="29" style="5" customWidth="1"/>
    <col min="2" max="3" width="8.109375" style="4" customWidth="1"/>
    <col min="4" max="4" width="8.109375" style="5" customWidth="1"/>
    <col min="5" max="6" width="8.6640625" style="4" customWidth="1"/>
    <col min="7" max="7" width="8.6640625" style="5" customWidth="1"/>
    <col min="8" max="9" width="8.109375" style="4" customWidth="1"/>
    <col min="10" max="10" width="8.109375" style="5" customWidth="1"/>
    <col min="11" max="12" width="8.109375" style="4" customWidth="1"/>
    <col min="13" max="13" width="8.109375" style="5" customWidth="1"/>
    <col min="14" max="15" width="8.109375" style="4" customWidth="1"/>
    <col min="16" max="16" width="8.109375" style="5" customWidth="1"/>
    <col min="17" max="19" width="9.33203125" style="5" customWidth="1"/>
    <col min="20" max="21" width="8.109375" style="4" customWidth="1"/>
    <col min="22" max="22" width="8.109375" style="5" customWidth="1"/>
    <col min="23" max="16384" width="8.88671875" style="4"/>
  </cols>
  <sheetData>
    <row r="1" spans="1:23" x14ac:dyDescent="0.25">
      <c r="A1" s="3" t="s">
        <v>101</v>
      </c>
    </row>
    <row r="2" spans="1:23" x14ac:dyDescent="0.25">
      <c r="A2" s="62" t="s">
        <v>13</v>
      </c>
      <c r="B2" s="62"/>
      <c r="C2" s="62"/>
      <c r="D2" s="62"/>
      <c r="E2" s="62"/>
      <c r="F2" s="62"/>
      <c r="G2" s="62"/>
      <c r="H2" s="62"/>
      <c r="I2" s="62"/>
      <c r="J2" s="62"/>
      <c r="K2" s="62"/>
      <c r="L2" s="62"/>
      <c r="M2" s="62"/>
      <c r="N2" s="62"/>
      <c r="O2" s="62"/>
      <c r="P2" s="62"/>
      <c r="Q2" s="62"/>
      <c r="R2" s="62"/>
      <c r="S2" s="62"/>
      <c r="T2" s="62"/>
      <c r="U2" s="62"/>
      <c r="V2" s="62"/>
    </row>
    <row r="3" spans="1:23" x14ac:dyDescent="0.25">
      <c r="A3" s="62" t="s">
        <v>14</v>
      </c>
      <c r="B3" s="62"/>
      <c r="C3" s="62"/>
      <c r="D3" s="62"/>
      <c r="E3" s="62"/>
      <c r="F3" s="62"/>
      <c r="G3" s="62"/>
      <c r="H3" s="62"/>
      <c r="I3" s="62"/>
      <c r="J3" s="62"/>
      <c r="K3" s="62"/>
      <c r="L3" s="62"/>
      <c r="M3" s="62"/>
      <c r="N3" s="62"/>
      <c r="O3" s="62"/>
      <c r="P3" s="62"/>
      <c r="Q3" s="62"/>
      <c r="R3" s="62"/>
      <c r="S3" s="62"/>
      <c r="T3" s="62"/>
      <c r="U3" s="62"/>
      <c r="V3" s="62"/>
    </row>
    <row r="4" spans="1:23" ht="13.8" thickBot="1" x14ac:dyDescent="0.3"/>
    <row r="5" spans="1:23" x14ac:dyDescent="0.25">
      <c r="A5" s="86"/>
      <c r="B5" s="80" t="s">
        <v>15</v>
      </c>
      <c r="C5" s="81"/>
      <c r="D5" s="82"/>
      <c r="E5" s="80" t="s">
        <v>16</v>
      </c>
      <c r="F5" s="81"/>
      <c r="G5" s="82"/>
      <c r="H5" s="80" t="s">
        <v>17</v>
      </c>
      <c r="I5" s="81"/>
      <c r="J5" s="82"/>
      <c r="K5" s="80" t="s">
        <v>18</v>
      </c>
      <c r="L5" s="81"/>
      <c r="M5" s="82"/>
      <c r="N5" s="80" t="s">
        <v>19</v>
      </c>
      <c r="O5" s="81"/>
      <c r="P5" s="82"/>
      <c r="Q5" s="83" t="s">
        <v>72</v>
      </c>
      <c r="R5" s="81"/>
      <c r="S5" s="82"/>
      <c r="T5" s="84"/>
      <c r="U5" s="85"/>
      <c r="V5" s="86"/>
    </row>
    <row r="6" spans="1:23" s="5" customFormat="1" x14ac:dyDescent="0.25">
      <c r="B6" s="87" t="s">
        <v>75</v>
      </c>
      <c r="C6" s="64"/>
      <c r="D6" s="65"/>
      <c r="E6" s="87" t="s">
        <v>78</v>
      </c>
      <c r="F6" s="64"/>
      <c r="G6" s="65"/>
      <c r="H6" s="87" t="s">
        <v>79</v>
      </c>
      <c r="I6" s="64"/>
      <c r="J6" s="65"/>
      <c r="K6" s="87" t="s">
        <v>39</v>
      </c>
      <c r="L6" s="64"/>
      <c r="M6" s="65"/>
      <c r="N6" s="87" t="s">
        <v>80</v>
      </c>
      <c r="O6" s="64"/>
      <c r="P6" s="65"/>
      <c r="Q6" s="58" t="s">
        <v>82</v>
      </c>
      <c r="R6" s="59"/>
      <c r="S6" s="60"/>
      <c r="T6" s="88" t="s">
        <v>32</v>
      </c>
      <c r="U6" s="89"/>
      <c r="V6" s="89"/>
    </row>
    <row r="7" spans="1:23" s="5" customFormat="1" x14ac:dyDescent="0.25">
      <c r="B7" s="90" t="s">
        <v>76</v>
      </c>
      <c r="C7" s="74"/>
      <c r="D7" s="75"/>
      <c r="E7" s="90" t="s">
        <v>77</v>
      </c>
      <c r="F7" s="74"/>
      <c r="G7" s="75"/>
      <c r="H7" s="90" t="s">
        <v>76</v>
      </c>
      <c r="I7" s="74"/>
      <c r="J7" s="75"/>
      <c r="K7" s="90" t="s">
        <v>76</v>
      </c>
      <c r="L7" s="74"/>
      <c r="M7" s="75"/>
      <c r="N7" s="90" t="s">
        <v>81</v>
      </c>
      <c r="O7" s="74"/>
      <c r="P7" s="75"/>
      <c r="Q7" s="55" t="s">
        <v>73</v>
      </c>
      <c r="R7" s="56"/>
      <c r="S7" s="57"/>
      <c r="T7" s="91"/>
    </row>
    <row r="8" spans="1:23" x14ac:dyDescent="0.25">
      <c r="A8" s="126"/>
      <c r="B8" s="93" t="s">
        <v>8</v>
      </c>
      <c r="C8" s="94" t="s">
        <v>9</v>
      </c>
      <c r="D8" s="94" t="s">
        <v>31</v>
      </c>
      <c r="E8" s="93" t="s">
        <v>8</v>
      </c>
      <c r="F8" s="94" t="s">
        <v>9</v>
      </c>
      <c r="G8" s="94" t="s">
        <v>31</v>
      </c>
      <c r="H8" s="93" t="s">
        <v>8</v>
      </c>
      <c r="I8" s="94" t="s">
        <v>9</v>
      </c>
      <c r="J8" s="94" t="s">
        <v>31</v>
      </c>
      <c r="K8" s="93" t="s">
        <v>8</v>
      </c>
      <c r="L8" s="94" t="s">
        <v>9</v>
      </c>
      <c r="M8" s="94" t="s">
        <v>31</v>
      </c>
      <c r="N8" s="93" t="s">
        <v>8</v>
      </c>
      <c r="O8" s="94" t="s">
        <v>9</v>
      </c>
      <c r="P8" s="94" t="s">
        <v>31</v>
      </c>
      <c r="Q8" s="93" t="s">
        <v>8</v>
      </c>
      <c r="R8" s="94" t="s">
        <v>9</v>
      </c>
      <c r="S8" s="94" t="s">
        <v>31</v>
      </c>
      <c r="T8" s="93" t="s">
        <v>8</v>
      </c>
      <c r="U8" s="94" t="s">
        <v>9</v>
      </c>
      <c r="V8" s="94" t="s">
        <v>31</v>
      </c>
    </row>
    <row r="9" spans="1:23" s="5" customFormat="1" x14ac:dyDescent="0.25">
      <c r="A9" s="95" t="s">
        <v>0</v>
      </c>
      <c r="B9" s="96"/>
      <c r="C9" s="97"/>
      <c r="D9" s="7"/>
      <c r="E9" s="96"/>
      <c r="F9" s="97"/>
      <c r="G9" s="7"/>
      <c r="H9" s="96"/>
      <c r="I9" s="97"/>
      <c r="J9" s="7"/>
      <c r="K9" s="96"/>
      <c r="L9" s="97"/>
      <c r="M9" s="7"/>
      <c r="N9" s="96"/>
      <c r="O9" s="97"/>
      <c r="P9" s="7"/>
      <c r="Q9" s="96"/>
      <c r="R9" s="97"/>
      <c r="S9" s="7"/>
      <c r="T9" s="99"/>
      <c r="U9" s="7"/>
      <c r="V9" s="7"/>
    </row>
    <row r="10" spans="1:23" x14ac:dyDescent="0.25">
      <c r="A10" s="5" t="s">
        <v>34</v>
      </c>
      <c r="B10" s="9">
        <v>61</v>
      </c>
      <c r="C10" s="2">
        <v>26</v>
      </c>
      <c r="D10" s="2">
        <v>87</v>
      </c>
      <c r="E10" s="9">
        <v>0</v>
      </c>
      <c r="F10" s="2">
        <v>0</v>
      </c>
      <c r="G10" s="2">
        <v>0</v>
      </c>
      <c r="H10" s="9">
        <v>10</v>
      </c>
      <c r="I10" s="2">
        <v>17</v>
      </c>
      <c r="J10" s="2">
        <v>27</v>
      </c>
      <c r="K10" s="9">
        <v>0</v>
      </c>
      <c r="L10" s="2">
        <v>0</v>
      </c>
      <c r="M10" s="2">
        <v>0</v>
      </c>
      <c r="N10" s="9">
        <v>6</v>
      </c>
      <c r="O10" s="2">
        <v>1</v>
      </c>
      <c r="P10" s="2">
        <v>7</v>
      </c>
      <c r="Q10" s="9">
        <v>47</v>
      </c>
      <c r="R10" s="2">
        <v>13</v>
      </c>
      <c r="S10" s="2">
        <v>60</v>
      </c>
      <c r="T10" s="9">
        <f t="shared" ref="T10:V14" si="0">SUM(N10,K10,H10,E10,B10,Q10)</f>
        <v>124</v>
      </c>
      <c r="U10" s="2">
        <f t="shared" si="0"/>
        <v>57</v>
      </c>
      <c r="V10" s="2">
        <f t="shared" si="0"/>
        <v>181</v>
      </c>
    </row>
    <row r="11" spans="1:23" x14ac:dyDescent="0.25">
      <c r="A11" s="5" t="s">
        <v>35</v>
      </c>
      <c r="B11" s="9">
        <v>121</v>
      </c>
      <c r="C11" s="32">
        <v>45</v>
      </c>
      <c r="D11" s="2">
        <v>166</v>
      </c>
      <c r="E11" s="9">
        <v>8</v>
      </c>
      <c r="F11" s="32">
        <v>2</v>
      </c>
      <c r="G11" s="2">
        <v>10</v>
      </c>
      <c r="H11" s="9">
        <v>17</v>
      </c>
      <c r="I11" s="32">
        <v>13</v>
      </c>
      <c r="J11" s="2">
        <v>30</v>
      </c>
      <c r="K11" s="9">
        <v>0</v>
      </c>
      <c r="L11" s="32">
        <v>0</v>
      </c>
      <c r="M11" s="2">
        <v>0</v>
      </c>
      <c r="N11" s="9">
        <v>26</v>
      </c>
      <c r="O11" s="32">
        <v>13</v>
      </c>
      <c r="P11" s="2">
        <v>39</v>
      </c>
      <c r="Q11" s="9">
        <v>116</v>
      </c>
      <c r="R11" s="32">
        <v>22</v>
      </c>
      <c r="S11" s="2">
        <v>138</v>
      </c>
      <c r="T11" s="9">
        <f t="shared" si="0"/>
        <v>288</v>
      </c>
      <c r="U11" s="32">
        <f t="shared" si="0"/>
        <v>95</v>
      </c>
      <c r="V11" s="2">
        <f t="shared" si="0"/>
        <v>383</v>
      </c>
    </row>
    <row r="12" spans="1:23" x14ac:dyDescent="0.25">
      <c r="A12" s="5" t="s">
        <v>36</v>
      </c>
      <c r="B12" s="9">
        <v>0</v>
      </c>
      <c r="C12" s="32">
        <v>0</v>
      </c>
      <c r="D12" s="2">
        <v>0</v>
      </c>
      <c r="E12" s="9">
        <v>0</v>
      </c>
      <c r="F12" s="32">
        <v>0</v>
      </c>
      <c r="G12" s="2">
        <v>0</v>
      </c>
      <c r="H12" s="9">
        <v>0</v>
      </c>
      <c r="I12" s="32">
        <v>0</v>
      </c>
      <c r="J12" s="2">
        <v>0</v>
      </c>
      <c r="K12" s="9">
        <v>0</v>
      </c>
      <c r="L12" s="32">
        <v>0</v>
      </c>
      <c r="M12" s="2">
        <v>0</v>
      </c>
      <c r="N12" s="9">
        <v>0</v>
      </c>
      <c r="O12" s="32">
        <v>0</v>
      </c>
      <c r="P12" s="2">
        <v>0</v>
      </c>
      <c r="Q12" s="9">
        <v>0</v>
      </c>
      <c r="R12" s="32">
        <v>0</v>
      </c>
      <c r="S12" s="2">
        <v>0</v>
      </c>
      <c r="T12" s="9">
        <f t="shared" si="0"/>
        <v>0</v>
      </c>
      <c r="U12" s="32">
        <f t="shared" si="0"/>
        <v>0</v>
      </c>
      <c r="V12" s="2">
        <f t="shared" si="0"/>
        <v>0</v>
      </c>
      <c r="W12" s="2"/>
    </row>
    <row r="13" spans="1:23" x14ac:dyDescent="0.25">
      <c r="A13" s="5" t="s">
        <v>37</v>
      </c>
      <c r="B13" s="9">
        <v>56</v>
      </c>
      <c r="C13" s="32">
        <v>17</v>
      </c>
      <c r="D13" s="2">
        <v>73</v>
      </c>
      <c r="E13" s="9">
        <v>6</v>
      </c>
      <c r="F13" s="32">
        <v>2</v>
      </c>
      <c r="G13" s="2">
        <v>8</v>
      </c>
      <c r="H13" s="9">
        <v>10</v>
      </c>
      <c r="I13" s="32">
        <v>10</v>
      </c>
      <c r="J13" s="2">
        <v>20</v>
      </c>
      <c r="K13" s="9">
        <v>2</v>
      </c>
      <c r="L13" s="32">
        <v>3</v>
      </c>
      <c r="M13" s="2">
        <v>5</v>
      </c>
      <c r="N13" s="9">
        <v>3</v>
      </c>
      <c r="O13" s="32">
        <v>1</v>
      </c>
      <c r="P13" s="2">
        <v>4</v>
      </c>
      <c r="Q13" s="9">
        <v>34</v>
      </c>
      <c r="R13" s="32">
        <v>4</v>
      </c>
      <c r="S13" s="2">
        <v>38</v>
      </c>
      <c r="T13" s="9">
        <f t="shared" si="0"/>
        <v>111</v>
      </c>
      <c r="U13" s="32">
        <f t="shared" si="0"/>
        <v>37</v>
      </c>
      <c r="V13" s="2">
        <f t="shared" si="0"/>
        <v>148</v>
      </c>
    </row>
    <row r="14" spans="1:23" s="18" customFormat="1" x14ac:dyDescent="0.25">
      <c r="A14" s="18" t="s">
        <v>31</v>
      </c>
      <c r="B14" s="12">
        <v>238</v>
      </c>
      <c r="C14" s="33">
        <v>88</v>
      </c>
      <c r="D14" s="33">
        <v>326</v>
      </c>
      <c r="E14" s="12">
        <v>14</v>
      </c>
      <c r="F14" s="33">
        <v>4</v>
      </c>
      <c r="G14" s="33">
        <v>18</v>
      </c>
      <c r="H14" s="12">
        <v>37</v>
      </c>
      <c r="I14" s="33">
        <v>40</v>
      </c>
      <c r="J14" s="33">
        <v>77</v>
      </c>
      <c r="K14" s="12">
        <v>2</v>
      </c>
      <c r="L14" s="33">
        <v>3</v>
      </c>
      <c r="M14" s="33">
        <v>5</v>
      </c>
      <c r="N14" s="12">
        <v>35</v>
      </c>
      <c r="O14" s="33">
        <v>15</v>
      </c>
      <c r="P14" s="33">
        <v>50</v>
      </c>
      <c r="Q14" s="12">
        <v>197</v>
      </c>
      <c r="R14" s="33">
        <v>39</v>
      </c>
      <c r="S14" s="33">
        <v>236</v>
      </c>
      <c r="T14" s="12">
        <f t="shared" si="0"/>
        <v>523</v>
      </c>
      <c r="U14" s="33">
        <f t="shared" si="0"/>
        <v>189</v>
      </c>
      <c r="V14" s="33">
        <f t="shared" si="0"/>
        <v>712</v>
      </c>
    </row>
    <row r="15" spans="1:23" s="5" customFormat="1" x14ac:dyDescent="0.25">
      <c r="A15" s="3" t="s">
        <v>1</v>
      </c>
      <c r="B15" s="9"/>
      <c r="C15" s="2"/>
      <c r="D15" s="2"/>
      <c r="E15" s="9"/>
      <c r="F15" s="2"/>
      <c r="G15" s="2"/>
      <c r="H15" s="9"/>
      <c r="I15" s="2"/>
      <c r="J15" s="2"/>
      <c r="K15" s="9"/>
      <c r="L15" s="2"/>
      <c r="M15" s="2"/>
      <c r="N15" s="9"/>
      <c r="O15" s="2"/>
      <c r="P15" s="2"/>
      <c r="Q15" s="9"/>
      <c r="R15" s="2"/>
      <c r="S15" s="2"/>
      <c r="T15" s="9"/>
      <c r="U15" s="2"/>
      <c r="V15" s="2"/>
    </row>
    <row r="16" spans="1:23" x14ac:dyDescent="0.25">
      <c r="A16" s="5" t="s">
        <v>34</v>
      </c>
      <c r="B16" s="9">
        <v>15</v>
      </c>
      <c r="C16" s="2">
        <v>5</v>
      </c>
      <c r="D16" s="2">
        <v>20</v>
      </c>
      <c r="E16" s="9">
        <v>0</v>
      </c>
      <c r="F16" s="2">
        <v>0</v>
      </c>
      <c r="G16" s="2">
        <v>0</v>
      </c>
      <c r="H16" s="9">
        <v>0</v>
      </c>
      <c r="I16" s="2">
        <v>0</v>
      </c>
      <c r="J16" s="2">
        <v>0</v>
      </c>
      <c r="K16" s="9">
        <v>0</v>
      </c>
      <c r="L16" s="2">
        <v>0</v>
      </c>
      <c r="M16" s="2">
        <v>0</v>
      </c>
      <c r="N16" s="9">
        <v>0</v>
      </c>
      <c r="O16" s="2">
        <v>0</v>
      </c>
      <c r="P16" s="2">
        <v>0</v>
      </c>
      <c r="Q16" s="9">
        <v>12</v>
      </c>
      <c r="R16" s="2">
        <v>6</v>
      </c>
      <c r="S16" s="2">
        <v>18</v>
      </c>
      <c r="T16" s="9">
        <f t="shared" ref="T16:V20" si="1">SUM(N16,K16,H16,E16,B16,Q16)</f>
        <v>27</v>
      </c>
      <c r="U16" s="2">
        <f t="shared" si="1"/>
        <v>11</v>
      </c>
      <c r="V16" s="2">
        <f t="shared" si="1"/>
        <v>38</v>
      </c>
    </row>
    <row r="17" spans="1:23" x14ac:dyDescent="0.25">
      <c r="A17" s="5" t="s">
        <v>35</v>
      </c>
      <c r="B17" s="9">
        <v>60</v>
      </c>
      <c r="C17" s="32">
        <v>39</v>
      </c>
      <c r="D17" s="2">
        <v>99</v>
      </c>
      <c r="E17" s="9">
        <v>4</v>
      </c>
      <c r="F17" s="32">
        <v>0</v>
      </c>
      <c r="G17" s="2">
        <v>4</v>
      </c>
      <c r="H17" s="9">
        <v>8</v>
      </c>
      <c r="I17" s="32">
        <v>11</v>
      </c>
      <c r="J17" s="2">
        <v>19</v>
      </c>
      <c r="K17" s="9">
        <v>5</v>
      </c>
      <c r="L17" s="32">
        <v>4</v>
      </c>
      <c r="M17" s="2">
        <v>9</v>
      </c>
      <c r="N17" s="9">
        <v>0</v>
      </c>
      <c r="O17" s="32">
        <v>0</v>
      </c>
      <c r="P17" s="2">
        <v>0</v>
      </c>
      <c r="Q17" s="9">
        <v>25</v>
      </c>
      <c r="R17" s="32">
        <v>6</v>
      </c>
      <c r="S17" s="2">
        <v>31</v>
      </c>
      <c r="T17" s="9">
        <f t="shared" si="1"/>
        <v>102</v>
      </c>
      <c r="U17" s="32">
        <f t="shared" si="1"/>
        <v>60</v>
      </c>
      <c r="V17" s="2">
        <f t="shared" si="1"/>
        <v>162</v>
      </c>
    </row>
    <row r="18" spans="1:23" x14ac:dyDescent="0.25">
      <c r="A18" s="5" t="s">
        <v>36</v>
      </c>
      <c r="B18" s="9">
        <v>5</v>
      </c>
      <c r="C18" s="32">
        <v>3</v>
      </c>
      <c r="D18" s="2">
        <v>8</v>
      </c>
      <c r="E18" s="9">
        <v>0</v>
      </c>
      <c r="F18" s="32">
        <v>0</v>
      </c>
      <c r="G18" s="2">
        <v>0</v>
      </c>
      <c r="H18" s="9">
        <v>0</v>
      </c>
      <c r="I18" s="32">
        <v>0</v>
      </c>
      <c r="J18" s="2">
        <v>0</v>
      </c>
      <c r="K18" s="9">
        <v>0</v>
      </c>
      <c r="L18" s="32">
        <v>0</v>
      </c>
      <c r="M18" s="2">
        <v>0</v>
      </c>
      <c r="N18" s="9">
        <v>0</v>
      </c>
      <c r="O18" s="32">
        <v>0</v>
      </c>
      <c r="P18" s="2">
        <v>0</v>
      </c>
      <c r="Q18" s="9">
        <v>0</v>
      </c>
      <c r="R18" s="32">
        <v>0</v>
      </c>
      <c r="S18" s="2">
        <v>0</v>
      </c>
      <c r="T18" s="9">
        <f t="shared" si="1"/>
        <v>5</v>
      </c>
      <c r="U18" s="32">
        <f t="shared" si="1"/>
        <v>3</v>
      </c>
      <c r="V18" s="2">
        <f t="shared" si="1"/>
        <v>8</v>
      </c>
      <c r="W18" s="2"/>
    </row>
    <row r="19" spans="1:23" x14ac:dyDescent="0.25">
      <c r="A19" s="5" t="s">
        <v>37</v>
      </c>
      <c r="B19" s="9">
        <v>0</v>
      </c>
      <c r="C19" s="32">
        <v>0</v>
      </c>
      <c r="D19" s="2">
        <v>0</v>
      </c>
      <c r="E19" s="9">
        <v>1</v>
      </c>
      <c r="F19" s="32">
        <v>1</v>
      </c>
      <c r="G19" s="2">
        <v>2</v>
      </c>
      <c r="H19" s="9">
        <v>0</v>
      </c>
      <c r="I19" s="32">
        <v>0</v>
      </c>
      <c r="J19" s="2">
        <v>0</v>
      </c>
      <c r="K19" s="9">
        <v>0</v>
      </c>
      <c r="L19" s="32">
        <v>0</v>
      </c>
      <c r="M19" s="2">
        <v>0</v>
      </c>
      <c r="N19" s="9">
        <v>0</v>
      </c>
      <c r="O19" s="32">
        <v>0</v>
      </c>
      <c r="P19" s="2">
        <v>0</v>
      </c>
      <c r="Q19" s="9">
        <v>14</v>
      </c>
      <c r="R19" s="32">
        <v>3</v>
      </c>
      <c r="S19" s="2">
        <v>17</v>
      </c>
      <c r="T19" s="9">
        <f t="shared" si="1"/>
        <v>15</v>
      </c>
      <c r="U19" s="32">
        <f t="shared" si="1"/>
        <v>4</v>
      </c>
      <c r="V19" s="2">
        <f t="shared" si="1"/>
        <v>19</v>
      </c>
    </row>
    <row r="20" spans="1:23" s="18" customFormat="1" x14ac:dyDescent="0.25">
      <c r="A20" s="18" t="s">
        <v>31</v>
      </c>
      <c r="B20" s="12">
        <v>80</v>
      </c>
      <c r="C20" s="33">
        <v>47</v>
      </c>
      <c r="D20" s="33">
        <v>127</v>
      </c>
      <c r="E20" s="12">
        <v>5</v>
      </c>
      <c r="F20" s="33">
        <v>1</v>
      </c>
      <c r="G20" s="33">
        <v>6</v>
      </c>
      <c r="H20" s="12">
        <v>8</v>
      </c>
      <c r="I20" s="33">
        <v>11</v>
      </c>
      <c r="J20" s="33">
        <v>19</v>
      </c>
      <c r="K20" s="12">
        <v>5</v>
      </c>
      <c r="L20" s="33">
        <v>4</v>
      </c>
      <c r="M20" s="33">
        <v>9</v>
      </c>
      <c r="N20" s="12">
        <v>0</v>
      </c>
      <c r="O20" s="33">
        <v>0</v>
      </c>
      <c r="P20" s="33">
        <v>0</v>
      </c>
      <c r="Q20" s="12">
        <v>51</v>
      </c>
      <c r="R20" s="33">
        <v>15</v>
      </c>
      <c r="S20" s="33">
        <v>66</v>
      </c>
      <c r="T20" s="12">
        <f t="shared" si="1"/>
        <v>149</v>
      </c>
      <c r="U20" s="33">
        <f t="shared" si="1"/>
        <v>78</v>
      </c>
      <c r="V20" s="33">
        <f t="shared" si="1"/>
        <v>227</v>
      </c>
    </row>
    <row r="21" spans="1:23" s="5" customFormat="1" x14ac:dyDescent="0.25">
      <c r="A21" s="3" t="s">
        <v>2</v>
      </c>
      <c r="B21" s="9"/>
      <c r="C21" s="2"/>
      <c r="D21" s="2"/>
      <c r="E21" s="9"/>
      <c r="F21" s="2"/>
      <c r="G21" s="2"/>
      <c r="H21" s="9"/>
      <c r="I21" s="2"/>
      <c r="J21" s="2"/>
      <c r="K21" s="9"/>
      <c r="L21" s="2"/>
      <c r="M21" s="2"/>
      <c r="N21" s="9"/>
      <c r="O21" s="2"/>
      <c r="P21" s="2"/>
      <c r="Q21" s="9"/>
      <c r="R21" s="2"/>
      <c r="S21" s="2"/>
      <c r="T21" s="9"/>
      <c r="U21" s="2"/>
      <c r="V21" s="2"/>
    </row>
    <row r="22" spans="1:23" x14ac:dyDescent="0.25">
      <c r="A22" s="5" t="s">
        <v>34</v>
      </c>
      <c r="B22" s="9">
        <v>17</v>
      </c>
      <c r="C22" s="2">
        <v>11</v>
      </c>
      <c r="D22" s="2">
        <v>28</v>
      </c>
      <c r="E22" s="9">
        <v>0</v>
      </c>
      <c r="F22" s="2">
        <v>0</v>
      </c>
      <c r="G22" s="2">
        <v>0</v>
      </c>
      <c r="H22" s="9">
        <v>8</v>
      </c>
      <c r="I22" s="2">
        <v>5</v>
      </c>
      <c r="J22" s="2">
        <v>13</v>
      </c>
      <c r="K22" s="9">
        <v>0</v>
      </c>
      <c r="L22" s="2">
        <v>0</v>
      </c>
      <c r="M22" s="2">
        <v>0</v>
      </c>
      <c r="N22" s="9">
        <v>0</v>
      </c>
      <c r="O22" s="2">
        <v>0</v>
      </c>
      <c r="P22" s="2">
        <v>0</v>
      </c>
      <c r="Q22" s="9">
        <v>0</v>
      </c>
      <c r="R22" s="2">
        <v>0</v>
      </c>
      <c r="S22" s="2">
        <v>0</v>
      </c>
      <c r="T22" s="9">
        <f t="shared" ref="T22:V26" si="2">SUM(N22,K22,H22,E22,B22,Q22)</f>
        <v>25</v>
      </c>
      <c r="U22" s="2">
        <f t="shared" si="2"/>
        <v>16</v>
      </c>
      <c r="V22" s="2">
        <f t="shared" si="2"/>
        <v>41</v>
      </c>
    </row>
    <row r="23" spans="1:23" x14ac:dyDescent="0.25">
      <c r="A23" s="5" t="s">
        <v>35</v>
      </c>
      <c r="B23" s="9">
        <v>31</v>
      </c>
      <c r="C23" s="32">
        <v>8</v>
      </c>
      <c r="D23" s="2">
        <v>39</v>
      </c>
      <c r="E23" s="9">
        <v>0</v>
      </c>
      <c r="F23" s="32">
        <v>0</v>
      </c>
      <c r="G23" s="2">
        <v>0</v>
      </c>
      <c r="H23" s="9">
        <v>0</v>
      </c>
      <c r="I23" s="32">
        <v>0</v>
      </c>
      <c r="J23" s="2">
        <v>0</v>
      </c>
      <c r="K23" s="9">
        <v>0</v>
      </c>
      <c r="L23" s="32">
        <v>0</v>
      </c>
      <c r="M23" s="2">
        <v>0</v>
      </c>
      <c r="N23" s="9">
        <v>5</v>
      </c>
      <c r="O23" s="32">
        <v>3</v>
      </c>
      <c r="P23" s="2">
        <v>8</v>
      </c>
      <c r="Q23" s="9">
        <v>13</v>
      </c>
      <c r="R23" s="32">
        <v>1</v>
      </c>
      <c r="S23" s="2">
        <v>14</v>
      </c>
      <c r="T23" s="9">
        <f t="shared" si="2"/>
        <v>49</v>
      </c>
      <c r="U23" s="32">
        <f t="shared" si="2"/>
        <v>12</v>
      </c>
      <c r="V23" s="2">
        <f t="shared" si="2"/>
        <v>61</v>
      </c>
    </row>
    <row r="24" spans="1:23" x14ac:dyDescent="0.25">
      <c r="A24" s="5" t="s">
        <v>37</v>
      </c>
      <c r="B24" s="9">
        <v>0</v>
      </c>
      <c r="C24" s="32">
        <v>0</v>
      </c>
      <c r="D24" s="2">
        <v>0</v>
      </c>
      <c r="E24" s="9">
        <v>0</v>
      </c>
      <c r="F24" s="32">
        <v>0</v>
      </c>
      <c r="G24" s="2">
        <v>0</v>
      </c>
      <c r="H24" s="9">
        <v>0</v>
      </c>
      <c r="I24" s="32">
        <v>0</v>
      </c>
      <c r="J24" s="2">
        <v>0</v>
      </c>
      <c r="K24" s="9">
        <v>0</v>
      </c>
      <c r="L24" s="32">
        <v>0</v>
      </c>
      <c r="M24" s="2">
        <v>0</v>
      </c>
      <c r="N24" s="9">
        <v>0</v>
      </c>
      <c r="O24" s="32">
        <v>0</v>
      </c>
      <c r="P24" s="2">
        <v>0</v>
      </c>
      <c r="Q24" s="9">
        <v>0</v>
      </c>
      <c r="R24" s="32">
        <v>0</v>
      </c>
      <c r="S24" s="2">
        <v>0</v>
      </c>
      <c r="T24" s="9">
        <f t="shared" si="2"/>
        <v>0</v>
      </c>
      <c r="U24" s="32">
        <f t="shared" si="2"/>
        <v>0</v>
      </c>
      <c r="V24" s="2">
        <f t="shared" si="2"/>
        <v>0</v>
      </c>
      <c r="W24" s="2"/>
    </row>
    <row r="25" spans="1:23" x14ac:dyDescent="0.25">
      <c r="A25" s="5" t="s">
        <v>42</v>
      </c>
      <c r="B25" s="9">
        <v>0</v>
      </c>
      <c r="C25" s="32">
        <v>0</v>
      </c>
      <c r="D25" s="2">
        <v>0</v>
      </c>
      <c r="E25" s="9">
        <v>0</v>
      </c>
      <c r="F25" s="32">
        <v>0</v>
      </c>
      <c r="G25" s="2">
        <v>0</v>
      </c>
      <c r="H25" s="9">
        <v>0</v>
      </c>
      <c r="I25" s="32">
        <v>0</v>
      </c>
      <c r="J25" s="2">
        <v>0</v>
      </c>
      <c r="K25" s="9">
        <v>3</v>
      </c>
      <c r="L25" s="32">
        <v>1</v>
      </c>
      <c r="M25" s="2">
        <v>4</v>
      </c>
      <c r="N25" s="9">
        <v>9</v>
      </c>
      <c r="O25" s="32">
        <v>9</v>
      </c>
      <c r="P25" s="2">
        <v>18</v>
      </c>
      <c r="Q25" s="9">
        <v>4</v>
      </c>
      <c r="R25" s="32">
        <v>3</v>
      </c>
      <c r="S25" s="2">
        <v>7</v>
      </c>
      <c r="T25" s="9">
        <f t="shared" si="2"/>
        <v>16</v>
      </c>
      <c r="U25" s="32">
        <f t="shared" si="2"/>
        <v>13</v>
      </c>
      <c r="V25" s="2">
        <f t="shared" si="2"/>
        <v>29</v>
      </c>
    </row>
    <row r="26" spans="1:23" s="18" customFormat="1" x14ac:dyDescent="0.25">
      <c r="A26" s="18" t="s">
        <v>31</v>
      </c>
      <c r="B26" s="12">
        <v>48</v>
      </c>
      <c r="C26" s="33">
        <v>19</v>
      </c>
      <c r="D26" s="33">
        <v>67</v>
      </c>
      <c r="E26" s="12">
        <v>0</v>
      </c>
      <c r="F26" s="33">
        <v>0</v>
      </c>
      <c r="G26" s="33">
        <v>0</v>
      </c>
      <c r="H26" s="12">
        <v>8</v>
      </c>
      <c r="I26" s="33">
        <v>5</v>
      </c>
      <c r="J26" s="33">
        <v>13</v>
      </c>
      <c r="K26" s="12">
        <v>3</v>
      </c>
      <c r="L26" s="33">
        <v>1</v>
      </c>
      <c r="M26" s="33">
        <v>4</v>
      </c>
      <c r="N26" s="12">
        <v>14</v>
      </c>
      <c r="O26" s="33">
        <v>12</v>
      </c>
      <c r="P26" s="33">
        <v>26</v>
      </c>
      <c r="Q26" s="12">
        <v>17</v>
      </c>
      <c r="R26" s="33">
        <v>4</v>
      </c>
      <c r="S26" s="33">
        <v>21</v>
      </c>
      <c r="T26" s="12">
        <f t="shared" si="2"/>
        <v>90</v>
      </c>
      <c r="U26" s="33">
        <f t="shared" si="2"/>
        <v>41</v>
      </c>
      <c r="V26" s="33">
        <f t="shared" si="2"/>
        <v>131</v>
      </c>
    </row>
    <row r="27" spans="1:23" s="5" customFormat="1" x14ac:dyDescent="0.25">
      <c r="A27" s="3" t="s">
        <v>3</v>
      </c>
      <c r="B27" s="9"/>
      <c r="C27" s="2"/>
      <c r="D27" s="2"/>
      <c r="E27" s="9"/>
      <c r="F27" s="2"/>
      <c r="G27" s="2"/>
      <c r="H27" s="9"/>
      <c r="I27" s="2"/>
      <c r="J27" s="2"/>
      <c r="K27" s="9"/>
      <c r="L27" s="2"/>
      <c r="M27" s="2"/>
      <c r="N27" s="9"/>
      <c r="O27" s="2"/>
      <c r="P27" s="2"/>
      <c r="Q27" s="9"/>
      <c r="R27" s="2"/>
      <c r="S27" s="2"/>
      <c r="T27" s="9"/>
      <c r="U27" s="2"/>
      <c r="V27" s="2"/>
    </row>
    <row r="28" spans="1:23" x14ac:dyDescent="0.25">
      <c r="A28" s="5" t="s">
        <v>34</v>
      </c>
      <c r="B28" s="9">
        <v>56</v>
      </c>
      <c r="C28" s="2">
        <v>23</v>
      </c>
      <c r="D28" s="2">
        <v>79</v>
      </c>
      <c r="E28" s="9">
        <v>25</v>
      </c>
      <c r="F28" s="2">
        <v>4</v>
      </c>
      <c r="G28" s="2">
        <v>29</v>
      </c>
      <c r="H28" s="9">
        <v>12</v>
      </c>
      <c r="I28" s="2">
        <v>5</v>
      </c>
      <c r="J28" s="2">
        <v>17</v>
      </c>
      <c r="K28" s="9">
        <v>1</v>
      </c>
      <c r="L28" s="2">
        <v>1</v>
      </c>
      <c r="M28" s="2">
        <v>2</v>
      </c>
      <c r="N28" s="9">
        <v>0</v>
      </c>
      <c r="O28" s="2">
        <v>0</v>
      </c>
      <c r="P28" s="2">
        <v>0</v>
      </c>
      <c r="Q28" s="9">
        <v>37</v>
      </c>
      <c r="R28" s="2">
        <v>11</v>
      </c>
      <c r="S28" s="2">
        <v>48</v>
      </c>
      <c r="T28" s="9">
        <f t="shared" ref="T28:V32" si="3">SUM(N28,K28,H28,E28,B28,Q28)</f>
        <v>131</v>
      </c>
      <c r="U28" s="2">
        <f t="shared" si="3"/>
        <v>44</v>
      </c>
      <c r="V28" s="2">
        <f t="shared" si="3"/>
        <v>175</v>
      </c>
    </row>
    <row r="29" spans="1:23" x14ac:dyDescent="0.25">
      <c r="A29" s="5" t="s">
        <v>35</v>
      </c>
      <c r="B29" s="9">
        <v>106</v>
      </c>
      <c r="C29" s="32">
        <v>53</v>
      </c>
      <c r="D29" s="2">
        <v>159</v>
      </c>
      <c r="E29" s="9">
        <v>4</v>
      </c>
      <c r="F29" s="32">
        <v>1</v>
      </c>
      <c r="G29" s="2">
        <v>5</v>
      </c>
      <c r="H29" s="9">
        <v>13</v>
      </c>
      <c r="I29" s="32">
        <v>7</v>
      </c>
      <c r="J29" s="2">
        <v>20</v>
      </c>
      <c r="K29" s="9">
        <v>7</v>
      </c>
      <c r="L29" s="32">
        <v>0</v>
      </c>
      <c r="M29" s="2">
        <v>7</v>
      </c>
      <c r="N29" s="9">
        <v>7</v>
      </c>
      <c r="O29" s="32">
        <v>2</v>
      </c>
      <c r="P29" s="2">
        <v>9</v>
      </c>
      <c r="Q29" s="9">
        <v>83</v>
      </c>
      <c r="R29" s="32">
        <v>25</v>
      </c>
      <c r="S29" s="2">
        <v>108</v>
      </c>
      <c r="T29" s="9">
        <f t="shared" si="3"/>
        <v>220</v>
      </c>
      <c r="U29" s="32">
        <f t="shared" si="3"/>
        <v>88</v>
      </c>
      <c r="V29" s="2">
        <f t="shared" si="3"/>
        <v>308</v>
      </c>
    </row>
    <row r="30" spans="1:23" x14ac:dyDescent="0.25">
      <c r="A30" s="5" t="s">
        <v>36</v>
      </c>
      <c r="B30" s="9">
        <v>0</v>
      </c>
      <c r="C30" s="32">
        <v>0</v>
      </c>
      <c r="D30" s="2">
        <v>0</v>
      </c>
      <c r="E30" s="9">
        <v>0</v>
      </c>
      <c r="F30" s="32">
        <v>0</v>
      </c>
      <c r="G30" s="2">
        <v>0</v>
      </c>
      <c r="H30" s="9">
        <v>0</v>
      </c>
      <c r="I30" s="32">
        <v>0</v>
      </c>
      <c r="J30" s="2">
        <v>0</v>
      </c>
      <c r="K30" s="9">
        <v>0</v>
      </c>
      <c r="L30" s="32">
        <v>0</v>
      </c>
      <c r="M30" s="2">
        <v>0</v>
      </c>
      <c r="N30" s="9">
        <v>0</v>
      </c>
      <c r="O30" s="32">
        <v>0</v>
      </c>
      <c r="P30" s="2">
        <v>0</v>
      </c>
      <c r="Q30" s="9">
        <v>0</v>
      </c>
      <c r="R30" s="32">
        <v>0</v>
      </c>
      <c r="S30" s="2">
        <v>0</v>
      </c>
      <c r="T30" s="9">
        <f t="shared" si="3"/>
        <v>0</v>
      </c>
      <c r="U30" s="32">
        <f t="shared" si="3"/>
        <v>0</v>
      </c>
      <c r="V30" s="2">
        <f t="shared" si="3"/>
        <v>0</v>
      </c>
    </row>
    <row r="31" spans="1:23" x14ac:dyDescent="0.25">
      <c r="A31" s="5" t="s">
        <v>37</v>
      </c>
      <c r="B31" s="9">
        <v>18</v>
      </c>
      <c r="C31" s="32">
        <v>3</v>
      </c>
      <c r="D31" s="2">
        <v>21</v>
      </c>
      <c r="E31" s="9">
        <v>0</v>
      </c>
      <c r="F31" s="32">
        <v>0</v>
      </c>
      <c r="G31" s="2">
        <v>0</v>
      </c>
      <c r="H31" s="9">
        <v>0</v>
      </c>
      <c r="I31" s="32">
        <v>0</v>
      </c>
      <c r="J31" s="2">
        <v>0</v>
      </c>
      <c r="K31" s="9">
        <v>0</v>
      </c>
      <c r="L31" s="32">
        <v>0</v>
      </c>
      <c r="M31" s="2">
        <v>0</v>
      </c>
      <c r="N31" s="9">
        <v>0</v>
      </c>
      <c r="O31" s="32">
        <v>1</v>
      </c>
      <c r="P31" s="2">
        <v>1</v>
      </c>
      <c r="Q31" s="9">
        <v>12</v>
      </c>
      <c r="R31" s="32">
        <v>3</v>
      </c>
      <c r="S31" s="2">
        <v>15</v>
      </c>
      <c r="T31" s="9">
        <f t="shared" si="3"/>
        <v>30</v>
      </c>
      <c r="U31" s="32">
        <f t="shared" si="3"/>
        <v>7</v>
      </c>
      <c r="V31" s="2">
        <f t="shared" si="3"/>
        <v>37</v>
      </c>
    </row>
    <row r="32" spans="1:23" s="18" customFormat="1" x14ac:dyDescent="0.25">
      <c r="A32" s="18" t="s">
        <v>31</v>
      </c>
      <c r="B32" s="12">
        <v>180</v>
      </c>
      <c r="C32" s="33">
        <v>79</v>
      </c>
      <c r="D32" s="33">
        <v>259</v>
      </c>
      <c r="E32" s="12">
        <v>29</v>
      </c>
      <c r="F32" s="33">
        <v>5</v>
      </c>
      <c r="G32" s="33">
        <v>34</v>
      </c>
      <c r="H32" s="12">
        <v>25</v>
      </c>
      <c r="I32" s="33">
        <v>12</v>
      </c>
      <c r="J32" s="33">
        <v>37</v>
      </c>
      <c r="K32" s="12">
        <v>8</v>
      </c>
      <c r="L32" s="33">
        <v>1</v>
      </c>
      <c r="M32" s="33">
        <v>9</v>
      </c>
      <c r="N32" s="12">
        <v>7</v>
      </c>
      <c r="O32" s="33">
        <v>3</v>
      </c>
      <c r="P32" s="33">
        <v>10</v>
      </c>
      <c r="Q32" s="12">
        <v>132</v>
      </c>
      <c r="R32" s="33">
        <v>39</v>
      </c>
      <c r="S32" s="33">
        <v>171</v>
      </c>
      <c r="T32" s="12">
        <f t="shared" si="3"/>
        <v>381</v>
      </c>
      <c r="U32" s="33">
        <f t="shared" si="3"/>
        <v>139</v>
      </c>
      <c r="V32" s="33">
        <f t="shared" si="3"/>
        <v>520</v>
      </c>
    </row>
    <row r="33" spans="1:23" s="5" customFormat="1" x14ac:dyDescent="0.25">
      <c r="A33" s="3" t="s">
        <v>4</v>
      </c>
      <c r="B33" s="9"/>
      <c r="C33" s="2"/>
      <c r="D33" s="2"/>
      <c r="E33" s="9"/>
      <c r="F33" s="2"/>
      <c r="G33" s="2"/>
      <c r="H33" s="9"/>
      <c r="I33" s="2"/>
      <c r="J33" s="2"/>
      <c r="K33" s="9"/>
      <c r="L33" s="2"/>
      <c r="M33" s="2"/>
      <c r="N33" s="9"/>
      <c r="O33" s="2"/>
      <c r="P33" s="2"/>
      <c r="Q33" s="9"/>
      <c r="R33" s="2"/>
      <c r="S33" s="2"/>
      <c r="T33" s="9"/>
      <c r="U33" s="2"/>
      <c r="V33" s="2"/>
    </row>
    <row r="34" spans="1:23" s="5" customFormat="1" x14ac:dyDescent="0.25">
      <c r="A34" s="5" t="s">
        <v>34</v>
      </c>
      <c r="B34" s="9">
        <v>60</v>
      </c>
      <c r="C34" s="2">
        <v>25</v>
      </c>
      <c r="D34" s="2">
        <v>85</v>
      </c>
      <c r="E34" s="9">
        <v>3</v>
      </c>
      <c r="F34" s="2">
        <v>0</v>
      </c>
      <c r="G34" s="2">
        <v>3</v>
      </c>
      <c r="H34" s="9">
        <v>9</v>
      </c>
      <c r="I34" s="2">
        <v>6</v>
      </c>
      <c r="J34" s="2">
        <v>15</v>
      </c>
      <c r="K34" s="9">
        <v>0</v>
      </c>
      <c r="L34" s="2">
        <v>0</v>
      </c>
      <c r="M34" s="2">
        <v>0</v>
      </c>
      <c r="N34" s="9">
        <v>0</v>
      </c>
      <c r="O34" s="2">
        <v>0</v>
      </c>
      <c r="P34" s="2">
        <v>0</v>
      </c>
      <c r="Q34" s="9">
        <v>49</v>
      </c>
      <c r="R34" s="2">
        <v>8</v>
      </c>
      <c r="S34" s="2">
        <v>57</v>
      </c>
      <c r="T34" s="9">
        <f t="shared" ref="T34:V38" si="4">SUM(N34,K34,H34,E34,B34,Q34)</f>
        <v>121</v>
      </c>
      <c r="U34" s="2">
        <f t="shared" si="4"/>
        <v>39</v>
      </c>
      <c r="V34" s="2">
        <f t="shared" si="4"/>
        <v>160</v>
      </c>
    </row>
    <row r="35" spans="1:23" s="5" customFormat="1" x14ac:dyDescent="0.25">
      <c r="A35" s="5" t="s">
        <v>35</v>
      </c>
      <c r="B35" s="9">
        <v>105</v>
      </c>
      <c r="C35" s="2">
        <v>42</v>
      </c>
      <c r="D35" s="2">
        <v>147</v>
      </c>
      <c r="E35" s="9">
        <v>18</v>
      </c>
      <c r="F35" s="2">
        <v>2</v>
      </c>
      <c r="G35" s="2">
        <v>20</v>
      </c>
      <c r="H35" s="9">
        <v>22</v>
      </c>
      <c r="I35" s="2">
        <v>20</v>
      </c>
      <c r="J35" s="2">
        <v>42</v>
      </c>
      <c r="K35" s="9">
        <v>0</v>
      </c>
      <c r="L35" s="2">
        <v>0</v>
      </c>
      <c r="M35" s="2">
        <v>0</v>
      </c>
      <c r="N35" s="9">
        <v>24</v>
      </c>
      <c r="O35" s="2">
        <v>15</v>
      </c>
      <c r="P35" s="2">
        <v>39</v>
      </c>
      <c r="Q35" s="9">
        <v>79</v>
      </c>
      <c r="R35" s="2">
        <v>26</v>
      </c>
      <c r="S35" s="2">
        <v>105</v>
      </c>
      <c r="T35" s="9">
        <f t="shared" si="4"/>
        <v>248</v>
      </c>
      <c r="U35" s="2">
        <f t="shared" si="4"/>
        <v>105</v>
      </c>
      <c r="V35" s="2">
        <f t="shared" si="4"/>
        <v>353</v>
      </c>
    </row>
    <row r="36" spans="1:23" s="5" customFormat="1" x14ac:dyDescent="0.25">
      <c r="A36" s="5" t="s">
        <v>36</v>
      </c>
      <c r="B36" s="9">
        <v>10</v>
      </c>
      <c r="C36" s="2">
        <v>2</v>
      </c>
      <c r="D36" s="2">
        <v>12</v>
      </c>
      <c r="E36" s="9">
        <v>0</v>
      </c>
      <c r="F36" s="2">
        <v>0</v>
      </c>
      <c r="G36" s="2">
        <v>0</v>
      </c>
      <c r="H36" s="9">
        <v>0</v>
      </c>
      <c r="I36" s="2">
        <v>0</v>
      </c>
      <c r="J36" s="2">
        <v>0</v>
      </c>
      <c r="K36" s="9">
        <v>0</v>
      </c>
      <c r="L36" s="2">
        <v>0</v>
      </c>
      <c r="M36" s="2">
        <v>0</v>
      </c>
      <c r="N36" s="9">
        <v>0</v>
      </c>
      <c r="O36" s="2">
        <v>0</v>
      </c>
      <c r="P36" s="2">
        <v>0</v>
      </c>
      <c r="Q36" s="9">
        <v>0</v>
      </c>
      <c r="R36" s="2">
        <v>0</v>
      </c>
      <c r="S36" s="2">
        <v>0</v>
      </c>
      <c r="T36" s="9">
        <f t="shared" si="4"/>
        <v>10</v>
      </c>
      <c r="U36" s="2">
        <f t="shared" si="4"/>
        <v>2</v>
      </c>
      <c r="V36" s="2">
        <f t="shared" si="4"/>
        <v>12</v>
      </c>
    </row>
    <row r="37" spans="1:23" x14ac:dyDescent="0.25">
      <c r="A37" s="5" t="s">
        <v>37</v>
      </c>
      <c r="B37" s="9">
        <v>30</v>
      </c>
      <c r="C37" s="32">
        <v>10</v>
      </c>
      <c r="D37" s="2">
        <v>40</v>
      </c>
      <c r="E37" s="9">
        <v>0</v>
      </c>
      <c r="F37" s="32">
        <v>0</v>
      </c>
      <c r="G37" s="2">
        <v>0</v>
      </c>
      <c r="H37" s="9">
        <v>0</v>
      </c>
      <c r="I37" s="32">
        <v>0</v>
      </c>
      <c r="J37" s="2">
        <v>0</v>
      </c>
      <c r="K37" s="9">
        <v>0</v>
      </c>
      <c r="L37" s="32">
        <v>0</v>
      </c>
      <c r="M37" s="2">
        <v>0</v>
      </c>
      <c r="N37" s="9">
        <v>0</v>
      </c>
      <c r="O37" s="32">
        <v>0</v>
      </c>
      <c r="P37" s="2">
        <v>0</v>
      </c>
      <c r="Q37" s="9">
        <v>5</v>
      </c>
      <c r="R37" s="32">
        <v>2</v>
      </c>
      <c r="S37" s="2">
        <v>7</v>
      </c>
      <c r="T37" s="9">
        <f t="shared" si="4"/>
        <v>35</v>
      </c>
      <c r="U37" s="32">
        <f t="shared" si="4"/>
        <v>12</v>
      </c>
      <c r="V37" s="2">
        <f t="shared" si="4"/>
        <v>47</v>
      </c>
    </row>
    <row r="38" spans="1:23" s="18" customFormat="1" x14ac:dyDescent="0.25">
      <c r="A38" s="18" t="s">
        <v>31</v>
      </c>
      <c r="B38" s="12">
        <v>205</v>
      </c>
      <c r="C38" s="33">
        <v>79</v>
      </c>
      <c r="D38" s="33">
        <v>284</v>
      </c>
      <c r="E38" s="12">
        <v>21</v>
      </c>
      <c r="F38" s="33">
        <v>2</v>
      </c>
      <c r="G38" s="33">
        <v>23</v>
      </c>
      <c r="H38" s="12">
        <v>31</v>
      </c>
      <c r="I38" s="33">
        <v>26</v>
      </c>
      <c r="J38" s="33">
        <v>57</v>
      </c>
      <c r="K38" s="12">
        <v>0</v>
      </c>
      <c r="L38" s="33">
        <v>0</v>
      </c>
      <c r="M38" s="33">
        <v>0</v>
      </c>
      <c r="N38" s="12">
        <v>24</v>
      </c>
      <c r="O38" s="33">
        <v>15</v>
      </c>
      <c r="P38" s="33">
        <v>39</v>
      </c>
      <c r="Q38" s="12">
        <v>133</v>
      </c>
      <c r="R38" s="33">
        <v>36</v>
      </c>
      <c r="S38" s="33">
        <v>169</v>
      </c>
      <c r="T38" s="12">
        <f t="shared" si="4"/>
        <v>414</v>
      </c>
      <c r="U38" s="33">
        <f t="shared" si="4"/>
        <v>158</v>
      </c>
      <c r="V38" s="33">
        <f t="shared" si="4"/>
        <v>572</v>
      </c>
    </row>
    <row r="39" spans="1:23" s="5" customFormat="1" x14ac:dyDescent="0.25">
      <c r="A39" s="3" t="s">
        <v>6</v>
      </c>
      <c r="B39" s="9"/>
      <c r="C39" s="2"/>
      <c r="D39" s="2"/>
      <c r="E39" s="9"/>
      <c r="F39" s="2"/>
      <c r="G39" s="2"/>
      <c r="H39" s="9"/>
      <c r="I39" s="2"/>
      <c r="J39" s="2"/>
      <c r="K39" s="9"/>
      <c r="L39" s="2"/>
      <c r="M39" s="2"/>
      <c r="N39" s="9"/>
      <c r="O39" s="2"/>
      <c r="P39" s="2"/>
      <c r="Q39" s="9"/>
      <c r="R39" s="2"/>
      <c r="S39" s="2"/>
      <c r="T39" s="9"/>
      <c r="U39" s="2"/>
      <c r="V39" s="2"/>
    </row>
    <row r="40" spans="1:23" x14ac:dyDescent="0.25">
      <c r="A40" s="5" t="s">
        <v>34</v>
      </c>
      <c r="B40" s="9">
        <v>46</v>
      </c>
      <c r="C40" s="2">
        <v>22</v>
      </c>
      <c r="D40" s="2">
        <v>68</v>
      </c>
      <c r="E40" s="9">
        <v>9</v>
      </c>
      <c r="F40" s="2">
        <v>1</v>
      </c>
      <c r="G40" s="2">
        <v>10</v>
      </c>
      <c r="H40" s="9">
        <v>5</v>
      </c>
      <c r="I40" s="2">
        <v>10</v>
      </c>
      <c r="J40" s="2">
        <v>15</v>
      </c>
      <c r="K40" s="9">
        <v>0</v>
      </c>
      <c r="L40" s="2">
        <v>0</v>
      </c>
      <c r="M40" s="2">
        <v>0</v>
      </c>
      <c r="N40" s="9">
        <v>0</v>
      </c>
      <c r="O40" s="2">
        <v>0</v>
      </c>
      <c r="P40" s="2">
        <v>0</v>
      </c>
      <c r="Q40" s="9">
        <v>57</v>
      </c>
      <c r="R40" s="2">
        <v>14</v>
      </c>
      <c r="S40" s="2">
        <v>71</v>
      </c>
      <c r="T40" s="9">
        <f t="shared" ref="T40:V44" si="5">SUM(N40,K40,H40,E40,B40,Q40)</f>
        <v>117</v>
      </c>
      <c r="U40" s="2">
        <f t="shared" si="5"/>
        <v>47</v>
      </c>
      <c r="V40" s="2">
        <f t="shared" si="5"/>
        <v>164</v>
      </c>
    </row>
    <row r="41" spans="1:23" x14ac:dyDescent="0.25">
      <c r="A41" s="5" t="s">
        <v>35</v>
      </c>
      <c r="B41" s="9">
        <v>94</v>
      </c>
      <c r="C41" s="32">
        <v>28</v>
      </c>
      <c r="D41" s="2">
        <v>122</v>
      </c>
      <c r="E41" s="9">
        <v>14</v>
      </c>
      <c r="F41" s="32">
        <v>0</v>
      </c>
      <c r="G41" s="2">
        <v>14</v>
      </c>
      <c r="H41" s="9">
        <v>17</v>
      </c>
      <c r="I41" s="32">
        <v>7</v>
      </c>
      <c r="J41" s="2">
        <v>24</v>
      </c>
      <c r="K41" s="9">
        <v>1</v>
      </c>
      <c r="L41" s="32">
        <v>0</v>
      </c>
      <c r="M41" s="2">
        <v>1</v>
      </c>
      <c r="N41" s="9">
        <v>23</v>
      </c>
      <c r="O41" s="32">
        <v>15</v>
      </c>
      <c r="P41" s="2">
        <v>38</v>
      </c>
      <c r="Q41" s="9">
        <v>99</v>
      </c>
      <c r="R41" s="32">
        <v>26</v>
      </c>
      <c r="S41" s="2">
        <v>125</v>
      </c>
      <c r="T41" s="9">
        <f t="shared" si="5"/>
        <v>248</v>
      </c>
      <c r="U41" s="32">
        <f t="shared" si="5"/>
        <v>76</v>
      </c>
      <c r="V41" s="2">
        <f t="shared" si="5"/>
        <v>324</v>
      </c>
    </row>
    <row r="42" spans="1:23" x14ac:dyDescent="0.25">
      <c r="A42" s="5" t="s">
        <v>36</v>
      </c>
      <c r="B42" s="9">
        <v>0</v>
      </c>
      <c r="C42" s="32">
        <v>0</v>
      </c>
      <c r="D42" s="2">
        <v>0</v>
      </c>
      <c r="E42" s="9">
        <v>0</v>
      </c>
      <c r="F42" s="32">
        <v>0</v>
      </c>
      <c r="G42" s="2">
        <v>0</v>
      </c>
      <c r="H42" s="9">
        <v>0</v>
      </c>
      <c r="I42" s="32">
        <v>0</v>
      </c>
      <c r="J42" s="2">
        <v>0</v>
      </c>
      <c r="K42" s="9">
        <v>0</v>
      </c>
      <c r="L42" s="32">
        <v>0</v>
      </c>
      <c r="M42" s="2">
        <v>0</v>
      </c>
      <c r="N42" s="9">
        <v>0</v>
      </c>
      <c r="O42" s="32">
        <v>0</v>
      </c>
      <c r="P42" s="2">
        <v>0</v>
      </c>
      <c r="Q42" s="9">
        <v>0</v>
      </c>
      <c r="R42" s="32">
        <v>0</v>
      </c>
      <c r="S42" s="2">
        <v>0</v>
      </c>
      <c r="T42" s="9">
        <f t="shared" si="5"/>
        <v>0</v>
      </c>
      <c r="U42" s="32">
        <f t="shared" si="5"/>
        <v>0</v>
      </c>
      <c r="V42" s="2">
        <f t="shared" si="5"/>
        <v>0</v>
      </c>
      <c r="W42" s="2"/>
    </row>
    <row r="43" spans="1:23" x14ac:dyDescent="0.25">
      <c r="A43" s="5" t="s">
        <v>37</v>
      </c>
      <c r="B43" s="9">
        <v>0</v>
      </c>
      <c r="C43" s="32">
        <v>0</v>
      </c>
      <c r="D43" s="2">
        <v>0</v>
      </c>
      <c r="E43" s="9">
        <v>0</v>
      </c>
      <c r="F43" s="32">
        <v>0</v>
      </c>
      <c r="G43" s="2">
        <v>0</v>
      </c>
      <c r="H43" s="9">
        <v>0</v>
      </c>
      <c r="I43" s="32">
        <v>0</v>
      </c>
      <c r="J43" s="2">
        <v>0</v>
      </c>
      <c r="K43" s="9">
        <v>0</v>
      </c>
      <c r="L43" s="32">
        <v>0</v>
      </c>
      <c r="M43" s="2">
        <v>0</v>
      </c>
      <c r="N43" s="9">
        <v>0</v>
      </c>
      <c r="O43" s="32">
        <v>0</v>
      </c>
      <c r="P43" s="2">
        <v>0</v>
      </c>
      <c r="Q43" s="9">
        <v>0</v>
      </c>
      <c r="R43" s="32">
        <v>0</v>
      </c>
      <c r="S43" s="2">
        <v>0</v>
      </c>
      <c r="T43" s="9">
        <f t="shared" si="5"/>
        <v>0</v>
      </c>
      <c r="U43" s="32">
        <f t="shared" si="5"/>
        <v>0</v>
      </c>
      <c r="V43" s="2">
        <f t="shared" si="5"/>
        <v>0</v>
      </c>
    </row>
    <row r="44" spans="1:23" s="18" customFormat="1" x14ac:dyDescent="0.25">
      <c r="A44" s="18" t="s">
        <v>31</v>
      </c>
      <c r="B44" s="12">
        <v>140</v>
      </c>
      <c r="C44" s="33">
        <v>50</v>
      </c>
      <c r="D44" s="33">
        <v>190</v>
      </c>
      <c r="E44" s="12">
        <v>23</v>
      </c>
      <c r="F44" s="33">
        <v>1</v>
      </c>
      <c r="G44" s="33">
        <v>24</v>
      </c>
      <c r="H44" s="12">
        <v>22</v>
      </c>
      <c r="I44" s="33">
        <v>17</v>
      </c>
      <c r="J44" s="33">
        <v>39</v>
      </c>
      <c r="K44" s="12">
        <v>1</v>
      </c>
      <c r="L44" s="33">
        <v>0</v>
      </c>
      <c r="M44" s="33">
        <v>1</v>
      </c>
      <c r="N44" s="12">
        <v>23</v>
      </c>
      <c r="O44" s="33">
        <v>15</v>
      </c>
      <c r="P44" s="33">
        <v>38</v>
      </c>
      <c r="Q44" s="12">
        <v>156</v>
      </c>
      <c r="R44" s="33">
        <v>40</v>
      </c>
      <c r="S44" s="33">
        <v>196</v>
      </c>
      <c r="T44" s="12">
        <f t="shared" si="5"/>
        <v>365</v>
      </c>
      <c r="U44" s="33">
        <f t="shared" si="5"/>
        <v>123</v>
      </c>
      <c r="V44" s="33">
        <f t="shared" si="5"/>
        <v>488</v>
      </c>
    </row>
    <row r="45" spans="1:23" s="5" customFormat="1" x14ac:dyDescent="0.25">
      <c r="A45" s="95" t="s">
        <v>33</v>
      </c>
      <c r="B45" s="35"/>
      <c r="C45" s="34"/>
      <c r="D45" s="34"/>
      <c r="E45" s="35"/>
      <c r="F45" s="34"/>
      <c r="G45" s="34"/>
      <c r="H45" s="35"/>
      <c r="I45" s="34"/>
      <c r="J45" s="34"/>
      <c r="K45" s="35"/>
      <c r="L45" s="34"/>
      <c r="M45" s="34"/>
      <c r="N45" s="35"/>
      <c r="O45" s="34"/>
      <c r="P45" s="34"/>
      <c r="Q45" s="35"/>
      <c r="R45" s="34"/>
      <c r="S45" s="34"/>
      <c r="T45" s="35"/>
      <c r="U45" s="34"/>
      <c r="V45" s="34"/>
    </row>
    <row r="46" spans="1:23" x14ac:dyDescent="0.25">
      <c r="A46" s="5" t="s">
        <v>34</v>
      </c>
      <c r="B46" s="9">
        <f>SUM(B10,B16,B22,B28,B34,B40)</f>
        <v>255</v>
      </c>
      <c r="C46" s="2">
        <f t="shared" ref="C46:P46" si="6">SUM(C10,C16,C22,C28,C34,C40)</f>
        <v>112</v>
      </c>
      <c r="D46" s="2">
        <f t="shared" si="6"/>
        <v>367</v>
      </c>
      <c r="E46" s="9">
        <f t="shared" si="6"/>
        <v>37</v>
      </c>
      <c r="F46" s="2">
        <f t="shared" si="6"/>
        <v>5</v>
      </c>
      <c r="G46" s="2">
        <f t="shared" si="6"/>
        <v>42</v>
      </c>
      <c r="H46" s="9">
        <f t="shared" si="6"/>
        <v>44</v>
      </c>
      <c r="I46" s="2">
        <f t="shared" si="6"/>
        <v>43</v>
      </c>
      <c r="J46" s="2">
        <f t="shared" si="6"/>
        <v>87</v>
      </c>
      <c r="K46" s="9">
        <f t="shared" si="6"/>
        <v>1</v>
      </c>
      <c r="L46" s="2">
        <f t="shared" si="6"/>
        <v>1</v>
      </c>
      <c r="M46" s="2">
        <f t="shared" si="6"/>
        <v>2</v>
      </c>
      <c r="N46" s="9">
        <f t="shared" si="6"/>
        <v>6</v>
      </c>
      <c r="O46" s="2">
        <f t="shared" si="6"/>
        <v>1</v>
      </c>
      <c r="P46" s="2">
        <f t="shared" si="6"/>
        <v>7</v>
      </c>
      <c r="Q46" s="9">
        <f t="shared" ref="Q46:S47" si="7">SUM(Q10,Q16,Q22,Q28,Q34,Q40)</f>
        <v>202</v>
      </c>
      <c r="R46" s="2">
        <f t="shared" si="7"/>
        <v>52</v>
      </c>
      <c r="S46" s="2">
        <f t="shared" si="7"/>
        <v>254</v>
      </c>
      <c r="T46" s="9">
        <f t="shared" ref="T46:T51" si="8">SUM(N46,K46,H46,E46,B46,Q46)</f>
        <v>545</v>
      </c>
      <c r="U46" s="2">
        <f t="shared" ref="U46:U51" si="9">SUM(O46,L46,I46,F46,C46,R46)</f>
        <v>214</v>
      </c>
      <c r="V46" s="2">
        <f t="shared" ref="V46:V51" si="10">SUM(P46,M46,J46,G46,D46,S46)</f>
        <v>759</v>
      </c>
    </row>
    <row r="47" spans="1:23" x14ac:dyDescent="0.25">
      <c r="A47" s="5" t="s">
        <v>35</v>
      </c>
      <c r="B47" s="9">
        <f>SUM(B11,B17,B23,B29,B35,B41)</f>
        <v>517</v>
      </c>
      <c r="C47" s="32">
        <f t="shared" ref="C47:P47" si="11">SUM(C11,C17,C23,C29,C35,C41)</f>
        <v>215</v>
      </c>
      <c r="D47" s="2">
        <f t="shared" si="11"/>
        <v>732</v>
      </c>
      <c r="E47" s="9">
        <f t="shared" si="11"/>
        <v>48</v>
      </c>
      <c r="F47" s="32">
        <f t="shared" si="11"/>
        <v>5</v>
      </c>
      <c r="G47" s="2">
        <f t="shared" si="11"/>
        <v>53</v>
      </c>
      <c r="H47" s="9">
        <f t="shared" si="11"/>
        <v>77</v>
      </c>
      <c r="I47" s="32">
        <f t="shared" si="11"/>
        <v>58</v>
      </c>
      <c r="J47" s="2">
        <f t="shared" si="11"/>
        <v>135</v>
      </c>
      <c r="K47" s="9">
        <f t="shared" si="11"/>
        <v>13</v>
      </c>
      <c r="L47" s="32">
        <f t="shared" si="11"/>
        <v>4</v>
      </c>
      <c r="M47" s="2">
        <f t="shared" si="11"/>
        <v>17</v>
      </c>
      <c r="N47" s="9">
        <f t="shared" si="11"/>
        <v>85</v>
      </c>
      <c r="O47" s="32">
        <f t="shared" si="11"/>
        <v>48</v>
      </c>
      <c r="P47" s="2">
        <f t="shared" si="11"/>
        <v>133</v>
      </c>
      <c r="Q47" s="9">
        <f t="shared" si="7"/>
        <v>415</v>
      </c>
      <c r="R47" s="32">
        <f t="shared" si="7"/>
        <v>106</v>
      </c>
      <c r="S47" s="2">
        <f t="shared" si="7"/>
        <v>521</v>
      </c>
      <c r="T47" s="9">
        <f t="shared" si="8"/>
        <v>1155</v>
      </c>
      <c r="U47" s="32">
        <f t="shared" si="9"/>
        <v>436</v>
      </c>
      <c r="V47" s="2">
        <f t="shared" si="10"/>
        <v>1591</v>
      </c>
    </row>
    <row r="48" spans="1:23" x14ac:dyDescent="0.25">
      <c r="A48" s="5" t="s">
        <v>36</v>
      </c>
      <c r="B48" s="9">
        <f>SUM(B12,B18,B30,B36,B42)</f>
        <v>15</v>
      </c>
      <c r="C48" s="32">
        <f t="shared" ref="C48:P48" si="12">SUM(C12,C18,C30,C36,C42)</f>
        <v>5</v>
      </c>
      <c r="D48" s="2">
        <f t="shared" si="12"/>
        <v>20</v>
      </c>
      <c r="E48" s="9">
        <f t="shared" si="12"/>
        <v>0</v>
      </c>
      <c r="F48" s="32">
        <f t="shared" si="12"/>
        <v>0</v>
      </c>
      <c r="G48" s="2">
        <f t="shared" si="12"/>
        <v>0</v>
      </c>
      <c r="H48" s="9">
        <f t="shared" si="12"/>
        <v>0</v>
      </c>
      <c r="I48" s="32">
        <f t="shared" si="12"/>
        <v>0</v>
      </c>
      <c r="J48" s="2">
        <f t="shared" si="12"/>
        <v>0</v>
      </c>
      <c r="K48" s="9">
        <f t="shared" si="12"/>
        <v>0</v>
      </c>
      <c r="L48" s="32">
        <f t="shared" si="12"/>
        <v>0</v>
      </c>
      <c r="M48" s="2">
        <f t="shared" si="12"/>
        <v>0</v>
      </c>
      <c r="N48" s="9">
        <f t="shared" si="12"/>
        <v>0</v>
      </c>
      <c r="O48" s="32">
        <f t="shared" si="12"/>
        <v>0</v>
      </c>
      <c r="P48" s="2">
        <f t="shared" si="12"/>
        <v>0</v>
      </c>
      <c r="Q48" s="9">
        <f>SUM(Q12,Q18,Q30,Q36,Q42)</f>
        <v>0</v>
      </c>
      <c r="R48" s="32">
        <f>SUM(R12,R18,R30,R36,R42)</f>
        <v>0</v>
      </c>
      <c r="S48" s="2">
        <f>SUM(S12,S18,S30,S36,S42)</f>
        <v>0</v>
      </c>
      <c r="T48" s="9">
        <f t="shared" si="8"/>
        <v>15</v>
      </c>
      <c r="U48" s="32">
        <f t="shared" si="9"/>
        <v>5</v>
      </c>
      <c r="V48" s="2">
        <f t="shared" si="10"/>
        <v>20</v>
      </c>
      <c r="W48" s="2"/>
    </row>
    <row r="49" spans="1:22" x14ac:dyDescent="0.25">
      <c r="A49" s="5" t="s">
        <v>37</v>
      </c>
      <c r="B49" s="9">
        <f>SUM(B13,B19,B24,B31,B37,B43)</f>
        <v>104</v>
      </c>
      <c r="C49" s="32">
        <f t="shared" ref="C49:P49" si="13">SUM(C13,C19,C24,C31,C37,C43)</f>
        <v>30</v>
      </c>
      <c r="D49" s="2">
        <f t="shared" si="13"/>
        <v>134</v>
      </c>
      <c r="E49" s="9">
        <f t="shared" si="13"/>
        <v>7</v>
      </c>
      <c r="F49" s="32">
        <f t="shared" si="13"/>
        <v>3</v>
      </c>
      <c r="G49" s="2">
        <f t="shared" si="13"/>
        <v>10</v>
      </c>
      <c r="H49" s="9">
        <f t="shared" si="13"/>
        <v>10</v>
      </c>
      <c r="I49" s="32">
        <f t="shared" si="13"/>
        <v>10</v>
      </c>
      <c r="J49" s="2">
        <f t="shared" si="13"/>
        <v>20</v>
      </c>
      <c r="K49" s="9">
        <f t="shared" si="13"/>
        <v>2</v>
      </c>
      <c r="L49" s="32">
        <f t="shared" si="13"/>
        <v>3</v>
      </c>
      <c r="M49" s="2">
        <f t="shared" si="13"/>
        <v>5</v>
      </c>
      <c r="N49" s="9">
        <f t="shared" si="13"/>
        <v>3</v>
      </c>
      <c r="O49" s="32">
        <f t="shared" si="13"/>
        <v>2</v>
      </c>
      <c r="P49" s="2">
        <f t="shared" si="13"/>
        <v>5</v>
      </c>
      <c r="Q49" s="9">
        <f>SUM(Q13,Q19,Q24,Q31,Q37,Q43)</f>
        <v>65</v>
      </c>
      <c r="R49" s="32">
        <f>SUM(R13,R19,R24,R31,R37,R43)</f>
        <v>12</v>
      </c>
      <c r="S49" s="2">
        <f>SUM(S13,S19,S24,S31,S37,S43)</f>
        <v>77</v>
      </c>
      <c r="T49" s="9">
        <f t="shared" si="8"/>
        <v>191</v>
      </c>
      <c r="U49" s="32">
        <f t="shared" si="9"/>
        <v>60</v>
      </c>
      <c r="V49" s="2">
        <f t="shared" si="10"/>
        <v>251</v>
      </c>
    </row>
    <row r="50" spans="1:22" x14ac:dyDescent="0.25">
      <c r="A50" s="5" t="s">
        <v>42</v>
      </c>
      <c r="B50" s="9">
        <f>SUM(B25)</f>
        <v>0</v>
      </c>
      <c r="C50" s="32">
        <f t="shared" ref="C50:P50" si="14">SUM(C25)</f>
        <v>0</v>
      </c>
      <c r="D50" s="2">
        <f t="shared" si="14"/>
        <v>0</v>
      </c>
      <c r="E50" s="9">
        <f t="shared" si="14"/>
        <v>0</v>
      </c>
      <c r="F50" s="32">
        <f t="shared" si="14"/>
        <v>0</v>
      </c>
      <c r="G50" s="2">
        <f t="shared" si="14"/>
        <v>0</v>
      </c>
      <c r="H50" s="9">
        <f t="shared" si="14"/>
        <v>0</v>
      </c>
      <c r="I50" s="32">
        <f t="shared" si="14"/>
        <v>0</v>
      </c>
      <c r="J50" s="2">
        <f t="shared" si="14"/>
        <v>0</v>
      </c>
      <c r="K50" s="9">
        <f t="shared" si="14"/>
        <v>3</v>
      </c>
      <c r="L50" s="32">
        <f t="shared" si="14"/>
        <v>1</v>
      </c>
      <c r="M50" s="2">
        <f t="shared" si="14"/>
        <v>4</v>
      </c>
      <c r="N50" s="9">
        <f t="shared" si="14"/>
        <v>9</v>
      </c>
      <c r="O50" s="32">
        <f t="shared" si="14"/>
        <v>9</v>
      </c>
      <c r="P50" s="2">
        <f t="shared" si="14"/>
        <v>18</v>
      </c>
      <c r="Q50" s="9">
        <f>SUM(Q25)</f>
        <v>4</v>
      </c>
      <c r="R50" s="32">
        <f>SUM(R25)</f>
        <v>3</v>
      </c>
      <c r="S50" s="2">
        <f>SUM(S25)</f>
        <v>7</v>
      </c>
      <c r="T50" s="9">
        <f t="shared" si="8"/>
        <v>16</v>
      </c>
      <c r="U50" s="32">
        <f t="shared" si="9"/>
        <v>13</v>
      </c>
      <c r="V50" s="2">
        <f t="shared" si="10"/>
        <v>29</v>
      </c>
    </row>
    <row r="51" spans="1:22" s="18" customFormat="1" x14ac:dyDescent="0.25">
      <c r="A51" s="10" t="s">
        <v>32</v>
      </c>
      <c r="B51" s="12">
        <f>SUM(B46:B50)</f>
        <v>891</v>
      </c>
      <c r="C51" s="33">
        <f t="shared" ref="C51:P51" si="15">SUM(C46:C50)</f>
        <v>362</v>
      </c>
      <c r="D51" s="33">
        <f t="shared" si="15"/>
        <v>1253</v>
      </c>
      <c r="E51" s="12">
        <f t="shared" si="15"/>
        <v>92</v>
      </c>
      <c r="F51" s="33">
        <f t="shared" si="15"/>
        <v>13</v>
      </c>
      <c r="G51" s="33">
        <f t="shared" si="15"/>
        <v>105</v>
      </c>
      <c r="H51" s="12">
        <f t="shared" si="15"/>
        <v>131</v>
      </c>
      <c r="I51" s="33">
        <f t="shared" si="15"/>
        <v>111</v>
      </c>
      <c r="J51" s="33">
        <f t="shared" si="15"/>
        <v>242</v>
      </c>
      <c r="K51" s="12">
        <f t="shared" si="15"/>
        <v>19</v>
      </c>
      <c r="L51" s="33">
        <f t="shared" si="15"/>
        <v>9</v>
      </c>
      <c r="M51" s="33">
        <f t="shared" si="15"/>
        <v>28</v>
      </c>
      <c r="N51" s="12">
        <f t="shared" si="15"/>
        <v>103</v>
      </c>
      <c r="O51" s="33">
        <f t="shared" si="15"/>
        <v>60</v>
      </c>
      <c r="P51" s="33">
        <f t="shared" si="15"/>
        <v>163</v>
      </c>
      <c r="Q51" s="12">
        <f>SUM(Q46:Q50)</f>
        <v>686</v>
      </c>
      <c r="R51" s="33">
        <f>SUM(R46:R50)</f>
        <v>173</v>
      </c>
      <c r="S51" s="33">
        <f>SUM(S46:S50)</f>
        <v>859</v>
      </c>
      <c r="T51" s="12">
        <f t="shared" si="8"/>
        <v>1922</v>
      </c>
      <c r="U51" s="33">
        <f t="shared" si="9"/>
        <v>728</v>
      </c>
      <c r="V51" s="33">
        <f t="shared" si="10"/>
        <v>2650</v>
      </c>
    </row>
    <row r="52" spans="1:22" ht="4.5" customHeight="1" x14ac:dyDescent="0.25">
      <c r="D52" s="4"/>
    </row>
    <row r="53" spans="1:22" ht="12" customHeight="1" x14ac:dyDescent="0.25">
      <c r="A53" s="49" t="s">
        <v>83</v>
      </c>
      <c r="B53" s="50"/>
      <c r="C53" s="50"/>
      <c r="D53" s="50"/>
      <c r="E53" s="50"/>
      <c r="F53" s="50"/>
      <c r="G53" s="49"/>
      <c r="H53" s="50"/>
      <c r="I53" s="50"/>
      <c r="J53" s="49"/>
      <c r="K53" s="50"/>
      <c r="L53" s="50"/>
      <c r="M53" s="49"/>
    </row>
    <row r="54" spans="1:22" ht="4.5" customHeight="1" x14ac:dyDescent="0.25">
      <c r="A54" s="49"/>
      <c r="B54" s="50"/>
      <c r="C54" s="50"/>
      <c r="D54" s="50"/>
      <c r="E54" s="50"/>
      <c r="F54" s="50"/>
      <c r="G54" s="49"/>
      <c r="H54" s="50"/>
      <c r="I54" s="50"/>
      <c r="J54" s="49"/>
      <c r="K54" s="50"/>
      <c r="L54" s="50"/>
      <c r="M54" s="49"/>
    </row>
    <row r="55" spans="1:22" x14ac:dyDescent="0.25">
      <c r="A55" s="49" t="s">
        <v>53</v>
      </c>
      <c r="B55" s="50"/>
      <c r="C55" s="50"/>
      <c r="D55" s="49"/>
      <c r="E55" s="50"/>
      <c r="F55" s="50"/>
      <c r="G55" s="49"/>
      <c r="H55" s="50"/>
      <c r="I55" s="50"/>
      <c r="J55" s="49"/>
      <c r="K55" s="50"/>
      <c r="L55" s="49"/>
      <c r="M55" s="49"/>
      <c r="N55" s="5"/>
      <c r="O55" s="5"/>
      <c r="P55" s="4"/>
      <c r="Q55" s="4"/>
      <c r="S55" s="4"/>
      <c r="V55" s="4"/>
    </row>
    <row r="56" spans="1:22" ht="24.6" customHeight="1" x14ac:dyDescent="0.25">
      <c r="A56" s="53" t="s">
        <v>102</v>
      </c>
      <c r="B56" s="53"/>
      <c r="C56" s="53"/>
      <c r="D56" s="53"/>
      <c r="E56" s="53"/>
      <c r="F56" s="53"/>
      <c r="G56" s="53"/>
      <c r="H56" s="53"/>
      <c r="I56" s="53"/>
      <c r="J56" s="53"/>
      <c r="K56" s="53"/>
      <c r="L56" s="53"/>
      <c r="M56" s="53"/>
      <c r="P56" s="4"/>
      <c r="Q56" s="4"/>
      <c r="S56" s="4"/>
      <c r="V56" s="4"/>
    </row>
    <row r="57" spans="1:22" ht="23.4" customHeight="1" x14ac:dyDescent="0.25">
      <c r="A57" s="53"/>
      <c r="B57" s="53"/>
      <c r="C57" s="53"/>
      <c r="D57" s="53"/>
      <c r="E57" s="53"/>
      <c r="F57" s="53"/>
      <c r="G57" s="53"/>
      <c r="H57" s="53"/>
      <c r="I57" s="53"/>
      <c r="J57" s="53"/>
      <c r="K57" s="53"/>
      <c r="L57" s="53"/>
      <c r="M57" s="53"/>
      <c r="P57" s="4"/>
      <c r="Q57" s="4"/>
      <c r="S57" s="4"/>
      <c r="V57" s="4"/>
    </row>
    <row r="58" spans="1:22" x14ac:dyDescent="0.25">
      <c r="A58" s="49"/>
      <c r="J58" s="4"/>
      <c r="M58" s="4"/>
      <c r="P58" s="4"/>
      <c r="Q58" s="4"/>
      <c r="S58" s="4"/>
      <c r="V58" s="4"/>
    </row>
    <row r="59" spans="1:22" x14ac:dyDescent="0.25">
      <c r="A59" s="49"/>
      <c r="J59" s="4"/>
      <c r="M59" s="4"/>
      <c r="P59" s="4"/>
      <c r="Q59" s="4"/>
      <c r="S59" s="4"/>
      <c r="V59" s="4"/>
    </row>
    <row r="70" spans="3:23" x14ac:dyDescent="0.25">
      <c r="C70" s="127"/>
      <c r="D70" s="98"/>
      <c r="E70" s="127"/>
      <c r="F70" s="127"/>
      <c r="G70" s="98"/>
      <c r="H70" s="127"/>
      <c r="I70" s="127"/>
      <c r="J70" s="98"/>
      <c r="K70" s="127"/>
      <c r="L70" s="127"/>
      <c r="M70" s="98"/>
      <c r="N70" s="127"/>
      <c r="O70" s="127"/>
      <c r="P70" s="98"/>
      <c r="Q70" s="98"/>
      <c r="R70" s="98"/>
      <c r="S70" s="98"/>
      <c r="T70" s="127"/>
      <c r="U70" s="127"/>
      <c r="V70" s="98"/>
      <c r="W70" s="127"/>
    </row>
    <row r="71" spans="3:23" x14ac:dyDescent="0.25">
      <c r="H71" s="5"/>
      <c r="N71" s="5"/>
    </row>
    <row r="72" spans="3:23" x14ac:dyDescent="0.25">
      <c r="N72" s="5"/>
    </row>
    <row r="76" spans="3:23" x14ac:dyDescent="0.25">
      <c r="H76" s="5"/>
      <c r="I76" s="5"/>
      <c r="K76" s="5"/>
      <c r="L76" s="5"/>
      <c r="N76" s="5"/>
      <c r="O76" s="5"/>
      <c r="T76" s="5"/>
    </row>
    <row r="77" spans="3:23" x14ac:dyDescent="0.25">
      <c r="O77" s="5"/>
      <c r="T77" s="5"/>
    </row>
    <row r="78" spans="3:23" x14ac:dyDescent="0.25">
      <c r="H78" s="5"/>
      <c r="I78" s="5"/>
      <c r="K78" s="5"/>
      <c r="L78" s="5"/>
      <c r="N78" s="5"/>
      <c r="O78" s="5"/>
      <c r="T78" s="5"/>
      <c r="U78" s="5"/>
    </row>
    <row r="79" spans="3:23" x14ac:dyDescent="0.25">
      <c r="H79" s="5"/>
      <c r="I79" s="5"/>
      <c r="K79" s="5"/>
      <c r="L79" s="5"/>
      <c r="N79" s="5"/>
      <c r="O79" s="5"/>
      <c r="T79" s="5"/>
      <c r="U79" s="5"/>
    </row>
    <row r="80" spans="3:23" x14ac:dyDescent="0.25">
      <c r="O80" s="5"/>
      <c r="T80" s="5"/>
    </row>
    <row r="81" spans="8:21" x14ac:dyDescent="0.25">
      <c r="O81" s="5"/>
      <c r="T81" s="5"/>
    </row>
    <row r="82" spans="8:21" x14ac:dyDescent="0.25">
      <c r="H82" s="5"/>
      <c r="N82" s="5"/>
      <c r="O82" s="5"/>
      <c r="T82" s="5"/>
    </row>
    <row r="83" spans="8:21" x14ac:dyDescent="0.25">
      <c r="H83" s="5"/>
      <c r="I83" s="5"/>
      <c r="K83" s="5"/>
      <c r="L83" s="5"/>
      <c r="N83" s="5"/>
    </row>
    <row r="84" spans="8:21" x14ac:dyDescent="0.25">
      <c r="H84" s="5"/>
      <c r="I84" s="5"/>
      <c r="K84" s="5"/>
      <c r="L84" s="5"/>
      <c r="N84" s="5"/>
      <c r="O84" s="5"/>
      <c r="T84" s="5"/>
      <c r="U84" s="5"/>
    </row>
    <row r="85" spans="8:21" x14ac:dyDescent="0.25">
      <c r="H85" s="5"/>
      <c r="I85" s="5"/>
      <c r="K85" s="5"/>
    </row>
    <row r="86" spans="8:21" x14ac:dyDescent="0.25">
      <c r="H86" s="5"/>
    </row>
    <row r="87" spans="8:21" x14ac:dyDescent="0.25">
      <c r="H87" s="5"/>
    </row>
    <row r="88" spans="8:21" x14ac:dyDescent="0.25">
      <c r="N88" s="5"/>
      <c r="O88" s="5"/>
      <c r="T88" s="5"/>
    </row>
    <row r="90" spans="8:21" x14ac:dyDescent="0.25">
      <c r="H90" s="5"/>
      <c r="I90" s="5"/>
      <c r="K90" s="5"/>
      <c r="L90" s="5"/>
      <c r="N90" s="5"/>
      <c r="O90" s="5"/>
      <c r="T90" s="5"/>
      <c r="U90" s="5"/>
    </row>
    <row r="91" spans="8:21" x14ac:dyDescent="0.25">
      <c r="I91" s="5"/>
      <c r="K91" s="5"/>
      <c r="L91" s="5"/>
      <c r="N91" s="5"/>
      <c r="O91" s="5"/>
      <c r="T91" s="5"/>
    </row>
    <row r="94" spans="8:21" x14ac:dyDescent="0.25">
      <c r="N94" s="5"/>
      <c r="O94" s="5"/>
      <c r="T94" s="5"/>
    </row>
    <row r="95" spans="8:21" x14ac:dyDescent="0.25">
      <c r="N95" s="5"/>
    </row>
    <row r="96" spans="8:21" x14ac:dyDescent="0.25">
      <c r="H96" s="5"/>
      <c r="I96" s="5"/>
      <c r="K96" s="5"/>
      <c r="L96" s="5"/>
      <c r="N96" s="5"/>
      <c r="O96" s="5"/>
      <c r="T96" s="5"/>
      <c r="U96" s="5"/>
    </row>
    <row r="97" spans="8:21" x14ac:dyDescent="0.25">
      <c r="I97" s="5"/>
      <c r="K97" s="5"/>
      <c r="L97" s="5"/>
      <c r="N97" s="5"/>
      <c r="O97" s="5"/>
      <c r="T97" s="5"/>
    </row>
    <row r="98" spans="8:21" x14ac:dyDescent="0.25">
      <c r="L98" s="5"/>
      <c r="N98" s="5"/>
    </row>
    <row r="99" spans="8:21" x14ac:dyDescent="0.25">
      <c r="L99" s="5"/>
      <c r="N99" s="5"/>
    </row>
    <row r="100" spans="8:21" x14ac:dyDescent="0.25">
      <c r="L100" s="5"/>
      <c r="N100" s="5"/>
      <c r="O100" s="5"/>
      <c r="T100" s="5"/>
    </row>
    <row r="101" spans="8:21" x14ac:dyDescent="0.25">
      <c r="L101" s="5"/>
      <c r="N101" s="5"/>
    </row>
    <row r="102" spans="8:21" x14ac:dyDescent="0.25">
      <c r="H102" s="5"/>
      <c r="I102" s="5"/>
      <c r="K102" s="5"/>
      <c r="L102" s="5"/>
      <c r="N102" s="5"/>
      <c r="O102" s="5"/>
      <c r="T102" s="5"/>
      <c r="U102" s="5"/>
    </row>
    <row r="103" spans="8:21" x14ac:dyDescent="0.25">
      <c r="H103" s="5"/>
      <c r="I103" s="5"/>
      <c r="K103" s="5"/>
      <c r="L103" s="5"/>
      <c r="N103" s="5"/>
      <c r="O103" s="5"/>
      <c r="T103" s="5"/>
      <c r="U103" s="5"/>
    </row>
    <row r="104" spans="8:21" x14ac:dyDescent="0.25">
      <c r="N104" s="5"/>
    </row>
  </sheetData>
  <mergeCells count="23">
    <mergeCell ref="A56:M56"/>
    <mergeCell ref="A57:M57"/>
    <mergeCell ref="T6:V6"/>
    <mergeCell ref="E6:G6"/>
    <mergeCell ref="K7:M7"/>
    <mergeCell ref="H7:J7"/>
    <mergeCell ref="N6:P6"/>
    <mergeCell ref="N7:P7"/>
    <mergeCell ref="K6:M6"/>
    <mergeCell ref="H6:J6"/>
    <mergeCell ref="Q7:S7"/>
    <mergeCell ref="E7:G7"/>
    <mergeCell ref="B7:D7"/>
    <mergeCell ref="B6:D6"/>
    <mergeCell ref="Q6:S6"/>
    <mergeCell ref="A2:V2"/>
    <mergeCell ref="A3:V3"/>
    <mergeCell ref="B5:D5"/>
    <mergeCell ref="E5:G5"/>
    <mergeCell ref="H5:J5"/>
    <mergeCell ref="N5:P5"/>
    <mergeCell ref="Q5:S5"/>
    <mergeCell ref="K5:M5"/>
  </mergeCells>
  <phoneticPr fontId="0" type="noConversion"/>
  <printOptions horizontalCentered="1"/>
  <pageMargins left="0.19685039370078741" right="0.19685039370078741" top="0.39370078740157483" bottom="0.59055118110236227" header="0.51181102362204722" footer="0.51181102362204722"/>
  <pageSetup paperSize="9" scale="71" orientation="landscape" verticalDpi="300" r:id="rId1"/>
  <headerFooter alignWithMargins="0">
    <oddFooter>&amp;R&amp;A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X432"/>
  <sheetViews>
    <sheetView zoomScaleNormal="100" workbookViewId="0">
      <selection activeCell="A56" sqref="A56"/>
    </sheetView>
  </sheetViews>
  <sheetFormatPr defaultColWidth="9.109375" defaultRowHeight="13.2" x14ac:dyDescent="0.25"/>
  <cols>
    <col min="1" max="1" width="30.88671875" style="38" customWidth="1"/>
    <col min="2" max="3" width="9.33203125" style="22" customWidth="1"/>
    <col min="4" max="4" width="9.33203125" style="38" customWidth="1"/>
    <col min="5" max="6" width="9.33203125" style="22" customWidth="1"/>
    <col min="7" max="7" width="9.33203125" style="38" customWidth="1"/>
    <col min="8" max="9" width="9.33203125" style="22" customWidth="1"/>
    <col min="10" max="10" width="9.33203125" style="38" customWidth="1"/>
    <col min="11" max="11" width="9.109375" style="22"/>
    <col min="12" max="12" width="14" style="45" customWidth="1"/>
    <col min="13" max="13" width="24.109375" style="45" bestFit="1" customWidth="1"/>
    <col min="14" max="16384" width="9.109375" style="22"/>
  </cols>
  <sheetData>
    <row r="1" spans="1:24" x14ac:dyDescent="0.25">
      <c r="A1" s="3" t="s">
        <v>101</v>
      </c>
    </row>
    <row r="2" spans="1:24" s="25" customFormat="1" x14ac:dyDescent="0.25">
      <c r="A2" s="62" t="s">
        <v>7</v>
      </c>
      <c r="B2" s="62"/>
      <c r="C2" s="62"/>
      <c r="D2" s="62"/>
      <c r="E2" s="62"/>
      <c r="F2" s="62"/>
      <c r="G2" s="62"/>
      <c r="H2" s="62"/>
      <c r="I2" s="62"/>
      <c r="J2" s="62"/>
      <c r="L2" s="104"/>
      <c r="M2" s="104"/>
    </row>
    <row r="3" spans="1:24" ht="13.8" thickBot="1" x14ac:dyDescent="0.3">
      <c r="K3" s="25"/>
    </row>
    <row r="4" spans="1:24" x14ac:dyDescent="0.25">
      <c r="A4" s="105"/>
      <c r="B4" s="106" t="s">
        <v>24</v>
      </c>
      <c r="C4" s="107"/>
      <c r="D4" s="108"/>
      <c r="E4" s="107" t="s">
        <v>25</v>
      </c>
      <c r="F4" s="107"/>
      <c r="G4" s="108"/>
      <c r="H4" s="107" t="s">
        <v>31</v>
      </c>
      <c r="I4" s="107"/>
      <c r="J4" s="107"/>
    </row>
    <row r="5" spans="1:24" x14ac:dyDescent="0.25">
      <c r="A5" s="109"/>
      <c r="B5" s="110" t="s">
        <v>8</v>
      </c>
      <c r="C5" s="111" t="s">
        <v>9</v>
      </c>
      <c r="D5" s="111" t="s">
        <v>31</v>
      </c>
      <c r="E5" s="110" t="s">
        <v>8</v>
      </c>
      <c r="F5" s="111" t="s">
        <v>9</v>
      </c>
      <c r="G5" s="111" t="s">
        <v>31</v>
      </c>
      <c r="H5" s="110" t="s">
        <v>8</v>
      </c>
      <c r="I5" s="111" t="s">
        <v>9</v>
      </c>
      <c r="J5" s="111" t="s">
        <v>31</v>
      </c>
      <c r="L5" s="44"/>
      <c r="M5" s="44"/>
      <c r="N5" s="18"/>
      <c r="O5" s="18"/>
      <c r="P5" s="18"/>
      <c r="Q5" s="18"/>
      <c r="R5" s="18"/>
      <c r="S5" s="18"/>
      <c r="T5" s="18"/>
      <c r="U5" s="18"/>
    </row>
    <row r="6" spans="1:24" s="38" customFormat="1" x14ac:dyDescent="0.25">
      <c r="A6" s="95" t="s">
        <v>0</v>
      </c>
      <c r="B6" s="112"/>
      <c r="C6" s="113"/>
      <c r="D6" s="114"/>
      <c r="E6" s="112"/>
      <c r="F6" s="113"/>
      <c r="G6" s="114"/>
      <c r="H6" s="115"/>
      <c r="I6" s="114"/>
      <c r="J6" s="114"/>
      <c r="K6" s="22"/>
      <c r="L6" s="44"/>
      <c r="M6" s="44"/>
      <c r="N6" s="18"/>
      <c r="O6" s="18"/>
      <c r="P6" s="18"/>
      <c r="Q6" s="18"/>
      <c r="R6" s="18"/>
      <c r="S6" s="18"/>
      <c r="T6" s="18"/>
      <c r="U6" s="18"/>
      <c r="V6" s="22"/>
      <c r="W6" s="22"/>
      <c r="X6" s="22"/>
    </row>
    <row r="7" spans="1:24" x14ac:dyDescent="0.25">
      <c r="A7" s="38" t="s">
        <v>34</v>
      </c>
      <c r="B7" s="116">
        <v>9751</v>
      </c>
      <c r="C7" s="117">
        <v>9436</v>
      </c>
      <c r="D7" s="117">
        <v>19187</v>
      </c>
      <c r="E7" s="116">
        <v>1304</v>
      </c>
      <c r="F7" s="117">
        <v>670</v>
      </c>
      <c r="G7" s="117">
        <v>1974</v>
      </c>
      <c r="H7" s="116">
        <f>SUM(E7,B7)</f>
        <v>11055</v>
      </c>
      <c r="I7" s="117">
        <f t="shared" ref="I7:J11" si="0">SUM(F7,C7)</f>
        <v>10106</v>
      </c>
      <c r="J7" s="117">
        <f t="shared" si="0"/>
        <v>21161</v>
      </c>
      <c r="K7" s="38"/>
      <c r="V7" s="18"/>
      <c r="W7" s="18"/>
      <c r="X7" s="18"/>
    </row>
    <row r="8" spans="1:24" x14ac:dyDescent="0.25">
      <c r="A8" s="38" t="s">
        <v>35</v>
      </c>
      <c r="B8" s="116">
        <v>35755</v>
      </c>
      <c r="C8" s="118">
        <v>35938</v>
      </c>
      <c r="D8" s="117">
        <v>71693</v>
      </c>
      <c r="E8" s="116">
        <v>2554</v>
      </c>
      <c r="F8" s="118">
        <v>1301</v>
      </c>
      <c r="G8" s="117">
        <v>3855</v>
      </c>
      <c r="H8" s="116">
        <f>SUM(E8,B8)</f>
        <v>38309</v>
      </c>
      <c r="I8" s="118">
        <f t="shared" si="0"/>
        <v>37239</v>
      </c>
      <c r="J8" s="117">
        <f t="shared" si="0"/>
        <v>75548</v>
      </c>
      <c r="V8" s="18"/>
      <c r="W8" s="18"/>
      <c r="X8" s="18"/>
    </row>
    <row r="9" spans="1:24" x14ac:dyDescent="0.25">
      <c r="A9" s="119" t="s">
        <v>36</v>
      </c>
      <c r="B9" s="116">
        <v>0</v>
      </c>
      <c r="C9" s="118">
        <v>0</v>
      </c>
      <c r="D9" s="117">
        <v>0</v>
      </c>
      <c r="E9" s="116">
        <v>0</v>
      </c>
      <c r="F9" s="118">
        <v>0</v>
      </c>
      <c r="G9" s="117">
        <v>0</v>
      </c>
      <c r="H9" s="116">
        <f>SUM(E9,B9)</f>
        <v>0</v>
      </c>
      <c r="I9" s="118">
        <f t="shared" si="0"/>
        <v>0</v>
      </c>
      <c r="J9" s="117">
        <f t="shared" si="0"/>
        <v>0</v>
      </c>
    </row>
    <row r="10" spans="1:24" x14ac:dyDescent="0.25">
      <c r="A10" s="119" t="s">
        <v>37</v>
      </c>
      <c r="B10" s="116">
        <v>17178</v>
      </c>
      <c r="C10" s="118">
        <v>16752</v>
      </c>
      <c r="D10" s="117">
        <v>33930</v>
      </c>
      <c r="E10" s="116">
        <v>959</v>
      </c>
      <c r="F10" s="118">
        <v>621</v>
      </c>
      <c r="G10" s="117">
        <v>1580</v>
      </c>
      <c r="H10" s="116">
        <f>SUM(E10,B10)</f>
        <v>18137</v>
      </c>
      <c r="I10" s="118">
        <f t="shared" si="0"/>
        <v>17373</v>
      </c>
      <c r="J10" s="117">
        <f t="shared" si="0"/>
        <v>35510</v>
      </c>
    </row>
    <row r="11" spans="1:24" s="18" customFormat="1" x14ac:dyDescent="0.25">
      <c r="A11" s="10" t="s">
        <v>31</v>
      </c>
      <c r="B11" s="12">
        <v>62684</v>
      </c>
      <c r="C11" s="33">
        <v>62126</v>
      </c>
      <c r="D11" s="33">
        <v>124810</v>
      </c>
      <c r="E11" s="12">
        <v>4817</v>
      </c>
      <c r="F11" s="33">
        <v>2592</v>
      </c>
      <c r="G11" s="33">
        <v>7409</v>
      </c>
      <c r="H11" s="12">
        <f>SUM(E11,B11)</f>
        <v>67501</v>
      </c>
      <c r="I11" s="33">
        <f t="shared" si="0"/>
        <v>64718</v>
      </c>
      <c r="J11" s="33">
        <f t="shared" si="0"/>
        <v>132219</v>
      </c>
      <c r="K11" s="22"/>
      <c r="L11" s="45"/>
      <c r="M11" s="45"/>
      <c r="N11" s="22"/>
      <c r="O11" s="22"/>
      <c r="P11" s="22"/>
      <c r="Q11" s="22"/>
      <c r="R11" s="22"/>
      <c r="S11" s="22"/>
      <c r="T11" s="22"/>
      <c r="U11" s="22"/>
      <c r="V11" s="22"/>
      <c r="W11" s="22"/>
      <c r="X11" s="22"/>
    </row>
    <row r="12" spans="1:24" s="18" customFormat="1" x14ac:dyDescent="0.25">
      <c r="A12" s="120" t="s">
        <v>1</v>
      </c>
      <c r="B12" s="121"/>
      <c r="C12" s="30"/>
      <c r="D12" s="30"/>
      <c r="E12" s="121"/>
      <c r="F12" s="30"/>
      <c r="G12" s="30"/>
      <c r="H12" s="121"/>
      <c r="I12" s="30"/>
      <c r="J12" s="30"/>
      <c r="L12" s="45"/>
      <c r="M12" s="45"/>
      <c r="N12" s="22"/>
      <c r="O12" s="22"/>
      <c r="P12" s="22"/>
      <c r="Q12" s="22"/>
      <c r="R12" s="22"/>
      <c r="S12" s="22"/>
      <c r="T12" s="22"/>
      <c r="V12" s="22"/>
      <c r="W12" s="22"/>
      <c r="X12" s="22"/>
    </row>
    <row r="13" spans="1:24" x14ac:dyDescent="0.25">
      <c r="A13" s="119" t="s">
        <v>34</v>
      </c>
      <c r="B13" s="116">
        <v>5918</v>
      </c>
      <c r="C13" s="117">
        <v>5672</v>
      </c>
      <c r="D13" s="117">
        <v>11590</v>
      </c>
      <c r="E13" s="116">
        <v>561</v>
      </c>
      <c r="F13" s="117">
        <v>288</v>
      </c>
      <c r="G13" s="117">
        <v>849</v>
      </c>
      <c r="H13" s="116">
        <f t="shared" ref="H13:J17" si="1">SUM(E13,B13)</f>
        <v>6479</v>
      </c>
      <c r="I13" s="117">
        <f t="shared" si="1"/>
        <v>5960</v>
      </c>
      <c r="J13" s="117">
        <f t="shared" si="1"/>
        <v>12439</v>
      </c>
      <c r="K13" s="18"/>
      <c r="L13" s="44"/>
      <c r="M13" s="44"/>
      <c r="N13" s="18"/>
      <c r="O13" s="18"/>
      <c r="P13" s="18"/>
      <c r="Q13" s="18"/>
      <c r="R13" s="18"/>
      <c r="S13" s="18"/>
      <c r="T13" s="18"/>
      <c r="U13" s="18"/>
      <c r="V13" s="18"/>
      <c r="W13" s="18"/>
      <c r="X13" s="18"/>
    </row>
    <row r="14" spans="1:24" x14ac:dyDescent="0.25">
      <c r="A14" s="119" t="s">
        <v>35</v>
      </c>
      <c r="B14" s="116">
        <v>18801</v>
      </c>
      <c r="C14" s="118">
        <v>18601</v>
      </c>
      <c r="D14" s="117">
        <v>37402</v>
      </c>
      <c r="E14" s="116">
        <v>1033</v>
      </c>
      <c r="F14" s="118">
        <v>552</v>
      </c>
      <c r="G14" s="117">
        <v>1585</v>
      </c>
      <c r="H14" s="116">
        <f t="shared" si="1"/>
        <v>19834</v>
      </c>
      <c r="I14" s="118">
        <f t="shared" si="1"/>
        <v>19153</v>
      </c>
      <c r="J14" s="117">
        <f t="shared" si="1"/>
        <v>38987</v>
      </c>
      <c r="L14" s="44"/>
      <c r="M14" s="44"/>
      <c r="N14" s="18"/>
      <c r="O14" s="18"/>
      <c r="P14" s="18"/>
      <c r="Q14" s="18"/>
      <c r="R14" s="18"/>
      <c r="S14" s="18"/>
      <c r="T14" s="18"/>
      <c r="V14" s="18"/>
      <c r="W14" s="18"/>
      <c r="X14" s="18"/>
    </row>
    <row r="15" spans="1:24" x14ac:dyDescent="0.25">
      <c r="A15" s="119" t="s">
        <v>36</v>
      </c>
      <c r="B15" s="116">
        <v>0</v>
      </c>
      <c r="C15" s="118">
        <v>0</v>
      </c>
      <c r="D15" s="117">
        <v>0</v>
      </c>
      <c r="E15" s="116">
        <v>64</v>
      </c>
      <c r="F15" s="118">
        <v>43</v>
      </c>
      <c r="G15" s="117">
        <v>107</v>
      </c>
      <c r="H15" s="116">
        <f t="shared" si="1"/>
        <v>64</v>
      </c>
      <c r="I15" s="118">
        <f t="shared" si="1"/>
        <v>43</v>
      </c>
      <c r="J15" s="117">
        <f t="shared" si="1"/>
        <v>107</v>
      </c>
    </row>
    <row r="16" spans="1:24" x14ac:dyDescent="0.25">
      <c r="A16" s="119" t="s">
        <v>37</v>
      </c>
      <c r="B16" s="116">
        <v>10914</v>
      </c>
      <c r="C16" s="118">
        <v>10606</v>
      </c>
      <c r="D16" s="117">
        <v>21520</v>
      </c>
      <c r="E16" s="116">
        <v>300</v>
      </c>
      <c r="F16" s="118">
        <v>125</v>
      </c>
      <c r="G16" s="117">
        <v>425</v>
      </c>
      <c r="H16" s="116">
        <f t="shared" si="1"/>
        <v>11214</v>
      </c>
      <c r="I16" s="118">
        <f t="shared" si="1"/>
        <v>10731</v>
      </c>
      <c r="J16" s="117">
        <f t="shared" si="1"/>
        <v>21945</v>
      </c>
    </row>
    <row r="17" spans="1:24" s="18" customFormat="1" x14ac:dyDescent="0.25">
      <c r="A17" s="10" t="s">
        <v>31</v>
      </c>
      <c r="B17" s="12">
        <v>35633</v>
      </c>
      <c r="C17" s="33">
        <v>34879</v>
      </c>
      <c r="D17" s="33">
        <v>70512</v>
      </c>
      <c r="E17" s="12">
        <v>1958</v>
      </c>
      <c r="F17" s="33">
        <v>1008</v>
      </c>
      <c r="G17" s="33">
        <v>2966</v>
      </c>
      <c r="H17" s="12">
        <f t="shared" si="1"/>
        <v>37591</v>
      </c>
      <c r="I17" s="33">
        <f t="shared" si="1"/>
        <v>35887</v>
      </c>
      <c r="J17" s="33">
        <f t="shared" si="1"/>
        <v>73478</v>
      </c>
      <c r="K17" s="22"/>
      <c r="L17" s="45"/>
      <c r="M17" s="45"/>
      <c r="N17" s="22"/>
      <c r="O17" s="22"/>
      <c r="P17" s="22"/>
      <c r="Q17" s="22"/>
      <c r="R17" s="22"/>
      <c r="S17" s="22"/>
      <c r="T17" s="22"/>
      <c r="U17" s="22"/>
      <c r="V17" s="22"/>
      <c r="W17" s="22"/>
      <c r="X17" s="22"/>
    </row>
    <row r="18" spans="1:24" s="18" customFormat="1" x14ac:dyDescent="0.25">
      <c r="A18" s="120" t="s">
        <v>2</v>
      </c>
      <c r="B18" s="121"/>
      <c r="C18" s="30"/>
      <c r="D18" s="30"/>
      <c r="E18" s="121"/>
      <c r="F18" s="30"/>
      <c r="G18" s="30"/>
      <c r="H18" s="121"/>
      <c r="I18" s="30"/>
      <c r="J18" s="30"/>
      <c r="L18" s="45"/>
      <c r="M18" s="45"/>
      <c r="N18" s="22"/>
      <c r="O18" s="22"/>
      <c r="P18" s="22"/>
      <c r="Q18" s="22"/>
      <c r="R18" s="22"/>
      <c r="S18" s="22"/>
      <c r="T18" s="22"/>
      <c r="V18" s="22"/>
      <c r="W18" s="22"/>
      <c r="X18" s="22"/>
    </row>
    <row r="19" spans="1:24" x14ac:dyDescent="0.25">
      <c r="A19" s="119" t="s">
        <v>34</v>
      </c>
      <c r="B19" s="116">
        <v>2847</v>
      </c>
      <c r="C19" s="117">
        <v>2720</v>
      </c>
      <c r="D19" s="117">
        <v>5567</v>
      </c>
      <c r="E19" s="116">
        <v>68</v>
      </c>
      <c r="F19" s="117">
        <v>21</v>
      </c>
      <c r="G19" s="117">
        <v>89</v>
      </c>
      <c r="H19" s="116">
        <f t="shared" ref="H19:J23" si="2">SUM(E19,B19)</f>
        <v>2915</v>
      </c>
      <c r="I19" s="117">
        <f t="shared" si="2"/>
        <v>2741</v>
      </c>
      <c r="J19" s="117">
        <f t="shared" si="2"/>
        <v>5656</v>
      </c>
      <c r="K19" s="18"/>
      <c r="U19" s="18"/>
      <c r="V19" s="18"/>
      <c r="W19" s="18"/>
      <c r="X19" s="18"/>
    </row>
    <row r="20" spans="1:24" x14ac:dyDescent="0.25">
      <c r="A20" s="119" t="s">
        <v>35</v>
      </c>
      <c r="B20" s="116">
        <v>4838</v>
      </c>
      <c r="C20" s="118">
        <v>4885</v>
      </c>
      <c r="D20" s="117">
        <v>9723</v>
      </c>
      <c r="E20" s="116">
        <v>189</v>
      </c>
      <c r="F20" s="118">
        <v>97</v>
      </c>
      <c r="G20" s="117">
        <v>286</v>
      </c>
      <c r="H20" s="116">
        <f t="shared" si="2"/>
        <v>5027</v>
      </c>
      <c r="I20" s="118">
        <f t="shared" si="2"/>
        <v>4982</v>
      </c>
      <c r="J20" s="117">
        <f t="shared" si="2"/>
        <v>10009</v>
      </c>
      <c r="L20" s="44"/>
      <c r="M20" s="44"/>
      <c r="N20" s="18"/>
      <c r="O20" s="18"/>
      <c r="P20" s="18"/>
      <c r="Q20" s="18"/>
      <c r="R20" s="18"/>
      <c r="S20" s="18"/>
      <c r="T20" s="18"/>
      <c r="V20" s="18"/>
      <c r="W20" s="18"/>
      <c r="X20" s="18"/>
    </row>
    <row r="21" spans="1:24" x14ac:dyDescent="0.25">
      <c r="A21" s="119" t="s">
        <v>37</v>
      </c>
      <c r="B21" s="116">
        <v>2421</v>
      </c>
      <c r="C21" s="118">
        <v>2385</v>
      </c>
      <c r="D21" s="117">
        <v>4806</v>
      </c>
      <c r="E21" s="116">
        <v>47</v>
      </c>
      <c r="F21" s="118">
        <v>33</v>
      </c>
      <c r="G21" s="117">
        <v>80</v>
      </c>
      <c r="H21" s="116">
        <f t="shared" si="2"/>
        <v>2468</v>
      </c>
      <c r="I21" s="118">
        <f t="shared" si="2"/>
        <v>2418</v>
      </c>
      <c r="J21" s="117">
        <f t="shared" si="2"/>
        <v>4886</v>
      </c>
      <c r="L21" s="44"/>
      <c r="M21" s="44"/>
      <c r="N21" s="18"/>
      <c r="O21" s="18"/>
      <c r="P21" s="18"/>
      <c r="Q21" s="18"/>
      <c r="R21" s="18"/>
      <c r="S21" s="18"/>
      <c r="T21" s="18"/>
    </row>
    <row r="22" spans="1:24" x14ac:dyDescent="0.25">
      <c r="A22" s="119" t="s">
        <v>42</v>
      </c>
      <c r="B22" s="116">
        <v>0</v>
      </c>
      <c r="C22" s="118">
        <v>0</v>
      </c>
      <c r="D22" s="117">
        <v>0</v>
      </c>
      <c r="E22" s="116">
        <v>121</v>
      </c>
      <c r="F22" s="118">
        <v>54</v>
      </c>
      <c r="G22" s="117">
        <v>175</v>
      </c>
      <c r="H22" s="116">
        <f t="shared" si="2"/>
        <v>121</v>
      </c>
      <c r="I22" s="118">
        <f t="shared" si="2"/>
        <v>54</v>
      </c>
      <c r="J22" s="117">
        <f t="shared" si="2"/>
        <v>175</v>
      </c>
    </row>
    <row r="23" spans="1:24" s="18" customFormat="1" x14ac:dyDescent="0.25">
      <c r="A23" s="10" t="s">
        <v>31</v>
      </c>
      <c r="B23" s="12">
        <v>10106</v>
      </c>
      <c r="C23" s="33">
        <v>9990</v>
      </c>
      <c r="D23" s="33">
        <v>20096</v>
      </c>
      <c r="E23" s="12">
        <v>425</v>
      </c>
      <c r="F23" s="33">
        <v>205</v>
      </c>
      <c r="G23" s="33">
        <v>630</v>
      </c>
      <c r="H23" s="12">
        <f t="shared" si="2"/>
        <v>10531</v>
      </c>
      <c r="I23" s="33">
        <f t="shared" si="2"/>
        <v>10195</v>
      </c>
      <c r="J23" s="33">
        <f t="shared" si="2"/>
        <v>20726</v>
      </c>
      <c r="K23" s="22"/>
      <c r="L23" s="45"/>
      <c r="M23" s="45"/>
      <c r="N23" s="22"/>
      <c r="O23" s="22"/>
      <c r="P23" s="22"/>
      <c r="Q23" s="22"/>
      <c r="R23" s="22"/>
      <c r="S23" s="22"/>
      <c r="T23" s="22"/>
      <c r="U23" s="22"/>
      <c r="V23" s="22"/>
      <c r="W23" s="22"/>
      <c r="X23" s="22"/>
    </row>
    <row r="24" spans="1:24" s="18" customFormat="1" x14ac:dyDescent="0.25">
      <c r="A24" s="120" t="s">
        <v>3</v>
      </c>
      <c r="B24" s="121"/>
      <c r="C24" s="30"/>
      <c r="D24" s="30"/>
      <c r="E24" s="121"/>
      <c r="F24" s="30"/>
      <c r="G24" s="30"/>
      <c r="H24" s="121"/>
      <c r="I24" s="30"/>
      <c r="J24" s="30"/>
      <c r="L24" s="45"/>
      <c r="M24" s="45"/>
      <c r="N24" s="22"/>
      <c r="O24" s="22"/>
      <c r="P24" s="22"/>
      <c r="Q24" s="22"/>
      <c r="R24" s="22"/>
      <c r="S24" s="22"/>
      <c r="T24" s="22"/>
      <c r="U24" s="22"/>
      <c r="V24" s="22"/>
      <c r="W24" s="22"/>
      <c r="X24" s="22"/>
    </row>
    <row r="25" spans="1:24" x14ac:dyDescent="0.25">
      <c r="A25" s="119" t="s">
        <v>34</v>
      </c>
      <c r="B25" s="116">
        <v>5032</v>
      </c>
      <c r="C25" s="117">
        <v>5127</v>
      </c>
      <c r="D25" s="117">
        <v>10159</v>
      </c>
      <c r="E25" s="116">
        <v>929</v>
      </c>
      <c r="F25" s="117">
        <v>438</v>
      </c>
      <c r="G25" s="117">
        <v>1367</v>
      </c>
      <c r="H25" s="116">
        <f t="shared" ref="H25:J29" si="3">SUM(E25,B25)</f>
        <v>5961</v>
      </c>
      <c r="I25" s="117">
        <f t="shared" si="3"/>
        <v>5565</v>
      </c>
      <c r="J25" s="117">
        <f t="shared" si="3"/>
        <v>11526</v>
      </c>
      <c r="K25" s="18"/>
      <c r="U25" s="18"/>
      <c r="V25" s="18"/>
      <c r="W25" s="18"/>
      <c r="X25" s="18"/>
    </row>
    <row r="26" spans="1:24" x14ac:dyDescent="0.25">
      <c r="A26" s="119" t="s">
        <v>35</v>
      </c>
      <c r="B26" s="116">
        <v>25394</v>
      </c>
      <c r="C26" s="118">
        <v>25263</v>
      </c>
      <c r="D26" s="117">
        <v>50657</v>
      </c>
      <c r="E26" s="116">
        <v>2181</v>
      </c>
      <c r="F26" s="118">
        <v>1152</v>
      </c>
      <c r="G26" s="117">
        <v>3333</v>
      </c>
      <c r="H26" s="116">
        <f t="shared" si="3"/>
        <v>27575</v>
      </c>
      <c r="I26" s="118">
        <f t="shared" si="3"/>
        <v>26415</v>
      </c>
      <c r="J26" s="117">
        <f t="shared" si="3"/>
        <v>53990</v>
      </c>
      <c r="U26" s="18"/>
      <c r="V26" s="18"/>
      <c r="W26" s="18"/>
      <c r="X26" s="18"/>
    </row>
    <row r="27" spans="1:24" x14ac:dyDescent="0.25">
      <c r="A27" s="119" t="s">
        <v>36</v>
      </c>
      <c r="B27" s="116">
        <v>0</v>
      </c>
      <c r="C27" s="118">
        <v>0</v>
      </c>
      <c r="D27" s="117">
        <v>0</v>
      </c>
      <c r="E27" s="116">
        <v>0</v>
      </c>
      <c r="F27" s="118">
        <v>0</v>
      </c>
      <c r="G27" s="117">
        <v>0</v>
      </c>
      <c r="H27" s="116">
        <f>SUM(E27,B27)</f>
        <v>0</v>
      </c>
      <c r="I27" s="118">
        <f>SUM(F27,C27)</f>
        <v>0</v>
      </c>
      <c r="J27" s="117">
        <f>SUM(G27,D27)</f>
        <v>0</v>
      </c>
    </row>
    <row r="28" spans="1:24" x14ac:dyDescent="0.25">
      <c r="A28" s="119" t="s">
        <v>37</v>
      </c>
      <c r="B28" s="116">
        <v>4730</v>
      </c>
      <c r="C28" s="118">
        <v>4588</v>
      </c>
      <c r="D28" s="117">
        <v>9318</v>
      </c>
      <c r="E28" s="116">
        <v>370</v>
      </c>
      <c r="F28" s="118">
        <v>213</v>
      </c>
      <c r="G28" s="117">
        <v>583</v>
      </c>
      <c r="H28" s="116">
        <f t="shared" si="3"/>
        <v>5100</v>
      </c>
      <c r="I28" s="118">
        <f t="shared" si="3"/>
        <v>4801</v>
      </c>
      <c r="J28" s="117">
        <f t="shared" si="3"/>
        <v>9901</v>
      </c>
      <c r="L28" s="44"/>
      <c r="M28" s="44"/>
      <c r="N28" s="18"/>
      <c r="O28" s="18"/>
      <c r="P28" s="18"/>
      <c r="Q28" s="18"/>
      <c r="R28" s="18"/>
      <c r="S28" s="18"/>
      <c r="T28" s="18"/>
    </row>
    <row r="29" spans="1:24" s="18" customFormat="1" x14ac:dyDescent="0.25">
      <c r="A29" s="10" t="s">
        <v>31</v>
      </c>
      <c r="B29" s="12">
        <v>35156</v>
      </c>
      <c r="C29" s="33">
        <v>34978</v>
      </c>
      <c r="D29" s="33">
        <v>70134</v>
      </c>
      <c r="E29" s="12">
        <v>3480</v>
      </c>
      <c r="F29" s="33">
        <v>1803</v>
      </c>
      <c r="G29" s="33">
        <v>5283</v>
      </c>
      <c r="H29" s="12">
        <f t="shared" si="3"/>
        <v>38636</v>
      </c>
      <c r="I29" s="33">
        <f t="shared" si="3"/>
        <v>36781</v>
      </c>
      <c r="J29" s="33">
        <f t="shared" si="3"/>
        <v>75417</v>
      </c>
      <c r="K29" s="22"/>
      <c r="L29" s="44"/>
      <c r="M29" s="44"/>
      <c r="U29" s="22"/>
      <c r="V29" s="22"/>
      <c r="W29" s="22"/>
      <c r="X29" s="22"/>
    </row>
    <row r="30" spans="1:24" s="18" customFormat="1" x14ac:dyDescent="0.25">
      <c r="A30" s="120" t="s">
        <v>4</v>
      </c>
      <c r="B30" s="121"/>
      <c r="C30" s="30"/>
      <c r="D30" s="30"/>
      <c r="E30" s="121"/>
      <c r="F30" s="30"/>
      <c r="G30" s="30"/>
      <c r="H30" s="121"/>
      <c r="I30" s="30"/>
      <c r="J30" s="30"/>
      <c r="L30" s="44"/>
      <c r="M30" s="44"/>
      <c r="U30" s="22"/>
      <c r="V30" s="22"/>
      <c r="W30" s="22"/>
      <c r="X30" s="22"/>
    </row>
    <row r="31" spans="1:24" x14ac:dyDescent="0.25">
      <c r="A31" s="119" t="s">
        <v>34</v>
      </c>
      <c r="B31" s="116">
        <v>7701</v>
      </c>
      <c r="C31" s="117">
        <v>7608</v>
      </c>
      <c r="D31" s="117">
        <v>15309</v>
      </c>
      <c r="E31" s="116">
        <v>912</v>
      </c>
      <c r="F31" s="117">
        <v>429</v>
      </c>
      <c r="G31" s="117">
        <v>1341</v>
      </c>
      <c r="H31" s="116">
        <f t="shared" ref="H31:J35" si="4">SUM(E31,B31)</f>
        <v>8613</v>
      </c>
      <c r="I31" s="117">
        <f t="shared" si="4"/>
        <v>8037</v>
      </c>
      <c r="J31" s="117">
        <f t="shared" si="4"/>
        <v>16650</v>
      </c>
      <c r="K31" s="18"/>
      <c r="V31" s="18"/>
      <c r="W31" s="18"/>
      <c r="X31" s="18"/>
    </row>
    <row r="32" spans="1:24" x14ac:dyDescent="0.25">
      <c r="A32" s="119" t="s">
        <v>35</v>
      </c>
      <c r="B32" s="116">
        <v>31042</v>
      </c>
      <c r="C32" s="118">
        <v>30877</v>
      </c>
      <c r="D32" s="117">
        <v>61919</v>
      </c>
      <c r="E32" s="116">
        <v>2188</v>
      </c>
      <c r="F32" s="118">
        <v>1193</v>
      </c>
      <c r="G32" s="117">
        <v>3381</v>
      </c>
      <c r="H32" s="116">
        <f t="shared" si="4"/>
        <v>33230</v>
      </c>
      <c r="I32" s="118">
        <f t="shared" si="4"/>
        <v>32070</v>
      </c>
      <c r="J32" s="117">
        <f t="shared" si="4"/>
        <v>65300</v>
      </c>
      <c r="U32" s="18"/>
      <c r="V32" s="18"/>
      <c r="W32" s="18"/>
      <c r="X32" s="18"/>
    </row>
    <row r="33" spans="1:24" x14ac:dyDescent="0.25">
      <c r="A33" s="119" t="s">
        <v>36</v>
      </c>
      <c r="B33" s="116">
        <v>0</v>
      </c>
      <c r="C33" s="118">
        <v>0</v>
      </c>
      <c r="D33" s="117">
        <v>0</v>
      </c>
      <c r="E33" s="116">
        <v>321</v>
      </c>
      <c r="F33" s="118">
        <v>204</v>
      </c>
      <c r="G33" s="117">
        <v>525</v>
      </c>
      <c r="H33" s="116">
        <f t="shared" si="4"/>
        <v>321</v>
      </c>
      <c r="I33" s="118">
        <f t="shared" si="4"/>
        <v>204</v>
      </c>
      <c r="J33" s="117">
        <f t="shared" si="4"/>
        <v>525</v>
      </c>
      <c r="N33" s="18"/>
      <c r="O33" s="18"/>
      <c r="P33" s="18"/>
      <c r="U33" s="18"/>
    </row>
    <row r="34" spans="1:24" x14ac:dyDescent="0.25">
      <c r="A34" s="119" t="s">
        <v>37</v>
      </c>
      <c r="B34" s="116">
        <v>10819</v>
      </c>
      <c r="C34" s="118">
        <v>10560</v>
      </c>
      <c r="D34" s="117">
        <v>21379</v>
      </c>
      <c r="E34" s="116">
        <v>283</v>
      </c>
      <c r="F34" s="118">
        <v>119</v>
      </c>
      <c r="G34" s="117">
        <v>402</v>
      </c>
      <c r="H34" s="116">
        <f t="shared" si="4"/>
        <v>11102</v>
      </c>
      <c r="I34" s="118">
        <f t="shared" si="4"/>
        <v>10679</v>
      </c>
      <c r="J34" s="117">
        <f t="shared" si="4"/>
        <v>21781</v>
      </c>
      <c r="U34" s="18"/>
      <c r="V34" s="18"/>
      <c r="W34" s="18"/>
      <c r="X34" s="18"/>
    </row>
    <row r="35" spans="1:24" s="18" customFormat="1" x14ac:dyDescent="0.25">
      <c r="A35" s="10" t="s">
        <v>31</v>
      </c>
      <c r="B35" s="12">
        <v>49562</v>
      </c>
      <c r="C35" s="33">
        <v>49045</v>
      </c>
      <c r="D35" s="33">
        <v>98607</v>
      </c>
      <c r="E35" s="12">
        <v>3704</v>
      </c>
      <c r="F35" s="33">
        <v>1945</v>
      </c>
      <c r="G35" s="33">
        <v>5649</v>
      </c>
      <c r="H35" s="12">
        <f t="shared" si="4"/>
        <v>53266</v>
      </c>
      <c r="I35" s="33">
        <f t="shared" si="4"/>
        <v>50990</v>
      </c>
      <c r="J35" s="33">
        <f t="shared" si="4"/>
        <v>104256</v>
      </c>
      <c r="K35" s="22"/>
      <c r="L35" s="44"/>
      <c r="M35" s="44"/>
      <c r="U35" s="22"/>
    </row>
    <row r="36" spans="1:24" s="18" customFormat="1" x14ac:dyDescent="0.25">
      <c r="A36" s="120" t="s">
        <v>5</v>
      </c>
      <c r="B36" s="121"/>
      <c r="C36" s="30"/>
      <c r="D36" s="30"/>
      <c r="E36" s="121"/>
      <c r="F36" s="30"/>
      <c r="G36" s="30"/>
      <c r="H36" s="121"/>
      <c r="I36" s="30"/>
      <c r="J36" s="30"/>
      <c r="L36" s="44"/>
      <c r="M36" s="44"/>
      <c r="V36" s="22"/>
      <c r="W36" s="22"/>
      <c r="X36" s="22"/>
    </row>
    <row r="37" spans="1:24" x14ac:dyDescent="0.25">
      <c r="A37" s="119" t="s">
        <v>34</v>
      </c>
      <c r="B37" s="116">
        <v>31</v>
      </c>
      <c r="C37" s="117">
        <v>39</v>
      </c>
      <c r="D37" s="117">
        <v>70</v>
      </c>
      <c r="E37" s="116">
        <v>0</v>
      </c>
      <c r="F37" s="117">
        <v>0</v>
      </c>
      <c r="G37" s="117">
        <v>0</v>
      </c>
      <c r="H37" s="116">
        <f t="shared" ref="H37:J38" si="5">SUM(E37,B37)</f>
        <v>31</v>
      </c>
      <c r="I37" s="117">
        <f t="shared" si="5"/>
        <v>39</v>
      </c>
      <c r="J37" s="117">
        <f t="shared" si="5"/>
        <v>70</v>
      </c>
      <c r="K37" s="18"/>
      <c r="L37" s="44"/>
      <c r="M37" s="44"/>
      <c r="N37" s="18"/>
      <c r="O37" s="18"/>
      <c r="P37" s="18"/>
      <c r="Q37" s="18"/>
      <c r="R37" s="18"/>
      <c r="S37" s="18"/>
      <c r="T37" s="18"/>
      <c r="U37" s="18"/>
    </row>
    <row r="38" spans="1:24" s="18" customFormat="1" x14ac:dyDescent="0.25">
      <c r="A38" s="10" t="s">
        <v>31</v>
      </c>
      <c r="B38" s="12">
        <v>31</v>
      </c>
      <c r="C38" s="33">
        <v>39</v>
      </c>
      <c r="D38" s="33">
        <v>70</v>
      </c>
      <c r="E38" s="12">
        <v>0</v>
      </c>
      <c r="F38" s="33">
        <v>0</v>
      </c>
      <c r="G38" s="33">
        <v>0</v>
      </c>
      <c r="H38" s="12">
        <f t="shared" si="5"/>
        <v>31</v>
      </c>
      <c r="I38" s="33">
        <f t="shared" si="5"/>
        <v>39</v>
      </c>
      <c r="J38" s="33">
        <f t="shared" si="5"/>
        <v>70</v>
      </c>
      <c r="K38" s="22"/>
      <c r="L38" s="45"/>
      <c r="M38" s="45"/>
      <c r="N38" s="22"/>
      <c r="O38" s="22"/>
      <c r="P38" s="22"/>
      <c r="T38" s="22"/>
      <c r="U38" s="22"/>
      <c r="V38" s="22"/>
      <c r="W38" s="22"/>
      <c r="X38" s="22"/>
    </row>
    <row r="39" spans="1:24" s="18" customFormat="1" x14ac:dyDescent="0.25">
      <c r="A39" s="120" t="s">
        <v>6</v>
      </c>
      <c r="B39" s="121"/>
      <c r="C39" s="30"/>
      <c r="D39" s="30"/>
      <c r="E39" s="121"/>
      <c r="F39" s="30"/>
      <c r="G39" s="30"/>
      <c r="H39" s="121"/>
      <c r="I39" s="30"/>
      <c r="J39" s="30"/>
      <c r="L39" s="45"/>
      <c r="M39" s="45"/>
      <c r="N39" s="22"/>
      <c r="O39" s="22"/>
      <c r="P39" s="22"/>
      <c r="Q39" s="22"/>
      <c r="R39" s="22"/>
      <c r="S39" s="22"/>
      <c r="T39" s="22"/>
      <c r="U39" s="22"/>
      <c r="V39" s="22"/>
      <c r="W39" s="22"/>
      <c r="X39" s="22"/>
    </row>
    <row r="40" spans="1:24" x14ac:dyDescent="0.25">
      <c r="A40" s="119" t="s">
        <v>34</v>
      </c>
      <c r="B40" s="116">
        <v>4791</v>
      </c>
      <c r="C40" s="117">
        <v>4727</v>
      </c>
      <c r="D40" s="117">
        <v>9518</v>
      </c>
      <c r="E40" s="116">
        <v>618</v>
      </c>
      <c r="F40" s="117">
        <v>298</v>
      </c>
      <c r="G40" s="117">
        <v>916</v>
      </c>
      <c r="H40" s="116">
        <f t="shared" ref="H40:J44" si="6">SUM(E40,B40)</f>
        <v>5409</v>
      </c>
      <c r="I40" s="117">
        <f t="shared" si="6"/>
        <v>5025</v>
      </c>
      <c r="J40" s="117">
        <f t="shared" si="6"/>
        <v>10434</v>
      </c>
      <c r="K40" s="18"/>
      <c r="L40" s="44"/>
      <c r="M40" s="44"/>
      <c r="N40" s="18"/>
      <c r="O40" s="18"/>
      <c r="P40" s="18"/>
      <c r="Q40" s="18"/>
      <c r="R40" s="18"/>
      <c r="S40" s="18"/>
      <c r="T40" s="18"/>
      <c r="V40" s="18"/>
      <c r="W40" s="18"/>
      <c r="X40" s="18"/>
    </row>
    <row r="41" spans="1:24" x14ac:dyDescent="0.25">
      <c r="A41" s="119" t="s">
        <v>35</v>
      </c>
      <c r="B41" s="116">
        <v>18150</v>
      </c>
      <c r="C41" s="118">
        <v>18092</v>
      </c>
      <c r="D41" s="117">
        <v>36242</v>
      </c>
      <c r="E41" s="116">
        <v>2461</v>
      </c>
      <c r="F41" s="118">
        <v>1242</v>
      </c>
      <c r="G41" s="117">
        <v>3703</v>
      </c>
      <c r="H41" s="116">
        <f t="shared" si="6"/>
        <v>20611</v>
      </c>
      <c r="I41" s="118">
        <f t="shared" si="6"/>
        <v>19334</v>
      </c>
      <c r="J41" s="117">
        <f t="shared" si="6"/>
        <v>39945</v>
      </c>
      <c r="L41" s="44"/>
      <c r="M41" s="44"/>
      <c r="N41" s="18"/>
      <c r="O41" s="18"/>
      <c r="P41" s="18"/>
      <c r="Q41" s="18"/>
      <c r="R41" s="18"/>
      <c r="S41" s="18"/>
      <c r="T41" s="18"/>
      <c r="V41" s="38"/>
      <c r="W41" s="38"/>
      <c r="X41" s="38"/>
    </row>
    <row r="42" spans="1:24" x14ac:dyDescent="0.25">
      <c r="A42" s="119" t="s">
        <v>36</v>
      </c>
      <c r="B42" s="116">
        <v>98</v>
      </c>
      <c r="C42" s="118">
        <v>97</v>
      </c>
      <c r="D42" s="117">
        <v>195</v>
      </c>
      <c r="E42" s="116">
        <v>0</v>
      </c>
      <c r="F42" s="118">
        <v>0</v>
      </c>
      <c r="G42" s="117">
        <v>0</v>
      </c>
      <c r="H42" s="116">
        <f t="shared" si="6"/>
        <v>98</v>
      </c>
      <c r="I42" s="118">
        <f t="shared" si="6"/>
        <v>97</v>
      </c>
      <c r="J42" s="117">
        <f t="shared" si="6"/>
        <v>195</v>
      </c>
      <c r="Q42" s="18"/>
      <c r="R42" s="18"/>
      <c r="S42" s="18"/>
      <c r="U42" s="18"/>
    </row>
    <row r="43" spans="1:24" x14ac:dyDescent="0.25">
      <c r="A43" s="119" t="s">
        <v>37</v>
      </c>
      <c r="B43" s="116">
        <v>3703</v>
      </c>
      <c r="C43" s="118">
        <v>3682</v>
      </c>
      <c r="D43" s="117">
        <v>7385</v>
      </c>
      <c r="E43" s="116">
        <v>71</v>
      </c>
      <c r="F43" s="118">
        <v>44</v>
      </c>
      <c r="G43" s="117">
        <v>115</v>
      </c>
      <c r="H43" s="116">
        <f t="shared" si="6"/>
        <v>3774</v>
      </c>
      <c r="I43" s="118">
        <f t="shared" si="6"/>
        <v>3726</v>
      </c>
      <c r="J43" s="117">
        <f t="shared" si="6"/>
        <v>7500</v>
      </c>
      <c r="U43" s="38"/>
    </row>
    <row r="44" spans="1:24" s="18" customFormat="1" x14ac:dyDescent="0.25">
      <c r="A44" s="10" t="s">
        <v>31</v>
      </c>
      <c r="B44" s="12">
        <v>26742</v>
      </c>
      <c r="C44" s="33">
        <v>26598</v>
      </c>
      <c r="D44" s="33">
        <v>53340</v>
      </c>
      <c r="E44" s="12">
        <v>3150</v>
      </c>
      <c r="F44" s="33">
        <v>1584</v>
      </c>
      <c r="G44" s="33">
        <v>4734</v>
      </c>
      <c r="H44" s="12">
        <f t="shared" si="6"/>
        <v>29892</v>
      </c>
      <c r="I44" s="33">
        <f t="shared" si="6"/>
        <v>28182</v>
      </c>
      <c r="J44" s="33">
        <f t="shared" si="6"/>
        <v>58074</v>
      </c>
      <c r="K44" s="22"/>
      <c r="L44" s="45"/>
      <c r="M44" s="45"/>
      <c r="N44" s="22"/>
      <c r="O44" s="22"/>
      <c r="P44" s="22"/>
      <c r="Q44" s="22"/>
      <c r="R44" s="22"/>
      <c r="S44" s="22"/>
      <c r="T44" s="22"/>
      <c r="U44" s="22"/>
      <c r="V44" s="22"/>
      <c r="W44" s="22"/>
      <c r="X44" s="22"/>
    </row>
    <row r="45" spans="1:24" s="38" customFormat="1" x14ac:dyDescent="0.25">
      <c r="A45" s="95" t="s">
        <v>33</v>
      </c>
      <c r="B45" s="122"/>
      <c r="C45" s="123"/>
      <c r="D45" s="123"/>
      <c r="E45" s="122"/>
      <c r="F45" s="123"/>
      <c r="G45" s="123"/>
      <c r="H45" s="122"/>
      <c r="I45" s="123"/>
      <c r="J45" s="123"/>
      <c r="K45" s="18"/>
      <c r="L45" s="45"/>
      <c r="M45" s="45"/>
      <c r="N45" s="22"/>
      <c r="O45" s="22"/>
      <c r="P45" s="22"/>
      <c r="Q45" s="22"/>
      <c r="R45" s="22"/>
      <c r="S45" s="22"/>
      <c r="T45" s="22"/>
      <c r="U45" s="22"/>
      <c r="V45" s="22"/>
      <c r="W45" s="22"/>
      <c r="X45" s="22"/>
    </row>
    <row r="46" spans="1:24" x14ac:dyDescent="0.25">
      <c r="A46" s="38" t="s">
        <v>34</v>
      </c>
      <c r="B46" s="116">
        <f t="shared" ref="B46:G46" si="7">SUM(B40,B37,B31,B25,B19,B13,B7)</f>
        <v>36071</v>
      </c>
      <c r="C46" s="117">
        <f t="shared" si="7"/>
        <v>35329</v>
      </c>
      <c r="D46" s="117">
        <f t="shared" si="7"/>
        <v>71400</v>
      </c>
      <c r="E46" s="116">
        <f t="shared" si="7"/>
        <v>4392</v>
      </c>
      <c r="F46" s="117">
        <f t="shared" si="7"/>
        <v>2144</v>
      </c>
      <c r="G46" s="117">
        <f t="shared" si="7"/>
        <v>6536</v>
      </c>
      <c r="H46" s="116">
        <f t="shared" ref="H46:H51" si="8">SUM(E46,B46)</f>
        <v>40463</v>
      </c>
      <c r="I46" s="117">
        <f t="shared" ref="I46:I51" si="9">SUM(F46,C46)</f>
        <v>37473</v>
      </c>
      <c r="J46" s="117">
        <f t="shared" ref="J46:J51" si="10">SUM(G46,D46)</f>
        <v>77936</v>
      </c>
      <c r="K46" s="38"/>
      <c r="L46" s="44"/>
      <c r="M46" s="44"/>
      <c r="N46" s="18"/>
      <c r="O46" s="18"/>
      <c r="P46" s="18"/>
      <c r="Q46" s="18"/>
      <c r="R46" s="18"/>
      <c r="S46" s="18"/>
      <c r="T46" s="18"/>
    </row>
    <row r="47" spans="1:24" x14ac:dyDescent="0.25">
      <c r="A47" s="38" t="s">
        <v>35</v>
      </c>
      <c r="B47" s="116">
        <f t="shared" ref="B47:G47" si="11">SUM(B8,B14,B20,B26,B32,B41)</f>
        <v>133980</v>
      </c>
      <c r="C47" s="118">
        <f t="shared" si="11"/>
        <v>133656</v>
      </c>
      <c r="D47" s="117">
        <f t="shared" si="11"/>
        <v>267636</v>
      </c>
      <c r="E47" s="116">
        <f t="shared" si="11"/>
        <v>10606</v>
      </c>
      <c r="F47" s="118">
        <f t="shared" si="11"/>
        <v>5537</v>
      </c>
      <c r="G47" s="117">
        <f t="shared" si="11"/>
        <v>16143</v>
      </c>
      <c r="H47" s="116">
        <f t="shared" si="8"/>
        <v>144586</v>
      </c>
      <c r="I47" s="118">
        <f t="shared" si="9"/>
        <v>139193</v>
      </c>
      <c r="J47" s="117">
        <f t="shared" si="10"/>
        <v>283779</v>
      </c>
      <c r="L47" s="14"/>
      <c r="M47" s="14"/>
      <c r="N47" s="38"/>
      <c r="O47" s="38"/>
      <c r="P47" s="38"/>
      <c r="Q47" s="38"/>
      <c r="R47" s="38"/>
      <c r="S47" s="38"/>
      <c r="T47" s="38"/>
      <c r="V47" s="18"/>
      <c r="W47" s="18"/>
      <c r="X47" s="18"/>
    </row>
    <row r="48" spans="1:24" x14ac:dyDescent="0.25">
      <c r="A48" s="38" t="s">
        <v>36</v>
      </c>
      <c r="B48" s="116">
        <f t="shared" ref="B48:G48" si="12">SUM(B9,B15,B27,B33,B42)</f>
        <v>98</v>
      </c>
      <c r="C48" s="118">
        <f t="shared" si="12"/>
        <v>97</v>
      </c>
      <c r="D48" s="117">
        <f t="shared" si="12"/>
        <v>195</v>
      </c>
      <c r="E48" s="116">
        <f t="shared" si="12"/>
        <v>385</v>
      </c>
      <c r="F48" s="118">
        <f t="shared" si="12"/>
        <v>247</v>
      </c>
      <c r="G48" s="117">
        <f t="shared" si="12"/>
        <v>632</v>
      </c>
      <c r="H48" s="116">
        <f t="shared" si="8"/>
        <v>483</v>
      </c>
      <c r="I48" s="118">
        <f t="shared" si="9"/>
        <v>344</v>
      </c>
      <c r="J48" s="117">
        <f t="shared" si="10"/>
        <v>827</v>
      </c>
    </row>
    <row r="49" spans="1:24" x14ac:dyDescent="0.25">
      <c r="A49" s="38" t="s">
        <v>37</v>
      </c>
      <c r="B49" s="116">
        <f t="shared" ref="B49:G49" si="13">SUM(B10,B16,B21,B28,B34,B43)</f>
        <v>49765</v>
      </c>
      <c r="C49" s="118">
        <f t="shared" si="13"/>
        <v>48573</v>
      </c>
      <c r="D49" s="117">
        <f t="shared" si="13"/>
        <v>98338</v>
      </c>
      <c r="E49" s="116">
        <f t="shared" si="13"/>
        <v>2030</v>
      </c>
      <c r="F49" s="118">
        <f t="shared" si="13"/>
        <v>1155</v>
      </c>
      <c r="G49" s="117">
        <f t="shared" si="13"/>
        <v>3185</v>
      </c>
      <c r="H49" s="116">
        <f t="shared" si="8"/>
        <v>51795</v>
      </c>
      <c r="I49" s="118">
        <f t="shared" si="9"/>
        <v>49728</v>
      </c>
      <c r="J49" s="117">
        <f t="shared" si="10"/>
        <v>101523</v>
      </c>
      <c r="U49" s="18"/>
    </row>
    <row r="50" spans="1:24" x14ac:dyDescent="0.25">
      <c r="A50" s="38" t="s">
        <v>42</v>
      </c>
      <c r="B50" s="116">
        <f t="shared" ref="B50:G50" si="14">SUM(B22)</f>
        <v>0</v>
      </c>
      <c r="C50" s="118">
        <f t="shared" si="14"/>
        <v>0</v>
      </c>
      <c r="D50" s="117">
        <f t="shared" si="14"/>
        <v>0</v>
      </c>
      <c r="E50" s="116">
        <f t="shared" si="14"/>
        <v>121</v>
      </c>
      <c r="F50" s="118">
        <f t="shared" si="14"/>
        <v>54</v>
      </c>
      <c r="G50" s="117">
        <f t="shared" si="14"/>
        <v>175</v>
      </c>
      <c r="H50" s="116">
        <f t="shared" si="8"/>
        <v>121</v>
      </c>
      <c r="I50" s="118">
        <f t="shared" si="9"/>
        <v>54</v>
      </c>
      <c r="J50" s="117">
        <f t="shared" si="10"/>
        <v>175</v>
      </c>
      <c r="V50" s="41"/>
      <c r="W50" s="41"/>
      <c r="X50" s="41"/>
    </row>
    <row r="51" spans="1:24" s="18" customFormat="1" x14ac:dyDescent="0.25">
      <c r="A51" s="10" t="s">
        <v>32</v>
      </c>
      <c r="B51" s="12">
        <f t="shared" ref="B51:G51" si="15">SUM(B46:B50)</f>
        <v>219914</v>
      </c>
      <c r="C51" s="33">
        <f t="shared" si="15"/>
        <v>217655</v>
      </c>
      <c r="D51" s="33">
        <f t="shared" si="15"/>
        <v>437569</v>
      </c>
      <c r="E51" s="12">
        <f t="shared" si="15"/>
        <v>17534</v>
      </c>
      <c r="F51" s="33">
        <f t="shared" si="15"/>
        <v>9137</v>
      </c>
      <c r="G51" s="33">
        <f t="shared" si="15"/>
        <v>26671</v>
      </c>
      <c r="H51" s="12">
        <f t="shared" si="8"/>
        <v>237448</v>
      </c>
      <c r="I51" s="33">
        <f t="shared" si="9"/>
        <v>226792</v>
      </c>
      <c r="J51" s="33">
        <f t="shared" si="10"/>
        <v>464240</v>
      </c>
      <c r="K51" s="22"/>
      <c r="L51" s="45"/>
      <c r="M51" s="45"/>
      <c r="N51" s="22"/>
      <c r="O51" s="22"/>
      <c r="P51" s="22"/>
      <c r="Q51" s="22"/>
      <c r="R51" s="22"/>
      <c r="S51" s="22"/>
      <c r="T51" s="22"/>
      <c r="U51" s="22"/>
      <c r="V51" s="41"/>
      <c r="W51" s="41"/>
      <c r="X51" s="41"/>
    </row>
    <row r="52" spans="1:24" x14ac:dyDescent="0.25">
      <c r="K52" s="18"/>
      <c r="U52" s="41"/>
      <c r="V52" s="41"/>
      <c r="W52" s="41"/>
      <c r="X52" s="41"/>
    </row>
    <row r="53" spans="1:24" x14ac:dyDescent="0.25">
      <c r="A53" s="49" t="s">
        <v>53</v>
      </c>
      <c r="B53" s="50"/>
      <c r="C53" s="50"/>
      <c r="D53" s="49"/>
      <c r="E53" s="50"/>
      <c r="F53" s="50"/>
      <c r="G53" s="49"/>
      <c r="H53" s="50"/>
      <c r="I53" s="50"/>
      <c r="J53" s="49"/>
      <c r="L53" s="44"/>
      <c r="M53" s="44"/>
      <c r="N53" s="18"/>
      <c r="O53" s="18"/>
      <c r="P53" s="18"/>
      <c r="Q53" s="18"/>
      <c r="R53" s="18"/>
      <c r="S53" s="18"/>
      <c r="T53" s="18"/>
      <c r="U53" s="41"/>
      <c r="V53" s="41"/>
      <c r="W53" s="41"/>
      <c r="X53" s="41"/>
    </row>
    <row r="54" spans="1:24" s="41" customFormat="1" ht="23.4" customHeight="1" x14ac:dyDescent="0.25">
      <c r="A54" s="53" t="s">
        <v>103</v>
      </c>
      <c r="B54" s="53"/>
      <c r="C54" s="53"/>
      <c r="D54" s="53"/>
      <c r="E54" s="53"/>
      <c r="F54" s="53"/>
      <c r="G54" s="53"/>
      <c r="H54" s="53"/>
      <c r="I54" s="53"/>
      <c r="J54" s="53"/>
      <c r="K54" s="22"/>
      <c r="L54" s="45"/>
      <c r="M54" s="45"/>
      <c r="N54" s="22"/>
      <c r="O54" s="22"/>
      <c r="P54" s="22"/>
      <c r="Q54" s="22"/>
      <c r="R54" s="22"/>
      <c r="S54" s="22"/>
      <c r="T54" s="22"/>
      <c r="V54" s="22"/>
      <c r="W54" s="22"/>
      <c r="X54" s="22"/>
    </row>
    <row r="55" spans="1:24" s="41" customFormat="1" x14ac:dyDescent="0.25">
      <c r="A55" s="53"/>
      <c r="B55" s="53"/>
      <c r="C55" s="53"/>
      <c r="D55" s="53"/>
      <c r="E55" s="53"/>
      <c r="F55" s="53"/>
      <c r="G55" s="53"/>
      <c r="H55" s="53"/>
      <c r="I55" s="53"/>
      <c r="J55" s="53"/>
      <c r="L55" s="46"/>
      <c r="M55" s="46"/>
      <c r="U55" s="22"/>
      <c r="V55" s="22"/>
      <c r="W55" s="22"/>
      <c r="X55" s="22"/>
    </row>
    <row r="56" spans="1:24" s="41" customFormat="1" x14ac:dyDescent="0.25">
      <c r="A56" s="48"/>
      <c r="D56" s="42"/>
      <c r="J56" s="42"/>
      <c r="L56" s="46"/>
      <c r="M56" s="46"/>
      <c r="U56" s="22"/>
      <c r="V56" s="22"/>
      <c r="W56" s="22"/>
      <c r="X56" s="22"/>
    </row>
    <row r="57" spans="1:24" x14ac:dyDescent="0.25">
      <c r="A57" s="25"/>
      <c r="G57" s="22"/>
      <c r="K57" s="41"/>
      <c r="L57" s="46"/>
      <c r="M57" s="46"/>
      <c r="N57" s="41"/>
      <c r="O57" s="41"/>
      <c r="P57" s="41"/>
      <c r="Q57" s="41"/>
      <c r="R57" s="41"/>
      <c r="S57" s="41"/>
      <c r="T57" s="41"/>
    </row>
    <row r="58" spans="1:24" x14ac:dyDescent="0.25">
      <c r="A58" s="3"/>
      <c r="D58" s="124"/>
      <c r="L58" s="46"/>
      <c r="M58" s="46"/>
      <c r="N58" s="41"/>
      <c r="O58" s="41"/>
      <c r="P58" s="41"/>
      <c r="Q58" s="41"/>
      <c r="R58" s="41"/>
      <c r="S58" s="41"/>
      <c r="T58" s="41"/>
    </row>
    <row r="59" spans="1:24" x14ac:dyDescent="0.25">
      <c r="A59" s="3"/>
    </row>
    <row r="60" spans="1:24" x14ac:dyDescent="0.25">
      <c r="A60" s="3"/>
    </row>
    <row r="61" spans="1:24" x14ac:dyDescent="0.25">
      <c r="A61" s="3"/>
    </row>
    <row r="62" spans="1:24" x14ac:dyDescent="0.25">
      <c r="A62" s="3"/>
    </row>
    <row r="63" spans="1:24" x14ac:dyDescent="0.25">
      <c r="A63" s="3"/>
      <c r="C63" s="17"/>
      <c r="D63" s="125"/>
      <c r="E63" s="17"/>
      <c r="F63" s="17"/>
      <c r="G63" s="125"/>
    </row>
    <row r="64" spans="1:24" x14ac:dyDescent="0.25">
      <c r="A64" s="3"/>
    </row>
    <row r="65" spans="1:9" x14ac:dyDescent="0.25">
      <c r="A65" s="3"/>
    </row>
    <row r="66" spans="1:9" x14ac:dyDescent="0.25">
      <c r="A66" s="3"/>
      <c r="H66" s="38"/>
      <c r="I66" s="38"/>
    </row>
    <row r="67" spans="1:9" x14ac:dyDescent="0.25">
      <c r="A67" s="3"/>
    </row>
    <row r="68" spans="1:9" x14ac:dyDescent="0.25">
      <c r="A68" s="3"/>
    </row>
    <row r="69" spans="1:9" x14ac:dyDescent="0.25">
      <c r="A69" s="3"/>
    </row>
    <row r="70" spans="1:9" x14ac:dyDescent="0.25">
      <c r="A70" s="3"/>
    </row>
    <row r="71" spans="1:9" x14ac:dyDescent="0.25">
      <c r="A71" s="3"/>
    </row>
    <row r="72" spans="1:9" x14ac:dyDescent="0.25">
      <c r="A72" s="3"/>
    </row>
    <row r="73" spans="1:9" x14ac:dyDescent="0.25">
      <c r="A73" s="3"/>
    </row>
    <row r="74" spans="1:9" x14ac:dyDescent="0.25">
      <c r="A74" s="3"/>
    </row>
    <row r="75" spans="1:9" x14ac:dyDescent="0.25">
      <c r="A75" s="3"/>
    </row>
    <row r="76" spans="1:9" x14ac:dyDescent="0.25">
      <c r="A76" s="3"/>
    </row>
    <row r="77" spans="1:9" x14ac:dyDescent="0.25">
      <c r="A77" s="3"/>
    </row>
    <row r="78" spans="1:9" x14ac:dyDescent="0.25">
      <c r="A78" s="3"/>
    </row>
    <row r="79" spans="1:9" x14ac:dyDescent="0.25">
      <c r="A79" s="3"/>
    </row>
    <row r="80" spans="1:9" x14ac:dyDescent="0.25">
      <c r="A80" s="3"/>
    </row>
    <row r="81" spans="1:9" x14ac:dyDescent="0.25">
      <c r="A81" s="3"/>
    </row>
    <row r="82" spans="1:9" x14ac:dyDescent="0.25">
      <c r="A82" s="3"/>
    </row>
    <row r="83" spans="1:9" x14ac:dyDescent="0.25">
      <c r="A83" s="3"/>
    </row>
    <row r="84" spans="1:9" x14ac:dyDescent="0.25">
      <c r="A84" s="3"/>
      <c r="H84" s="38"/>
      <c r="I84" s="38"/>
    </row>
    <row r="85" spans="1:9" x14ac:dyDescent="0.25">
      <c r="A85" s="3"/>
    </row>
    <row r="86" spans="1:9" x14ac:dyDescent="0.25">
      <c r="A86" s="3"/>
    </row>
    <row r="87" spans="1:9" x14ac:dyDescent="0.25">
      <c r="A87" s="3"/>
    </row>
    <row r="88" spans="1:9" x14ac:dyDescent="0.25">
      <c r="A88" s="3"/>
    </row>
    <row r="89" spans="1:9" x14ac:dyDescent="0.25">
      <c r="A89" s="3"/>
    </row>
    <row r="90" spans="1:9" x14ac:dyDescent="0.25">
      <c r="A90" s="3"/>
    </row>
    <row r="91" spans="1:9" x14ac:dyDescent="0.25">
      <c r="A91" s="3"/>
    </row>
    <row r="92" spans="1:9" x14ac:dyDescent="0.25">
      <c r="A92" s="3"/>
    </row>
    <row r="93" spans="1:9" x14ac:dyDescent="0.25">
      <c r="A93" s="3"/>
    </row>
    <row r="94" spans="1:9" x14ac:dyDescent="0.25">
      <c r="A94" s="3"/>
      <c r="H94" s="38"/>
    </row>
    <row r="95" spans="1:9" x14ac:dyDescent="0.25">
      <c r="A95" s="3"/>
      <c r="H95" s="38"/>
    </row>
    <row r="96" spans="1:9" x14ac:dyDescent="0.25">
      <c r="A96" s="3"/>
      <c r="H96" s="38"/>
    </row>
    <row r="97" spans="1:8" x14ac:dyDescent="0.25">
      <c r="A97" s="3"/>
    </row>
    <row r="98" spans="1:8" x14ac:dyDescent="0.25">
      <c r="A98" s="3"/>
    </row>
    <row r="99" spans="1:8" x14ac:dyDescent="0.25">
      <c r="A99" s="3"/>
      <c r="H99" s="38"/>
    </row>
    <row r="100" spans="1:8" x14ac:dyDescent="0.25">
      <c r="A100" s="3"/>
    </row>
    <row r="101" spans="1:8" x14ac:dyDescent="0.25">
      <c r="A101" s="3"/>
    </row>
    <row r="102" spans="1:8" x14ac:dyDescent="0.25">
      <c r="A102" s="3"/>
    </row>
    <row r="103" spans="1:8" x14ac:dyDescent="0.25">
      <c r="A103" s="3"/>
    </row>
    <row r="104" spans="1:8" x14ac:dyDescent="0.25">
      <c r="A104" s="3"/>
    </row>
    <row r="105" spans="1:8" x14ac:dyDescent="0.25">
      <c r="A105" s="3"/>
    </row>
    <row r="106" spans="1:8" x14ac:dyDescent="0.25">
      <c r="A106" s="3"/>
    </row>
    <row r="107" spans="1:8" x14ac:dyDescent="0.25">
      <c r="A107" s="3"/>
    </row>
    <row r="108" spans="1:8" x14ac:dyDescent="0.25">
      <c r="A108" s="3"/>
    </row>
    <row r="109" spans="1:8" x14ac:dyDescent="0.25">
      <c r="A109" s="3"/>
    </row>
    <row r="110" spans="1:8" x14ac:dyDescent="0.25">
      <c r="A110" s="3"/>
    </row>
    <row r="111" spans="1:8" x14ac:dyDescent="0.25">
      <c r="A111" s="3"/>
    </row>
    <row r="112" spans="1:8" x14ac:dyDescent="0.25">
      <c r="A112" s="3"/>
    </row>
    <row r="113" spans="1:1" x14ac:dyDescent="0.25">
      <c r="A113" s="3"/>
    </row>
    <row r="114" spans="1:1" x14ac:dyDescent="0.25">
      <c r="A114" s="3"/>
    </row>
    <row r="115" spans="1:1" x14ac:dyDescent="0.25">
      <c r="A115" s="3"/>
    </row>
    <row r="116" spans="1:1" x14ac:dyDescent="0.25">
      <c r="A116" s="3"/>
    </row>
    <row r="117" spans="1:1" x14ac:dyDescent="0.25">
      <c r="A117" s="3"/>
    </row>
    <row r="118" spans="1:1" x14ac:dyDescent="0.25">
      <c r="A118" s="3"/>
    </row>
    <row r="119" spans="1:1" x14ac:dyDescent="0.25">
      <c r="A119" s="3"/>
    </row>
    <row r="120" spans="1:1" x14ac:dyDescent="0.25">
      <c r="A120" s="3"/>
    </row>
    <row r="121" spans="1:1" x14ac:dyDescent="0.25">
      <c r="A121" s="3"/>
    </row>
    <row r="122" spans="1:1" x14ac:dyDescent="0.25">
      <c r="A122" s="3"/>
    </row>
    <row r="123" spans="1:1" x14ac:dyDescent="0.25">
      <c r="A123" s="3"/>
    </row>
    <row r="124" spans="1:1" x14ac:dyDescent="0.25">
      <c r="A124" s="3"/>
    </row>
    <row r="125" spans="1:1" x14ac:dyDescent="0.25">
      <c r="A125" s="3"/>
    </row>
    <row r="126" spans="1:1" x14ac:dyDescent="0.25">
      <c r="A126" s="3"/>
    </row>
    <row r="127" spans="1:1" x14ac:dyDescent="0.25">
      <c r="A127" s="3"/>
    </row>
    <row r="128" spans="1:1" x14ac:dyDescent="0.25">
      <c r="A128" s="3"/>
    </row>
    <row r="129" spans="1:1" x14ac:dyDescent="0.25">
      <c r="A129" s="3"/>
    </row>
    <row r="130" spans="1:1" x14ac:dyDescent="0.25">
      <c r="A130" s="3"/>
    </row>
    <row r="131" spans="1:1" x14ac:dyDescent="0.25">
      <c r="A131" s="3"/>
    </row>
    <row r="132" spans="1:1" x14ac:dyDescent="0.25">
      <c r="A132" s="3"/>
    </row>
    <row r="133" spans="1:1" x14ac:dyDescent="0.25">
      <c r="A133" s="3"/>
    </row>
    <row r="134" spans="1:1" x14ac:dyDescent="0.25">
      <c r="A134" s="3"/>
    </row>
    <row r="135" spans="1:1" x14ac:dyDescent="0.25">
      <c r="A135" s="3"/>
    </row>
    <row r="136" spans="1:1" x14ac:dyDescent="0.25">
      <c r="A136" s="3"/>
    </row>
    <row r="137" spans="1:1" x14ac:dyDescent="0.25">
      <c r="A137" s="3"/>
    </row>
    <row r="138" spans="1:1" x14ac:dyDescent="0.25">
      <c r="A138" s="3"/>
    </row>
    <row r="139" spans="1:1" x14ac:dyDescent="0.25">
      <c r="A139" s="3"/>
    </row>
    <row r="140" spans="1:1" x14ac:dyDescent="0.25">
      <c r="A140" s="3"/>
    </row>
    <row r="141" spans="1:1" x14ac:dyDescent="0.25">
      <c r="A141" s="3"/>
    </row>
    <row r="142" spans="1:1" x14ac:dyDescent="0.25">
      <c r="A142" s="3"/>
    </row>
    <row r="143" spans="1:1" x14ac:dyDescent="0.25">
      <c r="A143" s="3"/>
    </row>
    <row r="144" spans="1:1" x14ac:dyDescent="0.25">
      <c r="A144" s="3"/>
    </row>
    <row r="145" spans="1:1" x14ac:dyDescent="0.25">
      <c r="A145" s="3"/>
    </row>
    <row r="146" spans="1:1" x14ac:dyDescent="0.25">
      <c r="A146" s="3"/>
    </row>
    <row r="147" spans="1:1" x14ac:dyDescent="0.25">
      <c r="A147" s="3"/>
    </row>
    <row r="148" spans="1:1" x14ac:dyDescent="0.25">
      <c r="A148" s="3"/>
    </row>
    <row r="149" spans="1:1" x14ac:dyDescent="0.25">
      <c r="A149" s="3"/>
    </row>
    <row r="150" spans="1:1" x14ac:dyDescent="0.25">
      <c r="A150" s="3"/>
    </row>
    <row r="151" spans="1:1" x14ac:dyDescent="0.25">
      <c r="A151" s="3"/>
    </row>
    <row r="152" spans="1:1" x14ac:dyDescent="0.25">
      <c r="A152" s="3"/>
    </row>
    <row r="153" spans="1:1" x14ac:dyDescent="0.25">
      <c r="A153" s="3"/>
    </row>
    <row r="154" spans="1:1" x14ac:dyDescent="0.25">
      <c r="A154" s="3"/>
    </row>
    <row r="155" spans="1:1" x14ac:dyDescent="0.25">
      <c r="A155" s="3"/>
    </row>
    <row r="156" spans="1:1" x14ac:dyDescent="0.25">
      <c r="A156" s="3"/>
    </row>
    <row r="157" spans="1:1" x14ac:dyDescent="0.25">
      <c r="A157" s="3"/>
    </row>
    <row r="158" spans="1:1" x14ac:dyDescent="0.25">
      <c r="A158" s="3"/>
    </row>
    <row r="159" spans="1:1" x14ac:dyDescent="0.25">
      <c r="A159" s="3"/>
    </row>
    <row r="160" spans="1:1" x14ac:dyDescent="0.25">
      <c r="A160" s="3"/>
    </row>
    <row r="161" spans="1:1" x14ac:dyDescent="0.25">
      <c r="A161" s="3"/>
    </row>
    <row r="162" spans="1:1" x14ac:dyDescent="0.25">
      <c r="A162" s="3"/>
    </row>
    <row r="163" spans="1:1" x14ac:dyDescent="0.25">
      <c r="A163" s="3"/>
    </row>
    <row r="164" spans="1:1" x14ac:dyDescent="0.25">
      <c r="A164" s="3"/>
    </row>
    <row r="165" spans="1:1" x14ac:dyDescent="0.25">
      <c r="A165" s="3"/>
    </row>
    <row r="166" spans="1:1" x14ac:dyDescent="0.25">
      <c r="A166" s="3"/>
    </row>
    <row r="167" spans="1:1" x14ac:dyDescent="0.25">
      <c r="A167" s="3"/>
    </row>
    <row r="168" spans="1:1" x14ac:dyDescent="0.25">
      <c r="A168" s="3"/>
    </row>
    <row r="169" spans="1:1" x14ac:dyDescent="0.25">
      <c r="A169" s="3"/>
    </row>
    <row r="170" spans="1:1" x14ac:dyDescent="0.25">
      <c r="A170" s="3"/>
    </row>
    <row r="171" spans="1:1" x14ac:dyDescent="0.25">
      <c r="A171" s="3"/>
    </row>
    <row r="172" spans="1:1" x14ac:dyDescent="0.25">
      <c r="A172" s="3"/>
    </row>
    <row r="173" spans="1:1" x14ac:dyDescent="0.25">
      <c r="A173" s="3"/>
    </row>
    <row r="174" spans="1:1" x14ac:dyDescent="0.25">
      <c r="A174" s="3"/>
    </row>
    <row r="175" spans="1:1" x14ac:dyDescent="0.25">
      <c r="A175" s="3"/>
    </row>
    <row r="176" spans="1:1" x14ac:dyDescent="0.25">
      <c r="A176" s="3"/>
    </row>
    <row r="177" spans="1:1" x14ac:dyDescent="0.25">
      <c r="A177" s="3"/>
    </row>
    <row r="178" spans="1:1" x14ac:dyDescent="0.25">
      <c r="A178" s="3"/>
    </row>
    <row r="179" spans="1:1" x14ac:dyDescent="0.25">
      <c r="A179" s="3"/>
    </row>
    <row r="180" spans="1:1" x14ac:dyDescent="0.25">
      <c r="A180" s="3"/>
    </row>
    <row r="181" spans="1:1" x14ac:dyDescent="0.25">
      <c r="A181" s="3"/>
    </row>
    <row r="182" spans="1:1" x14ac:dyDescent="0.25">
      <c r="A182" s="3"/>
    </row>
    <row r="183" spans="1:1" x14ac:dyDescent="0.25">
      <c r="A183" s="3"/>
    </row>
    <row r="184" spans="1:1" x14ac:dyDescent="0.25">
      <c r="A184" s="3"/>
    </row>
    <row r="185" spans="1:1" x14ac:dyDescent="0.25">
      <c r="A185" s="3"/>
    </row>
    <row r="186" spans="1:1" x14ac:dyDescent="0.25">
      <c r="A186" s="3"/>
    </row>
    <row r="187" spans="1:1" x14ac:dyDescent="0.25">
      <c r="A187" s="3"/>
    </row>
    <row r="188" spans="1:1" x14ac:dyDescent="0.25">
      <c r="A188" s="3"/>
    </row>
    <row r="189" spans="1:1" x14ac:dyDescent="0.25">
      <c r="A189" s="3"/>
    </row>
    <row r="190" spans="1:1" x14ac:dyDescent="0.25">
      <c r="A190" s="3"/>
    </row>
    <row r="191" spans="1:1" x14ac:dyDescent="0.25">
      <c r="A191" s="3"/>
    </row>
    <row r="192" spans="1:1" x14ac:dyDescent="0.25">
      <c r="A192" s="3"/>
    </row>
    <row r="193" spans="1:1" x14ac:dyDescent="0.25">
      <c r="A193" s="3"/>
    </row>
    <row r="194" spans="1:1" x14ac:dyDescent="0.25">
      <c r="A194" s="3"/>
    </row>
    <row r="195" spans="1:1" x14ac:dyDescent="0.25">
      <c r="A195" s="3"/>
    </row>
    <row r="196" spans="1:1" x14ac:dyDescent="0.25">
      <c r="A196" s="3"/>
    </row>
    <row r="197" spans="1:1" x14ac:dyDescent="0.25">
      <c r="A197" s="3"/>
    </row>
    <row r="198" spans="1:1" x14ac:dyDescent="0.25">
      <c r="A198" s="3"/>
    </row>
    <row r="199" spans="1:1" x14ac:dyDescent="0.25">
      <c r="A199" s="3"/>
    </row>
    <row r="200" spans="1:1" x14ac:dyDescent="0.25">
      <c r="A200" s="3"/>
    </row>
    <row r="201" spans="1:1" x14ac:dyDescent="0.25">
      <c r="A201" s="3"/>
    </row>
    <row r="202" spans="1:1" x14ac:dyDescent="0.25">
      <c r="A202" s="3"/>
    </row>
    <row r="203" spans="1:1" x14ac:dyDescent="0.25">
      <c r="A203" s="3"/>
    </row>
    <row r="204" spans="1:1" x14ac:dyDescent="0.25">
      <c r="A204" s="3"/>
    </row>
    <row r="205" spans="1:1" x14ac:dyDescent="0.25">
      <c r="A205" s="3"/>
    </row>
    <row r="206" spans="1:1" x14ac:dyDescent="0.25">
      <c r="A206" s="3"/>
    </row>
    <row r="207" spans="1:1" x14ac:dyDescent="0.25">
      <c r="A207" s="3"/>
    </row>
    <row r="208" spans="1:1" x14ac:dyDescent="0.25">
      <c r="A208" s="3"/>
    </row>
    <row r="209" spans="1:1" x14ac:dyDescent="0.25">
      <c r="A209" s="3"/>
    </row>
    <row r="210" spans="1:1" x14ac:dyDescent="0.25">
      <c r="A210" s="3"/>
    </row>
    <row r="211" spans="1:1" x14ac:dyDescent="0.25">
      <c r="A211" s="3"/>
    </row>
    <row r="212" spans="1:1" x14ac:dyDescent="0.25">
      <c r="A212" s="3"/>
    </row>
    <row r="213" spans="1:1" x14ac:dyDescent="0.25">
      <c r="A213" s="3"/>
    </row>
    <row r="214" spans="1:1" x14ac:dyDescent="0.25">
      <c r="A214" s="3"/>
    </row>
    <row r="215" spans="1:1" x14ac:dyDescent="0.25">
      <c r="A215" s="3"/>
    </row>
    <row r="216" spans="1:1" x14ac:dyDescent="0.25">
      <c r="A216" s="3"/>
    </row>
    <row r="217" spans="1:1" x14ac:dyDescent="0.25">
      <c r="A217" s="3"/>
    </row>
    <row r="218" spans="1:1" x14ac:dyDescent="0.25">
      <c r="A218" s="3"/>
    </row>
    <row r="219" spans="1:1" x14ac:dyDescent="0.25">
      <c r="A219" s="3"/>
    </row>
    <row r="220" spans="1:1" x14ac:dyDescent="0.25">
      <c r="A220" s="3"/>
    </row>
    <row r="221" spans="1:1" x14ac:dyDescent="0.25">
      <c r="A221" s="3"/>
    </row>
    <row r="222" spans="1:1" x14ac:dyDescent="0.25">
      <c r="A222" s="3"/>
    </row>
    <row r="223" spans="1:1" x14ac:dyDescent="0.25">
      <c r="A223" s="3"/>
    </row>
    <row r="224" spans="1:1" x14ac:dyDescent="0.25">
      <c r="A224" s="3"/>
    </row>
    <row r="225" spans="1:1" x14ac:dyDescent="0.25">
      <c r="A225" s="3"/>
    </row>
    <row r="226" spans="1:1" x14ac:dyDescent="0.25">
      <c r="A226" s="3"/>
    </row>
    <row r="227" spans="1:1" x14ac:dyDescent="0.25">
      <c r="A227" s="3"/>
    </row>
    <row r="228" spans="1:1" x14ac:dyDescent="0.25">
      <c r="A228" s="3"/>
    </row>
    <row r="229" spans="1:1" x14ac:dyDescent="0.25">
      <c r="A229" s="3"/>
    </row>
    <row r="230" spans="1:1" x14ac:dyDescent="0.25">
      <c r="A230" s="3"/>
    </row>
    <row r="231" spans="1:1" x14ac:dyDescent="0.25">
      <c r="A231" s="3"/>
    </row>
    <row r="232" spans="1:1" x14ac:dyDescent="0.25">
      <c r="A232" s="3"/>
    </row>
    <row r="233" spans="1:1" x14ac:dyDescent="0.25">
      <c r="A233" s="3"/>
    </row>
    <row r="234" spans="1:1" x14ac:dyDescent="0.25">
      <c r="A234" s="3"/>
    </row>
    <row r="235" spans="1:1" x14ac:dyDescent="0.25">
      <c r="A235" s="3"/>
    </row>
    <row r="236" spans="1:1" x14ac:dyDescent="0.25">
      <c r="A236" s="3"/>
    </row>
    <row r="237" spans="1:1" x14ac:dyDescent="0.25">
      <c r="A237" s="3"/>
    </row>
    <row r="238" spans="1:1" x14ac:dyDescent="0.25">
      <c r="A238" s="3"/>
    </row>
    <row r="239" spans="1:1" x14ac:dyDescent="0.25">
      <c r="A239" s="3"/>
    </row>
    <row r="240" spans="1:1" x14ac:dyDescent="0.25">
      <c r="A240" s="3"/>
    </row>
    <row r="241" spans="1:1" x14ac:dyDescent="0.25">
      <c r="A241" s="3"/>
    </row>
    <row r="242" spans="1:1" x14ac:dyDescent="0.25">
      <c r="A242" s="3"/>
    </row>
    <row r="243" spans="1:1" x14ac:dyDescent="0.25">
      <c r="A243" s="3"/>
    </row>
    <row r="244" spans="1:1" x14ac:dyDescent="0.25">
      <c r="A244" s="3"/>
    </row>
    <row r="245" spans="1:1" x14ac:dyDescent="0.25">
      <c r="A245" s="3"/>
    </row>
    <row r="246" spans="1:1" x14ac:dyDescent="0.25">
      <c r="A246" s="3"/>
    </row>
    <row r="247" spans="1:1" x14ac:dyDescent="0.25">
      <c r="A247" s="3"/>
    </row>
    <row r="248" spans="1:1" x14ac:dyDescent="0.25">
      <c r="A248" s="3"/>
    </row>
    <row r="249" spans="1:1" x14ac:dyDescent="0.25">
      <c r="A249" s="3"/>
    </row>
    <row r="250" spans="1:1" x14ac:dyDescent="0.25">
      <c r="A250" s="3"/>
    </row>
    <row r="251" spans="1:1" x14ac:dyDescent="0.25">
      <c r="A251" s="3"/>
    </row>
    <row r="252" spans="1:1" x14ac:dyDescent="0.25">
      <c r="A252" s="3"/>
    </row>
    <row r="253" spans="1:1" x14ac:dyDescent="0.25">
      <c r="A253" s="3"/>
    </row>
    <row r="254" spans="1:1" x14ac:dyDescent="0.25">
      <c r="A254" s="3"/>
    </row>
    <row r="255" spans="1:1" x14ac:dyDescent="0.25">
      <c r="A255" s="3"/>
    </row>
    <row r="256" spans="1:1" x14ac:dyDescent="0.25">
      <c r="A256" s="3"/>
    </row>
    <row r="257" spans="1:1" x14ac:dyDescent="0.25">
      <c r="A257" s="3"/>
    </row>
    <row r="258" spans="1:1" x14ac:dyDescent="0.25">
      <c r="A258" s="3"/>
    </row>
    <row r="259" spans="1:1" x14ac:dyDescent="0.25">
      <c r="A259" s="3"/>
    </row>
    <row r="260" spans="1:1" x14ac:dyDescent="0.25">
      <c r="A260" s="3"/>
    </row>
    <row r="261" spans="1:1" x14ac:dyDescent="0.25">
      <c r="A261" s="3"/>
    </row>
    <row r="262" spans="1:1" x14ac:dyDescent="0.25">
      <c r="A262" s="3"/>
    </row>
    <row r="263" spans="1:1" x14ac:dyDescent="0.25">
      <c r="A263" s="3"/>
    </row>
    <row r="264" spans="1:1" x14ac:dyDescent="0.25">
      <c r="A264" s="3"/>
    </row>
    <row r="265" spans="1:1" x14ac:dyDescent="0.25">
      <c r="A265" s="3"/>
    </row>
    <row r="266" spans="1:1" x14ac:dyDescent="0.25">
      <c r="A266" s="3"/>
    </row>
    <row r="267" spans="1:1" x14ac:dyDescent="0.25">
      <c r="A267" s="3"/>
    </row>
    <row r="268" spans="1:1" x14ac:dyDescent="0.25">
      <c r="A268" s="3"/>
    </row>
    <row r="269" spans="1:1" x14ac:dyDescent="0.25">
      <c r="A269" s="3"/>
    </row>
    <row r="270" spans="1:1" x14ac:dyDescent="0.25">
      <c r="A270" s="3"/>
    </row>
    <row r="271" spans="1:1" x14ac:dyDescent="0.25">
      <c r="A271" s="3"/>
    </row>
    <row r="272" spans="1:1" x14ac:dyDescent="0.25">
      <c r="A272" s="3"/>
    </row>
    <row r="273" spans="1:1" x14ac:dyDescent="0.25">
      <c r="A273" s="3"/>
    </row>
    <row r="274" spans="1:1" x14ac:dyDescent="0.25">
      <c r="A274" s="3"/>
    </row>
    <row r="275" spans="1:1" x14ac:dyDescent="0.25">
      <c r="A275" s="3"/>
    </row>
    <row r="276" spans="1:1" x14ac:dyDescent="0.25">
      <c r="A276" s="3"/>
    </row>
    <row r="277" spans="1:1" x14ac:dyDescent="0.25">
      <c r="A277" s="3"/>
    </row>
    <row r="278" spans="1:1" x14ac:dyDescent="0.25">
      <c r="A278" s="3"/>
    </row>
    <row r="279" spans="1:1" x14ac:dyDescent="0.25">
      <c r="A279" s="3"/>
    </row>
    <row r="280" spans="1:1" x14ac:dyDescent="0.25">
      <c r="A280" s="3"/>
    </row>
    <row r="281" spans="1:1" x14ac:dyDescent="0.25">
      <c r="A281" s="3"/>
    </row>
    <row r="282" spans="1:1" x14ac:dyDescent="0.25">
      <c r="A282" s="3"/>
    </row>
    <row r="283" spans="1:1" x14ac:dyDescent="0.25">
      <c r="A283" s="3"/>
    </row>
    <row r="284" spans="1:1" x14ac:dyDescent="0.25">
      <c r="A284" s="3"/>
    </row>
    <row r="285" spans="1:1" x14ac:dyDescent="0.25">
      <c r="A285" s="3"/>
    </row>
    <row r="286" spans="1:1" x14ac:dyDescent="0.25">
      <c r="A286" s="3"/>
    </row>
    <row r="287" spans="1:1" x14ac:dyDescent="0.25">
      <c r="A287" s="3"/>
    </row>
    <row r="288" spans="1:1" x14ac:dyDescent="0.25">
      <c r="A288" s="3"/>
    </row>
    <row r="289" spans="1:1" x14ac:dyDescent="0.25">
      <c r="A289" s="3"/>
    </row>
    <row r="290" spans="1:1" x14ac:dyDescent="0.25">
      <c r="A290" s="3"/>
    </row>
    <row r="291" spans="1:1" x14ac:dyDescent="0.25">
      <c r="A291" s="3"/>
    </row>
    <row r="292" spans="1:1" x14ac:dyDescent="0.25">
      <c r="A292" s="3"/>
    </row>
    <row r="293" spans="1:1" x14ac:dyDescent="0.25">
      <c r="A293" s="3"/>
    </row>
    <row r="294" spans="1:1" x14ac:dyDescent="0.25">
      <c r="A294" s="3"/>
    </row>
    <row r="295" spans="1:1" x14ac:dyDescent="0.25">
      <c r="A295" s="3"/>
    </row>
    <row r="296" spans="1:1" x14ac:dyDescent="0.25">
      <c r="A296" s="3"/>
    </row>
    <row r="297" spans="1:1" x14ac:dyDescent="0.25">
      <c r="A297" s="3"/>
    </row>
    <row r="298" spans="1:1" x14ac:dyDescent="0.25">
      <c r="A298" s="3"/>
    </row>
    <row r="299" spans="1:1" x14ac:dyDescent="0.25">
      <c r="A299" s="3"/>
    </row>
    <row r="300" spans="1:1" x14ac:dyDescent="0.25">
      <c r="A300" s="3"/>
    </row>
    <row r="301" spans="1:1" x14ac:dyDescent="0.25">
      <c r="A301" s="3"/>
    </row>
    <row r="302" spans="1:1" x14ac:dyDescent="0.25">
      <c r="A302" s="3"/>
    </row>
    <row r="303" spans="1:1" x14ac:dyDescent="0.25">
      <c r="A303" s="3"/>
    </row>
    <row r="304" spans="1:1" x14ac:dyDescent="0.25">
      <c r="A304" s="3"/>
    </row>
    <row r="305" spans="1:1" x14ac:dyDescent="0.25">
      <c r="A305" s="3"/>
    </row>
    <row r="306" spans="1:1" x14ac:dyDescent="0.25">
      <c r="A306" s="3"/>
    </row>
    <row r="307" spans="1:1" x14ac:dyDescent="0.25">
      <c r="A307" s="3"/>
    </row>
    <row r="308" spans="1:1" x14ac:dyDescent="0.25">
      <c r="A308" s="3"/>
    </row>
    <row r="309" spans="1:1" x14ac:dyDescent="0.25">
      <c r="A309" s="3"/>
    </row>
    <row r="310" spans="1:1" x14ac:dyDescent="0.25">
      <c r="A310" s="3"/>
    </row>
    <row r="311" spans="1:1" x14ac:dyDescent="0.25">
      <c r="A311" s="3"/>
    </row>
    <row r="312" spans="1:1" x14ac:dyDescent="0.25">
      <c r="A312" s="3"/>
    </row>
    <row r="313" spans="1:1" x14ac:dyDescent="0.25">
      <c r="A313" s="3"/>
    </row>
    <row r="314" spans="1:1" x14ac:dyDescent="0.25">
      <c r="A314" s="3"/>
    </row>
    <row r="315" spans="1:1" x14ac:dyDescent="0.25">
      <c r="A315" s="3"/>
    </row>
    <row r="316" spans="1:1" x14ac:dyDescent="0.25">
      <c r="A316" s="3"/>
    </row>
    <row r="317" spans="1:1" x14ac:dyDescent="0.25">
      <c r="A317" s="3"/>
    </row>
    <row r="318" spans="1:1" x14ac:dyDescent="0.25">
      <c r="A318" s="3"/>
    </row>
    <row r="319" spans="1:1" x14ac:dyDescent="0.25">
      <c r="A319" s="3"/>
    </row>
    <row r="320" spans="1:1" x14ac:dyDescent="0.25">
      <c r="A320" s="3"/>
    </row>
    <row r="321" spans="1:1" x14ac:dyDescent="0.25">
      <c r="A321" s="3"/>
    </row>
    <row r="322" spans="1:1" x14ac:dyDescent="0.25">
      <c r="A322" s="3"/>
    </row>
    <row r="323" spans="1:1" x14ac:dyDescent="0.25">
      <c r="A323" s="3"/>
    </row>
    <row r="324" spans="1:1" x14ac:dyDescent="0.25">
      <c r="A324" s="3"/>
    </row>
    <row r="325" spans="1:1" x14ac:dyDescent="0.25">
      <c r="A325" s="3"/>
    </row>
    <row r="326" spans="1:1" x14ac:dyDescent="0.25">
      <c r="A326" s="3"/>
    </row>
    <row r="327" spans="1:1" x14ac:dyDescent="0.25">
      <c r="A327" s="3"/>
    </row>
    <row r="328" spans="1:1" x14ac:dyDescent="0.25">
      <c r="A328" s="3"/>
    </row>
    <row r="329" spans="1:1" x14ac:dyDescent="0.25">
      <c r="A329" s="3"/>
    </row>
    <row r="330" spans="1:1" x14ac:dyDescent="0.25">
      <c r="A330" s="3"/>
    </row>
    <row r="331" spans="1:1" x14ac:dyDescent="0.25">
      <c r="A331" s="3"/>
    </row>
    <row r="332" spans="1:1" x14ac:dyDescent="0.25">
      <c r="A332" s="3"/>
    </row>
    <row r="333" spans="1:1" x14ac:dyDescent="0.25">
      <c r="A333" s="3"/>
    </row>
    <row r="334" spans="1:1" x14ac:dyDescent="0.25">
      <c r="A334" s="3"/>
    </row>
    <row r="335" spans="1:1" x14ac:dyDescent="0.25">
      <c r="A335" s="3"/>
    </row>
    <row r="336" spans="1:1" x14ac:dyDescent="0.25">
      <c r="A336" s="3"/>
    </row>
    <row r="337" spans="1:1" x14ac:dyDescent="0.25">
      <c r="A337" s="3"/>
    </row>
    <row r="338" spans="1:1" x14ac:dyDescent="0.25">
      <c r="A338" s="3"/>
    </row>
    <row r="339" spans="1:1" x14ac:dyDescent="0.25">
      <c r="A339" s="3"/>
    </row>
    <row r="340" spans="1:1" x14ac:dyDescent="0.25">
      <c r="A340" s="3"/>
    </row>
    <row r="341" spans="1:1" x14ac:dyDescent="0.25">
      <c r="A341" s="3"/>
    </row>
    <row r="342" spans="1:1" x14ac:dyDescent="0.25">
      <c r="A342" s="3"/>
    </row>
    <row r="343" spans="1:1" x14ac:dyDescent="0.25">
      <c r="A343" s="3"/>
    </row>
    <row r="344" spans="1:1" x14ac:dyDescent="0.25">
      <c r="A344" s="3"/>
    </row>
    <row r="345" spans="1:1" x14ac:dyDescent="0.25">
      <c r="A345" s="3"/>
    </row>
    <row r="346" spans="1:1" x14ac:dyDescent="0.25">
      <c r="A346" s="3"/>
    </row>
    <row r="347" spans="1:1" x14ac:dyDescent="0.25">
      <c r="A347" s="3"/>
    </row>
    <row r="348" spans="1:1" x14ac:dyDescent="0.25">
      <c r="A348" s="3"/>
    </row>
    <row r="349" spans="1:1" x14ac:dyDescent="0.25">
      <c r="A349" s="3"/>
    </row>
    <row r="350" spans="1:1" x14ac:dyDescent="0.25">
      <c r="A350" s="3"/>
    </row>
    <row r="351" spans="1:1" x14ac:dyDescent="0.25">
      <c r="A351" s="3"/>
    </row>
    <row r="352" spans="1:1" x14ac:dyDescent="0.25">
      <c r="A352" s="3"/>
    </row>
    <row r="353" spans="1:1" x14ac:dyDescent="0.25">
      <c r="A353" s="3"/>
    </row>
    <row r="354" spans="1:1" x14ac:dyDescent="0.25">
      <c r="A354" s="3"/>
    </row>
    <row r="355" spans="1:1" x14ac:dyDescent="0.25">
      <c r="A355" s="3"/>
    </row>
    <row r="356" spans="1:1" x14ac:dyDescent="0.25">
      <c r="A356" s="3"/>
    </row>
    <row r="357" spans="1:1" x14ac:dyDescent="0.25">
      <c r="A357" s="3"/>
    </row>
    <row r="358" spans="1:1" x14ac:dyDescent="0.25">
      <c r="A358" s="3"/>
    </row>
    <row r="359" spans="1:1" x14ac:dyDescent="0.25">
      <c r="A359" s="3"/>
    </row>
    <row r="360" spans="1:1" x14ac:dyDescent="0.25">
      <c r="A360" s="3"/>
    </row>
    <row r="361" spans="1:1" x14ac:dyDescent="0.25">
      <c r="A361" s="3"/>
    </row>
    <row r="362" spans="1:1" x14ac:dyDescent="0.25">
      <c r="A362" s="3"/>
    </row>
    <row r="363" spans="1:1" x14ac:dyDescent="0.25">
      <c r="A363" s="3"/>
    </row>
    <row r="364" spans="1:1" x14ac:dyDescent="0.25">
      <c r="A364" s="3"/>
    </row>
    <row r="365" spans="1:1" x14ac:dyDescent="0.25">
      <c r="A365" s="3"/>
    </row>
    <row r="366" spans="1:1" x14ac:dyDescent="0.25">
      <c r="A366" s="3"/>
    </row>
    <row r="367" spans="1:1" x14ac:dyDescent="0.25">
      <c r="A367" s="3"/>
    </row>
    <row r="368" spans="1:1" x14ac:dyDescent="0.25">
      <c r="A368" s="3"/>
    </row>
    <row r="369" spans="1:1" x14ac:dyDescent="0.25">
      <c r="A369" s="3"/>
    </row>
    <row r="370" spans="1:1" x14ac:dyDescent="0.25">
      <c r="A370" s="3"/>
    </row>
    <row r="371" spans="1:1" x14ac:dyDescent="0.25">
      <c r="A371" s="3"/>
    </row>
    <row r="372" spans="1:1" x14ac:dyDescent="0.25">
      <c r="A372" s="3"/>
    </row>
    <row r="373" spans="1:1" x14ac:dyDescent="0.25">
      <c r="A373" s="3"/>
    </row>
    <row r="374" spans="1:1" x14ac:dyDescent="0.25">
      <c r="A374" s="3"/>
    </row>
    <row r="375" spans="1:1" x14ac:dyDescent="0.25">
      <c r="A375" s="3"/>
    </row>
    <row r="376" spans="1:1" x14ac:dyDescent="0.25">
      <c r="A376" s="3"/>
    </row>
    <row r="377" spans="1:1" x14ac:dyDescent="0.25">
      <c r="A377" s="3"/>
    </row>
    <row r="378" spans="1:1" x14ac:dyDescent="0.25">
      <c r="A378" s="3"/>
    </row>
    <row r="379" spans="1:1" x14ac:dyDescent="0.25">
      <c r="A379" s="3"/>
    </row>
    <row r="380" spans="1:1" x14ac:dyDescent="0.25">
      <c r="A380" s="3"/>
    </row>
    <row r="381" spans="1:1" x14ac:dyDescent="0.25">
      <c r="A381" s="3"/>
    </row>
    <row r="382" spans="1:1" x14ac:dyDescent="0.25">
      <c r="A382" s="3"/>
    </row>
    <row r="383" spans="1:1" x14ac:dyDescent="0.25">
      <c r="A383" s="3"/>
    </row>
    <row r="384" spans="1:1" x14ac:dyDescent="0.25">
      <c r="A384" s="3"/>
    </row>
    <row r="385" spans="1:1" x14ac:dyDescent="0.25">
      <c r="A385" s="3"/>
    </row>
    <row r="386" spans="1:1" x14ac:dyDescent="0.25">
      <c r="A386" s="3"/>
    </row>
    <row r="387" spans="1:1" x14ac:dyDescent="0.25">
      <c r="A387" s="3"/>
    </row>
    <row r="388" spans="1:1" x14ac:dyDescent="0.25">
      <c r="A388" s="3"/>
    </row>
    <row r="389" spans="1:1" x14ac:dyDescent="0.25">
      <c r="A389" s="3"/>
    </row>
    <row r="390" spans="1:1" x14ac:dyDescent="0.25">
      <c r="A390" s="3"/>
    </row>
    <row r="391" spans="1:1" x14ac:dyDescent="0.25">
      <c r="A391" s="3"/>
    </row>
    <row r="392" spans="1:1" x14ac:dyDescent="0.25">
      <c r="A392" s="3"/>
    </row>
    <row r="393" spans="1:1" x14ac:dyDescent="0.25">
      <c r="A393" s="3"/>
    </row>
    <row r="394" spans="1:1" x14ac:dyDescent="0.25">
      <c r="A394" s="3"/>
    </row>
    <row r="395" spans="1:1" x14ac:dyDescent="0.25">
      <c r="A395" s="3"/>
    </row>
    <row r="396" spans="1:1" x14ac:dyDescent="0.25">
      <c r="A396" s="3"/>
    </row>
    <row r="397" spans="1:1" x14ac:dyDescent="0.25">
      <c r="A397" s="3"/>
    </row>
    <row r="398" spans="1:1" x14ac:dyDescent="0.25">
      <c r="A398" s="3"/>
    </row>
    <row r="399" spans="1:1" x14ac:dyDescent="0.25">
      <c r="A399" s="3"/>
    </row>
    <row r="400" spans="1:1" x14ac:dyDescent="0.25">
      <c r="A400" s="3"/>
    </row>
    <row r="401" spans="1:1" x14ac:dyDescent="0.25">
      <c r="A401" s="3"/>
    </row>
    <row r="402" spans="1:1" x14ac:dyDescent="0.25">
      <c r="A402" s="3"/>
    </row>
    <row r="403" spans="1:1" x14ac:dyDescent="0.25">
      <c r="A403" s="3"/>
    </row>
    <row r="404" spans="1:1" x14ac:dyDescent="0.25">
      <c r="A404" s="3"/>
    </row>
    <row r="405" spans="1:1" x14ac:dyDescent="0.25">
      <c r="A405" s="3"/>
    </row>
    <row r="406" spans="1:1" x14ac:dyDescent="0.25">
      <c r="A406" s="3"/>
    </row>
    <row r="407" spans="1:1" x14ac:dyDescent="0.25">
      <c r="A407" s="3"/>
    </row>
    <row r="408" spans="1:1" x14ac:dyDescent="0.25">
      <c r="A408" s="3"/>
    </row>
    <row r="409" spans="1:1" x14ac:dyDescent="0.25">
      <c r="A409" s="3"/>
    </row>
    <row r="410" spans="1:1" x14ac:dyDescent="0.25">
      <c r="A410" s="3"/>
    </row>
    <row r="411" spans="1:1" x14ac:dyDescent="0.25">
      <c r="A411" s="3"/>
    </row>
    <row r="412" spans="1:1" x14ac:dyDescent="0.25">
      <c r="A412" s="3"/>
    </row>
    <row r="413" spans="1:1" x14ac:dyDescent="0.25">
      <c r="A413" s="3"/>
    </row>
    <row r="414" spans="1:1" x14ac:dyDescent="0.25">
      <c r="A414" s="3"/>
    </row>
    <row r="415" spans="1:1" x14ac:dyDescent="0.25">
      <c r="A415" s="3"/>
    </row>
    <row r="416" spans="1:1" x14ac:dyDescent="0.25">
      <c r="A416" s="3"/>
    </row>
    <row r="417" spans="1:1" x14ac:dyDescent="0.25">
      <c r="A417" s="3"/>
    </row>
    <row r="418" spans="1:1" x14ac:dyDescent="0.25">
      <c r="A418" s="3"/>
    </row>
    <row r="419" spans="1:1" x14ac:dyDescent="0.25">
      <c r="A419" s="3"/>
    </row>
    <row r="420" spans="1:1" x14ac:dyDescent="0.25">
      <c r="A420" s="3"/>
    </row>
    <row r="421" spans="1:1" x14ac:dyDescent="0.25">
      <c r="A421" s="3"/>
    </row>
    <row r="422" spans="1:1" x14ac:dyDescent="0.25">
      <c r="A422" s="3"/>
    </row>
    <row r="423" spans="1:1" x14ac:dyDescent="0.25">
      <c r="A423" s="3"/>
    </row>
    <row r="424" spans="1:1" x14ac:dyDescent="0.25">
      <c r="A424" s="3"/>
    </row>
    <row r="425" spans="1:1" x14ac:dyDescent="0.25">
      <c r="A425" s="3"/>
    </row>
    <row r="426" spans="1:1" x14ac:dyDescent="0.25">
      <c r="A426" s="3"/>
    </row>
    <row r="427" spans="1:1" x14ac:dyDescent="0.25">
      <c r="A427" s="3"/>
    </row>
    <row r="428" spans="1:1" x14ac:dyDescent="0.25">
      <c r="A428" s="3"/>
    </row>
    <row r="429" spans="1:1" x14ac:dyDescent="0.25">
      <c r="A429" s="3"/>
    </row>
    <row r="430" spans="1:1" x14ac:dyDescent="0.25">
      <c r="A430" s="3"/>
    </row>
    <row r="431" spans="1:1" x14ac:dyDescent="0.25">
      <c r="A431" s="3"/>
    </row>
    <row r="432" spans="1:1" x14ac:dyDescent="0.25">
      <c r="A432" s="3"/>
    </row>
  </sheetData>
  <mergeCells count="6">
    <mergeCell ref="A55:J55"/>
    <mergeCell ref="B4:D4"/>
    <mergeCell ref="E4:G4"/>
    <mergeCell ref="H4:J4"/>
    <mergeCell ref="A2:J2"/>
    <mergeCell ref="A54:J54"/>
  </mergeCells>
  <phoneticPr fontId="0" type="noConversion"/>
  <pageMargins left="0.39370078740157483" right="0.39370078740157483" top="0.59055118110236227" bottom="0.59055118110236227" header="0.51181102362204722" footer="0.51181102362204722"/>
  <pageSetup paperSize="9" scale="84" orientation="portrait" verticalDpi="300" r:id="rId1"/>
  <headerFooter alignWithMargins="0">
    <oddFooter>&amp;R&amp;A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39"/>
  <sheetViews>
    <sheetView zoomScaleNormal="100" workbookViewId="0">
      <selection activeCell="A33" sqref="A33"/>
    </sheetView>
  </sheetViews>
  <sheetFormatPr defaultRowHeight="13.2" x14ac:dyDescent="0.25"/>
  <cols>
    <col min="1" max="1" width="22.109375" style="5" bestFit="1" customWidth="1"/>
    <col min="2" max="2" width="8.88671875" style="4"/>
    <col min="3" max="10" width="9" style="4" customWidth="1"/>
    <col min="11" max="11" width="8.109375" style="4" customWidth="1"/>
    <col min="12" max="12" width="8.6640625" style="5" customWidth="1"/>
    <col min="13" max="16384" width="8.88671875" style="4"/>
  </cols>
  <sheetData>
    <row r="1" spans="1:12" x14ac:dyDescent="0.25">
      <c r="A1" s="3" t="s">
        <v>101</v>
      </c>
    </row>
    <row r="2" spans="1:12" x14ac:dyDescent="0.25">
      <c r="A2" s="62" t="s">
        <v>26</v>
      </c>
      <c r="B2" s="62"/>
      <c r="C2" s="62"/>
      <c r="D2" s="62"/>
      <c r="E2" s="62"/>
      <c r="F2" s="62"/>
      <c r="G2" s="62"/>
      <c r="H2" s="62"/>
      <c r="I2" s="62"/>
      <c r="J2" s="62"/>
      <c r="K2" s="62"/>
      <c r="L2" s="62"/>
    </row>
    <row r="3" spans="1:12" x14ac:dyDescent="0.25">
      <c r="A3" s="62" t="s">
        <v>70</v>
      </c>
      <c r="B3" s="62"/>
      <c r="C3" s="62"/>
      <c r="D3" s="62"/>
      <c r="E3" s="62"/>
      <c r="F3" s="62"/>
      <c r="G3" s="62"/>
      <c r="H3" s="62"/>
      <c r="I3" s="62"/>
      <c r="J3" s="62"/>
      <c r="K3" s="62"/>
      <c r="L3" s="62"/>
    </row>
    <row r="4" spans="1:12" ht="13.8" thickBot="1" x14ac:dyDescent="0.3"/>
    <row r="5" spans="1:12" ht="26.4" x14ac:dyDescent="0.25">
      <c r="A5" s="6"/>
      <c r="B5" s="76" t="str">
        <f>C5+1&amp;" "&amp;"en later"</f>
        <v>2016 en later</v>
      </c>
      <c r="C5" s="77">
        <v>2015</v>
      </c>
      <c r="D5" s="77">
        <f t="shared" ref="D5:J5" si="0">C5-1</f>
        <v>2014</v>
      </c>
      <c r="E5" s="77">
        <f t="shared" si="0"/>
        <v>2013</v>
      </c>
      <c r="F5" s="77">
        <f t="shared" si="0"/>
        <v>2012</v>
      </c>
      <c r="G5" s="77">
        <f t="shared" si="0"/>
        <v>2011</v>
      </c>
      <c r="H5" s="77">
        <f t="shared" si="0"/>
        <v>2010</v>
      </c>
      <c r="I5" s="77">
        <f t="shared" si="0"/>
        <v>2009</v>
      </c>
      <c r="J5" s="77">
        <f t="shared" si="0"/>
        <v>2008</v>
      </c>
      <c r="K5" s="78" t="str">
        <f>J5-1&amp;" "&amp;"en vroeger"</f>
        <v>2007 en vroeger</v>
      </c>
      <c r="L5" s="77" t="s">
        <v>31</v>
      </c>
    </row>
    <row r="6" spans="1:12" x14ac:dyDescent="0.25">
      <c r="A6" s="7"/>
      <c r="L6" s="4"/>
    </row>
    <row r="7" spans="1:12" x14ac:dyDescent="0.25">
      <c r="A7" s="62" t="s">
        <v>8</v>
      </c>
      <c r="B7" s="62"/>
      <c r="C7" s="62"/>
      <c r="D7" s="62"/>
      <c r="E7" s="62"/>
      <c r="F7" s="62"/>
      <c r="G7" s="62"/>
      <c r="H7" s="62"/>
      <c r="I7" s="62"/>
      <c r="J7" s="62"/>
      <c r="K7" s="62"/>
      <c r="L7" s="62"/>
    </row>
    <row r="8" spans="1:12" s="5" customFormat="1" x14ac:dyDescent="0.25"/>
    <row r="9" spans="1:12" x14ac:dyDescent="0.25">
      <c r="A9" s="5" t="s">
        <v>38</v>
      </c>
      <c r="B9" s="8">
        <v>62</v>
      </c>
      <c r="C9" s="8">
        <v>5428</v>
      </c>
      <c r="D9" s="8">
        <v>6158</v>
      </c>
      <c r="E9" s="8">
        <v>5874</v>
      </c>
      <c r="F9" s="8">
        <v>6015</v>
      </c>
      <c r="G9" s="8">
        <v>5785</v>
      </c>
      <c r="H9" s="8">
        <v>5741</v>
      </c>
      <c r="I9" s="8">
        <v>948</v>
      </c>
      <c r="J9" s="8">
        <v>57</v>
      </c>
      <c r="K9" s="8">
        <v>3</v>
      </c>
      <c r="L9" s="9">
        <f>SUM(B9:K9)</f>
        <v>36071</v>
      </c>
    </row>
    <row r="10" spans="1:12" x14ac:dyDescent="0.25">
      <c r="A10" s="5" t="s">
        <v>10</v>
      </c>
      <c r="B10" s="8">
        <v>160</v>
      </c>
      <c r="C10" s="8">
        <v>20600</v>
      </c>
      <c r="D10" s="8">
        <v>22274</v>
      </c>
      <c r="E10" s="8">
        <v>21940</v>
      </c>
      <c r="F10" s="8">
        <v>22188</v>
      </c>
      <c r="G10" s="8">
        <v>22514</v>
      </c>
      <c r="H10" s="8">
        <v>22071</v>
      </c>
      <c r="I10" s="8">
        <v>2154</v>
      </c>
      <c r="J10" s="8">
        <v>75</v>
      </c>
      <c r="K10" s="8">
        <v>4</v>
      </c>
      <c r="L10" s="9">
        <f>SUM(B10:K10)</f>
        <v>133980</v>
      </c>
    </row>
    <row r="11" spans="1:12" x14ac:dyDescent="0.25">
      <c r="A11" s="5" t="s">
        <v>12</v>
      </c>
      <c r="B11" s="8">
        <v>0</v>
      </c>
      <c r="C11" s="8">
        <v>14</v>
      </c>
      <c r="D11" s="8">
        <v>17</v>
      </c>
      <c r="E11" s="8">
        <v>9</v>
      </c>
      <c r="F11" s="8">
        <v>20</v>
      </c>
      <c r="G11" s="8">
        <v>15</v>
      </c>
      <c r="H11" s="8">
        <v>22</v>
      </c>
      <c r="I11" s="8">
        <v>1</v>
      </c>
      <c r="J11" s="8">
        <v>0</v>
      </c>
      <c r="K11" s="8">
        <v>0</v>
      </c>
      <c r="L11" s="9">
        <f>SUM(B11:K11)</f>
        <v>98</v>
      </c>
    </row>
    <row r="12" spans="1:12" x14ac:dyDescent="0.25">
      <c r="A12" s="5" t="s">
        <v>11</v>
      </c>
      <c r="B12" s="8">
        <v>57</v>
      </c>
      <c r="C12" s="8">
        <v>7709</v>
      </c>
      <c r="D12" s="8">
        <v>8273</v>
      </c>
      <c r="E12" s="8">
        <v>8172</v>
      </c>
      <c r="F12" s="8">
        <v>8161</v>
      </c>
      <c r="G12" s="8">
        <v>8284</v>
      </c>
      <c r="H12" s="8">
        <v>8177</v>
      </c>
      <c r="I12" s="8">
        <v>891</v>
      </c>
      <c r="J12" s="8">
        <v>41</v>
      </c>
      <c r="K12" s="8">
        <v>0</v>
      </c>
      <c r="L12" s="9">
        <f>SUM(B12:K12)</f>
        <v>49765</v>
      </c>
    </row>
    <row r="13" spans="1:12" s="13" customFormat="1" x14ac:dyDescent="0.25">
      <c r="A13" s="18" t="s">
        <v>31</v>
      </c>
      <c r="B13" s="11">
        <f>SUM(B9:B12)</f>
        <v>279</v>
      </c>
      <c r="C13" s="11">
        <f t="shared" ref="C13:L13" si="1">SUM(C9:C12)</f>
        <v>33751</v>
      </c>
      <c r="D13" s="11">
        <f t="shared" si="1"/>
        <v>36722</v>
      </c>
      <c r="E13" s="11">
        <f t="shared" si="1"/>
        <v>35995</v>
      </c>
      <c r="F13" s="11">
        <f t="shared" si="1"/>
        <v>36384</v>
      </c>
      <c r="G13" s="11">
        <f t="shared" si="1"/>
        <v>36598</v>
      </c>
      <c r="H13" s="11">
        <f t="shared" si="1"/>
        <v>36011</v>
      </c>
      <c r="I13" s="11">
        <f t="shared" si="1"/>
        <v>3994</v>
      </c>
      <c r="J13" s="11">
        <f t="shared" si="1"/>
        <v>173</v>
      </c>
      <c r="K13" s="11">
        <f t="shared" si="1"/>
        <v>7</v>
      </c>
      <c r="L13" s="12">
        <f t="shared" si="1"/>
        <v>219914</v>
      </c>
    </row>
    <row r="14" spans="1:12" s="13" customFormat="1" x14ac:dyDescent="0.25">
      <c r="A14" s="18"/>
      <c r="B14" s="30"/>
      <c r="C14" s="30"/>
      <c r="D14" s="30"/>
      <c r="E14" s="30"/>
      <c r="F14" s="30"/>
      <c r="G14" s="30"/>
      <c r="H14" s="30"/>
      <c r="I14" s="30"/>
      <c r="J14" s="30"/>
      <c r="K14" s="30"/>
      <c r="L14" s="30"/>
    </row>
    <row r="15" spans="1:12" s="5" customFormat="1" x14ac:dyDescent="0.25">
      <c r="A15" s="62" t="s">
        <v>9</v>
      </c>
      <c r="B15" s="62"/>
      <c r="C15" s="62"/>
      <c r="D15" s="62"/>
      <c r="E15" s="62"/>
      <c r="F15" s="62"/>
      <c r="G15" s="62"/>
      <c r="H15" s="62"/>
      <c r="I15" s="62"/>
      <c r="J15" s="62"/>
      <c r="K15" s="62"/>
      <c r="L15" s="62"/>
    </row>
    <row r="16" spans="1:12" s="5" customFormat="1" x14ac:dyDescent="0.25">
      <c r="B16" s="2"/>
      <c r="C16" s="2"/>
      <c r="D16" s="2"/>
      <c r="E16" s="2"/>
      <c r="F16" s="2"/>
      <c r="G16" s="2"/>
      <c r="H16" s="2"/>
      <c r="I16" s="2"/>
      <c r="J16" s="2"/>
      <c r="K16" s="2"/>
      <c r="L16" s="2"/>
    </row>
    <row r="17" spans="1:12" x14ac:dyDescent="0.25">
      <c r="A17" s="5" t="s">
        <v>38</v>
      </c>
      <c r="B17" s="8">
        <v>56</v>
      </c>
      <c r="C17" s="8">
        <v>5457</v>
      </c>
      <c r="D17" s="8">
        <v>5813</v>
      </c>
      <c r="E17" s="8">
        <v>5695</v>
      </c>
      <c r="F17" s="8">
        <v>5822</v>
      </c>
      <c r="G17" s="8">
        <v>5729</v>
      </c>
      <c r="H17" s="8">
        <v>5833</v>
      </c>
      <c r="I17" s="8">
        <v>863</v>
      </c>
      <c r="J17" s="8">
        <v>57</v>
      </c>
      <c r="K17" s="8">
        <v>4</v>
      </c>
      <c r="L17" s="9">
        <f>SUM(B17:K17)</f>
        <v>35329</v>
      </c>
    </row>
    <row r="18" spans="1:12" x14ac:dyDescent="0.25">
      <c r="A18" s="5" t="s">
        <v>10</v>
      </c>
      <c r="B18" s="8">
        <v>176</v>
      </c>
      <c r="C18" s="8">
        <v>20561</v>
      </c>
      <c r="D18" s="8">
        <v>21954</v>
      </c>
      <c r="E18" s="8">
        <v>21798</v>
      </c>
      <c r="F18" s="8">
        <v>22217</v>
      </c>
      <c r="G18" s="8">
        <v>22405</v>
      </c>
      <c r="H18" s="8">
        <v>22392</v>
      </c>
      <c r="I18" s="8">
        <v>2067</v>
      </c>
      <c r="J18" s="8">
        <v>84</v>
      </c>
      <c r="K18" s="8">
        <v>2</v>
      </c>
      <c r="L18" s="9">
        <f>SUM(B18:K18)</f>
        <v>133656</v>
      </c>
    </row>
    <row r="19" spans="1:12" x14ac:dyDescent="0.25">
      <c r="A19" s="5" t="s">
        <v>12</v>
      </c>
      <c r="B19" s="8">
        <v>0</v>
      </c>
      <c r="C19" s="8">
        <v>19</v>
      </c>
      <c r="D19" s="8">
        <v>15</v>
      </c>
      <c r="E19" s="8">
        <v>14</v>
      </c>
      <c r="F19" s="8">
        <v>14</v>
      </c>
      <c r="G19" s="8">
        <v>16</v>
      </c>
      <c r="H19" s="8">
        <v>16</v>
      </c>
      <c r="I19" s="8">
        <v>3</v>
      </c>
      <c r="J19" s="8">
        <v>0</v>
      </c>
      <c r="K19" s="8">
        <v>0</v>
      </c>
      <c r="L19" s="9">
        <f>SUM(B19:K19)</f>
        <v>97</v>
      </c>
    </row>
    <row r="20" spans="1:12" x14ac:dyDescent="0.25">
      <c r="A20" s="5" t="s">
        <v>11</v>
      </c>
      <c r="B20" s="8">
        <v>67</v>
      </c>
      <c r="C20" s="8">
        <v>7784</v>
      </c>
      <c r="D20" s="8">
        <v>8021</v>
      </c>
      <c r="E20" s="8">
        <v>8036</v>
      </c>
      <c r="F20" s="8">
        <v>8022</v>
      </c>
      <c r="G20" s="8">
        <v>8016</v>
      </c>
      <c r="H20" s="8">
        <v>7813</v>
      </c>
      <c r="I20" s="8">
        <v>786</v>
      </c>
      <c r="J20" s="8">
        <v>27</v>
      </c>
      <c r="K20" s="8">
        <v>1</v>
      </c>
      <c r="L20" s="9">
        <f>SUM(B20:K20)</f>
        <v>48573</v>
      </c>
    </row>
    <row r="21" spans="1:12" s="13" customFormat="1" x14ac:dyDescent="0.25">
      <c r="A21" s="18" t="s">
        <v>31</v>
      </c>
      <c r="B21" s="11">
        <f t="shared" ref="B21:L21" si="2">SUM(B17:B20)</f>
        <v>299</v>
      </c>
      <c r="C21" s="11">
        <f t="shared" si="2"/>
        <v>33821</v>
      </c>
      <c r="D21" s="11">
        <f t="shared" si="2"/>
        <v>35803</v>
      </c>
      <c r="E21" s="11">
        <f t="shared" si="2"/>
        <v>35543</v>
      </c>
      <c r="F21" s="11">
        <f t="shared" si="2"/>
        <v>36075</v>
      </c>
      <c r="G21" s="11">
        <f t="shared" si="2"/>
        <v>36166</v>
      </c>
      <c r="H21" s="11">
        <f t="shared" si="2"/>
        <v>36054</v>
      </c>
      <c r="I21" s="11">
        <f t="shared" si="2"/>
        <v>3719</v>
      </c>
      <c r="J21" s="11">
        <f t="shared" si="2"/>
        <v>168</v>
      </c>
      <c r="K21" s="11">
        <f t="shared" si="2"/>
        <v>7</v>
      </c>
      <c r="L21" s="12">
        <f t="shared" si="2"/>
        <v>217655</v>
      </c>
    </row>
    <row r="22" spans="1:12" s="5" customFormat="1" x14ac:dyDescent="0.25">
      <c r="A22" s="18"/>
      <c r="B22" s="30"/>
      <c r="C22" s="30"/>
      <c r="D22" s="30"/>
      <c r="E22" s="30"/>
      <c r="F22" s="30"/>
      <c r="G22" s="30"/>
      <c r="H22" s="30"/>
      <c r="I22" s="30"/>
      <c r="J22" s="30"/>
      <c r="K22" s="30"/>
      <c r="L22" s="30"/>
    </row>
    <row r="23" spans="1:12" s="5" customFormat="1" x14ac:dyDescent="0.25">
      <c r="A23" s="62" t="s">
        <v>31</v>
      </c>
      <c r="B23" s="62"/>
      <c r="C23" s="62"/>
      <c r="D23" s="62"/>
      <c r="E23" s="62"/>
      <c r="F23" s="62"/>
      <c r="G23" s="62"/>
      <c r="H23" s="62"/>
      <c r="I23" s="62"/>
      <c r="J23" s="62"/>
      <c r="K23" s="62"/>
      <c r="L23" s="62"/>
    </row>
    <row r="24" spans="1:12" x14ac:dyDescent="0.25">
      <c r="B24" s="2"/>
      <c r="C24" s="2"/>
      <c r="D24" s="2"/>
      <c r="E24" s="2"/>
      <c r="F24" s="2"/>
      <c r="G24" s="2"/>
      <c r="H24" s="2"/>
      <c r="I24" s="2"/>
      <c r="J24" s="2"/>
      <c r="K24" s="2"/>
      <c r="L24" s="2"/>
    </row>
    <row r="25" spans="1:12" x14ac:dyDescent="0.25">
      <c r="A25" s="5" t="s">
        <v>38</v>
      </c>
      <c r="B25" s="8">
        <f>SUM(B9,B17)</f>
        <v>118</v>
      </c>
      <c r="C25" s="8">
        <f t="shared" ref="C25:L25" si="3">SUM(C9,C17)</f>
        <v>10885</v>
      </c>
      <c r="D25" s="8">
        <f t="shared" si="3"/>
        <v>11971</v>
      </c>
      <c r="E25" s="8">
        <f t="shared" si="3"/>
        <v>11569</v>
      </c>
      <c r="F25" s="8">
        <f t="shared" si="3"/>
        <v>11837</v>
      </c>
      <c r="G25" s="8">
        <f t="shared" si="3"/>
        <v>11514</v>
      </c>
      <c r="H25" s="8">
        <f t="shared" si="3"/>
        <v>11574</v>
      </c>
      <c r="I25" s="8">
        <f t="shared" si="3"/>
        <v>1811</v>
      </c>
      <c r="J25" s="8">
        <f t="shared" si="3"/>
        <v>114</v>
      </c>
      <c r="K25" s="8">
        <f t="shared" si="3"/>
        <v>7</v>
      </c>
      <c r="L25" s="9">
        <f t="shared" si="3"/>
        <v>71400</v>
      </c>
    </row>
    <row r="26" spans="1:12" x14ac:dyDescent="0.25">
      <c r="A26" s="5" t="s">
        <v>10</v>
      </c>
      <c r="B26" s="8">
        <f>SUM(B10,B18)</f>
        <v>336</v>
      </c>
      <c r="C26" s="8">
        <f t="shared" ref="C26:L26" si="4">SUM(C10,C18)</f>
        <v>41161</v>
      </c>
      <c r="D26" s="8">
        <f t="shared" si="4"/>
        <v>44228</v>
      </c>
      <c r="E26" s="8">
        <f t="shared" si="4"/>
        <v>43738</v>
      </c>
      <c r="F26" s="8">
        <f t="shared" si="4"/>
        <v>44405</v>
      </c>
      <c r="G26" s="8">
        <f t="shared" si="4"/>
        <v>44919</v>
      </c>
      <c r="H26" s="8">
        <f t="shared" si="4"/>
        <v>44463</v>
      </c>
      <c r="I26" s="8">
        <f t="shared" si="4"/>
        <v>4221</v>
      </c>
      <c r="J26" s="8">
        <f t="shared" si="4"/>
        <v>159</v>
      </c>
      <c r="K26" s="8">
        <f t="shared" si="4"/>
        <v>6</v>
      </c>
      <c r="L26" s="9">
        <f t="shared" si="4"/>
        <v>267636</v>
      </c>
    </row>
    <row r="27" spans="1:12" x14ac:dyDescent="0.25">
      <c r="A27" s="5" t="s">
        <v>12</v>
      </c>
      <c r="B27" s="8">
        <f>SUM(B11,B19)</f>
        <v>0</v>
      </c>
      <c r="C27" s="8">
        <f t="shared" ref="C27:L27" si="5">SUM(C11,C19)</f>
        <v>33</v>
      </c>
      <c r="D27" s="8">
        <f t="shared" si="5"/>
        <v>32</v>
      </c>
      <c r="E27" s="8">
        <f t="shared" si="5"/>
        <v>23</v>
      </c>
      <c r="F27" s="8">
        <f t="shared" si="5"/>
        <v>34</v>
      </c>
      <c r="G27" s="8">
        <f t="shared" si="5"/>
        <v>31</v>
      </c>
      <c r="H27" s="8">
        <f t="shared" si="5"/>
        <v>38</v>
      </c>
      <c r="I27" s="8">
        <f t="shared" si="5"/>
        <v>4</v>
      </c>
      <c r="J27" s="8">
        <f t="shared" si="5"/>
        <v>0</v>
      </c>
      <c r="K27" s="8">
        <f t="shared" si="5"/>
        <v>0</v>
      </c>
      <c r="L27" s="9">
        <f t="shared" si="5"/>
        <v>195</v>
      </c>
    </row>
    <row r="28" spans="1:12" s="18" customFormat="1" x14ac:dyDescent="0.25">
      <c r="A28" s="5" t="s">
        <v>11</v>
      </c>
      <c r="B28" s="8">
        <f>SUM(B12,B20)</f>
        <v>124</v>
      </c>
      <c r="C28" s="8">
        <f t="shared" ref="C28:L28" si="6">SUM(C12,C20)</f>
        <v>15493</v>
      </c>
      <c r="D28" s="8">
        <f t="shared" si="6"/>
        <v>16294</v>
      </c>
      <c r="E28" s="8">
        <f t="shared" si="6"/>
        <v>16208</v>
      </c>
      <c r="F28" s="8">
        <f t="shared" si="6"/>
        <v>16183</v>
      </c>
      <c r="G28" s="8">
        <f t="shared" si="6"/>
        <v>16300</v>
      </c>
      <c r="H28" s="8">
        <f t="shared" si="6"/>
        <v>15990</v>
      </c>
      <c r="I28" s="8">
        <f t="shared" si="6"/>
        <v>1677</v>
      </c>
      <c r="J28" s="8">
        <f t="shared" si="6"/>
        <v>68</v>
      </c>
      <c r="K28" s="8">
        <f t="shared" si="6"/>
        <v>1</v>
      </c>
      <c r="L28" s="9">
        <f t="shared" si="6"/>
        <v>98338</v>
      </c>
    </row>
    <row r="29" spans="1:12" x14ac:dyDescent="0.25">
      <c r="A29" s="18" t="s">
        <v>31</v>
      </c>
      <c r="B29" s="11">
        <f>SUM(B25:B28)</f>
        <v>578</v>
      </c>
      <c r="C29" s="11">
        <f t="shared" ref="C29:L29" si="7">SUM(C25:C28)</f>
        <v>67572</v>
      </c>
      <c r="D29" s="11">
        <f t="shared" si="7"/>
        <v>72525</v>
      </c>
      <c r="E29" s="11">
        <f t="shared" si="7"/>
        <v>71538</v>
      </c>
      <c r="F29" s="11">
        <f t="shared" si="7"/>
        <v>72459</v>
      </c>
      <c r="G29" s="11">
        <f t="shared" si="7"/>
        <v>72764</v>
      </c>
      <c r="H29" s="11">
        <f t="shared" si="7"/>
        <v>72065</v>
      </c>
      <c r="I29" s="11">
        <f t="shared" si="7"/>
        <v>7713</v>
      </c>
      <c r="J29" s="11">
        <f t="shared" si="7"/>
        <v>341</v>
      </c>
      <c r="K29" s="11">
        <f t="shared" si="7"/>
        <v>14</v>
      </c>
      <c r="L29" s="12">
        <f t="shared" si="7"/>
        <v>437569</v>
      </c>
    </row>
    <row r="30" spans="1:12" x14ac:dyDescent="0.25">
      <c r="L30" s="4"/>
    </row>
    <row r="31" spans="1:12" x14ac:dyDescent="0.25">
      <c r="B31" s="32"/>
      <c r="C31" s="32"/>
      <c r="D31" s="32"/>
      <c r="E31" s="32"/>
      <c r="F31" s="32"/>
      <c r="G31" s="32"/>
      <c r="H31" s="32"/>
      <c r="I31" s="32"/>
      <c r="J31" s="32"/>
      <c r="K31" s="32"/>
      <c r="L31" s="32"/>
    </row>
    <row r="32" spans="1:12" x14ac:dyDescent="0.25">
      <c r="B32" s="32"/>
      <c r="C32" s="32"/>
      <c r="D32" s="32"/>
      <c r="E32" s="32"/>
      <c r="F32" s="32"/>
      <c r="G32" s="32"/>
      <c r="H32" s="32"/>
      <c r="I32" s="32"/>
      <c r="J32" s="32"/>
      <c r="K32" s="32"/>
      <c r="L32" s="32"/>
    </row>
    <row r="33" spans="2:12" x14ac:dyDescent="0.25">
      <c r="B33" s="32"/>
      <c r="C33" s="32"/>
      <c r="D33" s="32"/>
      <c r="E33" s="32"/>
      <c r="F33" s="32"/>
      <c r="G33" s="32"/>
      <c r="H33" s="32"/>
      <c r="I33" s="32"/>
      <c r="J33" s="32"/>
      <c r="K33" s="32"/>
      <c r="L33" s="32"/>
    </row>
    <row r="34" spans="2:12" x14ac:dyDescent="0.25">
      <c r="B34" s="32"/>
      <c r="C34" s="32"/>
      <c r="D34" s="32"/>
      <c r="E34" s="32"/>
      <c r="F34" s="32"/>
      <c r="G34" s="32"/>
      <c r="H34" s="32"/>
      <c r="I34" s="32"/>
      <c r="J34" s="32"/>
      <c r="K34" s="32"/>
      <c r="L34" s="32"/>
    </row>
    <row r="35" spans="2:12" x14ac:dyDescent="0.25">
      <c r="B35" s="32"/>
      <c r="C35" s="32"/>
      <c r="D35" s="32"/>
      <c r="E35" s="32"/>
      <c r="F35" s="32"/>
      <c r="G35" s="32"/>
      <c r="H35" s="32"/>
      <c r="I35" s="32"/>
      <c r="J35" s="32"/>
      <c r="K35" s="32"/>
      <c r="L35" s="32"/>
    </row>
    <row r="36" spans="2:12" x14ac:dyDescent="0.25">
      <c r="B36" s="32"/>
      <c r="C36" s="32"/>
      <c r="D36" s="32"/>
      <c r="E36" s="32"/>
      <c r="F36" s="32"/>
      <c r="G36" s="32"/>
      <c r="H36" s="32"/>
      <c r="I36" s="32"/>
      <c r="J36" s="32"/>
      <c r="K36" s="32"/>
      <c r="L36" s="32"/>
    </row>
    <row r="38" spans="2:12" x14ac:dyDescent="0.25">
      <c r="C38" s="32"/>
      <c r="K38" s="32"/>
      <c r="L38" s="2"/>
    </row>
    <row r="39" spans="2:12" x14ac:dyDescent="0.25">
      <c r="L39" s="2"/>
    </row>
  </sheetData>
  <mergeCells count="5">
    <mergeCell ref="A23:L23"/>
    <mergeCell ref="A2:L2"/>
    <mergeCell ref="A3:L3"/>
    <mergeCell ref="A7:L7"/>
    <mergeCell ref="A15:L15"/>
  </mergeCells>
  <phoneticPr fontId="0" type="noConversion"/>
  <printOptions horizontalCentered="1"/>
  <pageMargins left="0.39370078740157483" right="0.39370078740157483" top="0.78740157480314965" bottom="0.59055118110236227" header="0.51181102362204722" footer="0.51181102362204722"/>
  <pageSetup paperSize="9" scale="81" orientation="portrait" verticalDpi="300" r:id="rId1"/>
  <headerFooter alignWithMargins="0">
    <oddFooter>&amp;R&amp;A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54"/>
  <sheetViews>
    <sheetView zoomScaleNormal="100" workbookViewId="0">
      <selection activeCell="A39" sqref="A39"/>
    </sheetView>
  </sheetViews>
  <sheetFormatPr defaultRowHeight="13.2" x14ac:dyDescent="0.25"/>
  <cols>
    <col min="1" max="1" width="24" style="5" customWidth="1"/>
    <col min="2" max="10" width="8.44140625" style="4" customWidth="1"/>
    <col min="11" max="11" width="9.21875" style="4" customWidth="1"/>
    <col min="12" max="12" width="8.44140625" style="5" customWidth="1"/>
    <col min="13" max="13" width="10.88671875" style="4" customWidth="1"/>
    <col min="14" max="16384" width="8.88671875" style="4"/>
  </cols>
  <sheetData>
    <row r="1" spans="1:13" x14ac:dyDescent="0.25">
      <c r="A1" s="3" t="s">
        <v>101</v>
      </c>
    </row>
    <row r="2" spans="1:13" x14ac:dyDescent="0.25">
      <c r="A2" s="62" t="s">
        <v>20</v>
      </c>
      <c r="B2" s="62"/>
      <c r="C2" s="62"/>
      <c r="D2" s="62"/>
      <c r="E2" s="62"/>
      <c r="F2" s="62"/>
      <c r="G2" s="62"/>
      <c r="H2" s="62"/>
      <c r="I2" s="62"/>
      <c r="J2" s="62"/>
      <c r="K2" s="62"/>
      <c r="L2" s="62"/>
    </row>
    <row r="3" spans="1:13" x14ac:dyDescent="0.25">
      <c r="A3" s="62" t="s">
        <v>70</v>
      </c>
      <c r="B3" s="62"/>
      <c r="C3" s="62"/>
      <c r="D3" s="62"/>
      <c r="E3" s="62"/>
      <c r="F3" s="62"/>
      <c r="G3" s="62"/>
      <c r="H3" s="62"/>
      <c r="I3" s="62"/>
      <c r="J3" s="62"/>
      <c r="K3" s="62"/>
      <c r="L3" s="62"/>
    </row>
    <row r="4" spans="1:13" ht="13.8" thickBot="1" x14ac:dyDescent="0.3"/>
    <row r="5" spans="1:13" ht="28.95" customHeight="1" x14ac:dyDescent="0.25">
      <c r="A5" s="6"/>
      <c r="B5" s="76" t="str">
        <f>C5+1&amp;" "&amp;"en later"</f>
        <v>2016 en later</v>
      </c>
      <c r="C5" s="77">
        <v>2015</v>
      </c>
      <c r="D5" s="77">
        <f t="shared" ref="D5:J5" si="0">C5-1</f>
        <v>2014</v>
      </c>
      <c r="E5" s="77">
        <f t="shared" si="0"/>
        <v>2013</v>
      </c>
      <c r="F5" s="77">
        <f t="shared" si="0"/>
        <v>2012</v>
      </c>
      <c r="G5" s="77">
        <f t="shared" si="0"/>
        <v>2011</v>
      </c>
      <c r="H5" s="77">
        <f t="shared" si="0"/>
        <v>2010</v>
      </c>
      <c r="I5" s="77">
        <f t="shared" si="0"/>
        <v>2009</v>
      </c>
      <c r="J5" s="77">
        <f t="shared" si="0"/>
        <v>2008</v>
      </c>
      <c r="K5" s="78" t="str">
        <f>J5-1&amp;" "&amp;"en vroeger"</f>
        <v>2007 en vroeger</v>
      </c>
      <c r="L5" s="77" t="s">
        <v>31</v>
      </c>
    </row>
    <row r="6" spans="1:13" x14ac:dyDescent="0.25">
      <c r="A6" s="7"/>
      <c r="K6" s="5"/>
      <c r="L6" s="4"/>
    </row>
    <row r="7" spans="1:13" s="5" customFormat="1" x14ac:dyDescent="0.25">
      <c r="A7" s="62" t="s">
        <v>8</v>
      </c>
      <c r="B7" s="62"/>
      <c r="C7" s="62"/>
      <c r="D7" s="62"/>
      <c r="E7" s="62"/>
      <c r="F7" s="62"/>
      <c r="G7" s="62"/>
      <c r="H7" s="62"/>
      <c r="I7" s="62"/>
      <c r="J7" s="62"/>
      <c r="K7" s="62"/>
      <c r="L7" s="62"/>
    </row>
    <row r="8" spans="1:13" s="5" customFormat="1" x14ac:dyDescent="0.25"/>
    <row r="9" spans="1:13" x14ac:dyDescent="0.25">
      <c r="A9" s="5" t="s">
        <v>38</v>
      </c>
      <c r="B9" s="8">
        <v>2</v>
      </c>
      <c r="C9" s="8">
        <v>228</v>
      </c>
      <c r="D9" s="8">
        <v>459</v>
      </c>
      <c r="E9" s="8">
        <v>612</v>
      </c>
      <c r="F9" s="8">
        <v>719</v>
      </c>
      <c r="G9" s="8">
        <v>770</v>
      </c>
      <c r="H9" s="8">
        <v>813</v>
      </c>
      <c r="I9" s="8">
        <v>711</v>
      </c>
      <c r="J9" s="8">
        <v>62</v>
      </c>
      <c r="K9" s="8">
        <v>16</v>
      </c>
      <c r="L9" s="9">
        <f>SUM(B9:K9)</f>
        <v>4392</v>
      </c>
      <c r="M9" s="32"/>
    </row>
    <row r="10" spans="1:13" x14ac:dyDescent="0.25">
      <c r="A10" s="5" t="s">
        <v>10</v>
      </c>
      <c r="B10" s="8">
        <v>6</v>
      </c>
      <c r="C10" s="8">
        <v>593</v>
      </c>
      <c r="D10" s="8">
        <v>1052</v>
      </c>
      <c r="E10" s="8">
        <v>1462</v>
      </c>
      <c r="F10" s="8">
        <v>1733</v>
      </c>
      <c r="G10" s="8">
        <v>1868</v>
      </c>
      <c r="H10" s="8">
        <v>2045</v>
      </c>
      <c r="I10" s="8">
        <v>1696</v>
      </c>
      <c r="J10" s="8">
        <v>124</v>
      </c>
      <c r="K10" s="8">
        <v>27</v>
      </c>
      <c r="L10" s="9">
        <f>SUM(B10:K10)</f>
        <v>10606</v>
      </c>
      <c r="M10" s="32"/>
    </row>
    <row r="11" spans="1:13" x14ac:dyDescent="0.25">
      <c r="A11" s="5" t="s">
        <v>12</v>
      </c>
      <c r="B11" s="8">
        <v>0</v>
      </c>
      <c r="C11" s="8">
        <v>16</v>
      </c>
      <c r="D11" s="8">
        <v>30</v>
      </c>
      <c r="E11" s="8">
        <v>50</v>
      </c>
      <c r="F11" s="8">
        <v>65</v>
      </c>
      <c r="G11" s="8">
        <v>72</v>
      </c>
      <c r="H11" s="8">
        <v>87</v>
      </c>
      <c r="I11" s="8">
        <v>59</v>
      </c>
      <c r="J11" s="8">
        <v>5</v>
      </c>
      <c r="K11" s="8">
        <v>1</v>
      </c>
      <c r="L11" s="9">
        <f>SUM(B11:K11)</f>
        <v>385</v>
      </c>
      <c r="M11" s="32"/>
    </row>
    <row r="12" spans="1:13" x14ac:dyDescent="0.25">
      <c r="A12" s="5" t="s">
        <v>11</v>
      </c>
      <c r="B12" s="8">
        <v>3</v>
      </c>
      <c r="C12" s="8">
        <v>100</v>
      </c>
      <c r="D12" s="8">
        <v>213</v>
      </c>
      <c r="E12" s="8">
        <v>260</v>
      </c>
      <c r="F12" s="8">
        <v>329</v>
      </c>
      <c r="G12" s="8">
        <v>419</v>
      </c>
      <c r="H12" s="8">
        <v>396</v>
      </c>
      <c r="I12" s="8">
        <v>300</v>
      </c>
      <c r="J12" s="8">
        <v>10</v>
      </c>
      <c r="K12" s="8">
        <v>0</v>
      </c>
      <c r="L12" s="9">
        <f>SUM(B12:K12)</f>
        <v>2030</v>
      </c>
      <c r="M12" s="32"/>
    </row>
    <row r="13" spans="1:13" x14ac:dyDescent="0.25">
      <c r="A13" s="5" t="s">
        <v>41</v>
      </c>
      <c r="B13" s="8">
        <v>0</v>
      </c>
      <c r="C13" s="8">
        <v>7</v>
      </c>
      <c r="D13" s="8">
        <v>14</v>
      </c>
      <c r="E13" s="8">
        <v>16</v>
      </c>
      <c r="F13" s="8">
        <v>18</v>
      </c>
      <c r="G13" s="8">
        <v>16</v>
      </c>
      <c r="H13" s="8">
        <v>28</v>
      </c>
      <c r="I13" s="8">
        <v>22</v>
      </c>
      <c r="J13" s="8">
        <v>0</v>
      </c>
      <c r="K13" s="8">
        <v>0</v>
      </c>
      <c r="L13" s="9">
        <f>SUM(B13:K13)</f>
        <v>121</v>
      </c>
      <c r="M13" s="32"/>
    </row>
    <row r="14" spans="1:13" s="13" customFormat="1" x14ac:dyDescent="0.25">
      <c r="A14" s="10" t="s">
        <v>31</v>
      </c>
      <c r="B14" s="11">
        <f>SUM(B9:B13)</f>
        <v>11</v>
      </c>
      <c r="C14" s="11">
        <f t="shared" ref="C14:L14" si="1">SUM(C9:C13)</f>
        <v>944</v>
      </c>
      <c r="D14" s="11">
        <f t="shared" si="1"/>
        <v>1768</v>
      </c>
      <c r="E14" s="11">
        <f t="shared" si="1"/>
        <v>2400</v>
      </c>
      <c r="F14" s="11">
        <f t="shared" si="1"/>
        <v>2864</v>
      </c>
      <c r="G14" s="11">
        <f t="shared" si="1"/>
        <v>3145</v>
      </c>
      <c r="H14" s="11">
        <f t="shared" si="1"/>
        <v>3369</v>
      </c>
      <c r="I14" s="11">
        <f t="shared" si="1"/>
        <v>2788</v>
      </c>
      <c r="J14" s="11">
        <f t="shared" si="1"/>
        <v>201</v>
      </c>
      <c r="K14" s="11">
        <f t="shared" si="1"/>
        <v>44</v>
      </c>
      <c r="L14" s="12">
        <f t="shared" si="1"/>
        <v>17534</v>
      </c>
      <c r="M14" s="32"/>
    </row>
    <row r="15" spans="1:13" s="13" customFormat="1" x14ac:dyDescent="0.25">
      <c r="A15" s="18"/>
      <c r="B15" s="30"/>
      <c r="C15" s="30"/>
      <c r="D15" s="30"/>
      <c r="E15" s="30"/>
      <c r="F15" s="30"/>
      <c r="G15" s="30"/>
      <c r="H15" s="30"/>
      <c r="I15" s="30"/>
      <c r="J15" s="30"/>
      <c r="K15" s="30"/>
      <c r="L15" s="30"/>
      <c r="M15" s="32"/>
    </row>
    <row r="16" spans="1:13" s="5" customFormat="1" x14ac:dyDescent="0.25">
      <c r="A16" s="62" t="s">
        <v>9</v>
      </c>
      <c r="B16" s="62"/>
      <c r="C16" s="62"/>
      <c r="D16" s="62"/>
      <c r="E16" s="62"/>
      <c r="F16" s="62"/>
      <c r="G16" s="62"/>
      <c r="H16" s="62"/>
      <c r="I16" s="62"/>
      <c r="J16" s="62"/>
      <c r="K16" s="62"/>
      <c r="L16" s="62"/>
      <c r="M16" s="32"/>
    </row>
    <row r="17" spans="1:13" s="5" customFormat="1" x14ac:dyDescent="0.25">
      <c r="B17" s="21"/>
      <c r="C17" s="21"/>
      <c r="D17" s="21"/>
      <c r="E17" s="21"/>
      <c r="F17" s="21"/>
      <c r="G17" s="21"/>
      <c r="H17" s="21"/>
      <c r="I17" s="21"/>
      <c r="J17" s="21"/>
      <c r="K17" s="21"/>
      <c r="L17" s="21"/>
      <c r="M17" s="32"/>
    </row>
    <row r="18" spans="1:13" x14ac:dyDescent="0.25">
      <c r="A18" s="5" t="s">
        <v>38</v>
      </c>
      <c r="B18" s="8">
        <v>0</v>
      </c>
      <c r="C18" s="8">
        <v>89</v>
      </c>
      <c r="D18" s="8">
        <v>184</v>
      </c>
      <c r="E18" s="8">
        <v>298</v>
      </c>
      <c r="F18" s="8">
        <v>347</v>
      </c>
      <c r="G18" s="8">
        <v>425</v>
      </c>
      <c r="H18" s="8">
        <v>427</v>
      </c>
      <c r="I18" s="8">
        <v>333</v>
      </c>
      <c r="J18" s="8">
        <v>33</v>
      </c>
      <c r="K18" s="8">
        <v>8</v>
      </c>
      <c r="L18" s="9">
        <f>SUM(B18:K18)</f>
        <v>2144</v>
      </c>
      <c r="M18" s="32"/>
    </row>
    <row r="19" spans="1:13" x14ac:dyDescent="0.25">
      <c r="A19" s="5" t="s">
        <v>10</v>
      </c>
      <c r="B19" s="8">
        <v>2</v>
      </c>
      <c r="C19" s="8">
        <v>239</v>
      </c>
      <c r="D19" s="8">
        <v>502</v>
      </c>
      <c r="E19" s="8">
        <v>695</v>
      </c>
      <c r="F19" s="8">
        <v>882</v>
      </c>
      <c r="G19" s="8">
        <v>1032</v>
      </c>
      <c r="H19" s="8">
        <v>1126</v>
      </c>
      <c r="I19" s="8">
        <v>963</v>
      </c>
      <c r="J19" s="8">
        <v>71</v>
      </c>
      <c r="K19" s="8">
        <v>25</v>
      </c>
      <c r="L19" s="9">
        <f>SUM(B19:K19)</f>
        <v>5537</v>
      </c>
      <c r="M19" s="32"/>
    </row>
    <row r="20" spans="1:13" x14ac:dyDescent="0.25">
      <c r="A20" s="5" t="s">
        <v>12</v>
      </c>
      <c r="B20" s="8">
        <v>0</v>
      </c>
      <c r="C20" s="8">
        <v>5</v>
      </c>
      <c r="D20" s="8">
        <v>26</v>
      </c>
      <c r="E20" s="8">
        <v>25</v>
      </c>
      <c r="F20" s="8">
        <v>31</v>
      </c>
      <c r="G20" s="8">
        <v>58</v>
      </c>
      <c r="H20" s="8">
        <v>58</v>
      </c>
      <c r="I20" s="8">
        <v>44</v>
      </c>
      <c r="J20" s="8">
        <v>0</v>
      </c>
      <c r="K20" s="8">
        <v>0</v>
      </c>
      <c r="L20" s="9">
        <f>SUM(B20:K20)</f>
        <v>247</v>
      </c>
      <c r="M20" s="32"/>
    </row>
    <row r="21" spans="1:13" x14ac:dyDescent="0.25">
      <c r="A21" s="5" t="s">
        <v>11</v>
      </c>
      <c r="B21" s="8">
        <v>3</v>
      </c>
      <c r="C21" s="8">
        <v>37</v>
      </c>
      <c r="D21" s="8">
        <v>84</v>
      </c>
      <c r="E21" s="8">
        <v>134</v>
      </c>
      <c r="F21" s="8">
        <v>193</v>
      </c>
      <c r="G21" s="8">
        <v>247</v>
      </c>
      <c r="H21" s="8">
        <v>246</v>
      </c>
      <c r="I21" s="8">
        <v>206</v>
      </c>
      <c r="J21" s="8">
        <v>5</v>
      </c>
      <c r="K21" s="8">
        <v>0</v>
      </c>
      <c r="L21" s="9">
        <f>SUM(B21:K21)</f>
        <v>1155</v>
      </c>
      <c r="M21" s="32"/>
    </row>
    <row r="22" spans="1:13" x14ac:dyDescent="0.25">
      <c r="A22" s="5" t="s">
        <v>41</v>
      </c>
      <c r="B22" s="8">
        <v>0</v>
      </c>
      <c r="C22" s="8">
        <v>1</v>
      </c>
      <c r="D22" s="8">
        <v>3</v>
      </c>
      <c r="E22" s="8">
        <v>8</v>
      </c>
      <c r="F22" s="8">
        <v>12</v>
      </c>
      <c r="G22" s="8">
        <v>12</v>
      </c>
      <c r="H22" s="8">
        <v>9</v>
      </c>
      <c r="I22" s="8">
        <v>9</v>
      </c>
      <c r="J22" s="8">
        <v>0</v>
      </c>
      <c r="K22" s="8">
        <v>0</v>
      </c>
      <c r="L22" s="9">
        <f>SUM(B22:K22)</f>
        <v>54</v>
      </c>
      <c r="M22" s="32"/>
    </row>
    <row r="23" spans="1:13" s="13" customFormat="1" x14ac:dyDescent="0.25">
      <c r="A23" s="10" t="s">
        <v>31</v>
      </c>
      <c r="B23" s="11">
        <f t="shared" ref="B23:L23" si="2">SUM(B18:B22)</f>
        <v>5</v>
      </c>
      <c r="C23" s="11">
        <f t="shared" si="2"/>
        <v>371</v>
      </c>
      <c r="D23" s="11">
        <f t="shared" si="2"/>
        <v>799</v>
      </c>
      <c r="E23" s="11">
        <f t="shared" si="2"/>
        <v>1160</v>
      </c>
      <c r="F23" s="11">
        <f t="shared" si="2"/>
        <v>1465</v>
      </c>
      <c r="G23" s="11">
        <f t="shared" si="2"/>
        <v>1774</v>
      </c>
      <c r="H23" s="11">
        <f t="shared" si="2"/>
        <v>1866</v>
      </c>
      <c r="I23" s="11">
        <f t="shared" si="2"/>
        <v>1555</v>
      </c>
      <c r="J23" s="11">
        <f t="shared" si="2"/>
        <v>109</v>
      </c>
      <c r="K23" s="11">
        <f t="shared" si="2"/>
        <v>33</v>
      </c>
      <c r="L23" s="12">
        <f t="shared" si="2"/>
        <v>9137</v>
      </c>
      <c r="M23" s="32"/>
    </row>
    <row r="24" spans="1:13" s="13" customFormat="1" x14ac:dyDescent="0.25">
      <c r="A24" s="18"/>
      <c r="B24" s="30"/>
      <c r="C24" s="30"/>
      <c r="D24" s="30"/>
      <c r="E24" s="30"/>
      <c r="F24" s="30"/>
      <c r="G24" s="30"/>
      <c r="H24" s="30"/>
      <c r="I24" s="30"/>
      <c r="J24" s="30"/>
      <c r="K24" s="30"/>
      <c r="L24" s="30"/>
      <c r="M24" s="32"/>
    </row>
    <row r="25" spans="1:13" s="5" customFormat="1" x14ac:dyDescent="0.25">
      <c r="A25" s="62" t="s">
        <v>31</v>
      </c>
      <c r="B25" s="62"/>
      <c r="C25" s="62"/>
      <c r="D25" s="62"/>
      <c r="E25" s="62"/>
      <c r="F25" s="62"/>
      <c r="G25" s="62"/>
      <c r="H25" s="62"/>
      <c r="I25" s="62"/>
      <c r="J25" s="62"/>
      <c r="K25" s="62"/>
      <c r="L25" s="62"/>
      <c r="M25" s="32"/>
    </row>
    <row r="26" spans="1:13" s="5" customFormat="1" x14ac:dyDescent="0.25">
      <c r="B26" s="21"/>
      <c r="C26" s="21"/>
      <c r="D26" s="21"/>
      <c r="E26" s="21"/>
      <c r="F26" s="21"/>
      <c r="G26" s="21"/>
      <c r="H26" s="21"/>
      <c r="I26" s="21"/>
      <c r="J26" s="21"/>
      <c r="K26" s="21"/>
      <c r="L26" s="21"/>
      <c r="M26" s="32"/>
    </row>
    <row r="27" spans="1:13" x14ac:dyDescent="0.25">
      <c r="A27" s="5" t="s">
        <v>38</v>
      </c>
      <c r="B27" s="8">
        <f>SUM(B18,B9)</f>
        <v>2</v>
      </c>
      <c r="C27" s="8">
        <f t="shared" ref="C27:L27" si="3">SUM(C18,C9)</f>
        <v>317</v>
      </c>
      <c r="D27" s="8">
        <f t="shared" si="3"/>
        <v>643</v>
      </c>
      <c r="E27" s="8">
        <f t="shared" si="3"/>
        <v>910</v>
      </c>
      <c r="F27" s="8">
        <f t="shared" si="3"/>
        <v>1066</v>
      </c>
      <c r="G27" s="8">
        <f t="shared" si="3"/>
        <v>1195</v>
      </c>
      <c r="H27" s="8">
        <f t="shared" si="3"/>
        <v>1240</v>
      </c>
      <c r="I27" s="8">
        <f t="shared" si="3"/>
        <v>1044</v>
      </c>
      <c r="J27" s="8">
        <f t="shared" si="3"/>
        <v>95</v>
      </c>
      <c r="K27" s="8">
        <f t="shared" si="3"/>
        <v>24</v>
      </c>
      <c r="L27" s="9">
        <f t="shared" si="3"/>
        <v>6536</v>
      </c>
      <c r="M27" s="32"/>
    </row>
    <row r="28" spans="1:13" x14ac:dyDescent="0.25">
      <c r="A28" s="5" t="s">
        <v>10</v>
      </c>
      <c r="B28" s="8">
        <f t="shared" ref="B28:L31" si="4">SUM(B19,B10)</f>
        <v>8</v>
      </c>
      <c r="C28" s="8">
        <f t="shared" si="4"/>
        <v>832</v>
      </c>
      <c r="D28" s="8">
        <f t="shared" si="4"/>
        <v>1554</v>
      </c>
      <c r="E28" s="8">
        <f t="shared" si="4"/>
        <v>2157</v>
      </c>
      <c r="F28" s="8">
        <f t="shared" si="4"/>
        <v>2615</v>
      </c>
      <c r="G28" s="8">
        <f t="shared" si="4"/>
        <v>2900</v>
      </c>
      <c r="H28" s="8">
        <f t="shared" si="4"/>
        <v>3171</v>
      </c>
      <c r="I28" s="8">
        <f t="shared" si="4"/>
        <v>2659</v>
      </c>
      <c r="J28" s="8">
        <f t="shared" si="4"/>
        <v>195</v>
      </c>
      <c r="K28" s="8">
        <f t="shared" si="4"/>
        <v>52</v>
      </c>
      <c r="L28" s="9">
        <f t="shared" si="4"/>
        <v>16143</v>
      </c>
      <c r="M28" s="32"/>
    </row>
    <row r="29" spans="1:13" x14ac:dyDescent="0.25">
      <c r="A29" s="5" t="s">
        <v>12</v>
      </c>
      <c r="B29" s="8">
        <f t="shared" si="4"/>
        <v>0</v>
      </c>
      <c r="C29" s="8">
        <f t="shared" si="4"/>
        <v>21</v>
      </c>
      <c r="D29" s="8">
        <f t="shared" si="4"/>
        <v>56</v>
      </c>
      <c r="E29" s="8">
        <f t="shared" si="4"/>
        <v>75</v>
      </c>
      <c r="F29" s="8">
        <f t="shared" si="4"/>
        <v>96</v>
      </c>
      <c r="G29" s="8">
        <f t="shared" si="4"/>
        <v>130</v>
      </c>
      <c r="H29" s="8">
        <f t="shared" si="4"/>
        <v>145</v>
      </c>
      <c r="I29" s="8">
        <f t="shared" si="4"/>
        <v>103</v>
      </c>
      <c r="J29" s="8">
        <f t="shared" si="4"/>
        <v>5</v>
      </c>
      <c r="K29" s="8">
        <f t="shared" si="4"/>
        <v>1</v>
      </c>
      <c r="L29" s="9">
        <f t="shared" si="4"/>
        <v>632</v>
      </c>
      <c r="M29" s="32"/>
    </row>
    <row r="30" spans="1:13" x14ac:dyDescent="0.25">
      <c r="A30" s="5" t="s">
        <v>11</v>
      </c>
      <c r="B30" s="8">
        <f t="shared" si="4"/>
        <v>6</v>
      </c>
      <c r="C30" s="8">
        <f t="shared" si="4"/>
        <v>137</v>
      </c>
      <c r="D30" s="8">
        <f t="shared" si="4"/>
        <v>297</v>
      </c>
      <c r="E30" s="8">
        <f t="shared" si="4"/>
        <v>394</v>
      </c>
      <c r="F30" s="8">
        <f t="shared" si="4"/>
        <v>522</v>
      </c>
      <c r="G30" s="8">
        <f t="shared" si="4"/>
        <v>666</v>
      </c>
      <c r="H30" s="8">
        <f t="shared" si="4"/>
        <v>642</v>
      </c>
      <c r="I30" s="8">
        <f t="shared" si="4"/>
        <v>506</v>
      </c>
      <c r="J30" s="8">
        <f t="shared" si="4"/>
        <v>15</v>
      </c>
      <c r="K30" s="8">
        <f t="shared" si="4"/>
        <v>0</v>
      </c>
      <c r="L30" s="9">
        <f t="shared" si="4"/>
        <v>3185</v>
      </c>
      <c r="M30" s="32"/>
    </row>
    <row r="31" spans="1:13" x14ac:dyDescent="0.25">
      <c r="A31" s="5" t="s">
        <v>41</v>
      </c>
      <c r="B31" s="8">
        <f t="shared" si="4"/>
        <v>0</v>
      </c>
      <c r="C31" s="8">
        <f t="shared" si="4"/>
        <v>8</v>
      </c>
      <c r="D31" s="8">
        <f t="shared" si="4"/>
        <v>17</v>
      </c>
      <c r="E31" s="8">
        <f t="shared" si="4"/>
        <v>24</v>
      </c>
      <c r="F31" s="8">
        <f t="shared" si="4"/>
        <v>30</v>
      </c>
      <c r="G31" s="8">
        <f t="shared" si="4"/>
        <v>28</v>
      </c>
      <c r="H31" s="8">
        <f t="shared" si="4"/>
        <v>37</v>
      </c>
      <c r="I31" s="8">
        <f t="shared" si="4"/>
        <v>31</v>
      </c>
      <c r="J31" s="8">
        <f t="shared" si="4"/>
        <v>0</v>
      </c>
      <c r="K31" s="8">
        <f t="shared" si="4"/>
        <v>0</v>
      </c>
      <c r="L31" s="9">
        <f t="shared" si="4"/>
        <v>175</v>
      </c>
      <c r="M31" s="32"/>
    </row>
    <row r="32" spans="1:13" s="18" customFormat="1" x14ac:dyDescent="0.25">
      <c r="A32" s="10" t="s">
        <v>31</v>
      </c>
      <c r="B32" s="11">
        <f>SUM(B27:B31)</f>
        <v>16</v>
      </c>
      <c r="C32" s="11">
        <f t="shared" ref="C32:L32" si="5">SUM(C27:C31)</f>
        <v>1315</v>
      </c>
      <c r="D32" s="11">
        <f t="shared" si="5"/>
        <v>2567</v>
      </c>
      <c r="E32" s="11">
        <f t="shared" si="5"/>
        <v>3560</v>
      </c>
      <c r="F32" s="11">
        <f t="shared" si="5"/>
        <v>4329</v>
      </c>
      <c r="G32" s="11">
        <f t="shared" si="5"/>
        <v>4919</v>
      </c>
      <c r="H32" s="11">
        <f t="shared" si="5"/>
        <v>5235</v>
      </c>
      <c r="I32" s="11">
        <f t="shared" si="5"/>
        <v>4343</v>
      </c>
      <c r="J32" s="11">
        <f t="shared" si="5"/>
        <v>310</v>
      </c>
      <c r="K32" s="11">
        <f t="shared" si="5"/>
        <v>77</v>
      </c>
      <c r="L32" s="12">
        <f t="shared" si="5"/>
        <v>26671</v>
      </c>
      <c r="M32" s="32"/>
    </row>
    <row r="33" spans="1:13" x14ac:dyDescent="0.25">
      <c r="A33" s="4"/>
      <c r="L33" s="4"/>
      <c r="M33" s="32"/>
    </row>
    <row r="34" spans="1:13" x14ac:dyDescent="0.25">
      <c r="A34" s="49" t="s">
        <v>53</v>
      </c>
      <c r="B34" s="50"/>
      <c r="C34" s="50"/>
      <c r="D34" s="49"/>
      <c r="E34" s="50"/>
      <c r="F34" s="50"/>
      <c r="G34" s="49"/>
      <c r="H34" s="50"/>
      <c r="I34" s="50"/>
      <c r="J34" s="49"/>
      <c r="L34" s="4"/>
    </row>
    <row r="35" spans="1:13" ht="25.8" customHeight="1" x14ac:dyDescent="0.25">
      <c r="A35" s="53" t="s">
        <v>103</v>
      </c>
      <c r="B35" s="53"/>
      <c r="C35" s="53"/>
      <c r="D35" s="53"/>
      <c r="E35" s="53"/>
      <c r="F35" s="53"/>
      <c r="G35" s="53"/>
      <c r="H35" s="53"/>
      <c r="I35" s="53"/>
      <c r="J35" s="53"/>
      <c r="K35" s="53"/>
      <c r="L35" s="53"/>
    </row>
    <row r="36" spans="1:13" x14ac:dyDescent="0.25">
      <c r="A36" s="53"/>
      <c r="B36" s="53"/>
      <c r="C36" s="53"/>
      <c r="D36" s="53"/>
      <c r="E36" s="53"/>
      <c r="F36" s="53"/>
      <c r="G36" s="53"/>
      <c r="H36" s="53"/>
      <c r="I36" s="53"/>
      <c r="J36" s="53"/>
      <c r="K36" s="53"/>
      <c r="L36" s="53"/>
    </row>
    <row r="37" spans="1:13" x14ac:dyDescent="0.25">
      <c r="B37" s="32"/>
      <c r="C37" s="32"/>
      <c r="D37" s="32"/>
      <c r="E37" s="32"/>
      <c r="F37" s="32"/>
      <c r="G37" s="32"/>
      <c r="H37" s="32"/>
      <c r="I37" s="32"/>
      <c r="J37" s="32"/>
      <c r="K37" s="32"/>
      <c r="L37" s="32"/>
    </row>
    <row r="38" spans="1:13" x14ac:dyDescent="0.25">
      <c r="B38" s="32"/>
      <c r="C38" s="32"/>
      <c r="D38" s="32"/>
      <c r="E38" s="32"/>
      <c r="F38" s="32"/>
      <c r="G38" s="32"/>
      <c r="H38" s="32"/>
      <c r="I38" s="32"/>
      <c r="J38" s="32"/>
      <c r="K38" s="32"/>
      <c r="L38" s="32"/>
    </row>
    <row r="39" spans="1:13" x14ac:dyDescent="0.25">
      <c r="B39" s="32"/>
      <c r="C39" s="32"/>
      <c r="D39" s="32"/>
      <c r="E39" s="32"/>
      <c r="F39" s="32"/>
      <c r="G39" s="32"/>
      <c r="H39" s="32"/>
      <c r="I39" s="32"/>
      <c r="J39" s="32"/>
      <c r="K39" s="32"/>
      <c r="L39" s="32"/>
    </row>
    <row r="40" spans="1:13" x14ac:dyDescent="0.25">
      <c r="B40" s="32"/>
      <c r="C40" s="32"/>
      <c r="D40" s="32"/>
      <c r="E40" s="32"/>
      <c r="F40" s="32"/>
      <c r="G40" s="32"/>
      <c r="H40" s="32"/>
      <c r="I40" s="32"/>
      <c r="J40" s="32"/>
      <c r="K40" s="32"/>
      <c r="L40" s="32"/>
    </row>
    <row r="41" spans="1:13" x14ac:dyDescent="0.25">
      <c r="B41" s="32"/>
      <c r="C41" s="32"/>
      <c r="D41" s="32"/>
      <c r="E41" s="32"/>
      <c r="F41" s="32"/>
      <c r="G41" s="32"/>
      <c r="H41" s="32"/>
      <c r="I41" s="32"/>
      <c r="J41" s="32"/>
      <c r="K41" s="32"/>
      <c r="L41" s="32"/>
    </row>
    <row r="42" spans="1:13" x14ac:dyDescent="0.25">
      <c r="B42" s="32"/>
      <c r="C42" s="32"/>
      <c r="D42" s="32"/>
      <c r="E42" s="32"/>
      <c r="F42" s="32"/>
      <c r="G42" s="32"/>
      <c r="H42" s="32"/>
      <c r="I42" s="32"/>
      <c r="J42" s="32"/>
      <c r="K42" s="32"/>
      <c r="L42" s="32"/>
    </row>
    <row r="43" spans="1:13" x14ac:dyDescent="0.25">
      <c r="B43" s="32"/>
      <c r="C43" s="32"/>
      <c r="D43" s="32"/>
      <c r="E43" s="32"/>
      <c r="F43" s="32"/>
      <c r="G43" s="32"/>
      <c r="H43" s="32"/>
      <c r="I43" s="32"/>
      <c r="J43" s="32"/>
      <c r="K43" s="32"/>
      <c r="L43" s="32"/>
    </row>
    <row r="46" spans="1:13" x14ac:dyDescent="0.25">
      <c r="C46" s="32"/>
      <c r="L46" s="2"/>
    </row>
    <row r="47" spans="1:13" x14ac:dyDescent="0.25">
      <c r="C47" s="32"/>
      <c r="L47" s="2"/>
    </row>
    <row r="48" spans="1:13" x14ac:dyDescent="0.25">
      <c r="C48" s="32"/>
      <c r="L48" s="2"/>
    </row>
    <row r="50" spans="3:3" x14ac:dyDescent="0.25">
      <c r="C50" s="32"/>
    </row>
    <row r="52" spans="3:3" x14ac:dyDescent="0.25">
      <c r="C52" s="32"/>
    </row>
    <row r="54" spans="3:3" x14ac:dyDescent="0.25">
      <c r="C54" s="32"/>
    </row>
  </sheetData>
  <mergeCells count="7">
    <mergeCell ref="A35:L35"/>
    <mergeCell ref="A36:L36"/>
    <mergeCell ref="A25:L25"/>
    <mergeCell ref="A2:L2"/>
    <mergeCell ref="A3:L3"/>
    <mergeCell ref="A7:L7"/>
    <mergeCell ref="A16:L16"/>
  </mergeCells>
  <phoneticPr fontId="0" type="noConversion"/>
  <printOptions horizontalCentered="1"/>
  <pageMargins left="0.59055118110236227" right="0.59055118110236227" top="0.78740157480314965" bottom="0.78740157480314965" header="0.51181102362204722" footer="0.51181102362204722"/>
  <pageSetup paperSize="9" scale="77" orientation="portrait" verticalDpi="300" r:id="rId1"/>
  <headerFooter alignWithMargins="0">
    <oddFooter>&amp;R&amp;A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03FEEF7FC4925438935D2DAE7BDF520" ma:contentTypeVersion="6" ma:contentTypeDescription="Een nieuw document maken." ma:contentTypeScope="" ma:versionID="f67dbf5e4265d8587c66c83cb656b92e">
  <xsd:schema xmlns:xsd="http://www.w3.org/2001/XMLSchema" xmlns:xs="http://www.w3.org/2001/XMLSchema" xmlns:p="http://schemas.microsoft.com/office/2006/metadata/properties" xmlns:ns2="e6444207-a4b5-4754-9b52-6d90c3395419" targetNamespace="http://schemas.microsoft.com/office/2006/metadata/properties" ma:root="true" ma:fieldsID="8544b5d4fefc8b99a0b6f9bc383905fb" ns2:_="">
    <xsd:import namespace="e6444207-a4b5-4754-9b52-6d90c33954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444207-a4b5-4754-9b52-6d90c33954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B969F25-ECBC-4346-A1CF-089813748A16}"/>
</file>

<file path=customXml/itemProps2.xml><?xml version="1.0" encoding="utf-8"?>
<ds:datastoreItem xmlns:ds="http://schemas.openxmlformats.org/officeDocument/2006/customXml" ds:itemID="{3BEC1E0A-4A2E-43B9-B060-98DEC5658CB9}">
  <ds:schemaRefs>
    <ds:schemaRef ds:uri="http://schemas.microsoft.com/sharepoint/v3/contenttype/forms"/>
  </ds:schemaRefs>
</ds:datastoreItem>
</file>

<file path=customXml/itemProps3.xml><?xml version="1.0" encoding="utf-8"?>
<ds:datastoreItem xmlns:ds="http://schemas.openxmlformats.org/officeDocument/2006/customXml" ds:itemID="{6B705E7A-7D80-4577-B7A2-64133BBF630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13</vt:i4>
      </vt:variant>
    </vt:vector>
  </HeadingPairs>
  <TitlesOfParts>
    <vt:vector size="13" baseType="lpstr">
      <vt:lpstr>INHOUD</vt:lpstr>
      <vt:lpstr>21kleu01</vt:lpstr>
      <vt:lpstr>21kleu02</vt:lpstr>
      <vt:lpstr>21kleu03</vt:lpstr>
      <vt:lpstr>21kleu04</vt:lpstr>
      <vt:lpstr>21kleu05</vt:lpstr>
      <vt:lpstr>21lag01</vt:lpstr>
      <vt:lpstr>21lag02</vt:lpstr>
      <vt:lpstr>21lag03</vt:lpstr>
      <vt:lpstr>21lag04</vt:lpstr>
      <vt:lpstr>21lag05</vt:lpstr>
      <vt:lpstr>21lag06</vt:lpstr>
      <vt:lpstr>21lag07</vt:lpstr>
    </vt:vector>
  </TitlesOfParts>
  <Company>SBS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Geert Vermeulen</dc:creator>
  <cp:lastModifiedBy>Vermeulen, Geert</cp:lastModifiedBy>
  <cp:lastPrinted>2020-07-06T07:59:18Z</cp:lastPrinted>
  <dcterms:created xsi:type="dcterms:W3CDTF">2002-06-10T08:21:55Z</dcterms:created>
  <dcterms:modified xsi:type="dcterms:W3CDTF">2022-10-18T08:47:49Z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0x010100703FEEF7FC4925438935D2DAE7BDF520</vt:lpwstr>
  </property>
</Properties>
</file>