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24226"/>
  <mc:AlternateContent xmlns:mc="http://schemas.openxmlformats.org/markup-compatibility/2006">
    <mc:Choice Requires="x15">
      <x15ac:absPath xmlns:x15ac="http://schemas.microsoft.com/office/spreadsheetml/2010/11/ac" url="C:\Users\vermeuge\Documents\_PUBLICATIES\_STJB\STJB_2122\WEBSITE\"/>
    </mc:Choice>
  </mc:AlternateContent>
  <xr:revisionPtr revIDLastSave="0" documentId="13_ncr:1_{026E9D2E-9001-44C3-9DC7-342B7A957558}" xr6:coauthVersionLast="47" xr6:coauthVersionMax="47" xr10:uidLastSave="{00000000-0000-0000-0000-000000000000}"/>
  <bookViews>
    <workbookView xWindow="-108" yWindow="-108" windowWidth="23256" windowHeight="12576" tabRatio="788" xr2:uid="{00000000-000D-0000-FFFF-FFFF00000000}"/>
  </bookViews>
  <sheets>
    <sheet name="INHOUD" sheetId="13" r:id="rId1"/>
    <sheet name="TOELICHTING" sheetId="14" r:id="rId2"/>
    <sheet name="1_SES_KL" sheetId="1" r:id="rId3"/>
    <sheet name="2_SES_LA" sheetId="2" r:id="rId4"/>
    <sheet name="3_Evolutie SES" sheetId="11" r:id="rId5"/>
    <sheet name="4_KL_SES_DETAIL" sheetId="24" r:id="rId6"/>
    <sheet name="5_LA_SES_DETAIL" sheetId="23" r:id="rId7"/>
    <sheet name="6_SES_SV_LA_geslacht" sheetId="28" r:id="rId8"/>
    <sheet name="7_SES_SV_LA_Belg_NBelg" sheetId="26" r:id="rId9"/>
    <sheet name="8_SES_ZBL_LA_geslacht" sheetId="29" r:id="rId10"/>
    <sheet name="9_SES_ZBL_LA_Belg_NBelg" sheetId="30" r:id="rId11"/>
  </sheets>
  <definedNames>
    <definedName name="_xlnm.Print_Area" localSheetId="0">INHOUD!$A$1:$O$20</definedName>
    <definedName name="_xlnm.Print_Area" localSheetId="1">TOELICHTING!$A$1:$M$39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24" l="1"/>
  <c r="H49" i="24"/>
  <c r="H50" i="24"/>
  <c r="H51" i="24"/>
  <c r="H52" i="24" s="1"/>
  <c r="H30" i="26"/>
  <c r="D10" i="24"/>
  <c r="D11" i="24"/>
  <c r="D12" i="24"/>
  <c r="I12" i="24" s="1"/>
  <c r="D13" i="24"/>
  <c r="D51" i="24" s="1"/>
  <c r="D14" i="24"/>
  <c r="D16" i="24"/>
  <c r="D48" i="24" s="1"/>
  <c r="D17" i="24"/>
  <c r="D18" i="24"/>
  <c r="D19" i="24"/>
  <c r="I19" i="24" s="1"/>
  <c r="D20" i="24"/>
  <c r="D22" i="24"/>
  <c r="D23" i="24"/>
  <c r="D24" i="24"/>
  <c r="D25" i="24"/>
  <c r="D27" i="24"/>
  <c r="D28" i="24"/>
  <c r="D29" i="24"/>
  <c r="D30" i="24"/>
  <c r="D31" i="24"/>
  <c r="D33" i="24"/>
  <c r="D34" i="24"/>
  <c r="D35" i="24"/>
  <c r="D36" i="24"/>
  <c r="D37" i="24"/>
  <c r="D39" i="24"/>
  <c r="D40" i="24"/>
  <c r="I40" i="24" s="1"/>
  <c r="D42" i="24"/>
  <c r="O10" i="23"/>
  <c r="R10" i="23"/>
  <c r="O11" i="23"/>
  <c r="R11" i="23"/>
  <c r="R49" i="23" s="1"/>
  <c r="O12" i="23"/>
  <c r="R12" i="23"/>
  <c r="R50" i="23" s="1"/>
  <c r="O13" i="23"/>
  <c r="R13" i="23"/>
  <c r="R51" i="23" s="1"/>
  <c r="O14" i="23"/>
  <c r="T14" i="23" s="1"/>
  <c r="R14" i="23"/>
  <c r="O16" i="23"/>
  <c r="R16" i="23"/>
  <c r="O17" i="23"/>
  <c r="R17" i="23"/>
  <c r="O18" i="23"/>
  <c r="R18" i="23"/>
  <c r="T18" i="23" s="1"/>
  <c r="O19" i="23"/>
  <c r="O51" i="23" s="1"/>
  <c r="R19" i="23"/>
  <c r="O20" i="23"/>
  <c r="R20" i="23"/>
  <c r="O22" i="23"/>
  <c r="R22" i="23"/>
  <c r="R48" i="23" s="1"/>
  <c r="O23" i="23"/>
  <c r="R23" i="23"/>
  <c r="O24" i="23"/>
  <c r="R24" i="23"/>
  <c r="O25" i="23"/>
  <c r="R25" i="23"/>
  <c r="T25" i="23" s="1"/>
  <c r="O27" i="23"/>
  <c r="R27" i="23"/>
  <c r="O28" i="23"/>
  <c r="R28" i="23"/>
  <c r="O29" i="23"/>
  <c r="R29" i="23"/>
  <c r="O30" i="23"/>
  <c r="T30" i="23" s="1"/>
  <c r="R30" i="23"/>
  <c r="O31" i="23"/>
  <c r="R31" i="23"/>
  <c r="T31" i="23" s="1"/>
  <c r="O33" i="23"/>
  <c r="R33" i="23"/>
  <c r="O34" i="23"/>
  <c r="R34" i="23"/>
  <c r="O35" i="23"/>
  <c r="R35" i="23"/>
  <c r="O36" i="23"/>
  <c r="R36" i="23"/>
  <c r="O37" i="23"/>
  <c r="T37" i="23" s="1"/>
  <c r="R37" i="23"/>
  <c r="O39" i="23"/>
  <c r="R39" i="23"/>
  <c r="O40" i="23"/>
  <c r="R40" i="23"/>
  <c r="O42" i="23"/>
  <c r="R42" i="23"/>
  <c r="O43" i="23"/>
  <c r="R43" i="23"/>
  <c r="T43" i="23" s="1"/>
  <c r="O44" i="23"/>
  <c r="O50" i="23" s="1"/>
  <c r="R44" i="23"/>
  <c r="O45" i="23"/>
  <c r="R45" i="23"/>
  <c r="T45" i="23" s="1"/>
  <c r="O46" i="23"/>
  <c r="R46" i="23"/>
  <c r="T46" i="23" s="1"/>
  <c r="L48" i="23"/>
  <c r="M48" i="23"/>
  <c r="M52" i="23" s="1"/>
  <c r="N48" i="23"/>
  <c r="N52" i="23" s="1"/>
  <c r="P48" i="23"/>
  <c r="P52" i="23" s="1"/>
  <c r="Q48" i="23"/>
  <c r="Q52" i="23" s="1"/>
  <c r="S48" i="23"/>
  <c r="S52" i="23" s="1"/>
  <c r="L49" i="23"/>
  <c r="M49" i="23"/>
  <c r="N49" i="23"/>
  <c r="P49" i="23"/>
  <c r="Q49" i="23"/>
  <c r="S49" i="23"/>
  <c r="L50" i="23"/>
  <c r="L52" i="23" s="1"/>
  <c r="M50" i="23"/>
  <c r="N50" i="23"/>
  <c r="P50" i="23"/>
  <c r="Q50" i="23"/>
  <c r="S50" i="23"/>
  <c r="L51" i="23"/>
  <c r="M51" i="23"/>
  <c r="N51" i="23"/>
  <c r="P51" i="23"/>
  <c r="Q51" i="23"/>
  <c r="S51" i="23"/>
  <c r="D18" i="26"/>
  <c r="E18" i="26"/>
  <c r="E37" i="26" s="1"/>
  <c r="F18" i="26"/>
  <c r="F37" i="26"/>
  <c r="G18" i="26"/>
  <c r="H18" i="26"/>
  <c r="I18" i="26"/>
  <c r="I37" i="26" s="1"/>
  <c r="J18" i="26"/>
  <c r="D37" i="26" s="1"/>
  <c r="G37" i="26"/>
  <c r="K18" i="26"/>
  <c r="K37" i="26" s="1"/>
  <c r="L18" i="26"/>
  <c r="L37" i="26" s="1"/>
  <c r="M18" i="26"/>
  <c r="M37" i="26" s="1"/>
  <c r="N18" i="26"/>
  <c r="O18" i="26"/>
  <c r="P18" i="26"/>
  <c r="P37" i="26" s="1"/>
  <c r="Q18" i="26"/>
  <c r="O37" i="26" s="1"/>
  <c r="R10" i="28"/>
  <c r="R18" i="28" s="1"/>
  <c r="R11" i="28"/>
  <c r="R12" i="28"/>
  <c r="R13" i="28"/>
  <c r="X13" i="28" s="1"/>
  <c r="R14" i="28"/>
  <c r="R15" i="28"/>
  <c r="R34" i="28" s="1"/>
  <c r="R16" i="28"/>
  <c r="R35" i="28" s="1"/>
  <c r="R17" i="28"/>
  <c r="R36" i="28" s="1"/>
  <c r="H49" i="1"/>
  <c r="E48" i="23"/>
  <c r="E52" i="23" s="1"/>
  <c r="F48" i="23"/>
  <c r="F52" i="23" s="1"/>
  <c r="E49" i="23"/>
  <c r="F49" i="23"/>
  <c r="E50" i="23"/>
  <c r="F50" i="23"/>
  <c r="E51" i="23"/>
  <c r="F51" i="23"/>
  <c r="O10" i="24"/>
  <c r="O48" i="24" s="1"/>
  <c r="O11" i="24"/>
  <c r="O49" i="24" s="1"/>
  <c r="O13" i="24"/>
  <c r="O14" i="24"/>
  <c r="T14" i="24" s="1"/>
  <c r="O16" i="24"/>
  <c r="O17" i="24"/>
  <c r="O18" i="24"/>
  <c r="O19" i="24"/>
  <c r="O20" i="24"/>
  <c r="O22" i="24"/>
  <c r="O23" i="24"/>
  <c r="O24" i="24"/>
  <c r="O25" i="24"/>
  <c r="O27" i="24"/>
  <c r="O28" i="24"/>
  <c r="O29" i="24"/>
  <c r="O30" i="24"/>
  <c r="O31" i="24"/>
  <c r="O33" i="24"/>
  <c r="O34" i="24"/>
  <c r="O35" i="24"/>
  <c r="O50" i="24" s="1"/>
  <c r="O36" i="24"/>
  <c r="O37" i="24"/>
  <c r="O39" i="24"/>
  <c r="O40" i="24"/>
  <c r="O42" i="24"/>
  <c r="T42" i="24" s="1"/>
  <c r="O43" i="24"/>
  <c r="O44" i="24"/>
  <c r="O45" i="24"/>
  <c r="O46" i="24"/>
  <c r="D46" i="24"/>
  <c r="D45" i="24"/>
  <c r="D44" i="24"/>
  <c r="D43" i="24"/>
  <c r="K18" i="28"/>
  <c r="X17" i="26"/>
  <c r="X36" i="26" s="1"/>
  <c r="W17" i="26"/>
  <c r="V17" i="26"/>
  <c r="U17" i="26"/>
  <c r="T17" i="26"/>
  <c r="T36" i="26"/>
  <c r="S17" i="26"/>
  <c r="R17" i="26"/>
  <c r="R36" i="26" s="1"/>
  <c r="X16" i="26"/>
  <c r="X35" i="26" s="1"/>
  <c r="W16" i="26"/>
  <c r="W35" i="26"/>
  <c r="V16" i="26"/>
  <c r="U16" i="26"/>
  <c r="U35" i="26" s="1"/>
  <c r="T16" i="26"/>
  <c r="T35" i="26" s="1"/>
  <c r="S16" i="26"/>
  <c r="S35" i="26" s="1"/>
  <c r="R16" i="26"/>
  <c r="X15" i="26"/>
  <c r="X34" i="26" s="1"/>
  <c r="W15" i="26"/>
  <c r="W34" i="26" s="1"/>
  <c r="V15" i="26"/>
  <c r="V34" i="26"/>
  <c r="U15" i="26"/>
  <c r="U34" i="26"/>
  <c r="T15" i="26"/>
  <c r="T34" i="26"/>
  <c r="S15" i="26"/>
  <c r="S34" i="26"/>
  <c r="R15" i="26"/>
  <c r="R34" i="26" s="1"/>
  <c r="X14" i="26"/>
  <c r="X33" i="26"/>
  <c r="W14" i="26"/>
  <c r="W33" i="26"/>
  <c r="V14" i="26"/>
  <c r="V33" i="26"/>
  <c r="U14" i="26"/>
  <c r="U33" i="26"/>
  <c r="T14" i="26"/>
  <c r="T33" i="26"/>
  <c r="S14" i="26"/>
  <c r="S33" i="26" s="1"/>
  <c r="R14" i="26"/>
  <c r="X13" i="26"/>
  <c r="X32" i="26"/>
  <c r="W13" i="26"/>
  <c r="W32" i="26" s="1"/>
  <c r="V13" i="26"/>
  <c r="V32" i="26" s="1"/>
  <c r="U13" i="26"/>
  <c r="U32" i="26" s="1"/>
  <c r="T13" i="26"/>
  <c r="S13" i="26"/>
  <c r="S32" i="26" s="1"/>
  <c r="R13" i="26"/>
  <c r="R32" i="26"/>
  <c r="X12" i="26"/>
  <c r="T31" i="26" s="1"/>
  <c r="W12" i="26"/>
  <c r="V12" i="26"/>
  <c r="V31" i="26" s="1"/>
  <c r="U12" i="26"/>
  <c r="T12" i="26"/>
  <c r="S12" i="26"/>
  <c r="R12" i="26"/>
  <c r="R31" i="26" s="1"/>
  <c r="X11" i="26"/>
  <c r="W11" i="26"/>
  <c r="W30" i="26" s="1"/>
  <c r="V11" i="26"/>
  <c r="V30" i="26" s="1"/>
  <c r="U11" i="26"/>
  <c r="U30" i="26"/>
  <c r="T11" i="26"/>
  <c r="T30" i="26" s="1"/>
  <c r="S11" i="26"/>
  <c r="R11" i="26"/>
  <c r="R30" i="26"/>
  <c r="X10" i="26"/>
  <c r="U29" i="26" s="1"/>
  <c r="W10" i="26"/>
  <c r="W18" i="26" s="1"/>
  <c r="V10" i="26"/>
  <c r="V18" i="26" s="1"/>
  <c r="U10" i="26"/>
  <c r="U18" i="26" s="1"/>
  <c r="T10" i="26"/>
  <c r="S10" i="26"/>
  <c r="S18" i="26" s="1"/>
  <c r="R10" i="26"/>
  <c r="R29" i="26" s="1"/>
  <c r="O16" i="30"/>
  <c r="N16" i="30"/>
  <c r="M16" i="30"/>
  <c r="L16" i="30"/>
  <c r="J34" i="30"/>
  <c r="L34" i="30" s="1"/>
  <c r="O15" i="30"/>
  <c r="N15" i="30"/>
  <c r="M15" i="30"/>
  <c r="K33" i="30" s="1"/>
  <c r="L15" i="30"/>
  <c r="J33" i="30" s="1"/>
  <c r="O14" i="30"/>
  <c r="N14" i="30"/>
  <c r="M14" i="30"/>
  <c r="L14" i="30"/>
  <c r="J32" i="30"/>
  <c r="L32" i="30" s="1"/>
  <c r="O13" i="30"/>
  <c r="N13" i="30"/>
  <c r="M13" i="30"/>
  <c r="K31" i="30" s="1"/>
  <c r="L13" i="30"/>
  <c r="O12" i="30"/>
  <c r="N12" i="30"/>
  <c r="M12" i="30"/>
  <c r="L12" i="30"/>
  <c r="J30" i="30" s="1"/>
  <c r="L30" i="30" s="1"/>
  <c r="K30" i="30"/>
  <c r="O11" i="30"/>
  <c r="N11" i="30"/>
  <c r="M11" i="30"/>
  <c r="K29" i="30" s="1"/>
  <c r="L29" i="30" s="1"/>
  <c r="L11" i="30"/>
  <c r="O10" i="30"/>
  <c r="O17" i="30"/>
  <c r="N10" i="30"/>
  <c r="M10" i="30"/>
  <c r="J28" i="30" s="1"/>
  <c r="L10" i="30"/>
  <c r="O9" i="30"/>
  <c r="N9" i="30"/>
  <c r="N17" i="30" s="1"/>
  <c r="M9" i="30"/>
  <c r="K27" i="30"/>
  <c r="L9" i="30"/>
  <c r="L17" i="30" s="1"/>
  <c r="J27" i="30"/>
  <c r="L27" i="30" s="1"/>
  <c r="K17" i="30"/>
  <c r="J17" i="30"/>
  <c r="I17" i="30"/>
  <c r="H35" i="30" s="1"/>
  <c r="H17" i="30"/>
  <c r="G35" i="30" s="1"/>
  <c r="I35" i="30" s="1"/>
  <c r="G17" i="30"/>
  <c r="F17" i="30"/>
  <c r="E17" i="30"/>
  <c r="E35" i="30"/>
  <c r="D17" i="30"/>
  <c r="D35" i="30"/>
  <c r="F35" i="30" s="1"/>
  <c r="O16" i="29"/>
  <c r="N16" i="29"/>
  <c r="M16" i="29"/>
  <c r="L16" i="29"/>
  <c r="J34" i="29" s="1"/>
  <c r="L34" i="29" s="1"/>
  <c r="O15" i="29"/>
  <c r="N15" i="29"/>
  <c r="M15" i="29"/>
  <c r="L15" i="29"/>
  <c r="J33" i="29" s="1"/>
  <c r="L33" i="29" s="1"/>
  <c r="O14" i="29"/>
  <c r="N14" i="29"/>
  <c r="M14" i="29"/>
  <c r="L14" i="29"/>
  <c r="J32" i="29" s="1"/>
  <c r="L32" i="29" s="1"/>
  <c r="O13" i="29"/>
  <c r="N13" i="29"/>
  <c r="N17" i="29"/>
  <c r="M13" i="29"/>
  <c r="K31" i="29" s="1"/>
  <c r="L13" i="29"/>
  <c r="J31" i="29" s="1"/>
  <c r="O12" i="29"/>
  <c r="N12" i="29"/>
  <c r="M12" i="29"/>
  <c r="K30" i="29" s="1"/>
  <c r="L30" i="29" s="1"/>
  <c r="L12" i="29"/>
  <c r="O11" i="29"/>
  <c r="N11" i="29"/>
  <c r="M11" i="29"/>
  <c r="L11" i="29"/>
  <c r="J29" i="29"/>
  <c r="L29" i="29" s="1"/>
  <c r="O10" i="29"/>
  <c r="N10" i="29"/>
  <c r="M10" i="29"/>
  <c r="L10" i="29"/>
  <c r="K28" i="29" s="1"/>
  <c r="O9" i="29"/>
  <c r="N9" i="29"/>
  <c r="M9" i="29"/>
  <c r="L9" i="29"/>
  <c r="K27" i="29"/>
  <c r="L27" i="29" s="1"/>
  <c r="K17" i="29"/>
  <c r="J17" i="29"/>
  <c r="I17" i="29"/>
  <c r="H17" i="29"/>
  <c r="G35" i="29" s="1"/>
  <c r="I35" i="29" s="1"/>
  <c r="G17" i="29"/>
  <c r="F17" i="29"/>
  <c r="E17" i="29"/>
  <c r="D17" i="29"/>
  <c r="E35" i="29" s="1"/>
  <c r="W17" i="28"/>
  <c r="V17" i="28"/>
  <c r="U17" i="28"/>
  <c r="T17" i="28"/>
  <c r="T36" i="28" s="1"/>
  <c r="S17" i="28"/>
  <c r="W16" i="28"/>
  <c r="W35" i="28" s="1"/>
  <c r="V16" i="28"/>
  <c r="V35" i="28" s="1"/>
  <c r="U16" i="28"/>
  <c r="U35" i="28" s="1"/>
  <c r="T16" i="28"/>
  <c r="T35" i="28" s="1"/>
  <c r="X16" i="28"/>
  <c r="S35" i="28" s="1"/>
  <c r="S16" i="28"/>
  <c r="W15" i="28"/>
  <c r="V15" i="28"/>
  <c r="V34" i="28" s="1"/>
  <c r="U15" i="28"/>
  <c r="T15" i="28"/>
  <c r="S15" i="28"/>
  <c r="S34" i="28" s="1"/>
  <c r="W14" i="28"/>
  <c r="V14" i="28"/>
  <c r="V33" i="28" s="1"/>
  <c r="U14" i="28"/>
  <c r="U33" i="28" s="1"/>
  <c r="T14" i="28"/>
  <c r="T33" i="28" s="1"/>
  <c r="S14" i="28"/>
  <c r="S33" i="28" s="1"/>
  <c r="W13" i="28"/>
  <c r="V13" i="28"/>
  <c r="U13" i="28"/>
  <c r="T13" i="28"/>
  <c r="S13" i="28"/>
  <c r="W12" i="28"/>
  <c r="V12" i="28"/>
  <c r="U12" i="28"/>
  <c r="T12" i="28"/>
  <c r="S12" i="28"/>
  <c r="W11" i="28"/>
  <c r="W30" i="28" s="1"/>
  <c r="V11" i="28"/>
  <c r="X11" i="28" s="1"/>
  <c r="U11" i="28"/>
  <c r="T11" i="28"/>
  <c r="S11" i="28"/>
  <c r="W10" i="28"/>
  <c r="V10" i="28"/>
  <c r="U10" i="28"/>
  <c r="T10" i="28"/>
  <c r="S10" i="28"/>
  <c r="S18" i="28" s="1"/>
  <c r="Q18" i="28"/>
  <c r="Q37" i="28" s="1"/>
  <c r="P18" i="28"/>
  <c r="O18" i="28"/>
  <c r="N18" i="28"/>
  <c r="M18" i="28"/>
  <c r="M37" i="28" s="1"/>
  <c r="L18" i="28"/>
  <c r="L37" i="28" s="1"/>
  <c r="J18" i="28"/>
  <c r="D37" i="28" s="1"/>
  <c r="I18" i="28"/>
  <c r="I37" i="28" s="1"/>
  <c r="H18" i="28"/>
  <c r="H37" i="28"/>
  <c r="G18" i="28"/>
  <c r="G37" i="28" s="1"/>
  <c r="F18" i="28"/>
  <c r="E18" i="28"/>
  <c r="D18" i="28"/>
  <c r="R27" i="24"/>
  <c r="T27" i="24"/>
  <c r="R46" i="24"/>
  <c r="T46" i="24" s="1"/>
  <c r="R45" i="24"/>
  <c r="R44" i="24"/>
  <c r="R43" i="24"/>
  <c r="R42" i="24"/>
  <c r="R40" i="24"/>
  <c r="R39" i="24"/>
  <c r="R37" i="24"/>
  <c r="T37" i="24" s="1"/>
  <c r="R36" i="24"/>
  <c r="T36" i="24"/>
  <c r="R35" i="24"/>
  <c r="R34" i="24"/>
  <c r="R33" i="24"/>
  <c r="R31" i="24"/>
  <c r="T31" i="24" s="1"/>
  <c r="R30" i="24"/>
  <c r="R29" i="24"/>
  <c r="T29" i="24"/>
  <c r="R28" i="24"/>
  <c r="R49" i="24" s="1"/>
  <c r="R25" i="24"/>
  <c r="R24" i="24"/>
  <c r="R23" i="24"/>
  <c r="R22" i="24"/>
  <c r="R20" i="24"/>
  <c r="R19" i="24"/>
  <c r="R18" i="24"/>
  <c r="T18" i="24" s="1"/>
  <c r="R17" i="24"/>
  <c r="R16" i="24"/>
  <c r="R14" i="24"/>
  <c r="R13" i="24"/>
  <c r="T13" i="24" s="1"/>
  <c r="R11" i="24"/>
  <c r="R10" i="24"/>
  <c r="R48" i="24" s="1"/>
  <c r="T10" i="24"/>
  <c r="G46" i="24"/>
  <c r="I46" i="24"/>
  <c r="G45" i="24"/>
  <c r="I45" i="24" s="1"/>
  <c r="G44" i="24"/>
  <c r="G43" i="24"/>
  <c r="I43" i="24" s="1"/>
  <c r="G42" i="24"/>
  <c r="I42" i="24" s="1"/>
  <c r="G40" i="24"/>
  <c r="G39" i="24"/>
  <c r="G37" i="24"/>
  <c r="G36" i="24"/>
  <c r="G35" i="24"/>
  <c r="G34" i="24"/>
  <c r="G33" i="24"/>
  <c r="G48" i="24" s="1"/>
  <c r="G31" i="24"/>
  <c r="I31" i="24"/>
  <c r="G30" i="24"/>
  <c r="G29" i="24"/>
  <c r="G28" i="24"/>
  <c r="G27" i="24"/>
  <c r="G25" i="24"/>
  <c r="G24" i="24"/>
  <c r="I24" i="24" s="1"/>
  <c r="G23" i="24"/>
  <c r="I23" i="24" s="1"/>
  <c r="G22" i="24"/>
  <c r="G20" i="24"/>
  <c r="G19" i="24"/>
  <c r="G18" i="24"/>
  <c r="G17" i="24"/>
  <c r="G16" i="24"/>
  <c r="G14" i="24"/>
  <c r="G13" i="24"/>
  <c r="G12" i="24"/>
  <c r="G11" i="24"/>
  <c r="G10" i="24"/>
  <c r="I10" i="24" s="1"/>
  <c r="G46" i="23"/>
  <c r="G45" i="23"/>
  <c r="G44" i="23"/>
  <c r="G43" i="23"/>
  <c r="G42" i="23"/>
  <c r="G40" i="23"/>
  <c r="G39" i="23"/>
  <c r="G37" i="23"/>
  <c r="I37" i="23" s="1"/>
  <c r="G36" i="23"/>
  <c r="G35" i="23"/>
  <c r="G34" i="23"/>
  <c r="G33" i="23"/>
  <c r="G31" i="23"/>
  <c r="I31" i="23" s="1"/>
  <c r="G30" i="23"/>
  <c r="G29" i="23"/>
  <c r="G28" i="23"/>
  <c r="G27" i="23"/>
  <c r="G25" i="23"/>
  <c r="G24" i="23"/>
  <c r="G23" i="23"/>
  <c r="G22" i="23"/>
  <c r="G20" i="23"/>
  <c r="G19" i="23"/>
  <c r="I19" i="23" s="1"/>
  <c r="G18" i="23"/>
  <c r="G17" i="23"/>
  <c r="G16" i="23"/>
  <c r="G14" i="23"/>
  <c r="G13" i="23"/>
  <c r="G12" i="23"/>
  <c r="I12" i="23" s="1"/>
  <c r="G11" i="23"/>
  <c r="G49" i="23" s="1"/>
  <c r="G10" i="23"/>
  <c r="G48" i="23" s="1"/>
  <c r="D46" i="23"/>
  <c r="D45" i="23"/>
  <c r="I45" i="23"/>
  <c r="D44" i="23"/>
  <c r="D43" i="23"/>
  <c r="D42" i="23"/>
  <c r="I42" i="23"/>
  <c r="D40" i="23"/>
  <c r="D39" i="23"/>
  <c r="D37" i="23"/>
  <c r="D36" i="23"/>
  <c r="I36" i="23" s="1"/>
  <c r="D35" i="23"/>
  <c r="D34" i="23"/>
  <c r="D33" i="23"/>
  <c r="I33" i="23"/>
  <c r="D31" i="23"/>
  <c r="D30" i="23"/>
  <c r="D29" i="23"/>
  <c r="D28" i="23"/>
  <c r="D27" i="23"/>
  <c r="I27" i="23" s="1"/>
  <c r="D25" i="23"/>
  <c r="I25" i="23" s="1"/>
  <c r="D24" i="23"/>
  <c r="I24" i="23" s="1"/>
  <c r="D23" i="23"/>
  <c r="D22" i="23"/>
  <c r="D20" i="23"/>
  <c r="D19" i="23"/>
  <c r="D18" i="23"/>
  <c r="I18" i="23" s="1"/>
  <c r="D17" i="23"/>
  <c r="D16" i="23"/>
  <c r="D14" i="23"/>
  <c r="D13" i="23"/>
  <c r="D51" i="23" s="1"/>
  <c r="D12" i="23"/>
  <c r="D11" i="23"/>
  <c r="D10" i="23"/>
  <c r="D48" i="23" s="1"/>
  <c r="N51" i="2"/>
  <c r="N50" i="2"/>
  <c r="N52" i="2" s="1"/>
  <c r="N36" i="11" s="1"/>
  <c r="N49" i="2"/>
  <c r="N48" i="2"/>
  <c r="M51" i="2"/>
  <c r="M50" i="2"/>
  <c r="M49" i="2"/>
  <c r="M48" i="2"/>
  <c r="M52" i="2" s="1"/>
  <c r="M36" i="11" s="1"/>
  <c r="L51" i="2"/>
  <c r="L50" i="2"/>
  <c r="L49" i="2"/>
  <c r="L48" i="2"/>
  <c r="L52" i="2" s="1"/>
  <c r="L36" i="11" s="1"/>
  <c r="N51" i="1"/>
  <c r="N50" i="1"/>
  <c r="N49" i="1"/>
  <c r="N48" i="1"/>
  <c r="M51" i="1"/>
  <c r="M50" i="1"/>
  <c r="M49" i="1"/>
  <c r="M48" i="1"/>
  <c r="L51" i="1"/>
  <c r="L50" i="1"/>
  <c r="L49" i="1"/>
  <c r="L48" i="1"/>
  <c r="S48" i="24"/>
  <c r="S52" i="24" s="1"/>
  <c r="S49" i="24"/>
  <c r="S50" i="24"/>
  <c r="S51" i="24"/>
  <c r="F48" i="24"/>
  <c r="F49" i="24"/>
  <c r="F52" i="24" s="1"/>
  <c r="F50" i="24"/>
  <c r="F51" i="24"/>
  <c r="H48" i="23"/>
  <c r="H52" i="23" s="1"/>
  <c r="H49" i="23"/>
  <c r="H50" i="23"/>
  <c r="H51" i="23"/>
  <c r="H34" i="30"/>
  <c r="G34" i="30"/>
  <c r="I34" i="30" s="1"/>
  <c r="E34" i="30"/>
  <c r="D34" i="30"/>
  <c r="F34" i="30" s="1"/>
  <c r="H33" i="30"/>
  <c r="G33" i="30"/>
  <c r="I33" i="30"/>
  <c r="E33" i="30"/>
  <c r="D33" i="30"/>
  <c r="F33" i="30" s="1"/>
  <c r="H32" i="30"/>
  <c r="G32" i="30"/>
  <c r="I32" i="30" s="1"/>
  <c r="E32" i="30"/>
  <c r="D32" i="30"/>
  <c r="F32" i="30" s="1"/>
  <c r="H31" i="30"/>
  <c r="G31" i="30"/>
  <c r="I31" i="30"/>
  <c r="E31" i="30"/>
  <c r="D31" i="30"/>
  <c r="F31" i="30" s="1"/>
  <c r="H30" i="30"/>
  <c r="G30" i="30"/>
  <c r="I30" i="30" s="1"/>
  <c r="E30" i="30"/>
  <c r="D30" i="30"/>
  <c r="F30" i="30" s="1"/>
  <c r="H29" i="30"/>
  <c r="G29" i="30"/>
  <c r="I29" i="30"/>
  <c r="E29" i="30"/>
  <c r="D29" i="30"/>
  <c r="F29" i="30" s="1"/>
  <c r="H28" i="30"/>
  <c r="G28" i="30"/>
  <c r="I28" i="30" s="1"/>
  <c r="E28" i="30"/>
  <c r="D28" i="30"/>
  <c r="F28" i="30" s="1"/>
  <c r="H27" i="30"/>
  <c r="G27" i="30"/>
  <c r="I27" i="30"/>
  <c r="E27" i="30"/>
  <c r="D27" i="30"/>
  <c r="F27" i="30" s="1"/>
  <c r="Q36" i="26"/>
  <c r="P36" i="26"/>
  <c r="O36" i="26"/>
  <c r="N36" i="26"/>
  <c r="M36" i="26"/>
  <c r="L36" i="26"/>
  <c r="K36" i="26"/>
  <c r="J36" i="26"/>
  <c r="I36" i="26"/>
  <c r="H36" i="26"/>
  <c r="G36" i="26"/>
  <c r="F36" i="26"/>
  <c r="E36" i="26"/>
  <c r="D36" i="26"/>
  <c r="Q35" i="26"/>
  <c r="P35" i="26"/>
  <c r="O35" i="26"/>
  <c r="N35" i="26"/>
  <c r="M35" i="26"/>
  <c r="L35" i="26"/>
  <c r="K35" i="26"/>
  <c r="J35" i="26"/>
  <c r="I35" i="26"/>
  <c r="H35" i="26"/>
  <c r="G35" i="26"/>
  <c r="F35" i="26"/>
  <c r="E35" i="26"/>
  <c r="D35" i="26"/>
  <c r="Q34" i="26"/>
  <c r="P34" i="26"/>
  <c r="O34" i="26"/>
  <c r="N34" i="26"/>
  <c r="M34" i="26"/>
  <c r="L34" i="26"/>
  <c r="K34" i="26"/>
  <c r="J34" i="26"/>
  <c r="I34" i="26"/>
  <c r="H34" i="26"/>
  <c r="G34" i="26"/>
  <c r="F34" i="26"/>
  <c r="E34" i="26"/>
  <c r="D34" i="26"/>
  <c r="Q33" i="26"/>
  <c r="P33" i="26"/>
  <c r="O33" i="26"/>
  <c r="N33" i="26"/>
  <c r="M33" i="26"/>
  <c r="L33" i="26"/>
  <c r="K33" i="26"/>
  <c r="J33" i="26"/>
  <c r="I33" i="26"/>
  <c r="H33" i="26"/>
  <c r="G33" i="26"/>
  <c r="F33" i="26"/>
  <c r="E33" i="26"/>
  <c r="D33" i="26"/>
  <c r="Q32" i="26"/>
  <c r="P32" i="26"/>
  <c r="O32" i="26"/>
  <c r="N32" i="26"/>
  <c r="M32" i="26"/>
  <c r="L32" i="26"/>
  <c r="K32" i="26"/>
  <c r="J32" i="26"/>
  <c r="I32" i="26"/>
  <c r="H32" i="26"/>
  <c r="G32" i="26"/>
  <c r="F32" i="26"/>
  <c r="E32" i="26"/>
  <c r="D32" i="26"/>
  <c r="Q31" i="26"/>
  <c r="P31" i="26"/>
  <c r="O31" i="26"/>
  <c r="N31" i="26"/>
  <c r="M31" i="26"/>
  <c r="L31" i="26"/>
  <c r="K31" i="26"/>
  <c r="J31" i="26"/>
  <c r="I31" i="26"/>
  <c r="H31" i="26"/>
  <c r="G31" i="26"/>
  <c r="F31" i="26"/>
  <c r="E31" i="26"/>
  <c r="D31" i="26"/>
  <c r="Q30" i="26"/>
  <c r="P30" i="26"/>
  <c r="O30" i="26"/>
  <c r="N30" i="26"/>
  <c r="M30" i="26"/>
  <c r="L30" i="26"/>
  <c r="K30" i="26"/>
  <c r="J30" i="26"/>
  <c r="I30" i="26"/>
  <c r="G30" i="26"/>
  <c r="F30" i="26"/>
  <c r="E30" i="26"/>
  <c r="D30" i="26"/>
  <c r="Q29" i="26"/>
  <c r="P29" i="26"/>
  <c r="O29" i="26"/>
  <c r="N29" i="26"/>
  <c r="M29" i="26"/>
  <c r="L29" i="26"/>
  <c r="K29" i="26"/>
  <c r="J29" i="26"/>
  <c r="I29" i="26"/>
  <c r="H29" i="26"/>
  <c r="G29" i="26"/>
  <c r="F29" i="26"/>
  <c r="E29" i="26"/>
  <c r="D29" i="26"/>
  <c r="H34" i="29"/>
  <c r="G34" i="29"/>
  <c r="I34" i="29" s="1"/>
  <c r="E34" i="29"/>
  <c r="D34" i="29"/>
  <c r="F34" i="29" s="1"/>
  <c r="H33" i="29"/>
  <c r="I33" i="29" s="1"/>
  <c r="G33" i="29"/>
  <c r="E33" i="29"/>
  <c r="D33" i="29"/>
  <c r="F33" i="29" s="1"/>
  <c r="H32" i="29"/>
  <c r="G32" i="29"/>
  <c r="I32" i="29" s="1"/>
  <c r="E32" i="29"/>
  <c r="D32" i="29"/>
  <c r="H31" i="29"/>
  <c r="G31" i="29"/>
  <c r="E31" i="29"/>
  <c r="D31" i="29"/>
  <c r="F31" i="29" s="1"/>
  <c r="H30" i="29"/>
  <c r="G30" i="29"/>
  <c r="I30" i="29" s="1"/>
  <c r="E30" i="29"/>
  <c r="D30" i="29"/>
  <c r="F30" i="29" s="1"/>
  <c r="H29" i="29"/>
  <c r="G29" i="29"/>
  <c r="I29" i="29"/>
  <c r="E29" i="29"/>
  <c r="D29" i="29"/>
  <c r="F29" i="29" s="1"/>
  <c r="H28" i="29"/>
  <c r="G28" i="29"/>
  <c r="E28" i="29"/>
  <c r="D28" i="29"/>
  <c r="H27" i="29"/>
  <c r="I27" i="29" s="1"/>
  <c r="G27" i="29"/>
  <c r="E27" i="29"/>
  <c r="D27" i="29"/>
  <c r="F27" i="29"/>
  <c r="Q36" i="28"/>
  <c r="P36" i="28"/>
  <c r="O36" i="28"/>
  <c r="N36" i="28"/>
  <c r="M36" i="28"/>
  <c r="L36" i="28"/>
  <c r="K36" i="28"/>
  <c r="J36" i="28"/>
  <c r="I36" i="28"/>
  <c r="H36" i="28"/>
  <c r="G36" i="28"/>
  <c r="F36" i="28"/>
  <c r="E36" i="28"/>
  <c r="D36" i="28"/>
  <c r="Q35" i="28"/>
  <c r="P35" i="28"/>
  <c r="O35" i="28"/>
  <c r="N35" i="28"/>
  <c r="M35" i="28"/>
  <c r="L35" i="28"/>
  <c r="K35" i="28"/>
  <c r="J35" i="28"/>
  <c r="I35" i="28"/>
  <c r="H35" i="28"/>
  <c r="G35" i="28"/>
  <c r="F35" i="28"/>
  <c r="E35" i="28"/>
  <c r="D35" i="28"/>
  <c r="Q34" i="28"/>
  <c r="P34" i="28"/>
  <c r="O34" i="28"/>
  <c r="N34" i="28"/>
  <c r="M34" i="28"/>
  <c r="L34" i="28"/>
  <c r="K34" i="28"/>
  <c r="J34" i="28"/>
  <c r="I34" i="28"/>
  <c r="H34" i="28"/>
  <c r="G34" i="28"/>
  <c r="F34" i="28"/>
  <c r="E34" i="28"/>
  <c r="D34" i="28"/>
  <c r="Q33" i="28"/>
  <c r="P33" i="28"/>
  <c r="O33" i="28"/>
  <c r="N33" i="28"/>
  <c r="M33" i="28"/>
  <c r="L33" i="28"/>
  <c r="K33" i="28"/>
  <c r="J33" i="28"/>
  <c r="I33" i="28"/>
  <c r="H33" i="28"/>
  <c r="G33" i="28"/>
  <c r="F33" i="28"/>
  <c r="E33" i="28"/>
  <c r="D33" i="28"/>
  <c r="Q32" i="28"/>
  <c r="P32" i="28"/>
  <c r="O32" i="28"/>
  <c r="N32" i="28"/>
  <c r="M32" i="28"/>
  <c r="L32" i="28"/>
  <c r="K32" i="28"/>
  <c r="J32" i="28"/>
  <c r="I32" i="28"/>
  <c r="H32" i="28"/>
  <c r="G32" i="28"/>
  <c r="F32" i="28"/>
  <c r="E32" i="28"/>
  <c r="D32" i="28"/>
  <c r="Q31" i="28"/>
  <c r="P31" i="28"/>
  <c r="O31" i="28"/>
  <c r="N31" i="28"/>
  <c r="M31" i="28"/>
  <c r="L31" i="28"/>
  <c r="K31" i="28"/>
  <c r="J31" i="28"/>
  <c r="I31" i="28"/>
  <c r="H31" i="28"/>
  <c r="G31" i="28"/>
  <c r="F31" i="28"/>
  <c r="E31" i="28"/>
  <c r="D31" i="28"/>
  <c r="Q30" i="28"/>
  <c r="P30" i="28"/>
  <c r="O30" i="28"/>
  <c r="N30" i="28"/>
  <c r="M30" i="28"/>
  <c r="L30" i="28"/>
  <c r="K30" i="28"/>
  <c r="J30" i="28"/>
  <c r="I30" i="28"/>
  <c r="H30" i="28"/>
  <c r="G30" i="28"/>
  <c r="F30" i="28"/>
  <c r="E30" i="28"/>
  <c r="D30" i="28"/>
  <c r="Q29" i="28"/>
  <c r="P29" i="28"/>
  <c r="O29" i="28"/>
  <c r="N29" i="28"/>
  <c r="M29" i="28"/>
  <c r="L29" i="28"/>
  <c r="K29" i="28"/>
  <c r="J29" i="28"/>
  <c r="I29" i="28"/>
  <c r="H29" i="28"/>
  <c r="G29" i="28"/>
  <c r="F29" i="28"/>
  <c r="E29" i="28"/>
  <c r="D29" i="28"/>
  <c r="C51" i="23"/>
  <c r="B51" i="23"/>
  <c r="C50" i="23"/>
  <c r="B50" i="23"/>
  <c r="C49" i="23"/>
  <c r="B49" i="23"/>
  <c r="C48" i="23"/>
  <c r="C52" i="23" s="1"/>
  <c r="B48" i="23"/>
  <c r="B52" i="23" s="1"/>
  <c r="Q51" i="24"/>
  <c r="P51" i="24"/>
  <c r="P52" i="24" s="1"/>
  <c r="N51" i="24"/>
  <c r="M51" i="24"/>
  <c r="L51" i="24"/>
  <c r="E51" i="24"/>
  <c r="C51" i="24"/>
  <c r="Q50" i="24"/>
  <c r="P50" i="24"/>
  <c r="N50" i="24"/>
  <c r="M50" i="24"/>
  <c r="L50" i="24"/>
  <c r="E50" i="24"/>
  <c r="C50" i="24"/>
  <c r="Q49" i="24"/>
  <c r="P49" i="24"/>
  <c r="N49" i="24"/>
  <c r="M49" i="24"/>
  <c r="L49" i="24"/>
  <c r="E49" i="24"/>
  <c r="C49" i="24"/>
  <c r="Q48" i="24"/>
  <c r="Q52" i="24" s="1"/>
  <c r="P48" i="24"/>
  <c r="N48" i="24"/>
  <c r="N52" i="24" s="1"/>
  <c r="M48" i="24"/>
  <c r="L48" i="24"/>
  <c r="L52" i="24" s="1"/>
  <c r="E48" i="24"/>
  <c r="E52" i="24"/>
  <c r="C48" i="24"/>
  <c r="B51" i="24"/>
  <c r="B50" i="24"/>
  <c r="B49" i="24"/>
  <c r="B48" i="24"/>
  <c r="B52" i="24"/>
  <c r="J51" i="2"/>
  <c r="I51" i="2"/>
  <c r="H51" i="2"/>
  <c r="G51" i="2"/>
  <c r="F51" i="2"/>
  <c r="E51" i="2"/>
  <c r="D51" i="2"/>
  <c r="C51" i="2"/>
  <c r="B51" i="2"/>
  <c r="J50" i="2"/>
  <c r="I50" i="2"/>
  <c r="H50" i="2"/>
  <c r="G50" i="2"/>
  <c r="F50" i="2"/>
  <c r="E50" i="2"/>
  <c r="D50" i="2"/>
  <c r="C50" i="2"/>
  <c r="B50" i="2"/>
  <c r="J49" i="2"/>
  <c r="J52" i="2"/>
  <c r="J36" i="11" s="1"/>
  <c r="I49" i="2"/>
  <c r="H49" i="2"/>
  <c r="G49" i="2"/>
  <c r="F49" i="2"/>
  <c r="F52" i="2" s="1"/>
  <c r="F36" i="11" s="1"/>
  <c r="E49" i="2"/>
  <c r="D49" i="2"/>
  <c r="C49" i="2"/>
  <c r="B49" i="2"/>
  <c r="J48" i="2"/>
  <c r="I48" i="2"/>
  <c r="I52" i="2" s="1"/>
  <c r="I36" i="11" s="1"/>
  <c r="H48" i="2"/>
  <c r="H52" i="2" s="1"/>
  <c r="H36" i="11" s="1"/>
  <c r="G48" i="2"/>
  <c r="F48" i="2"/>
  <c r="E48" i="2"/>
  <c r="E52" i="2" s="1"/>
  <c r="E36" i="11" s="1"/>
  <c r="D48" i="2"/>
  <c r="C48" i="2"/>
  <c r="B48" i="2"/>
  <c r="J51" i="1"/>
  <c r="I51" i="1"/>
  <c r="H51" i="1"/>
  <c r="G51" i="1"/>
  <c r="F51" i="1"/>
  <c r="E51" i="1"/>
  <c r="D51" i="1"/>
  <c r="C51" i="1"/>
  <c r="J50" i="1"/>
  <c r="I50" i="1"/>
  <c r="H50" i="1"/>
  <c r="G50" i="1"/>
  <c r="F50" i="1"/>
  <c r="E50" i="1"/>
  <c r="D50" i="1"/>
  <c r="C50" i="1"/>
  <c r="J49" i="1"/>
  <c r="J52" i="1" s="1"/>
  <c r="J20" i="11" s="1"/>
  <c r="I49" i="1"/>
  <c r="G49" i="1"/>
  <c r="F49" i="1"/>
  <c r="F52" i="1" s="1"/>
  <c r="F20" i="11" s="1"/>
  <c r="E49" i="1"/>
  <c r="D49" i="1"/>
  <c r="C49" i="1"/>
  <c r="J48" i="1"/>
  <c r="I48" i="1"/>
  <c r="I52" i="1" s="1"/>
  <c r="I20" i="11" s="1"/>
  <c r="H48" i="1"/>
  <c r="H52" i="1" s="1"/>
  <c r="H20" i="11" s="1"/>
  <c r="G48" i="1"/>
  <c r="F48" i="1"/>
  <c r="E48" i="1"/>
  <c r="D48" i="1"/>
  <c r="C48" i="1"/>
  <c r="B51" i="1"/>
  <c r="B50" i="1"/>
  <c r="B49" i="1"/>
  <c r="B48" i="1"/>
  <c r="R35" i="26"/>
  <c r="T17" i="23"/>
  <c r="T23" i="23"/>
  <c r="T16" i="23"/>
  <c r="T29" i="23"/>
  <c r="T42" i="23"/>
  <c r="T22" i="23"/>
  <c r="I29" i="23"/>
  <c r="T36" i="23"/>
  <c r="I44" i="24"/>
  <c r="I25" i="24"/>
  <c r="I39" i="24"/>
  <c r="R50" i="24"/>
  <c r="W36" i="26"/>
  <c r="J29" i="30"/>
  <c r="K32" i="29"/>
  <c r="X30" i="26"/>
  <c r="U36" i="26"/>
  <c r="V36" i="26"/>
  <c r="S30" i="26"/>
  <c r="Q37" i="26"/>
  <c r="R33" i="26"/>
  <c r="X17" i="28"/>
  <c r="U36" i="28" s="1"/>
  <c r="W36" i="28"/>
  <c r="X36" i="28"/>
  <c r="F37" i="28"/>
  <c r="T35" i="23"/>
  <c r="T28" i="23"/>
  <c r="T20" i="23"/>
  <c r="T34" i="23"/>
  <c r="O49" i="23"/>
  <c r="T25" i="24"/>
  <c r="T39" i="24"/>
  <c r="I36" i="24"/>
  <c r="I28" i="23"/>
  <c r="I30" i="23"/>
  <c r="T40" i="23"/>
  <c r="T33" i="23"/>
  <c r="T19" i="23"/>
  <c r="T11" i="23"/>
  <c r="T27" i="23"/>
  <c r="T40" i="24"/>
  <c r="T43" i="24"/>
  <c r="I13" i="23"/>
  <c r="I22" i="23"/>
  <c r="T17" i="24"/>
  <c r="M52" i="24"/>
  <c r="I35" i="24"/>
  <c r="I37" i="24"/>
  <c r="C52" i="24"/>
  <c r="T16" i="24"/>
  <c r="T30" i="24"/>
  <c r="I39" i="23"/>
  <c r="I43" i="23"/>
  <c r="X31" i="26"/>
  <c r="S31" i="26"/>
  <c r="T32" i="26"/>
  <c r="X12" i="28"/>
  <c r="W31" i="28" s="1"/>
  <c r="V31" i="28"/>
  <c r="T31" i="28"/>
  <c r="X15" i="28"/>
  <c r="T34" i="28" s="1"/>
  <c r="K32" i="30"/>
  <c r="O17" i="29"/>
  <c r="I28" i="29"/>
  <c r="I31" i="29"/>
  <c r="F32" i="29"/>
  <c r="J27" i="29"/>
  <c r="J30" i="29"/>
  <c r="F28" i="29"/>
  <c r="J28" i="29"/>
  <c r="L28" i="29" s="1"/>
  <c r="K29" i="29"/>
  <c r="D35" i="29"/>
  <c r="F35" i="29" s="1"/>
  <c r="K33" i="29"/>
  <c r="M17" i="29"/>
  <c r="H35" i="29"/>
  <c r="K34" i="30"/>
  <c r="K34" i="29"/>
  <c r="L17" i="29"/>
  <c r="J35" i="29" s="1"/>
  <c r="T18" i="26"/>
  <c r="S36" i="26"/>
  <c r="U31" i="26"/>
  <c r="R31" i="28"/>
  <c r="X14" i="28"/>
  <c r="W33" i="28" s="1"/>
  <c r="I17" i="23"/>
  <c r="I14" i="23"/>
  <c r="I16" i="23"/>
  <c r="D50" i="23"/>
  <c r="I44" i="23"/>
  <c r="I23" i="23"/>
  <c r="G51" i="23"/>
  <c r="I10" i="23"/>
  <c r="T39" i="23"/>
  <c r="T13" i="23"/>
  <c r="O48" i="23"/>
  <c r="T45" i="24"/>
  <c r="G50" i="24"/>
  <c r="I34" i="24"/>
  <c r="G49" i="24"/>
  <c r="G52" i="1" l="1"/>
  <c r="G20" i="11" s="1"/>
  <c r="D52" i="2"/>
  <c r="D36" i="11" s="1"/>
  <c r="B52" i="2"/>
  <c r="B36" i="11" s="1"/>
  <c r="G52" i="2"/>
  <c r="G36" i="11" s="1"/>
  <c r="E52" i="1"/>
  <c r="E20" i="11" s="1"/>
  <c r="C52" i="2"/>
  <c r="C36" i="11" s="1"/>
  <c r="B52" i="1"/>
  <c r="B20" i="11" s="1"/>
  <c r="C52" i="1"/>
  <c r="C20" i="11" s="1"/>
  <c r="D52" i="1"/>
  <c r="D20" i="11" s="1"/>
  <c r="L33" i="30"/>
  <c r="K28" i="30"/>
  <c r="L28" i="30" s="1"/>
  <c r="J31" i="30"/>
  <c r="L31" i="30" s="1"/>
  <c r="M17" i="30"/>
  <c r="K35" i="30" s="1"/>
  <c r="L31" i="29"/>
  <c r="K35" i="29"/>
  <c r="L35" i="29" s="1"/>
  <c r="R18" i="26"/>
  <c r="R37" i="26" s="1"/>
  <c r="W31" i="26"/>
  <c r="J37" i="26"/>
  <c r="X29" i="26"/>
  <c r="S29" i="26"/>
  <c r="V35" i="26"/>
  <c r="H37" i="26"/>
  <c r="N37" i="26"/>
  <c r="T29" i="26"/>
  <c r="W29" i="26"/>
  <c r="V29" i="26"/>
  <c r="X18" i="26"/>
  <c r="X37" i="26" s="1"/>
  <c r="U30" i="28"/>
  <c r="X30" i="28"/>
  <c r="R30" i="28"/>
  <c r="S30" i="28"/>
  <c r="T30" i="28"/>
  <c r="W32" i="28"/>
  <c r="U32" i="28"/>
  <c r="S32" i="28"/>
  <c r="T32" i="28"/>
  <c r="R32" i="28"/>
  <c r="V32" i="28"/>
  <c r="X32" i="28"/>
  <c r="X34" i="28"/>
  <c r="S31" i="28"/>
  <c r="V30" i="28"/>
  <c r="U31" i="28"/>
  <c r="X31" i="28"/>
  <c r="X10" i="28"/>
  <c r="N37" i="28"/>
  <c r="S36" i="28"/>
  <c r="U34" i="28"/>
  <c r="W18" i="28"/>
  <c r="R33" i="28"/>
  <c r="X35" i="28"/>
  <c r="U18" i="28"/>
  <c r="X33" i="28"/>
  <c r="V18" i="28"/>
  <c r="J37" i="28"/>
  <c r="E37" i="28"/>
  <c r="V36" i="28"/>
  <c r="K37" i="28"/>
  <c r="P37" i="28"/>
  <c r="T18" i="28"/>
  <c r="W34" i="28"/>
  <c r="O37" i="28"/>
  <c r="R52" i="23"/>
  <c r="T12" i="23"/>
  <c r="T24" i="23"/>
  <c r="T51" i="23" s="1"/>
  <c r="T10" i="23"/>
  <c r="T48" i="23" s="1"/>
  <c r="T49" i="23"/>
  <c r="O52" i="23"/>
  <c r="T44" i="23"/>
  <c r="T50" i="23" s="1"/>
  <c r="T52" i="23" s="1"/>
  <c r="T24" i="24"/>
  <c r="T51" i="24" s="1"/>
  <c r="T23" i="24"/>
  <c r="T22" i="24"/>
  <c r="R51" i="24"/>
  <c r="R52" i="24" s="1"/>
  <c r="T34" i="24"/>
  <c r="T20" i="24"/>
  <c r="T33" i="24"/>
  <c r="T19" i="24"/>
  <c r="T28" i="24"/>
  <c r="T44" i="24"/>
  <c r="O52" i="24"/>
  <c r="O51" i="24"/>
  <c r="T35" i="24"/>
  <c r="T50" i="24" s="1"/>
  <c r="T11" i="24"/>
  <c r="G50" i="23"/>
  <c r="G52" i="23" s="1"/>
  <c r="I51" i="23"/>
  <c r="I20" i="23"/>
  <c r="I34" i="23"/>
  <c r="I46" i="23"/>
  <c r="I35" i="23"/>
  <c r="I50" i="23" s="1"/>
  <c r="I11" i="23"/>
  <c r="I49" i="23" s="1"/>
  <c r="I48" i="23"/>
  <c r="I40" i="23"/>
  <c r="D49" i="23"/>
  <c r="D52" i="23" s="1"/>
  <c r="G52" i="24"/>
  <c r="I28" i="24"/>
  <c r="I27" i="24"/>
  <c r="I11" i="24"/>
  <c r="I22" i="24"/>
  <c r="I20" i="24"/>
  <c r="I33" i="24"/>
  <c r="G51" i="24"/>
  <c r="I18" i="24"/>
  <c r="I30" i="24"/>
  <c r="I17" i="24"/>
  <c r="I29" i="24"/>
  <c r="I14" i="24"/>
  <c r="I13" i="24"/>
  <c r="D50" i="24"/>
  <c r="D49" i="24"/>
  <c r="D52" i="24" s="1"/>
  <c r="I16" i="24"/>
  <c r="L52" i="1"/>
  <c r="L20" i="11" s="1"/>
  <c r="M52" i="1"/>
  <c r="M20" i="11" s="1"/>
  <c r="N52" i="1"/>
  <c r="N20" i="11" s="1"/>
  <c r="J35" i="30" l="1"/>
  <c r="L35" i="30" s="1"/>
  <c r="W37" i="26"/>
  <c r="V37" i="26"/>
  <c r="U37" i="26"/>
  <c r="T37" i="26"/>
  <c r="S37" i="26"/>
  <c r="X29" i="28"/>
  <c r="X18" i="28"/>
  <c r="W29" i="28"/>
  <c r="V29" i="28"/>
  <c r="U29" i="28"/>
  <c r="S29" i="28"/>
  <c r="T29" i="28"/>
  <c r="R29" i="28"/>
  <c r="T49" i="24"/>
  <c r="T48" i="24"/>
  <c r="T52" i="24" s="1"/>
  <c r="I52" i="23"/>
  <c r="I51" i="24"/>
  <c r="I50" i="24"/>
  <c r="I48" i="24"/>
  <c r="I49" i="24"/>
  <c r="X37" i="28" l="1"/>
  <c r="R37" i="28"/>
  <c r="S37" i="28"/>
  <c r="T37" i="28"/>
  <c r="W37" i="28"/>
  <c r="U37" i="28"/>
  <c r="V37" i="28"/>
  <c r="I52" i="24"/>
</calcChain>
</file>

<file path=xl/sharedStrings.xml><?xml version="1.0" encoding="utf-8"?>
<sst xmlns="http://schemas.openxmlformats.org/spreadsheetml/2006/main" count="829" uniqueCount="106">
  <si>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</si>
  <si>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</si>
  <si>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</si>
  <si>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</si>
  <si>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</si>
  <si>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</si>
  <si>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</si>
  <si>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</si>
  <si>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</si>
  <si>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</si>
  <si>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</si>
  <si>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</si>
  <si>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</si>
  <si>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</si>
  <si>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</si>
  <si>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</si>
  <si>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</si>
  <si>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</si>
  <si>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</si>
  <si>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</si>
  <si>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</si>
  <si>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</si>
  <si>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</si>
  <si>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</si>
  <si>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</si>
  <si>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</si>
  <si>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</si>
  <si>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</si>
  <si>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</si>
  <si>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</si>
  <si>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</si>
  <si>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</si>
  <si>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</si>
  <si>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</si>
  <si>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</si>
  <si>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</si>
  <si>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</si>
  <si>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</si>
  <si>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</si>
  <si>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</si>
  <si>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</si>
  <si>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</si>
  <si>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</si>
  <si>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</si>
  <si>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</si>
  <si>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</si>
  <si>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</si>
  <si>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</si>
  <si>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</si>
  <si>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</si>
  <si>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</si>
  <si>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</si>
  <si>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</si>
  <si>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</si>
  <si>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</si>
  <si>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</si>
  <si>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</si>
  <si>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</si>
  <si>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</si>
  <si>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</si>
  <si>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</si>
  <si>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</si>
  <si>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</si>
  <si>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</si>
  <si>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</si>
  <si>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</si>
  <si>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</si>
  <si>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</si>
  <si>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</si>
  <si>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</si>
  <si>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</si>
  <si>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</si>
  <si>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</si>
  <si>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</si>
  <si>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</si>
  <si>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</si>
  <si>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</si>
  <si>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</si>
  <si>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</si>
  <si>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 xml:space="preserve">  2015-2016</t>
  </si>
  <si>
    <t>7_SES_SV_LA_Belg_NBelg</t>
  </si>
  <si>
    <t>8_SES_ZBL_LA_geslacht</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</si>
  <si>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</si>
  <si>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</si>
  <si>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</si>
  <si>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</si>
  <si>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</si>
  <si>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geslacht- aantallen</t>
  </si>
  <si>
    <t>Zittenblijven van leerlingen in het gewoon lager onderwijs die aantikken op een combinatie van leerlingenkenmerken, naar geslacht- procentueel</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</si>
  <si>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</si>
  <si>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</si>
  <si>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</si>
  <si>
    <t xml:space="preserve">  2016-2017</t>
  </si>
  <si>
    <t xml:space="preserve">  2017-2018</t>
  </si>
  <si>
    <t xml:space="preserve">  2018-2019</t>
  </si>
  <si>
    <t xml:space="preserve">  2019-2020</t>
  </si>
  <si>
    <t>Schooltoeslag</t>
  </si>
  <si>
    <t>Aantikken Schooltoeslag</t>
  </si>
  <si>
    <t xml:space="preserve">(1) 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t>
  </si>
  <si>
    <t>Schooltoelage / Schooltoeslag (1)</t>
  </si>
  <si>
    <t>&gt;1</t>
  </si>
  <si>
    <t xml:space="preserve">  2020-2021</t>
  </si>
  <si>
    <t>Data schooljaar 2021-2022</t>
  </si>
  <si>
    <t>Totale leerlingen-           populatie 2021-2022</t>
  </si>
  <si>
    <t>Totale leerlingen-                        populatie 2021-2022</t>
  </si>
  <si>
    <t xml:space="preserve">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</si>
</sst>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18" x14ac:knownFonts="1">
    <font>
      <sz val="11"/>
      <color theme="1"/>
      <name val="Calibri"/>
      <family val="2"/>
      <scheme val="minor"/>
    </font>
    <font>
      <b/>
      <sz val="10"/>
      <name val="Arial"/>
      <family val="2"/>
    </font>
    <font>
      <sz val="8"/>
      <name val="Arial"/>
      <family val="2"/>
    </font>
    <font>
      <sz val="9"/>
      <name val="Arial"/>
      <family val="2"/>
    </font>
    <font>
      <sz val="8"/>
      <name val="Calibri"/>
      <family val="2"/>
    </font>
    <font>
      <sz val="10"/>
      <name val="Arial"/>
      <family val="2"/>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sz val="10"/>
      <color theme="1"/>
      <name val="Arial"/>
      <family val="2"/>
    </font>
    <font>
      <b/>
      <sz val="10"/>
      <color theme="1"/>
      <name val="Arial"/>
      <family val="2"/>
    </font>
    <font>
      <b/>
      <sz val="11"/>
      <color rgb="FFFF0000"/>
      <name val="Calibri"/>
      <family val="2"/>
      <scheme val="minor"/>
    </font>
    <font>
      <b/>
      <sz val="11"/>
      <name val="Calibri"/>
      <family val="2"/>
      <scheme val="minor"/>
    </font>
    <font>
      <b/>
      <sz val="10"/>
      <color rgb="FFFF0000"/>
      <name val="Arial"/>
      <family val="2"/>
    </font>
    <font>
      <sz val="10"/>
      <color rgb="FFFF0000"/>
      <name val="Arial"/>
      <family val="2"/>
    </font>
    <font>
      <b/>
      <sz val="14"/>
      <color rgb="FFFF0000"/>
      <name val="Calibri"/>
      <family val="2"/>
      <scheme val="minor"/>
    </font>
    <font>
      <b/>
      <sz val="10"/>
      <color theme="1"/>
      <name val="Tahoma"/>
      <family val="2"/>
    </font>
  </fonts>
  <fills count="2">
    <fill>
      <patternFill patternType="none"/>
    </fill>
    <fill>
      <patternFill patternType="gray125"/>
    </fill>
  </fills>
  <borders count="48">
    <border>
      <left/>
      <right/>
      <top/>
      <bottom/>
      <diagonal/>
    </border>
    <border>
      <left/>
      <right/>
      <top style="medium">
        <color indexed="64"/>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style="thin">
        <color indexed="64"/>
      </right>
      <top style="thin">
        <color indexed="8"/>
      </top>
      <bottom style="thin">
        <color indexed="8"/>
      </bottom>
      <diagonal/>
    </border>
    <border>
      <left/>
      <right/>
      <top style="medium">
        <color indexed="64"/>
      </top>
      <bottom style="thin">
        <color indexed="8"/>
      </bottom>
      <diagonal/>
    </border>
    <border>
      <left/>
      <right style="thin">
        <color indexed="64"/>
      </right>
      <top style="thin">
        <color indexed="8"/>
      </top>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top style="thin">
        <color theme="4" tint="0.39997558519241921"/>
      </top>
      <bottom/>
      <diagonal/>
    </border>
  </borders>
  <cellStyleXfs count="2">
    <xf numFmtId="0" fontId="0" fillId="0" borderId="0"/>
    <xf numFmtId="0" fontId="6" fillId="0" borderId="0" applyNumberFormat="0" applyFill="0" applyBorder="0" applyAlignment="0" applyProtection="0"/>
  </cellStyleXfs>
  <cellXfs count="205">
    <xf numFmtId="0" fontId="0" fillId="0" borderId="0" xfId="0"/>
    <xf numFmtId="0" fontId="1" fillId="0" borderId="0" xfId="0" applyFont="1" applyBorder="1"/>
    <xf numFmtId="0" fontId="0" fillId="0" borderId="0" xfId="0" applyBorder="1"/>
    <xf numFmtId="0" fontId="1" fillId="0" borderId="0" xfId="0" applyFont="1"/>
    <xf numFmtId="0" fontId="1" fillId="0" borderId="1" xfId="0" applyFont="1" applyBorder="1"/>
    <xf numFmtId="0" fontId="1" fillId="0" borderId="2" xfId="0" applyFont="1" applyBorder="1"/>
    <xf numFmtId="0" fontId="0" fillId="0" borderId="3" xfId="0" applyBorder="1" applyAlignment="1">
      <alignment horizontal="center"/>
    </xf>
    <xf numFmtId="0" fontId="0" fillId="0" borderId="4" xfId="0" applyBorder="1" applyAlignment="1">
      <alignment horizontal="center"/>
    </xf>
    <xf numFmtId="0" fontId="1" fillId="0" borderId="5" xfId="0" applyFont="1" applyBorder="1"/>
    <xf numFmtId="0" fontId="0" fillId="0" borderId="6" xfId="0" applyBorder="1" applyAlignment="1">
      <alignment horizontal="right"/>
    </xf>
    <xf numFmtId="0" fontId="0" fillId="0" borderId="5" xfId="0" applyBorder="1" applyAlignment="1">
      <alignment horizontal="right"/>
    </xf>
    <xf numFmtId="0" fontId="0" fillId="0" borderId="6" xfId="0" applyBorder="1"/>
    <xf numFmtId="0" fontId="0" fillId="0" borderId="5" xfId="0" applyBorder="1"/>
    <xf numFmtId="164" fontId="0" fillId="0" borderId="7" xfId="0" applyNumberFormat="1" applyFill="1" applyBorder="1"/>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164" fontId="0" fillId="0" borderId="6" xfId="0" applyNumberFormat="1" applyFill="1" applyBorder="1"/>
    <xf numFmtId="0" fontId="2" fillId="0" borderId="0" xfId="0" applyFont="1" applyFill="1" applyBorder="1"/>
    <xf numFmtId="0" fontId="0" fillId="0" borderId="0" xfId="0" applyFill="1"/>
    <xf numFmtId="0" fontId="0" fillId="0" borderId="0" xfId="0" applyFill="1" applyBorder="1"/>
    <xf numFmtId="0" fontId="0" fillId="0" borderId="9" xfId="0" applyBorder="1"/>
    <xf numFmtId="0" fontId="7" fillId="0" borderId="0" xfId="0" applyFont="1"/>
    <xf numFmtId="0" fontId="1" fillId="0" borderId="0" xfId="0" applyFont="1" applyFill="1" applyBorder="1"/>
    <xf numFmtId="0" fontId="7" fillId="0" borderId="0" xfId="0" applyFont="1" applyFill="1" applyBorder="1"/>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7" xfId="0" applyNumberFormat="1" applyFill="1" applyBorder="1" applyAlignment="1">
      <alignment horizontal="right"/>
    </xf>
    <xf numFmtId="164"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0" xfId="0" applyNumberFormat="1" applyBorder="1"/>
    <xf numFmtId="3" fontId="0" fillId="0" borderId="0" xfId="0" applyNumberFormat="1" applyFill="1"/>
    <xf numFmtId="3" fontId="0" fillId="0" borderId="0" xfId="0" applyNumberFormat="1" applyFill="1" applyBorder="1"/>
    <xf numFmtId="3" fontId="0" fillId="0" borderId="10" xfId="0" applyNumberFormat="1" applyBorder="1"/>
    <xf numFmtId="0" fontId="0" fillId="0" borderId="11" xfId="0" applyBorder="1" applyAlignment="1">
      <alignment horizontal="center"/>
    </xf>
    <xf numFmtId="3" fontId="0" fillId="0" borderId="9" xfId="0" applyNumberFormat="1" applyFill="1" applyBorder="1"/>
    <xf numFmtId="0" fontId="0" fillId="0" borderId="12" xfId="0" applyBorder="1" applyAlignment="1">
      <alignment horizontal="center"/>
    </xf>
    <xf numFmtId="164" fontId="7" fillId="0" borderId="7" xfId="0" applyNumberFormat="1" applyFont="1" applyFill="1" applyBorder="1"/>
    <xf numFmtId="164" fontId="7" fillId="0" borderId="6" xfId="0" applyNumberFormat="1" applyFont="1" applyFill="1" applyBorder="1"/>
    <xf numFmtId="0" fontId="7" fillId="0" borderId="0" xfId="0" applyFont="1" applyFill="1"/>
    <xf numFmtId="164" fontId="0" fillId="0" borderId="9" xfId="0" applyNumberFormat="1" applyFill="1" applyBorder="1" applyAlignment="1">
      <alignment horizontal="right"/>
    </xf>
    <xf numFmtId="164" fontId="1" fillId="0" borderId="13" xfId="0" applyNumberFormat="1" applyFont="1" applyFill="1" applyBorder="1" applyAlignment="1">
      <alignment horizontal="right"/>
    </xf>
    <xf numFmtId="164" fontId="0" fillId="0" borderId="13" xfId="0" applyNumberFormat="1" applyFill="1" applyBorder="1" applyAlignment="1">
      <alignment horizontal="right"/>
    </xf>
    <xf numFmtId="0" fontId="0" fillId="0" borderId="14" xfId="0" applyBorder="1" applyAlignment="1">
      <alignment horizontal="center"/>
    </xf>
    <xf numFmtId="0" fontId="0" fillId="0" borderId="15" xfId="0" applyBorder="1"/>
    <xf numFmtId="3" fontId="0" fillId="0" borderId="10" xfId="0" applyNumberFormat="1" applyFill="1" applyBorder="1"/>
    <xf numFmtId="164" fontId="7" fillId="0" borderId="0" xfId="0" applyNumberFormat="1" applyFont="1" applyFill="1" applyBorder="1"/>
    <xf numFmtId="164" fontId="1" fillId="0" borderId="0" xfId="0" applyNumberFormat="1" applyFont="1" applyFill="1" applyBorder="1" applyAlignment="1">
      <alignment horizontal="right"/>
    </xf>
    <xf numFmtId="0" fontId="7" fillId="0" borderId="0" xfId="0" applyFont="1"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7" fillId="0" borderId="17" xfId="0" applyFont="1" applyFill="1" applyBorder="1" applyAlignment="1">
      <alignment horizontal="center" wrapText="1"/>
    </xf>
    <xf numFmtId="0" fontId="7" fillId="0" borderId="18" xfId="0" applyFont="1" applyFill="1" applyBorder="1" applyAlignment="1">
      <alignment horizontal="center" wrapText="1"/>
    </xf>
    <xf numFmtId="0" fontId="1" fillId="0" borderId="19" xfId="0" applyFont="1" applyFill="1" applyBorder="1"/>
    <xf numFmtId="0" fontId="9" fillId="0" borderId="0" xfId="0" applyFont="1"/>
    <xf numFmtId="0" fontId="7" fillId="0" borderId="20" xfId="0" applyFont="1" applyFill="1" applyBorder="1" applyAlignment="1">
      <alignment horizontal="right"/>
    </xf>
    <xf numFmtId="0" fontId="7" fillId="0" borderId="21" xfId="0" applyFont="1" applyFill="1" applyBorder="1"/>
    <xf numFmtId="0" fontId="7" fillId="0" borderId="21" xfId="0" applyFont="1" applyFill="1" applyBorder="1" applyAlignment="1">
      <alignment horizontal="right"/>
    </xf>
    <xf numFmtId="0" fontId="0" fillId="0" borderId="22" xfId="0" applyFill="1" applyBorder="1" applyAlignment="1">
      <alignment horizontal="right" indent="2"/>
    </xf>
    <xf numFmtId="0" fontId="0" fillId="0" borderId="23" xfId="0" applyFill="1" applyBorder="1" applyAlignment="1">
      <alignment horizontal="right" indent="2"/>
    </xf>
    <xf numFmtId="0" fontId="0" fillId="0" borderId="24" xfId="0" applyFill="1" applyBorder="1" applyAlignment="1">
      <alignment horizontal="right" indent="2"/>
    </xf>
    <xf numFmtId="164" fontId="0" fillId="0" borderId="25" xfId="0" applyNumberFormat="1" applyFill="1" applyBorder="1"/>
    <xf numFmtId="164" fontId="0" fillId="0" borderId="23" xfId="0" applyNumberFormat="1" applyFill="1" applyBorder="1"/>
    <xf numFmtId="164" fontId="0" fillId="0" borderId="22" xfId="0" applyNumberFormat="1" applyFill="1" applyBorder="1"/>
    <xf numFmtId="164" fontId="0" fillId="0" borderId="24" xfId="0" applyNumberFormat="1" applyFill="1" applyBorder="1"/>
    <xf numFmtId="164" fontId="7" fillId="0" borderId="27" xfId="0" applyNumberFormat="1" applyFont="1" applyFill="1" applyBorder="1" applyAlignment="1">
      <alignment horizontal="right"/>
    </xf>
    <xf numFmtId="164" fontId="7" fillId="0" borderId="28" xfId="0" applyNumberFormat="1" applyFont="1" applyFill="1" applyBorder="1" applyAlignment="1">
      <alignment horizontal="right"/>
    </xf>
    <xf numFmtId="164" fontId="7" fillId="0" borderId="29" xfId="0" applyNumberFormat="1" applyFont="1" applyFill="1" applyBorder="1" applyAlignment="1">
      <alignment horizontal="right"/>
    </xf>
    <xf numFmtId="164" fontId="7" fillId="0" borderId="30" xfId="0" applyNumberFormat="1" applyFont="1" applyFill="1" applyBorder="1" applyAlignment="1">
      <alignment horizontal="right"/>
    </xf>
    <xf numFmtId="164" fontId="7" fillId="0" borderId="31" xfId="0" applyNumberFormat="1" applyFont="1" applyFill="1" applyBorder="1" applyAlignment="1">
      <alignment horizontal="right"/>
    </xf>
    <xf numFmtId="0" fontId="3" fillId="0" borderId="0" xfId="0" applyFont="1" applyFill="1" applyBorder="1"/>
    <xf numFmtId="2" fontId="0" fillId="0" borderId="0" xfId="0" applyNumberFormat="1" applyFill="1" applyBorder="1"/>
    <xf numFmtId="2" fontId="0" fillId="0" borderId="25" xfId="0" applyNumberFormat="1" applyFill="1" applyBorder="1"/>
    <xf numFmtId="2" fontId="0" fillId="0" borderId="23" xfId="0" applyNumberFormat="1" applyFill="1" applyBorder="1"/>
    <xf numFmtId="2" fontId="0" fillId="0" borderId="26" xfId="0" applyNumberFormat="1" applyFill="1" applyBorder="1"/>
    <xf numFmtId="2" fontId="0" fillId="0" borderId="22" xfId="0" applyNumberFormat="1" applyFill="1" applyBorder="1"/>
    <xf numFmtId="2" fontId="0" fillId="0" borderId="24" xfId="0" applyNumberFormat="1" applyFill="1" applyBorder="1"/>
    <xf numFmtId="2" fontId="7" fillId="0" borderId="27" xfId="0" applyNumberFormat="1" applyFont="1" applyFill="1" applyBorder="1"/>
    <xf numFmtId="2" fontId="7" fillId="0" borderId="28" xfId="0" applyNumberFormat="1" applyFont="1" applyFill="1" applyBorder="1"/>
    <xf numFmtId="2" fontId="7" fillId="0" borderId="29" xfId="0" applyNumberFormat="1" applyFont="1" applyFill="1" applyBorder="1"/>
    <xf numFmtId="2" fontId="7" fillId="0" borderId="30" xfId="0" applyNumberFormat="1" applyFont="1" applyFill="1" applyBorder="1"/>
    <xf numFmtId="2" fontId="7" fillId="0" borderId="31" xfId="0" applyNumberFormat="1" applyFont="1" applyFill="1" applyBorder="1"/>
    <xf numFmtId="0" fontId="1" fillId="0" borderId="0" xfId="0" applyFont="1" applyFill="1" applyBorder="1" applyAlignment="1"/>
    <xf numFmtId="0" fontId="10" fillId="0" borderId="0" xfId="0" applyFont="1" applyFill="1"/>
    <xf numFmtId="0" fontId="11" fillId="0" borderId="0" xfId="0" applyFont="1" applyFill="1"/>
    <xf numFmtId="0" fontId="1" fillId="0" borderId="1" xfId="0" applyFont="1" applyFill="1" applyBorder="1" applyAlignment="1"/>
    <xf numFmtId="0" fontId="1" fillId="0" borderId="32" xfId="0" applyFont="1" applyFill="1" applyBorder="1" applyAlignment="1"/>
    <xf numFmtId="0" fontId="0" fillId="0" borderId="1" xfId="0" applyFill="1" applyBorder="1"/>
    <xf numFmtId="0" fontId="1" fillId="0" borderId="5" xfId="0" applyFont="1" applyFill="1" applyBorder="1"/>
    <xf numFmtId="0" fontId="0" fillId="0" borderId="6" xfId="0" applyFill="1" applyBorder="1" applyAlignment="1">
      <alignment horizontal="right"/>
    </xf>
    <xf numFmtId="0" fontId="7" fillId="0" borderId="6" xfId="0" applyFont="1" applyFill="1" applyBorder="1"/>
    <xf numFmtId="0" fontId="0" fillId="0" borderId="6" xfId="0" applyFill="1" applyBorder="1"/>
    <xf numFmtId="0" fontId="7" fillId="0" borderId="7" xfId="0" applyFont="1" applyFill="1" applyBorder="1"/>
    <xf numFmtId="0" fontId="1" fillId="0" borderId="13" xfId="0" applyFont="1" applyFill="1" applyBorder="1"/>
    <xf numFmtId="0" fontId="0" fillId="0" borderId="5" xfId="0" applyFill="1" applyBorder="1" applyAlignment="1">
      <alignment horizontal="right"/>
    </xf>
    <xf numFmtId="0" fontId="7" fillId="0" borderId="6" xfId="0" applyFont="1" applyFill="1" applyBorder="1" applyAlignment="1">
      <alignment horizontal="right"/>
    </xf>
    <xf numFmtId="0" fontId="0" fillId="0" borderId="9" xfId="0" applyFill="1" applyBorder="1"/>
    <xf numFmtId="164" fontId="0" fillId="0" borderId="0" xfId="0" applyNumberFormat="1" applyFill="1" applyBorder="1"/>
    <xf numFmtId="0" fontId="1" fillId="0" borderId="0" xfId="0" applyFont="1" applyFill="1" applyBorder="1" applyAlignment="1">
      <alignment horizontal="right"/>
    </xf>
    <xf numFmtId="0" fontId="1" fillId="0" borderId="9" xfId="0" applyFont="1" applyFill="1" applyBorder="1" applyAlignment="1">
      <alignment horizontal="right"/>
    </xf>
    <xf numFmtId="0" fontId="1" fillId="0" borderId="9" xfId="0" applyFont="1" applyFill="1" applyBorder="1"/>
    <xf numFmtId="0" fontId="1" fillId="0" borderId="8" xfId="0" applyFont="1" applyFill="1" applyBorder="1"/>
    <xf numFmtId="164" fontId="0" fillId="0" borderId="5" xfId="0" applyNumberForma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3" fontId="0" fillId="0" borderId="7" xfId="0" applyNumberFormat="1" applyFill="1" applyBorder="1"/>
    <xf numFmtId="3" fontId="0" fillId="0" borderId="7" xfId="0" applyNumberFormat="1" applyFill="1" applyBorder="1" applyAlignment="1">
      <alignment horizontal="right"/>
    </xf>
    <xf numFmtId="3" fontId="0" fillId="0" borderId="0" xfId="0" applyNumberFormat="1" applyFill="1" applyBorder="1" applyAlignment="1">
      <alignment horizontal="right"/>
    </xf>
    <xf numFmtId="0" fontId="8" fillId="0" borderId="0" xfId="0" applyFont="1" applyFill="1"/>
    <xf numFmtId="0" fontId="15" fillId="0" borderId="0" xfId="0" applyFont="1" applyFill="1"/>
    <xf numFmtId="0" fontId="6" fillId="0" borderId="0" xfId="1" applyFill="1"/>
    <xf numFmtId="0" fontId="16" fillId="0" borderId="0" xfId="0" applyFont="1"/>
    <xf numFmtId="164" fontId="7" fillId="0" borderId="0" xfId="0" applyNumberFormat="1" applyFont="1" applyFill="1"/>
    <xf numFmtId="164" fontId="0" fillId="0" borderId="0" xfId="0" applyNumberFormat="1" applyFill="1"/>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6" xfId="0" applyFill="1" applyBorder="1" applyAlignment="1">
      <alignment horizontal="center" wrapText="1"/>
    </xf>
    <xf numFmtId="0" fontId="0" fillId="0" borderId="23" xfId="0" applyFill="1" applyBorder="1" applyAlignment="1">
      <alignment horizontal="center"/>
    </xf>
    <xf numFmtId="0" fontId="0" fillId="0" borderId="24" xfId="0" applyFill="1" applyBorder="1" applyAlignment="1">
      <alignment horizontal="right"/>
    </xf>
    <xf numFmtId="0" fontId="0" fillId="0" borderId="26" xfId="0" applyFill="1" applyBorder="1" applyAlignment="1">
      <alignment horizontal="right"/>
    </xf>
    <xf numFmtId="0" fontId="0" fillId="0" borderId="22" xfId="0" applyFill="1" applyBorder="1"/>
    <xf numFmtId="0" fontId="0" fillId="0" borderId="23" xfId="0" applyFill="1" applyBorder="1"/>
    <xf numFmtId="0" fontId="0" fillId="0" borderId="33" xfId="0" applyFill="1" applyBorder="1" applyAlignment="1">
      <alignment horizontal="right" wrapText="1"/>
    </xf>
    <xf numFmtId="0" fontId="0" fillId="0" borderId="25" xfId="0" applyFill="1" applyBorder="1" applyAlignment="1">
      <alignment horizontal="right"/>
    </xf>
    <xf numFmtId="0" fontId="0" fillId="0" borderId="23" xfId="0" applyFill="1" applyBorder="1" applyAlignment="1">
      <alignment horizontal="right"/>
    </xf>
    <xf numFmtId="0" fontId="0" fillId="0" borderId="22" xfId="0" applyFill="1" applyBorder="1" applyAlignment="1">
      <alignment horizontal="right"/>
    </xf>
    <xf numFmtId="0" fontId="0" fillId="0" borderId="26" xfId="0" applyFill="1" applyBorder="1" applyAlignment="1">
      <alignment horizontal="right" indent="2"/>
    </xf>
    <xf numFmtId="164" fontId="7" fillId="0" borderId="30" xfId="0" applyNumberFormat="1" applyFont="1" applyFill="1" applyBorder="1"/>
    <xf numFmtId="164" fontId="7" fillId="0" borderId="28" xfId="0" applyNumberFormat="1" applyFont="1" applyFill="1" applyBorder="1"/>
    <xf numFmtId="164" fontId="7" fillId="0" borderId="31" xfId="0" applyNumberFormat="1" applyFont="1" applyFill="1" applyBorder="1"/>
    <xf numFmtId="164" fontId="7" fillId="0" borderId="27" xfId="0" applyNumberFormat="1" applyFont="1" applyFill="1" applyBorder="1"/>
    <xf numFmtId="164" fontId="7" fillId="0" borderId="29" xfId="0" applyNumberFormat="1" applyFont="1" applyFill="1" applyBorder="1"/>
    <xf numFmtId="2" fontId="0" fillId="0" borderId="34" xfId="0" applyNumberFormat="1" applyFill="1" applyBorder="1"/>
    <xf numFmtId="2" fontId="0" fillId="0" borderId="35" xfId="0" applyNumberFormat="1" applyFill="1" applyBorder="1"/>
    <xf numFmtId="2" fontId="0" fillId="0" borderId="33" xfId="0" applyNumberFormat="1" applyFill="1" applyBorder="1"/>
    <xf numFmtId="2" fontId="7" fillId="0" borderId="21" xfId="0" applyNumberFormat="1" applyFont="1" applyFill="1" applyBorder="1"/>
    <xf numFmtId="0" fontId="0" fillId="0" borderId="24" xfId="0" applyFill="1" applyBorder="1" applyAlignment="1">
      <alignment horizontal="center" wrapText="1"/>
    </xf>
    <xf numFmtId="0" fontId="0" fillId="0" borderId="36" xfId="0" applyFill="1" applyBorder="1" applyAlignment="1">
      <alignment horizontal="right"/>
    </xf>
    <xf numFmtId="0" fontId="0" fillId="0" borderId="22" xfId="0" applyFill="1" applyBorder="1" applyAlignment="1">
      <alignment wrapText="1"/>
    </xf>
    <xf numFmtId="0" fontId="0" fillId="0" borderId="23" xfId="0" applyFill="1" applyBorder="1" applyAlignment="1">
      <alignment wrapText="1"/>
    </xf>
    <xf numFmtId="0" fontId="0" fillId="0" borderId="34" xfId="0" applyFill="1" applyBorder="1" applyAlignment="1">
      <alignment horizontal="right" wrapText="1"/>
    </xf>
    <xf numFmtId="0" fontId="7" fillId="0" borderId="0" xfId="0" applyFont="1" applyFill="1" applyBorder="1" applyAlignment="1">
      <alignment horizontal="right"/>
    </xf>
    <xf numFmtId="0" fontId="0" fillId="0" borderId="25" xfId="0" applyFill="1" applyBorder="1" applyAlignment="1">
      <alignment horizontal="center" wrapText="1"/>
    </xf>
    <xf numFmtId="0" fontId="0" fillId="0" borderId="24" xfId="0" applyFill="1" applyBorder="1" applyAlignment="1">
      <alignment horizontal="right" wrapText="1"/>
    </xf>
    <xf numFmtId="164" fontId="0" fillId="0" borderId="35" xfId="0" applyNumberFormat="1" applyFill="1" applyBorder="1"/>
    <xf numFmtId="164" fontId="0" fillId="0" borderId="34" xfId="0" applyNumberFormat="1" applyFill="1" applyBorder="1"/>
    <xf numFmtId="164" fontId="7" fillId="0" borderId="37" xfId="0" applyNumberFormat="1" applyFont="1" applyFill="1" applyBorder="1"/>
    <xf numFmtId="164" fontId="7" fillId="0" borderId="21" xfId="0" applyNumberFormat="1" applyFont="1" applyFill="1" applyBorder="1"/>
    <xf numFmtId="0" fontId="14" fillId="0" borderId="0" xfId="0" applyFont="1" applyFill="1" applyBorder="1" applyAlignment="1"/>
    <xf numFmtId="0" fontId="7" fillId="0" borderId="0" xfId="0" applyFont="1" applyFill="1" applyBorder="1" applyAlignment="1"/>
    <xf numFmtId="2" fontId="7" fillId="0" borderId="37" xfId="0" applyNumberFormat="1" applyFont="1" applyFill="1" applyBorder="1"/>
    <xf numFmtId="0" fontId="0" fillId="0" borderId="25" xfId="0" applyFont="1" applyFill="1" applyBorder="1" applyAlignment="1">
      <alignment horizontal="center" wrapText="1"/>
    </xf>
    <xf numFmtId="0" fontId="0" fillId="0" borderId="23" xfId="0" applyFont="1" applyFill="1" applyBorder="1" applyAlignment="1">
      <alignment horizontal="center" wrapText="1"/>
    </xf>
    <xf numFmtId="0" fontId="0" fillId="0" borderId="26" xfId="0" applyFont="1" applyFill="1" applyBorder="1" applyAlignment="1">
      <alignment horizontal="right"/>
    </xf>
    <xf numFmtId="0" fontId="0" fillId="0" borderId="22" xfId="0" applyFont="1" applyFill="1" applyBorder="1" applyAlignment="1">
      <alignment horizontal="center" wrapText="1"/>
    </xf>
    <xf numFmtId="0" fontId="0" fillId="0" borderId="24" xfId="0" applyFont="1" applyFill="1" applyBorder="1" applyAlignment="1">
      <alignment horizontal="right"/>
    </xf>
    <xf numFmtId="0" fontId="1" fillId="0" borderId="0" xfId="0" applyFont="1" applyFill="1" applyBorder="1" applyAlignment="1">
      <alignment horizontal="center"/>
    </xf>
    <xf numFmtId="0" fontId="14" fillId="0" borderId="0" xfId="0" applyFont="1" applyFill="1" applyBorder="1" applyAlignment="1">
      <alignment horizontal="center"/>
    </xf>
    <xf numFmtId="0" fontId="7" fillId="0" borderId="0" xfId="0" applyFont="1" applyFill="1" applyBorder="1" applyAlignment="1">
      <alignment horizontal="center"/>
    </xf>
    <xf numFmtId="0" fontId="0" fillId="0" borderId="24" xfId="0" applyFill="1" applyBorder="1" applyAlignment="1">
      <alignment horizontal="center"/>
    </xf>
    <xf numFmtId="0" fontId="17" fillId="0" borderId="47" xfId="0" applyFont="1" applyFill="1" applyBorder="1"/>
    <xf numFmtId="0" fontId="1" fillId="0" borderId="0" xfId="0" applyFont="1" applyFill="1"/>
    <xf numFmtId="0" fontId="14" fillId="0" borderId="0" xfId="0" applyFont="1" applyFill="1"/>
    <xf numFmtId="0" fontId="1" fillId="0" borderId="1" xfId="0" applyFont="1" applyFill="1" applyBorder="1"/>
    <xf numFmtId="0" fontId="0" fillId="0" borderId="12" xfId="0" applyFill="1" applyBorder="1" applyAlignment="1">
      <alignment horizontal="center"/>
    </xf>
    <xf numFmtId="0" fontId="1" fillId="0" borderId="2" xfId="0" applyFont="1" applyFill="1" applyBorder="1"/>
    <xf numFmtId="0" fontId="0" fillId="0" borderId="3" xfId="0" applyFill="1" applyBorder="1" applyAlignment="1">
      <alignment horizontal="center"/>
    </xf>
    <xf numFmtId="0" fontId="0" fillId="0" borderId="4" xfId="0" applyFill="1" applyBorder="1" applyAlignment="1">
      <alignment horizontal="center"/>
    </xf>
    <xf numFmtId="0" fontId="0" fillId="0" borderId="11" xfId="0" applyFill="1" applyBorder="1" applyAlignment="1">
      <alignment horizontal="center"/>
    </xf>
    <xf numFmtId="0" fontId="0" fillId="0" borderId="5" xfId="0" applyFill="1" applyBorder="1"/>
    <xf numFmtId="0" fontId="5" fillId="0" borderId="0" xfId="0" applyFont="1" applyFill="1" applyBorder="1" applyAlignment="1">
      <alignment horizontal="left"/>
    </xf>
    <xf numFmtId="0" fontId="5" fillId="0" borderId="0" xfId="0" applyFont="1" applyFill="1" applyBorder="1" applyAlignment="1">
      <alignment horizontal="right"/>
    </xf>
    <xf numFmtId="164" fontId="0" fillId="0" borderId="26" xfId="0" applyNumberFormat="1" applyFill="1" applyBorder="1"/>
    <xf numFmtId="0" fontId="0" fillId="0" borderId="38" xfId="0" applyFill="1" applyBorder="1" applyAlignment="1">
      <alignment horizontal="center" wrapText="1"/>
    </xf>
    <xf numFmtId="0" fontId="0" fillId="0" borderId="12" xfId="0" applyFill="1" applyBorder="1" applyAlignment="1">
      <alignment horizontal="center" wrapText="1"/>
    </xf>
    <xf numFmtId="0" fontId="1" fillId="0" borderId="0" xfId="0" applyFont="1" applyFill="1" applyBorder="1" applyAlignment="1">
      <alignment horizontal="center"/>
    </xf>
    <xf numFmtId="0" fontId="0" fillId="0" borderId="38" xfId="0" applyFill="1" applyBorder="1" applyAlignment="1">
      <alignment horizontal="center"/>
    </xf>
    <xf numFmtId="0" fontId="0" fillId="0" borderId="12" xfId="0" applyFill="1" applyBorder="1" applyAlignment="1">
      <alignment horizontal="center"/>
    </xf>
    <xf numFmtId="0" fontId="0" fillId="0" borderId="39" xfId="0" applyFill="1" applyBorder="1" applyAlignment="1">
      <alignment horizontal="center"/>
    </xf>
    <xf numFmtId="0" fontId="14" fillId="0" borderId="0" xfId="0" applyFont="1" applyFill="1" applyBorder="1" applyAlignment="1">
      <alignment horizontal="center"/>
    </xf>
    <xf numFmtId="0" fontId="1" fillId="0" borderId="0" xfId="0" applyFont="1" applyBorder="1" applyAlignment="1">
      <alignment horizontal="center"/>
    </xf>
    <xf numFmtId="0" fontId="0" fillId="0" borderId="0" xfId="0" applyAlignment="1">
      <alignment horizontal="left" wrapText="1"/>
    </xf>
    <xf numFmtId="0" fontId="0" fillId="0" borderId="38" xfId="0" applyBorder="1" applyAlignment="1">
      <alignment horizontal="center"/>
    </xf>
    <xf numFmtId="0" fontId="0" fillId="0" borderId="12" xfId="0" applyBorder="1" applyAlignment="1">
      <alignment horizontal="center"/>
    </xf>
    <xf numFmtId="0" fontId="0" fillId="0" borderId="39" xfId="0" applyBorder="1" applyAlignment="1">
      <alignment horizontal="center"/>
    </xf>
    <xf numFmtId="0" fontId="0" fillId="0" borderId="38" xfId="0" applyBorder="1" applyAlignment="1">
      <alignment horizontal="center" wrapText="1"/>
    </xf>
    <xf numFmtId="0" fontId="0" fillId="0" borderId="12" xfId="0" applyBorder="1" applyAlignment="1">
      <alignment horizontal="center" wrapText="1"/>
    </xf>
    <xf numFmtId="0" fontId="0" fillId="0" borderId="39" xfId="0" applyBorder="1" applyAlignment="1">
      <alignment horizontal="center" wrapText="1"/>
    </xf>
    <xf numFmtId="0" fontId="1" fillId="0" borderId="43"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1" fillId="0" borderId="42" xfId="0" applyFont="1" applyFill="1" applyBorder="1" applyAlignment="1">
      <alignment horizontal="center"/>
    </xf>
    <xf numFmtId="0" fontId="11" fillId="0" borderId="0" xfId="0" applyFont="1" applyFill="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0" fillId="0" borderId="45" xfId="0" applyFill="1" applyBorder="1" applyAlignment="1">
      <alignment horizontal="center"/>
    </xf>
    <xf numFmtId="0" fontId="7" fillId="0" borderId="0" xfId="0" applyFont="1" applyFill="1" applyBorder="1" applyAlignment="1">
      <alignment horizontal="center"/>
    </xf>
    <xf numFmtId="0" fontId="0" fillId="0" borderId="34" xfId="0" applyFill="1" applyBorder="1" applyAlignment="1">
      <alignment horizontal="center"/>
    </xf>
    <xf numFmtId="0" fontId="0" fillId="0" borderId="22" xfId="0" applyFill="1" applyBorder="1" applyAlignment="1">
      <alignment horizontal="center"/>
    </xf>
    <xf numFmtId="0" fontId="0" fillId="0" borderId="24" xfId="0" applyFill="1" applyBorder="1" applyAlignment="1">
      <alignment horizontal="center"/>
    </xf>
    <xf numFmtId="0" fontId="0" fillId="0" borderId="44" xfId="0" applyFill="1" applyBorder="1" applyAlignment="1">
      <alignment horizontal="center"/>
    </xf>
    <xf numFmtId="0" fontId="0" fillId="0" borderId="35" xfId="0" applyFill="1" applyBorder="1" applyAlignment="1">
      <alignment horizontal="center"/>
    </xf>
    <xf numFmtId="0" fontId="0" fillId="0" borderId="46" xfId="0"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0" fillId="0" borderId="46" xfId="0" applyFont="1" applyFill="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7621</xdr:rowOff>
    </xdr:from>
    <xdr:to>
      <xdr:col>12</xdr:col>
      <xdr:colOff>213360</xdr:colOff>
      <xdr:row>33</xdr:row>
      <xdr:rowOff>14654</xdr:rowOff>
    </xdr:to>
    <xdr:sp macro="" textlink="">
      <xdr:nvSpPr>
        <xdr:cNvPr id="2" name="Tekstvak 1">
          <a:extLst>
            <a:ext uri="{FF2B5EF4-FFF2-40B4-BE49-F238E27FC236}">
              <a16:creationId xmlns:a16="http://schemas.microsoft.com/office/drawing/2014/main" id="{048D329C-6E87-4775-99C8-B64202423CDC}"/>
            </a:ext>
          </a:extLst>
        </xdr:cNvPr>
        <xdr:cNvSpPr txBox="1"/>
      </xdr:nvSpPr>
      <xdr:spPr>
        <a:xfrm>
          <a:off x="0" y="7621"/>
          <a:ext cx="7510975" cy="629353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100" b="1" u="sng">
              <a:solidFill>
                <a:sysClr val="windowText" lastClr="000000"/>
              </a:solidFill>
            </a:rPr>
            <a:t>TOELICHTING</a:t>
          </a:r>
        </a:p>
        <a:p>
          <a:pPr algn="ctr"/>
          <a:endParaRPr lang="nl-BE" sz="1100" b="1" u="sng">
            <a:solidFill>
              <a:sysClr val="windowText" lastClr="000000"/>
            </a:solidFill>
          </a:endParaRPr>
        </a:p>
        <a:p>
          <a:r>
            <a:rPr lang="nl-BE" sz="1100">
              <a:solidFill>
                <a:sysClr val="windowText" lastClr="000000"/>
              </a:solidFill>
            </a:rPr>
            <a:t>In dit statistisch jaarboek wordt gerapporteerd over leerlingen die aantikken op een aantal socio-economische kenmerken (SES-kenmerken), meer bepaald over ‘Gezinstaal niet Nederlands’, ‘Laag opleidingsniveau van de moeder’ en ‘Schooltoeslag’.  Met ‘aantikken’ of ‘aantikkers’ wordt bedoeld dat deze leerlingen op basis van een specifiek leerlingenkenmerk in aanmerking komen voor extra financiering.</a:t>
          </a:r>
        </a:p>
        <a:p>
          <a:r>
            <a:rPr lang="nl-BE" sz="1100">
              <a:solidFill>
                <a:sysClr val="windowText" lastClr="000000"/>
              </a:solidFill>
            </a:rPr>
            <a:t> </a:t>
          </a:r>
        </a:p>
        <a:p>
          <a:r>
            <a:rPr lang="nl-BE" sz="1100" b="1">
              <a:solidFill>
                <a:schemeClr val="dk1"/>
              </a:solidFill>
              <a:effectLst/>
              <a:latin typeface="+mn-lt"/>
              <a:ea typeface="+mn-ea"/>
              <a:cs typeface="+mn-cs"/>
            </a:rPr>
            <a:t>Gezinstaal</a:t>
          </a:r>
          <a:endParaRPr lang="nl-BE">
            <a:effectLst/>
          </a:endParaRPr>
        </a:p>
        <a:p>
          <a:r>
            <a:rPr lang="nl-BE" sz="1100">
              <a:solidFill>
                <a:schemeClr val="dk1"/>
              </a:solidFill>
              <a:effectLst/>
              <a:latin typeface="+mn-lt"/>
              <a:ea typeface="+mn-ea"/>
              <a:cs typeface="+mn-cs"/>
            </a:rPr>
            <a:t>De gezinstaal is risicovol wanneer de gezinstaal niet overeenkomt met de onderwijstaal. We gaan er hierbij vanuit dat de onderwijstaal Nederlands is.</a:t>
          </a:r>
          <a:endParaRPr lang="nl-BE">
            <a:effectLst/>
          </a:endParaRPr>
        </a:p>
        <a:p>
          <a:r>
            <a:rPr lang="nl-BE" sz="1100">
              <a:solidFill>
                <a:schemeClr val="dk1"/>
              </a:solidFill>
              <a:effectLst/>
              <a:latin typeface="+mn-lt"/>
              <a:ea typeface="+mn-ea"/>
              <a:cs typeface="+mn-cs"/>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endParaRPr lang="nl-BE">
            <a:effectLst/>
          </a:endParaRPr>
        </a:p>
        <a:p>
          <a:pPr>
            <a:lnSpc>
              <a:spcPts val="1200"/>
            </a:lnSpc>
          </a:pPr>
          <a:endParaRPr lang="nl-BE" sz="1100" b="1">
            <a:solidFill>
              <a:sysClr val="windowText" lastClr="000000"/>
            </a:solidFill>
          </a:endParaRPr>
        </a:p>
        <a:p>
          <a:pPr>
            <a:lnSpc>
              <a:spcPts val="1200"/>
            </a:lnSpc>
          </a:pPr>
          <a:r>
            <a:rPr lang="nl-BE" sz="1100" b="1">
              <a:solidFill>
                <a:sysClr val="windowText" lastClr="000000"/>
              </a:solidFill>
            </a:rPr>
            <a:t>Opleidingsniveau van de moeder</a:t>
          </a:r>
        </a:p>
        <a:p>
          <a:r>
            <a:rPr lang="nl-BE" sz="1100">
              <a:solidFill>
                <a:sysClr val="windowText" lastClr="000000"/>
              </a:solidFill>
            </a:rPr>
            <a:t>Een leerling tikt aan op dit kenmerk als de moeder maximaal lager secundair onderwijs afgewerkt heeft. Als het opleidingsniveau niet gekend is, tikt de leerling niet aan.</a:t>
          </a:r>
        </a:p>
        <a:p>
          <a:pPr>
            <a:lnSpc>
              <a:spcPts val="1200"/>
            </a:lnSpc>
          </a:pPr>
          <a:endParaRPr lang="nl-BE" sz="1100">
            <a:solidFill>
              <a:sysClr val="windowText" lastClr="000000"/>
            </a:solidFill>
          </a:endParaRPr>
        </a:p>
        <a:p>
          <a:pPr>
            <a:lnSpc>
              <a:spcPts val="1200"/>
            </a:lnSpc>
          </a:pPr>
          <a:r>
            <a:rPr lang="nl-BE" sz="1100" b="1">
              <a:solidFill>
                <a:sysClr val="windowText" lastClr="000000"/>
              </a:solidFill>
            </a:rPr>
            <a:t>Schooltoeslag</a:t>
          </a:r>
        </a:p>
        <a:p>
          <a:pPr>
            <a:lnSpc>
              <a:spcPts val="1200"/>
            </a:lnSpc>
          </a:pPr>
          <a:r>
            <a:rPr lang="nl-BE" sz="1100">
              <a:solidFill>
                <a:sysClr val="windowText" lastClr="000000"/>
              </a:solidFill>
            </a:rPr>
            <a:t>De leerling tikt aan op dit kenmerk als hij/zij een schooltoeslag gekregen heeft.</a:t>
          </a:r>
        </a:p>
        <a:p>
          <a:pPr>
            <a:lnSpc>
              <a:spcPts val="1200"/>
            </a:lnSpc>
          </a:pPr>
          <a:endParaRPr lang="nl-BE" sz="1100">
            <a:solidFill>
              <a:sysClr val="windowText" lastClr="000000"/>
            </a:solidFill>
          </a:endParaRPr>
        </a:p>
        <a:p>
          <a:r>
            <a:rPr lang="nl-BE" sz="1100">
              <a:solidFill>
                <a:schemeClr val="dk1"/>
              </a:solidFill>
              <a:effectLst/>
              <a:latin typeface="+mn-lt"/>
              <a:ea typeface="+mn-ea"/>
              <a:cs typeface="+mn-cs"/>
            </a:rPr>
            <a:t>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a:t>
          </a:r>
          <a:endParaRPr lang="nl-BE" sz="1100">
            <a:solidFill>
              <a:sysClr val="windowText" lastClr="000000"/>
            </a:solidFill>
          </a:endParaRPr>
        </a:p>
        <a:p>
          <a:pPr>
            <a:lnSpc>
              <a:spcPts val="1200"/>
            </a:lnSpc>
          </a:pPr>
          <a:r>
            <a:rPr lang="nl-BE" sz="1100">
              <a:solidFill>
                <a:sysClr val="windowText" lastClr="000000"/>
              </a:solidFill>
            </a:rPr>
            <a:t> </a:t>
          </a:r>
        </a:p>
        <a:p>
          <a:pPr>
            <a:lnSpc>
              <a:spcPts val="1200"/>
            </a:lnSpc>
          </a:pPr>
          <a:r>
            <a:rPr lang="nl-BE" sz="1100" b="1">
              <a:solidFill>
                <a:sysClr val="windowText" lastClr="000000"/>
              </a:solidFill>
            </a:rPr>
            <a:t>Scope van de gegevens</a:t>
          </a:r>
        </a:p>
        <a:p>
          <a:pPr>
            <a:lnSpc>
              <a:spcPts val="1200"/>
            </a:lnSpc>
          </a:pPr>
          <a:r>
            <a:rPr lang="nl-BE" sz="1100">
              <a:solidFill>
                <a:sysClr val="windowText" lastClr="000000"/>
              </a:solidFill>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a:t>
          </a:r>
        </a:p>
        <a:p>
          <a:endParaRPr lang="nl-BE" sz="1100">
            <a:solidFill>
              <a:sysClr val="windowText" lastClr="000000"/>
            </a:solidFill>
          </a:endParaRPr>
        </a:p>
        <a:p>
          <a:pPr>
            <a:lnSpc>
              <a:spcPts val="1200"/>
            </a:lnSpc>
          </a:pPr>
          <a:r>
            <a:rPr lang="nl-BE" sz="1100">
              <a:solidFill>
                <a:sysClr val="windowText" lastClr="000000"/>
              </a:solidFill>
            </a:rPr>
            <a:t>In dit statistisch jaarboek worden in de tabellen over de leerlingenkenmerken alle leerlingen op 1 februari geteld. Voor de berekening van de extra middelen worden soms andere teldata gebruikt.</a:t>
          </a:r>
        </a:p>
        <a:p>
          <a:endParaRPr lang="nl-BE" sz="1100">
            <a:solidFill>
              <a:sysClr val="windowText" lastClr="000000"/>
            </a:solidFill>
          </a:endParaRPr>
        </a:p>
        <a:p>
          <a:pPr>
            <a:lnSpc>
              <a:spcPts val="1200"/>
            </a:lnSpc>
          </a:pPr>
          <a:r>
            <a:rPr lang="nl-BE" sz="1100">
              <a:solidFill>
                <a:sysClr val="windowText" lastClr="000000"/>
              </a:solidFill>
            </a:rPr>
            <a:t>Voor de definities van schoolse vorderingen en zittenblijven verwijzen we naar  Deel  1, hoofdstuk 2.3 Schoolse vorderingen en zittenblijven in het gewoon lager onderwijs.</a:t>
          </a:r>
        </a:p>
        <a:p>
          <a:endParaRPr lang="nl-BE" sz="1000">
            <a:solidFill>
              <a:schemeClr val="accent1">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6</xdr:row>
      <xdr:rowOff>0</xdr:rowOff>
    </xdr:to>
    <xdr:sp macro="" textlink="">
      <xdr:nvSpPr>
        <xdr:cNvPr id="2489" name="Rectangle 1">
          <a:extLst>
            <a:ext uri="{FF2B5EF4-FFF2-40B4-BE49-F238E27FC236}">
              <a16:creationId xmlns:a16="http://schemas.microsoft.com/office/drawing/2014/main" id="{3C9D6A43-A2BE-48FF-8A65-156605E6FC08}"/>
            </a:ext>
          </a:extLst>
        </xdr:cNvPr>
        <xdr:cNvSpPr>
          <a:spLocks noChangeArrowheads="1"/>
        </xdr:cNvSpPr>
      </xdr:nvSpPr>
      <xdr:spPr bwMode="auto">
        <a:xfrm>
          <a:off x="0" y="868680"/>
          <a:ext cx="17449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3</xdr:row>
      <xdr:rowOff>0</xdr:rowOff>
    </xdr:to>
    <xdr:sp macro="" textlink="">
      <xdr:nvSpPr>
        <xdr:cNvPr id="3513" name="Rectangle 1">
          <a:extLst>
            <a:ext uri="{FF2B5EF4-FFF2-40B4-BE49-F238E27FC236}">
              <a16:creationId xmlns:a16="http://schemas.microsoft.com/office/drawing/2014/main" id="{B636C39F-7F79-4BC0-A2B9-AE0145B4C5E6}"/>
            </a:ext>
          </a:extLst>
        </xdr:cNvPr>
        <xdr:cNvSpPr>
          <a:spLocks noChangeArrowheads="1"/>
        </xdr:cNvSpPr>
      </xdr:nvSpPr>
      <xdr:spPr bwMode="auto">
        <a:xfrm>
          <a:off x="0" y="541020"/>
          <a:ext cx="160782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0</xdr:colOff>
      <xdr:row>7</xdr:row>
      <xdr:rowOff>0</xdr:rowOff>
    </xdr:to>
    <xdr:sp macro="" textlink="">
      <xdr:nvSpPr>
        <xdr:cNvPr id="4537" name="Rectangle 1">
          <a:extLst>
            <a:ext uri="{FF2B5EF4-FFF2-40B4-BE49-F238E27FC236}">
              <a16:creationId xmlns:a16="http://schemas.microsoft.com/office/drawing/2014/main" id="{959FFED1-8D67-4686-AE3F-0F84FFBD0D35}"/>
            </a:ext>
          </a:extLst>
        </xdr:cNvPr>
        <xdr:cNvSpPr>
          <a:spLocks noChangeArrowheads="1"/>
        </xdr:cNvSpPr>
      </xdr:nvSpPr>
      <xdr:spPr bwMode="auto">
        <a:xfrm>
          <a:off x="0" y="1104900"/>
          <a:ext cx="17068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0"/>
  <sheetViews>
    <sheetView tabSelected="1" zoomScale="115" zoomScaleNormal="115" workbookViewId="0">
      <selection activeCell="A30" sqref="A30"/>
    </sheetView>
  </sheetViews>
  <sheetFormatPr defaultRowHeight="14.4" x14ac:dyDescent="0.3"/>
  <cols>
    <col min="1" max="1" width="29.109375" customWidth="1"/>
  </cols>
  <sheetData>
    <row r="1" spans="1:2" ht="18" x14ac:dyDescent="0.35">
      <c r="A1" s="53" t="s">
        <v>91</v>
      </c>
    </row>
    <row r="2" spans="1:2" ht="18" x14ac:dyDescent="0.35">
      <c r="A2" s="110" t="s">
        <v>102</v>
      </c>
    </row>
    <row r="4" spans="1:2" x14ac:dyDescent="0.3">
      <c r="A4" s="21" t="s">
        <v>53</v>
      </c>
    </row>
    <row r="5" spans="1:2" x14ac:dyDescent="0.3">
      <c r="A5" s="109" t="s">
        <v>38</v>
      </c>
      <c r="B5" t="s">
        <v>51</v>
      </c>
    </row>
    <row r="6" spans="1:2" x14ac:dyDescent="0.3">
      <c r="A6" s="109" t="s">
        <v>39</v>
      </c>
      <c r="B6" t="s">
        <v>52</v>
      </c>
    </row>
    <row r="7" spans="1:2" ht="10.199999999999999" customHeight="1" x14ac:dyDescent="0.3">
      <c r="A7" s="18"/>
    </row>
    <row r="8" spans="1:2" x14ac:dyDescent="0.3">
      <c r="A8" s="109" t="s">
        <v>68</v>
      </c>
      <c r="B8" t="s">
        <v>54</v>
      </c>
    </row>
    <row r="9" spans="1:2" x14ac:dyDescent="0.3">
      <c r="A9" s="18"/>
    </row>
    <row r="10" spans="1:2" x14ac:dyDescent="0.3">
      <c r="A10" s="18"/>
    </row>
    <row r="11" spans="1:2" x14ac:dyDescent="0.3">
      <c r="A11" s="38" t="s">
        <v>55</v>
      </c>
    </row>
    <row r="12" spans="1:2" x14ac:dyDescent="0.3">
      <c r="A12" s="109" t="s">
        <v>69</v>
      </c>
      <c r="B12" t="s">
        <v>51</v>
      </c>
    </row>
    <row r="13" spans="1:2" x14ac:dyDescent="0.3">
      <c r="A13" s="109" t="s">
        <v>70</v>
      </c>
      <c r="B13" t="s">
        <v>52</v>
      </c>
    </row>
    <row r="14" spans="1:2" x14ac:dyDescent="0.3">
      <c r="A14" s="18"/>
    </row>
    <row r="15" spans="1:2" x14ac:dyDescent="0.3">
      <c r="A15" s="18"/>
    </row>
    <row r="16" spans="1:2" x14ac:dyDescent="0.3">
      <c r="A16" s="38" t="s">
        <v>67</v>
      </c>
    </row>
    <row r="17" spans="1:2" x14ac:dyDescent="0.3">
      <c r="A17" s="109" t="s">
        <v>71</v>
      </c>
      <c r="B17" t="s">
        <v>64</v>
      </c>
    </row>
    <row r="18" spans="1:2" x14ac:dyDescent="0.3">
      <c r="A18" s="109" t="s">
        <v>80</v>
      </c>
      <c r="B18" t="s">
        <v>74</v>
      </c>
    </row>
    <row r="19" spans="1:2" x14ac:dyDescent="0.3">
      <c r="A19" s="109" t="s">
        <v>81</v>
      </c>
      <c r="B19" t="s">
        <v>65</v>
      </c>
    </row>
    <row r="20" spans="1:2" x14ac:dyDescent="0.3">
      <c r="A20" s="109" t="s">
        <v>72</v>
      </c>
      <c r="B20" t="s">
        <v>66</v>
      </c>
    </row>
  </sheetData>
  <hyperlinks>
    <hyperlink ref="A5" location="'1_SES_KL'!A1" display="1_SES_KL" xr:uid="{00000000-0004-0000-0000-000000000000}"/>
    <hyperlink ref="A6" location="'2_SES_LA'!A1" display="2_SES_LA" xr:uid="{00000000-0004-0000-0000-000001000000}"/>
    <hyperlink ref="A8" location="'3_Evolutie SES'!A1" display="3_SES_evolutie" xr:uid="{00000000-0004-0000-0000-000002000000}"/>
    <hyperlink ref="A12" location="'4_KL_SES_DETAIL'!A1" display="4_KL_SES_detail" xr:uid="{00000000-0004-0000-0000-000003000000}"/>
    <hyperlink ref="A13" location="'5_LA_SES_DETAIL'!A1" display="5_LA_SES_detail" xr:uid="{00000000-0004-0000-0000-000004000000}"/>
    <hyperlink ref="A17" location="'6_SES_SV_LA_geslacht'!A1" display="6_SES_SV_LA_geslacht" xr:uid="{00000000-0004-0000-0000-000005000000}"/>
    <hyperlink ref="A18" location="'7_SES_SV_LA_Belg_NBelg'!A1" display="7_SES_SV_LA_Belg_NBelg" xr:uid="{00000000-0004-0000-0000-000006000000}"/>
    <hyperlink ref="A19" location="'8_SES_ZBL_LA_geslacht'!A1" display="8_SES_ZBL_LA_geslacht" xr:uid="{00000000-0004-0000-0000-000007000000}"/>
    <hyperlink ref="A20" location="'9_SES_ZBL_LA_Belg_NBelg'!A1" display="9_SES_ZBL_LA_Belg_NBelg" xr:uid="{00000000-0004-0000-0000-000008000000}"/>
  </hyperlinks>
  <pageMargins left="0.51181102362204722" right="0.51181102362204722" top="0.74803149606299213" bottom="0.74803149606299213" header="0.31496062992125984" footer="0.31496062992125984"/>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zoomScaleNormal="100" workbookViewId="0">
      <selection activeCell="A39" sqref="A39"/>
    </sheetView>
  </sheetViews>
  <sheetFormatPr defaultRowHeight="14.4" x14ac:dyDescent="0.3"/>
  <cols>
    <col min="1" max="1" width="13.33203125" style="19" customWidth="1"/>
    <col min="2" max="2" width="15.5546875" style="18" customWidth="1"/>
    <col min="3" max="3" width="14.33203125" style="18" customWidth="1"/>
    <col min="4" max="15" width="12.33203125" style="18" customWidth="1"/>
    <col min="16" max="16384" width="8.88671875" style="18"/>
  </cols>
  <sheetData>
    <row r="1" spans="1:15" x14ac:dyDescent="0.3">
      <c r="A1" s="22"/>
    </row>
    <row r="2" spans="1:15" x14ac:dyDescent="0.3">
      <c r="A2" s="174" t="s">
        <v>21</v>
      </c>
      <c r="B2" s="174"/>
      <c r="C2" s="174"/>
      <c r="D2" s="174"/>
      <c r="E2" s="174"/>
      <c r="F2" s="174"/>
      <c r="G2" s="174"/>
      <c r="H2" s="174"/>
      <c r="I2" s="174"/>
      <c r="J2" s="174"/>
      <c r="K2" s="174"/>
      <c r="L2" s="174"/>
      <c r="M2" s="174"/>
      <c r="N2" s="174"/>
      <c r="O2" s="174"/>
    </row>
    <row r="3" spans="1:15" s="107" customFormat="1" x14ac:dyDescent="0.3">
      <c r="A3" s="178" t="s">
        <v>102</v>
      </c>
      <c r="B3" s="178"/>
      <c r="C3" s="178"/>
      <c r="D3" s="178"/>
      <c r="E3" s="178"/>
      <c r="F3" s="178"/>
      <c r="G3" s="178"/>
      <c r="H3" s="178"/>
      <c r="I3" s="178"/>
      <c r="J3" s="178"/>
      <c r="K3" s="178"/>
      <c r="L3" s="178"/>
      <c r="M3" s="178"/>
      <c r="N3" s="178"/>
      <c r="O3" s="178"/>
    </row>
    <row r="4" spans="1:15" ht="7.2" customHeight="1" x14ac:dyDescent="0.3">
      <c r="A4" s="155"/>
      <c r="B4" s="155"/>
      <c r="C4" s="155"/>
      <c r="D4" s="155"/>
      <c r="E4" s="155"/>
      <c r="F4" s="155"/>
      <c r="G4" s="155"/>
      <c r="H4" s="155"/>
      <c r="I4" s="155"/>
      <c r="J4" s="155"/>
      <c r="K4" s="155"/>
      <c r="L4" s="155"/>
      <c r="M4" s="155"/>
      <c r="N4" s="155"/>
      <c r="O4" s="155"/>
    </row>
    <row r="5" spans="1:15" x14ac:dyDescent="0.3">
      <c r="A5" s="195" t="s">
        <v>87</v>
      </c>
      <c r="B5" s="195"/>
      <c r="C5" s="195"/>
      <c r="D5" s="195"/>
      <c r="E5" s="195"/>
      <c r="F5" s="195"/>
      <c r="G5" s="195"/>
      <c r="H5" s="195"/>
      <c r="I5" s="195"/>
      <c r="J5" s="195"/>
      <c r="K5" s="195"/>
      <c r="L5" s="195"/>
      <c r="M5" s="195"/>
      <c r="N5" s="195"/>
      <c r="O5" s="195"/>
    </row>
    <row r="6" spans="1:15" ht="7.2" customHeight="1" thickBot="1" x14ac:dyDescent="0.35"/>
    <row r="7" spans="1:15" ht="15" thickTop="1" x14ac:dyDescent="0.3">
      <c r="A7" s="192" t="s">
        <v>49</v>
      </c>
      <c r="B7" s="192"/>
      <c r="C7" s="193"/>
      <c r="D7" s="194" t="s">
        <v>1</v>
      </c>
      <c r="E7" s="194"/>
      <c r="F7" s="194"/>
      <c r="G7" s="194"/>
      <c r="H7" s="199" t="s">
        <v>2</v>
      </c>
      <c r="I7" s="194"/>
      <c r="J7" s="194"/>
      <c r="K7" s="201"/>
      <c r="L7" s="199" t="s">
        <v>0</v>
      </c>
      <c r="M7" s="194"/>
      <c r="N7" s="194"/>
      <c r="O7" s="194"/>
    </row>
    <row r="8" spans="1:15" ht="43.2" x14ac:dyDescent="0.3">
      <c r="A8" s="113" t="s">
        <v>40</v>
      </c>
      <c r="B8" s="114" t="s">
        <v>63</v>
      </c>
      <c r="C8" s="115" t="s">
        <v>97</v>
      </c>
      <c r="D8" s="113" t="s">
        <v>18</v>
      </c>
      <c r="E8" s="114" t="s">
        <v>19</v>
      </c>
      <c r="F8" s="114" t="s">
        <v>41</v>
      </c>
      <c r="G8" s="117" t="s">
        <v>0</v>
      </c>
      <c r="H8" s="141" t="s">
        <v>18</v>
      </c>
      <c r="I8" s="114" t="s">
        <v>19</v>
      </c>
      <c r="J8" s="114" t="s">
        <v>41</v>
      </c>
      <c r="K8" s="115" t="s">
        <v>0</v>
      </c>
      <c r="L8" s="141" t="s">
        <v>18</v>
      </c>
      <c r="M8" s="114" t="s">
        <v>19</v>
      </c>
      <c r="N8" s="114" t="s">
        <v>41</v>
      </c>
      <c r="O8" s="142" t="s">
        <v>0</v>
      </c>
    </row>
    <row r="9" spans="1:15" x14ac:dyDescent="0.3">
      <c r="A9" s="57" t="s">
        <v>61</v>
      </c>
      <c r="B9" s="58" t="s">
        <v>61</v>
      </c>
      <c r="C9" s="125" t="s">
        <v>61</v>
      </c>
      <c r="D9" s="62">
        <v>1045</v>
      </c>
      <c r="E9" s="61">
        <v>16970</v>
      </c>
      <c r="F9" s="61">
        <v>355</v>
      </c>
      <c r="G9" s="63">
        <v>18370</v>
      </c>
      <c r="H9" s="60">
        <v>1031</v>
      </c>
      <c r="I9" s="61">
        <v>17203</v>
      </c>
      <c r="J9" s="61">
        <v>354</v>
      </c>
      <c r="K9" s="171">
        <v>18588</v>
      </c>
      <c r="L9" s="143">
        <f>SUM(H9,D9)</f>
        <v>2076</v>
      </c>
      <c r="M9" s="61">
        <f t="shared" ref="M9:O16" si="0">SUM(I9,E9)</f>
        <v>34173</v>
      </c>
      <c r="N9" s="61">
        <f t="shared" si="0"/>
        <v>709</v>
      </c>
      <c r="O9" s="144">
        <f t="shared" si="0"/>
        <v>36958</v>
      </c>
    </row>
    <row r="10" spans="1:15" x14ac:dyDescent="0.3">
      <c r="A10" s="57" t="s">
        <v>61</v>
      </c>
      <c r="B10" s="58" t="s">
        <v>61</v>
      </c>
      <c r="C10" s="125" t="s">
        <v>62</v>
      </c>
      <c r="D10" s="62">
        <v>245</v>
      </c>
      <c r="E10" s="61">
        <v>4021</v>
      </c>
      <c r="F10" s="61">
        <v>886</v>
      </c>
      <c r="G10" s="63">
        <v>5152</v>
      </c>
      <c r="H10" s="60">
        <v>265</v>
      </c>
      <c r="I10" s="61">
        <v>4016</v>
      </c>
      <c r="J10" s="61">
        <v>822</v>
      </c>
      <c r="K10" s="171">
        <v>5103</v>
      </c>
      <c r="L10" s="143">
        <f t="shared" ref="L10:L16" si="1">SUM(H10,D10)</f>
        <v>510</v>
      </c>
      <c r="M10" s="61">
        <f t="shared" si="0"/>
        <v>8037</v>
      </c>
      <c r="N10" s="61">
        <f t="shared" si="0"/>
        <v>1708</v>
      </c>
      <c r="O10" s="144">
        <f t="shared" si="0"/>
        <v>10255</v>
      </c>
    </row>
    <row r="11" spans="1:15" x14ac:dyDescent="0.3">
      <c r="A11" s="57" t="s">
        <v>61</v>
      </c>
      <c r="B11" s="58" t="s">
        <v>62</v>
      </c>
      <c r="C11" s="125" t="s">
        <v>61</v>
      </c>
      <c r="D11" s="62">
        <v>466</v>
      </c>
      <c r="E11" s="61">
        <v>13383</v>
      </c>
      <c r="F11" s="61">
        <v>235</v>
      </c>
      <c r="G11" s="63">
        <v>14084</v>
      </c>
      <c r="H11" s="60">
        <v>470</v>
      </c>
      <c r="I11" s="61">
        <v>13440</v>
      </c>
      <c r="J11" s="61">
        <v>201</v>
      </c>
      <c r="K11" s="171">
        <v>14111</v>
      </c>
      <c r="L11" s="143">
        <f t="shared" si="1"/>
        <v>936</v>
      </c>
      <c r="M11" s="61">
        <f t="shared" si="0"/>
        <v>26823</v>
      </c>
      <c r="N11" s="61">
        <f t="shared" si="0"/>
        <v>436</v>
      </c>
      <c r="O11" s="144">
        <f t="shared" si="0"/>
        <v>28195</v>
      </c>
    </row>
    <row r="12" spans="1:15" x14ac:dyDescent="0.3">
      <c r="A12" s="57" t="s">
        <v>62</v>
      </c>
      <c r="B12" s="58" t="s">
        <v>61</v>
      </c>
      <c r="C12" s="125" t="s">
        <v>61</v>
      </c>
      <c r="D12" s="62">
        <v>625</v>
      </c>
      <c r="E12" s="61">
        <v>12782</v>
      </c>
      <c r="F12" s="61">
        <v>80</v>
      </c>
      <c r="G12" s="63">
        <v>13487</v>
      </c>
      <c r="H12" s="60">
        <v>702</v>
      </c>
      <c r="I12" s="61">
        <v>13288</v>
      </c>
      <c r="J12" s="61">
        <v>75</v>
      </c>
      <c r="K12" s="171">
        <v>14065</v>
      </c>
      <c r="L12" s="143">
        <f t="shared" si="1"/>
        <v>1327</v>
      </c>
      <c r="M12" s="61">
        <f t="shared" si="0"/>
        <v>26070</v>
      </c>
      <c r="N12" s="61">
        <f t="shared" si="0"/>
        <v>155</v>
      </c>
      <c r="O12" s="144">
        <f t="shared" si="0"/>
        <v>27552</v>
      </c>
    </row>
    <row r="13" spans="1:15" x14ac:dyDescent="0.3">
      <c r="A13" s="57" t="s">
        <v>61</v>
      </c>
      <c r="B13" s="58" t="s">
        <v>62</v>
      </c>
      <c r="C13" s="125" t="s">
        <v>62</v>
      </c>
      <c r="D13" s="62">
        <v>233</v>
      </c>
      <c r="E13" s="61">
        <v>11193</v>
      </c>
      <c r="F13" s="61">
        <v>795</v>
      </c>
      <c r="G13" s="63">
        <v>12221</v>
      </c>
      <c r="H13" s="60">
        <v>187</v>
      </c>
      <c r="I13" s="61">
        <v>11211</v>
      </c>
      <c r="J13" s="61">
        <v>820</v>
      </c>
      <c r="K13" s="171">
        <v>12218</v>
      </c>
      <c r="L13" s="143">
        <f t="shared" si="1"/>
        <v>420</v>
      </c>
      <c r="M13" s="61">
        <f t="shared" si="0"/>
        <v>22404</v>
      </c>
      <c r="N13" s="61">
        <f t="shared" si="0"/>
        <v>1615</v>
      </c>
      <c r="O13" s="144">
        <f t="shared" si="0"/>
        <v>24439</v>
      </c>
    </row>
    <row r="14" spans="1:15" x14ac:dyDescent="0.3">
      <c r="A14" s="57" t="s">
        <v>62</v>
      </c>
      <c r="B14" s="58" t="s">
        <v>61</v>
      </c>
      <c r="C14" s="125" t="s">
        <v>62</v>
      </c>
      <c r="D14" s="62">
        <v>144</v>
      </c>
      <c r="E14" s="61">
        <v>5680</v>
      </c>
      <c r="F14" s="61">
        <v>71</v>
      </c>
      <c r="G14" s="63">
        <v>5895</v>
      </c>
      <c r="H14" s="60">
        <v>165</v>
      </c>
      <c r="I14" s="61">
        <v>5460</v>
      </c>
      <c r="J14" s="61">
        <v>76</v>
      </c>
      <c r="K14" s="171">
        <v>5701</v>
      </c>
      <c r="L14" s="143">
        <f t="shared" si="1"/>
        <v>309</v>
      </c>
      <c r="M14" s="61">
        <f t="shared" si="0"/>
        <v>11140</v>
      </c>
      <c r="N14" s="61">
        <f t="shared" si="0"/>
        <v>147</v>
      </c>
      <c r="O14" s="144">
        <f t="shared" si="0"/>
        <v>11596</v>
      </c>
    </row>
    <row r="15" spans="1:15" x14ac:dyDescent="0.3">
      <c r="A15" s="57" t="s">
        <v>62</v>
      </c>
      <c r="B15" s="58" t="s">
        <v>62</v>
      </c>
      <c r="C15" s="125" t="s">
        <v>61</v>
      </c>
      <c r="D15" s="62">
        <v>743</v>
      </c>
      <c r="E15" s="61">
        <v>33471</v>
      </c>
      <c r="F15" s="61">
        <v>198</v>
      </c>
      <c r="G15" s="63">
        <v>34412</v>
      </c>
      <c r="H15" s="60">
        <v>788</v>
      </c>
      <c r="I15" s="61">
        <v>33614</v>
      </c>
      <c r="J15" s="61">
        <v>158</v>
      </c>
      <c r="K15" s="171">
        <v>34560</v>
      </c>
      <c r="L15" s="143">
        <f t="shared" si="1"/>
        <v>1531</v>
      </c>
      <c r="M15" s="61">
        <f t="shared" si="0"/>
        <v>67085</v>
      </c>
      <c r="N15" s="61">
        <f t="shared" si="0"/>
        <v>356</v>
      </c>
      <c r="O15" s="144">
        <f t="shared" si="0"/>
        <v>68972</v>
      </c>
    </row>
    <row r="16" spans="1:15" x14ac:dyDescent="0.3">
      <c r="A16" s="57" t="s">
        <v>62</v>
      </c>
      <c r="B16" s="58" t="s">
        <v>62</v>
      </c>
      <c r="C16" s="125" t="s">
        <v>62</v>
      </c>
      <c r="D16" s="62">
        <v>609</v>
      </c>
      <c r="E16" s="61">
        <v>105084</v>
      </c>
      <c r="F16" s="61">
        <v>405</v>
      </c>
      <c r="G16" s="63">
        <v>106098</v>
      </c>
      <c r="H16" s="60">
        <v>680</v>
      </c>
      <c r="I16" s="61">
        <v>102264</v>
      </c>
      <c r="J16" s="61">
        <v>395</v>
      </c>
      <c r="K16" s="171">
        <v>103339</v>
      </c>
      <c r="L16" s="143">
        <f t="shared" si="1"/>
        <v>1289</v>
      </c>
      <c r="M16" s="61">
        <f t="shared" si="0"/>
        <v>207348</v>
      </c>
      <c r="N16" s="61">
        <f t="shared" si="0"/>
        <v>800</v>
      </c>
      <c r="O16" s="144">
        <f t="shared" si="0"/>
        <v>209437</v>
      </c>
    </row>
    <row r="17" spans="1:15" s="23" customFormat="1" x14ac:dyDescent="0.3">
      <c r="A17" s="55"/>
      <c r="B17" s="55"/>
      <c r="C17" s="54" t="s">
        <v>0</v>
      </c>
      <c r="D17" s="126">
        <f>SUM(D9:D16)</f>
        <v>4110</v>
      </c>
      <c r="E17" s="127">
        <f t="shared" ref="E17:O17" si="2">SUM(E9:E16)</f>
        <v>202584</v>
      </c>
      <c r="F17" s="127">
        <f t="shared" si="2"/>
        <v>3025</v>
      </c>
      <c r="G17" s="128">
        <f t="shared" si="2"/>
        <v>209719</v>
      </c>
      <c r="H17" s="129">
        <f t="shared" si="2"/>
        <v>4288</v>
      </c>
      <c r="I17" s="127">
        <f t="shared" si="2"/>
        <v>200496</v>
      </c>
      <c r="J17" s="127">
        <f t="shared" si="2"/>
        <v>2901</v>
      </c>
      <c r="K17" s="130">
        <f t="shared" si="2"/>
        <v>207685</v>
      </c>
      <c r="L17" s="145">
        <f t="shared" si="2"/>
        <v>8398</v>
      </c>
      <c r="M17" s="127">
        <f t="shared" si="2"/>
        <v>403080</v>
      </c>
      <c r="N17" s="127">
        <f t="shared" si="2"/>
        <v>5926</v>
      </c>
      <c r="O17" s="146">
        <f t="shared" si="2"/>
        <v>417404</v>
      </c>
    </row>
    <row r="20" spans="1:15" x14ac:dyDescent="0.3">
      <c r="A20" s="174" t="s">
        <v>21</v>
      </c>
      <c r="B20" s="174"/>
      <c r="C20" s="174"/>
      <c r="D20" s="174"/>
      <c r="E20" s="174"/>
      <c r="F20" s="174"/>
      <c r="G20" s="174"/>
      <c r="H20" s="174"/>
      <c r="I20" s="174"/>
      <c r="J20" s="174"/>
      <c r="K20" s="174"/>
      <c r="L20" s="174"/>
      <c r="M20" s="81"/>
      <c r="N20" s="81"/>
      <c r="O20" s="81"/>
    </row>
    <row r="21" spans="1:15" s="107" customFormat="1" x14ac:dyDescent="0.3">
      <c r="A21" s="178" t="s">
        <v>102</v>
      </c>
      <c r="B21" s="178"/>
      <c r="C21" s="178"/>
      <c r="D21" s="178"/>
      <c r="E21" s="178"/>
      <c r="F21" s="178"/>
      <c r="G21" s="178"/>
      <c r="H21" s="178"/>
      <c r="I21" s="178"/>
      <c r="J21" s="178"/>
      <c r="K21" s="178"/>
      <c r="L21" s="178"/>
      <c r="M21" s="147"/>
      <c r="N21" s="147"/>
      <c r="O21" s="147"/>
    </row>
    <row r="22" spans="1:15" ht="7.2" customHeight="1" x14ac:dyDescent="0.3">
      <c r="A22" s="155"/>
      <c r="B22" s="155"/>
      <c r="C22" s="155"/>
      <c r="D22" s="155"/>
      <c r="E22" s="155"/>
      <c r="F22" s="155"/>
      <c r="G22" s="155"/>
      <c r="H22" s="155"/>
      <c r="I22" s="155"/>
      <c r="J22" s="155"/>
      <c r="K22" s="155"/>
      <c r="L22" s="155"/>
      <c r="M22" s="81"/>
      <c r="N22" s="81"/>
      <c r="O22" s="81"/>
    </row>
    <row r="23" spans="1:15" x14ac:dyDescent="0.3">
      <c r="A23" s="195" t="s">
        <v>88</v>
      </c>
      <c r="B23" s="195"/>
      <c r="C23" s="195"/>
      <c r="D23" s="195"/>
      <c r="E23" s="195"/>
      <c r="F23" s="195"/>
      <c r="G23" s="195"/>
      <c r="H23" s="195"/>
      <c r="I23" s="195"/>
      <c r="J23" s="195"/>
      <c r="K23" s="195"/>
      <c r="L23" s="195"/>
      <c r="M23" s="148"/>
      <c r="N23" s="148"/>
      <c r="O23" s="148"/>
    </row>
    <row r="24" spans="1:15" ht="7.2" customHeight="1" thickBot="1" x14ac:dyDescent="0.35"/>
    <row r="25" spans="1:15" ht="15" thickTop="1" x14ac:dyDescent="0.3">
      <c r="A25" s="192" t="s">
        <v>49</v>
      </c>
      <c r="B25" s="192"/>
      <c r="C25" s="193"/>
      <c r="D25" s="199" t="s">
        <v>1</v>
      </c>
      <c r="E25" s="194"/>
      <c r="F25" s="194"/>
      <c r="G25" s="199" t="s">
        <v>2</v>
      </c>
      <c r="H25" s="194"/>
      <c r="I25" s="194"/>
      <c r="J25" s="199" t="s">
        <v>0</v>
      </c>
      <c r="K25" s="194"/>
      <c r="L25" s="194"/>
    </row>
    <row r="26" spans="1:15" ht="43.2" x14ac:dyDescent="0.3">
      <c r="A26" s="113" t="s">
        <v>40</v>
      </c>
      <c r="B26" s="114" t="s">
        <v>63</v>
      </c>
      <c r="C26" s="115" t="s">
        <v>97</v>
      </c>
      <c r="D26" s="141" t="s">
        <v>18</v>
      </c>
      <c r="E26" s="114" t="s">
        <v>19</v>
      </c>
      <c r="F26" s="142" t="s">
        <v>0</v>
      </c>
      <c r="G26" s="141" t="s">
        <v>18</v>
      </c>
      <c r="H26" s="114" t="s">
        <v>19</v>
      </c>
      <c r="I26" s="135" t="s">
        <v>0</v>
      </c>
      <c r="J26" s="141" t="s">
        <v>18</v>
      </c>
      <c r="K26" s="114" t="s">
        <v>19</v>
      </c>
      <c r="L26" s="142" t="s">
        <v>0</v>
      </c>
    </row>
    <row r="27" spans="1:15" x14ac:dyDescent="0.3">
      <c r="A27" s="57" t="s">
        <v>61</v>
      </c>
      <c r="B27" s="58" t="s">
        <v>61</v>
      </c>
      <c r="C27" s="125" t="s">
        <v>61</v>
      </c>
      <c r="D27" s="132">
        <f t="shared" ref="D27:D35" si="3">D9/(D9+E9)*100</f>
        <v>5.8007216208714958</v>
      </c>
      <c r="E27" s="72">
        <f t="shared" ref="E27:E35" si="4">E9/(E9+D9)*100</f>
        <v>94.199278379128501</v>
      </c>
      <c r="F27" s="75">
        <f>SUM(D27:E27)</f>
        <v>100</v>
      </c>
      <c r="G27" s="132">
        <f t="shared" ref="G27:G35" si="5">H9/(H9+I9)*100</f>
        <v>5.6542722386750022</v>
      </c>
      <c r="H27" s="72">
        <f t="shared" ref="H27:H35" si="6">I9/(H9+I9)*100</f>
        <v>94.345727761324994</v>
      </c>
      <c r="I27" s="75">
        <f>SUM(G27:H27)</f>
        <v>100</v>
      </c>
      <c r="J27" s="132">
        <f t="shared" ref="J27:J35" si="7">L9/(L9+M9)*100</f>
        <v>5.7270545394355707</v>
      </c>
      <c r="K27" s="72">
        <f t="shared" ref="K27:K35" si="8">M9/(M9+L9)*100</f>
        <v>94.272945460564429</v>
      </c>
      <c r="L27" s="75">
        <f>SUM(J27:K27)</f>
        <v>100</v>
      </c>
    </row>
    <row r="28" spans="1:15" x14ac:dyDescent="0.3">
      <c r="A28" s="57" t="s">
        <v>61</v>
      </c>
      <c r="B28" s="58" t="s">
        <v>61</v>
      </c>
      <c r="C28" s="125" t="s">
        <v>62</v>
      </c>
      <c r="D28" s="132">
        <f t="shared" si="3"/>
        <v>5.7430848570089079</v>
      </c>
      <c r="E28" s="72">
        <f t="shared" si="4"/>
        <v>94.25691514299109</v>
      </c>
      <c r="F28" s="75">
        <f t="shared" ref="F28:F35" si="9">SUM(D28:E28)</f>
        <v>100</v>
      </c>
      <c r="G28" s="132">
        <f t="shared" si="5"/>
        <v>6.1901424900724127</v>
      </c>
      <c r="H28" s="72">
        <f t="shared" si="6"/>
        <v>93.809857509927582</v>
      </c>
      <c r="I28" s="75">
        <f t="shared" ref="I28:I35" si="10">SUM(G28:H28)</f>
        <v>100</v>
      </c>
      <c r="J28" s="132">
        <f t="shared" si="7"/>
        <v>5.9670059670059672</v>
      </c>
      <c r="K28" s="72">
        <f t="shared" si="8"/>
        <v>94.032994032994026</v>
      </c>
      <c r="L28" s="75">
        <f t="shared" ref="L28:L35" si="11">SUM(J28:K28)</f>
        <v>100</v>
      </c>
    </row>
    <row r="29" spans="1:15" x14ac:dyDescent="0.3">
      <c r="A29" s="57" t="s">
        <v>61</v>
      </c>
      <c r="B29" s="58" t="s">
        <v>62</v>
      </c>
      <c r="C29" s="125" t="s">
        <v>61</v>
      </c>
      <c r="D29" s="132">
        <f t="shared" si="3"/>
        <v>3.3648638890894653</v>
      </c>
      <c r="E29" s="72">
        <f t="shared" si="4"/>
        <v>96.635136110910537</v>
      </c>
      <c r="F29" s="75">
        <f t="shared" si="9"/>
        <v>100</v>
      </c>
      <c r="G29" s="132">
        <f t="shared" si="5"/>
        <v>3.3788641265276782</v>
      </c>
      <c r="H29" s="72">
        <f t="shared" si="6"/>
        <v>96.621135873472326</v>
      </c>
      <c r="I29" s="75">
        <f t="shared" si="10"/>
        <v>100</v>
      </c>
      <c r="J29" s="132">
        <f t="shared" si="7"/>
        <v>3.3718793904679565</v>
      </c>
      <c r="K29" s="72">
        <f t="shared" si="8"/>
        <v>96.628120609532047</v>
      </c>
      <c r="L29" s="75">
        <f t="shared" si="11"/>
        <v>100</v>
      </c>
    </row>
    <row r="30" spans="1:15" x14ac:dyDescent="0.3">
      <c r="A30" s="57" t="s">
        <v>62</v>
      </c>
      <c r="B30" s="58" t="s">
        <v>61</v>
      </c>
      <c r="C30" s="125" t="s">
        <v>61</v>
      </c>
      <c r="D30" s="132">
        <f t="shared" si="3"/>
        <v>4.6617438651450733</v>
      </c>
      <c r="E30" s="72">
        <f t="shared" si="4"/>
        <v>95.33825613485493</v>
      </c>
      <c r="F30" s="75">
        <f t="shared" si="9"/>
        <v>100</v>
      </c>
      <c r="G30" s="132">
        <f t="shared" si="5"/>
        <v>5.0178699070764834</v>
      </c>
      <c r="H30" s="72">
        <f t="shared" si="6"/>
        <v>94.982130092923512</v>
      </c>
      <c r="I30" s="75">
        <f t="shared" si="10"/>
        <v>100</v>
      </c>
      <c r="J30" s="132">
        <f t="shared" si="7"/>
        <v>4.8435960141621344</v>
      </c>
      <c r="K30" s="72">
        <f t="shared" si="8"/>
        <v>95.156403985837869</v>
      </c>
      <c r="L30" s="75">
        <f t="shared" si="11"/>
        <v>100</v>
      </c>
    </row>
    <row r="31" spans="1:15" x14ac:dyDescent="0.3">
      <c r="A31" s="57" t="s">
        <v>61</v>
      </c>
      <c r="B31" s="58" t="s">
        <v>62</v>
      </c>
      <c r="C31" s="125" t="s">
        <v>62</v>
      </c>
      <c r="D31" s="132">
        <f t="shared" si="3"/>
        <v>2.0392088219849467</v>
      </c>
      <c r="E31" s="72">
        <f t="shared" si="4"/>
        <v>97.960791178015043</v>
      </c>
      <c r="F31" s="75">
        <f t="shared" si="9"/>
        <v>99.999999999999986</v>
      </c>
      <c r="G31" s="132">
        <f t="shared" si="5"/>
        <v>1.6406387085453586</v>
      </c>
      <c r="H31" s="72">
        <f t="shared" si="6"/>
        <v>98.359361291454633</v>
      </c>
      <c r="I31" s="75">
        <f t="shared" si="10"/>
        <v>99.999999999999986</v>
      </c>
      <c r="J31" s="132">
        <f t="shared" si="7"/>
        <v>1.840168243953733</v>
      </c>
      <c r="K31" s="72">
        <f t="shared" si="8"/>
        <v>98.159831756046273</v>
      </c>
      <c r="L31" s="75">
        <f t="shared" si="11"/>
        <v>100</v>
      </c>
    </row>
    <row r="32" spans="1:15" x14ac:dyDescent="0.3">
      <c r="A32" s="57" t="s">
        <v>62</v>
      </c>
      <c r="B32" s="58" t="s">
        <v>61</v>
      </c>
      <c r="C32" s="125" t="s">
        <v>62</v>
      </c>
      <c r="D32" s="132">
        <f t="shared" si="3"/>
        <v>2.4725274725274726</v>
      </c>
      <c r="E32" s="72">
        <f t="shared" si="4"/>
        <v>97.527472527472526</v>
      </c>
      <c r="F32" s="75">
        <f t="shared" si="9"/>
        <v>100</v>
      </c>
      <c r="G32" s="132">
        <f t="shared" si="5"/>
        <v>2.9333333333333331</v>
      </c>
      <c r="H32" s="72">
        <f t="shared" si="6"/>
        <v>97.066666666666663</v>
      </c>
      <c r="I32" s="75">
        <f t="shared" si="10"/>
        <v>100</v>
      </c>
      <c r="J32" s="132">
        <f t="shared" si="7"/>
        <v>2.6989256703642237</v>
      </c>
      <c r="K32" s="72">
        <f t="shared" si="8"/>
        <v>97.301074329635767</v>
      </c>
      <c r="L32" s="75">
        <f t="shared" si="11"/>
        <v>99.999999999999986</v>
      </c>
    </row>
    <row r="33" spans="1:12" x14ac:dyDescent="0.3">
      <c r="A33" s="57" t="s">
        <v>62</v>
      </c>
      <c r="B33" s="58" t="s">
        <v>62</v>
      </c>
      <c r="C33" s="125" t="s">
        <v>61</v>
      </c>
      <c r="D33" s="132">
        <f t="shared" si="3"/>
        <v>2.1716256503185831</v>
      </c>
      <c r="E33" s="72">
        <f t="shared" si="4"/>
        <v>97.828374349681411</v>
      </c>
      <c r="F33" s="75">
        <f t="shared" si="9"/>
        <v>100</v>
      </c>
      <c r="G33" s="132">
        <f t="shared" si="5"/>
        <v>2.2905645020638334</v>
      </c>
      <c r="H33" s="72">
        <f t="shared" si="6"/>
        <v>97.70943549793617</v>
      </c>
      <c r="I33" s="75">
        <f t="shared" si="10"/>
        <v>100</v>
      </c>
      <c r="J33" s="132">
        <f t="shared" si="7"/>
        <v>2.2312580156231783</v>
      </c>
      <c r="K33" s="72">
        <f t="shared" si="8"/>
        <v>97.768741984376817</v>
      </c>
      <c r="L33" s="75">
        <f t="shared" si="11"/>
        <v>100</v>
      </c>
    </row>
    <row r="34" spans="1:12" x14ac:dyDescent="0.3">
      <c r="A34" s="57" t="s">
        <v>62</v>
      </c>
      <c r="B34" s="58" t="s">
        <v>62</v>
      </c>
      <c r="C34" s="125" t="s">
        <v>62</v>
      </c>
      <c r="D34" s="132">
        <f t="shared" si="3"/>
        <v>0.57619709914563877</v>
      </c>
      <c r="E34" s="72">
        <f t="shared" si="4"/>
        <v>99.423802900854369</v>
      </c>
      <c r="F34" s="75">
        <f t="shared" si="9"/>
        <v>100.00000000000001</v>
      </c>
      <c r="G34" s="132">
        <f t="shared" si="5"/>
        <v>0.66055331053776811</v>
      </c>
      <c r="H34" s="72">
        <f t="shared" si="6"/>
        <v>99.339446689462235</v>
      </c>
      <c r="I34" s="75">
        <f t="shared" si="10"/>
        <v>100</v>
      </c>
      <c r="J34" s="132">
        <f t="shared" si="7"/>
        <v>0.61781946634585427</v>
      </c>
      <c r="K34" s="72">
        <f t="shared" si="8"/>
        <v>99.382180533654136</v>
      </c>
      <c r="L34" s="75">
        <f t="shared" si="11"/>
        <v>99.999999999999986</v>
      </c>
    </row>
    <row r="35" spans="1:12" s="23" customFormat="1" x14ac:dyDescent="0.3">
      <c r="A35" s="55"/>
      <c r="B35" s="55"/>
      <c r="C35" s="54" t="s">
        <v>0</v>
      </c>
      <c r="D35" s="149">
        <f t="shared" si="3"/>
        <v>1.9884466893088333</v>
      </c>
      <c r="E35" s="77">
        <f t="shared" si="4"/>
        <v>98.01155331069117</v>
      </c>
      <c r="F35" s="80">
        <f t="shared" si="9"/>
        <v>100</v>
      </c>
      <c r="G35" s="149">
        <f t="shared" si="5"/>
        <v>2.0939135869989842</v>
      </c>
      <c r="H35" s="77">
        <f t="shared" si="6"/>
        <v>97.90608641300102</v>
      </c>
      <c r="I35" s="80">
        <f t="shared" si="10"/>
        <v>100</v>
      </c>
      <c r="J35" s="149">
        <f t="shared" si="7"/>
        <v>2.0409353598491293</v>
      </c>
      <c r="K35" s="77">
        <f t="shared" si="8"/>
        <v>97.959064640150871</v>
      </c>
      <c r="L35" s="80">
        <f t="shared" si="11"/>
        <v>100</v>
      </c>
    </row>
    <row r="37" spans="1:12" x14ac:dyDescent="0.3">
      <c r="D37" s="70"/>
      <c r="E37" s="70"/>
      <c r="F37" s="70"/>
      <c r="G37" s="70"/>
      <c r="H37" s="70"/>
      <c r="I37" s="70"/>
      <c r="J37" s="70"/>
      <c r="K37" s="70"/>
      <c r="L37" s="70"/>
    </row>
    <row r="38" spans="1:12" x14ac:dyDescent="0.3">
      <c r="D38" s="70"/>
      <c r="E38" s="70"/>
      <c r="F38" s="70"/>
      <c r="G38" s="70"/>
      <c r="H38" s="70"/>
      <c r="I38" s="70"/>
      <c r="J38" s="70"/>
      <c r="K38" s="70"/>
      <c r="L38" s="70"/>
    </row>
    <row r="39" spans="1:12" x14ac:dyDescent="0.3">
      <c r="D39" s="70"/>
      <c r="E39" s="70"/>
      <c r="F39" s="70"/>
      <c r="G39" s="70"/>
      <c r="H39" s="70"/>
      <c r="I39" s="70"/>
      <c r="J39" s="70"/>
      <c r="K39" s="70"/>
      <c r="L39" s="70"/>
    </row>
    <row r="40" spans="1:12" x14ac:dyDescent="0.3">
      <c r="D40" s="70"/>
      <c r="E40" s="70"/>
      <c r="F40" s="70"/>
      <c r="G40" s="70"/>
      <c r="H40" s="70"/>
      <c r="I40" s="70"/>
      <c r="J40" s="70"/>
      <c r="K40" s="70"/>
      <c r="L40" s="70"/>
    </row>
    <row r="41" spans="1:12" x14ac:dyDescent="0.3">
      <c r="D41" s="70"/>
      <c r="E41" s="70"/>
      <c r="F41" s="70"/>
      <c r="G41" s="70"/>
      <c r="H41" s="70"/>
      <c r="I41" s="70"/>
      <c r="J41" s="70"/>
      <c r="K41" s="70"/>
      <c r="L41" s="70"/>
    </row>
    <row r="42" spans="1:12" x14ac:dyDescent="0.3">
      <c r="D42" s="70"/>
      <c r="E42" s="70"/>
      <c r="F42" s="70"/>
      <c r="G42" s="70"/>
      <c r="H42" s="70"/>
      <c r="I42" s="70"/>
      <c r="J42" s="70"/>
      <c r="K42" s="70"/>
      <c r="L42" s="70"/>
    </row>
    <row r="43" spans="1:12" x14ac:dyDescent="0.3">
      <c r="D43" s="70"/>
      <c r="E43" s="70"/>
      <c r="F43" s="70"/>
      <c r="G43" s="70"/>
      <c r="H43" s="70"/>
      <c r="I43" s="70"/>
      <c r="J43" s="70"/>
      <c r="K43" s="70"/>
      <c r="L43" s="70"/>
    </row>
    <row r="44" spans="1:12" x14ac:dyDescent="0.3">
      <c r="D44" s="70"/>
      <c r="E44" s="70"/>
      <c r="F44" s="70"/>
      <c r="G44" s="70"/>
      <c r="H44" s="70"/>
      <c r="I44" s="70"/>
      <c r="J44" s="70"/>
      <c r="K44" s="70"/>
      <c r="L44" s="70"/>
    </row>
    <row r="45" spans="1:12" x14ac:dyDescent="0.3">
      <c r="D45" s="70"/>
      <c r="E45" s="70"/>
      <c r="F45" s="70"/>
      <c r="G45" s="70"/>
      <c r="H45" s="70"/>
      <c r="I45" s="70"/>
      <c r="J45" s="70"/>
      <c r="K45" s="70"/>
      <c r="L45" s="70"/>
    </row>
    <row r="46" spans="1:12" x14ac:dyDescent="0.3">
      <c r="D46" s="70"/>
      <c r="E46" s="70"/>
      <c r="F46" s="70"/>
      <c r="G46" s="70"/>
      <c r="H46" s="70"/>
      <c r="I46" s="70"/>
      <c r="J46" s="70"/>
      <c r="K46" s="70"/>
      <c r="L46" s="70"/>
    </row>
    <row r="47" spans="1:12" x14ac:dyDescent="0.3">
      <c r="D47" s="70"/>
      <c r="E47" s="70"/>
      <c r="F47" s="70"/>
      <c r="G47" s="70"/>
      <c r="H47" s="70"/>
      <c r="I47" s="70"/>
      <c r="J47" s="70"/>
      <c r="K47" s="70"/>
      <c r="L47" s="70"/>
    </row>
    <row r="48" spans="1:12" x14ac:dyDescent="0.3">
      <c r="D48" s="70"/>
      <c r="E48" s="70"/>
      <c r="F48" s="70"/>
      <c r="G48" s="70"/>
      <c r="H48" s="70"/>
      <c r="I48" s="70"/>
      <c r="J48" s="70"/>
      <c r="K48" s="70"/>
      <c r="L48" s="70"/>
    </row>
    <row r="49" spans="4:12" x14ac:dyDescent="0.3">
      <c r="D49" s="70"/>
      <c r="E49" s="70"/>
      <c r="F49" s="70"/>
      <c r="G49" s="70"/>
      <c r="H49" s="70"/>
      <c r="I49" s="70"/>
      <c r="J49" s="70"/>
      <c r="K49" s="70"/>
      <c r="L49" s="70"/>
    </row>
    <row r="50" spans="4:12" x14ac:dyDescent="0.3">
      <c r="D50" s="70"/>
      <c r="E50" s="70"/>
      <c r="F50" s="70"/>
      <c r="G50" s="70"/>
      <c r="H50" s="70"/>
      <c r="I50" s="70"/>
      <c r="J50" s="70"/>
      <c r="K50" s="70"/>
      <c r="L50" s="70"/>
    </row>
    <row r="51" spans="4:12" x14ac:dyDescent="0.3">
      <c r="D51" s="70"/>
      <c r="E51" s="70"/>
      <c r="F51" s="70"/>
      <c r="G51" s="70"/>
      <c r="H51" s="70"/>
      <c r="I51" s="70"/>
      <c r="J51" s="70"/>
      <c r="K51" s="70"/>
      <c r="L51" s="70"/>
    </row>
  </sheetData>
  <mergeCells count="14">
    <mergeCell ref="J25:L25"/>
    <mergeCell ref="A25:C25"/>
    <mergeCell ref="G25:I25"/>
    <mergeCell ref="D25:F25"/>
    <mergeCell ref="A20:L20"/>
    <mergeCell ref="A23:L23"/>
    <mergeCell ref="A21:L21"/>
    <mergeCell ref="A5:O5"/>
    <mergeCell ref="A2:O2"/>
    <mergeCell ref="A7:C7"/>
    <mergeCell ref="D7:G7"/>
    <mergeCell ref="H7:K7"/>
    <mergeCell ref="L7:O7"/>
    <mergeCell ref="A3:O3"/>
  </mergeCells>
  <pageMargins left="0.70866141732283472" right="0.70866141732283472" top="0.74803149606299213" bottom="0.74803149606299213" header="0.31496062992125984" footer="0.31496062992125984"/>
  <pageSetup paperSize="9" scale="90"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7"/>
  <sheetViews>
    <sheetView zoomScaleNormal="100" workbookViewId="0">
      <selection activeCell="A39" sqref="A39"/>
    </sheetView>
  </sheetViews>
  <sheetFormatPr defaultRowHeight="14.4" x14ac:dyDescent="0.3"/>
  <cols>
    <col min="1" max="1" width="13.44140625" style="19" customWidth="1"/>
    <col min="2" max="2" width="15.6640625" style="18" customWidth="1"/>
    <col min="3" max="3" width="14.109375" style="18" customWidth="1"/>
    <col min="4" max="15" width="12.33203125" style="18" customWidth="1"/>
    <col min="16" max="16384" width="8.88671875" style="18"/>
  </cols>
  <sheetData>
    <row r="1" spans="1:15" x14ac:dyDescent="0.3">
      <c r="A1" s="22"/>
    </row>
    <row r="2" spans="1:15" x14ac:dyDescent="0.3">
      <c r="A2" s="174" t="s">
        <v>21</v>
      </c>
      <c r="B2" s="174"/>
      <c r="C2" s="174"/>
      <c r="D2" s="174"/>
      <c r="E2" s="174"/>
      <c r="F2" s="174"/>
      <c r="G2" s="174"/>
      <c r="H2" s="174"/>
      <c r="I2" s="174"/>
      <c r="J2" s="174"/>
      <c r="K2" s="174"/>
      <c r="L2" s="174"/>
      <c r="M2" s="174"/>
      <c r="N2" s="174"/>
      <c r="O2" s="174"/>
    </row>
    <row r="3" spans="1:15" s="107" customFormat="1" x14ac:dyDescent="0.3">
      <c r="A3" s="178" t="s">
        <v>102</v>
      </c>
      <c r="B3" s="178"/>
      <c r="C3" s="178"/>
      <c r="D3" s="178"/>
      <c r="E3" s="178"/>
      <c r="F3" s="178"/>
      <c r="G3" s="178"/>
      <c r="H3" s="178"/>
      <c r="I3" s="178"/>
      <c r="J3" s="178"/>
      <c r="K3" s="178"/>
      <c r="L3" s="178"/>
      <c r="M3" s="178"/>
      <c r="N3" s="178"/>
      <c r="O3" s="178"/>
    </row>
    <row r="4" spans="1:15" ht="7.2" customHeight="1" x14ac:dyDescent="0.3">
      <c r="A4" s="155"/>
      <c r="B4" s="155"/>
      <c r="C4" s="155"/>
      <c r="D4" s="155"/>
      <c r="E4" s="155"/>
      <c r="F4" s="155"/>
      <c r="G4" s="155"/>
      <c r="H4" s="155"/>
      <c r="I4" s="155"/>
      <c r="J4" s="155"/>
      <c r="K4" s="155"/>
      <c r="L4" s="155"/>
      <c r="M4" s="155"/>
      <c r="N4" s="155"/>
      <c r="O4" s="155"/>
    </row>
    <row r="5" spans="1:15" x14ac:dyDescent="0.3">
      <c r="A5" s="195" t="s">
        <v>89</v>
      </c>
      <c r="B5" s="195"/>
      <c r="C5" s="195"/>
      <c r="D5" s="195"/>
      <c r="E5" s="195"/>
      <c r="F5" s="195"/>
      <c r="G5" s="195"/>
      <c r="H5" s="195"/>
      <c r="I5" s="195"/>
      <c r="J5" s="195"/>
      <c r="K5" s="195"/>
      <c r="L5" s="195"/>
      <c r="M5" s="195"/>
      <c r="N5" s="195"/>
      <c r="O5" s="195"/>
    </row>
    <row r="6" spans="1:15" ht="7.2" customHeight="1" thickBot="1" x14ac:dyDescent="0.35"/>
    <row r="7" spans="1:15" s="38" customFormat="1" ht="15" thickTop="1" x14ac:dyDescent="0.3">
      <c r="A7" s="192" t="s">
        <v>49</v>
      </c>
      <c r="B7" s="192"/>
      <c r="C7" s="192"/>
      <c r="D7" s="202" t="s">
        <v>43</v>
      </c>
      <c r="E7" s="203"/>
      <c r="F7" s="203"/>
      <c r="G7" s="204"/>
      <c r="H7" s="202" t="s">
        <v>42</v>
      </c>
      <c r="I7" s="203"/>
      <c r="J7" s="203"/>
      <c r="K7" s="204"/>
      <c r="L7" s="202" t="s">
        <v>0</v>
      </c>
      <c r="M7" s="203"/>
      <c r="N7" s="203"/>
      <c r="O7" s="203"/>
    </row>
    <row r="8" spans="1:15" ht="45" customHeight="1" x14ac:dyDescent="0.3">
      <c r="A8" s="113" t="s">
        <v>40</v>
      </c>
      <c r="B8" s="114" t="s">
        <v>63</v>
      </c>
      <c r="C8" s="135" t="s">
        <v>97</v>
      </c>
      <c r="D8" s="141" t="s">
        <v>18</v>
      </c>
      <c r="E8" s="114" t="s">
        <v>19</v>
      </c>
      <c r="F8" s="114" t="s">
        <v>41</v>
      </c>
      <c r="G8" s="118" t="s">
        <v>0</v>
      </c>
      <c r="H8" s="141" t="s">
        <v>18</v>
      </c>
      <c r="I8" s="114" t="s">
        <v>19</v>
      </c>
      <c r="J8" s="114" t="s">
        <v>41</v>
      </c>
      <c r="K8" s="118" t="s">
        <v>0</v>
      </c>
      <c r="L8" s="141" t="s">
        <v>18</v>
      </c>
      <c r="M8" s="114" t="s">
        <v>19</v>
      </c>
      <c r="N8" s="114" t="s">
        <v>41</v>
      </c>
      <c r="O8" s="117" t="s">
        <v>0</v>
      </c>
    </row>
    <row r="9" spans="1:15" x14ac:dyDescent="0.3">
      <c r="A9" s="57" t="s">
        <v>61</v>
      </c>
      <c r="B9" s="58" t="s">
        <v>61</v>
      </c>
      <c r="C9" s="59" t="s">
        <v>61</v>
      </c>
      <c r="D9" s="60">
        <v>1213</v>
      </c>
      <c r="E9" s="61">
        <v>22817</v>
      </c>
      <c r="F9" s="61">
        <v>218</v>
      </c>
      <c r="G9" s="171">
        <v>24248</v>
      </c>
      <c r="H9" s="60">
        <v>863</v>
      </c>
      <c r="I9" s="61">
        <v>11356</v>
      </c>
      <c r="J9" s="61">
        <v>491</v>
      </c>
      <c r="K9" s="171">
        <v>12710</v>
      </c>
      <c r="L9" s="60">
        <f>SUM(H9,D9)</f>
        <v>2076</v>
      </c>
      <c r="M9" s="61">
        <f t="shared" ref="M9:O16" si="0">SUM(I9,E9)</f>
        <v>34173</v>
      </c>
      <c r="N9" s="61">
        <f t="shared" si="0"/>
        <v>709</v>
      </c>
      <c r="O9" s="63">
        <f t="shared" si="0"/>
        <v>36958</v>
      </c>
    </row>
    <row r="10" spans="1:15" x14ac:dyDescent="0.3">
      <c r="A10" s="57" t="s">
        <v>61</v>
      </c>
      <c r="B10" s="58" t="s">
        <v>61</v>
      </c>
      <c r="C10" s="59" t="s">
        <v>62</v>
      </c>
      <c r="D10" s="60">
        <v>160</v>
      </c>
      <c r="E10" s="61">
        <v>4382</v>
      </c>
      <c r="F10" s="61">
        <v>119</v>
      </c>
      <c r="G10" s="171">
        <v>4661</v>
      </c>
      <c r="H10" s="60">
        <v>350</v>
      </c>
      <c r="I10" s="61">
        <v>3655</v>
      </c>
      <c r="J10" s="61">
        <v>1589</v>
      </c>
      <c r="K10" s="171">
        <v>5594</v>
      </c>
      <c r="L10" s="60">
        <f t="shared" ref="L10:L16" si="1">SUM(H10,D10)</f>
        <v>510</v>
      </c>
      <c r="M10" s="61">
        <f t="shared" si="0"/>
        <v>8037</v>
      </c>
      <c r="N10" s="61">
        <f t="shared" si="0"/>
        <v>1708</v>
      </c>
      <c r="O10" s="63">
        <f t="shared" si="0"/>
        <v>10255</v>
      </c>
    </row>
    <row r="11" spans="1:15" x14ac:dyDescent="0.3">
      <c r="A11" s="57" t="s">
        <v>61</v>
      </c>
      <c r="B11" s="58" t="s">
        <v>62</v>
      </c>
      <c r="C11" s="59" t="s">
        <v>61</v>
      </c>
      <c r="D11" s="60">
        <v>676</v>
      </c>
      <c r="E11" s="61">
        <v>20203</v>
      </c>
      <c r="F11" s="61">
        <v>201</v>
      </c>
      <c r="G11" s="171">
        <v>21080</v>
      </c>
      <c r="H11" s="60">
        <v>260</v>
      </c>
      <c r="I11" s="61">
        <v>6620</v>
      </c>
      <c r="J11" s="61">
        <v>235</v>
      </c>
      <c r="K11" s="171">
        <v>7115</v>
      </c>
      <c r="L11" s="60">
        <f t="shared" si="1"/>
        <v>936</v>
      </c>
      <c r="M11" s="61">
        <f t="shared" si="0"/>
        <v>26823</v>
      </c>
      <c r="N11" s="61">
        <f t="shared" si="0"/>
        <v>436</v>
      </c>
      <c r="O11" s="63">
        <f t="shared" si="0"/>
        <v>28195</v>
      </c>
    </row>
    <row r="12" spans="1:15" x14ac:dyDescent="0.3">
      <c r="A12" s="57" t="s">
        <v>62</v>
      </c>
      <c r="B12" s="58" t="s">
        <v>61</v>
      </c>
      <c r="C12" s="59" t="s">
        <v>61</v>
      </c>
      <c r="D12" s="60">
        <v>1171</v>
      </c>
      <c r="E12" s="61">
        <v>23372</v>
      </c>
      <c r="F12" s="61">
        <v>126</v>
      </c>
      <c r="G12" s="171">
        <v>24669</v>
      </c>
      <c r="H12" s="60">
        <v>156</v>
      </c>
      <c r="I12" s="61">
        <v>2698</v>
      </c>
      <c r="J12" s="61">
        <v>29</v>
      </c>
      <c r="K12" s="171">
        <v>2883</v>
      </c>
      <c r="L12" s="60">
        <f t="shared" si="1"/>
        <v>1327</v>
      </c>
      <c r="M12" s="61">
        <f t="shared" si="0"/>
        <v>26070</v>
      </c>
      <c r="N12" s="61">
        <f t="shared" si="0"/>
        <v>155</v>
      </c>
      <c r="O12" s="63">
        <f t="shared" si="0"/>
        <v>27552</v>
      </c>
    </row>
    <row r="13" spans="1:15" x14ac:dyDescent="0.3">
      <c r="A13" s="57" t="s">
        <v>61</v>
      </c>
      <c r="B13" s="58" t="s">
        <v>62</v>
      </c>
      <c r="C13" s="59" t="s">
        <v>62</v>
      </c>
      <c r="D13" s="60">
        <v>229</v>
      </c>
      <c r="E13" s="61">
        <v>17414</v>
      </c>
      <c r="F13" s="61">
        <v>396</v>
      </c>
      <c r="G13" s="171">
        <v>18039</v>
      </c>
      <c r="H13" s="60">
        <v>191</v>
      </c>
      <c r="I13" s="61">
        <v>4990</v>
      </c>
      <c r="J13" s="61">
        <v>1219</v>
      </c>
      <c r="K13" s="171">
        <v>6400</v>
      </c>
      <c r="L13" s="60">
        <f t="shared" si="1"/>
        <v>420</v>
      </c>
      <c r="M13" s="61">
        <f t="shared" si="0"/>
        <v>22404</v>
      </c>
      <c r="N13" s="61">
        <f t="shared" si="0"/>
        <v>1615</v>
      </c>
      <c r="O13" s="63">
        <f t="shared" si="0"/>
        <v>24439</v>
      </c>
    </row>
    <row r="14" spans="1:15" x14ac:dyDescent="0.3">
      <c r="A14" s="57" t="s">
        <v>62</v>
      </c>
      <c r="B14" s="58" t="s">
        <v>61</v>
      </c>
      <c r="C14" s="59" t="s">
        <v>62</v>
      </c>
      <c r="D14" s="60">
        <v>260</v>
      </c>
      <c r="E14" s="61">
        <v>10177</v>
      </c>
      <c r="F14" s="61">
        <v>45</v>
      </c>
      <c r="G14" s="171">
        <v>10482</v>
      </c>
      <c r="H14" s="60">
        <v>49</v>
      </c>
      <c r="I14" s="61">
        <v>963</v>
      </c>
      <c r="J14" s="61">
        <v>102</v>
      </c>
      <c r="K14" s="171">
        <v>1114</v>
      </c>
      <c r="L14" s="60">
        <f t="shared" si="1"/>
        <v>309</v>
      </c>
      <c r="M14" s="61">
        <f t="shared" si="0"/>
        <v>11140</v>
      </c>
      <c r="N14" s="61">
        <f t="shared" si="0"/>
        <v>147</v>
      </c>
      <c r="O14" s="63">
        <f t="shared" si="0"/>
        <v>11596</v>
      </c>
    </row>
    <row r="15" spans="1:15" x14ac:dyDescent="0.3">
      <c r="A15" s="57" t="s">
        <v>62</v>
      </c>
      <c r="B15" s="58" t="s">
        <v>62</v>
      </c>
      <c r="C15" s="59" t="s">
        <v>61</v>
      </c>
      <c r="D15" s="60">
        <v>1360</v>
      </c>
      <c r="E15" s="61">
        <v>63157</v>
      </c>
      <c r="F15" s="61">
        <v>307</v>
      </c>
      <c r="G15" s="171">
        <v>64824</v>
      </c>
      <c r="H15" s="60">
        <v>171</v>
      </c>
      <c r="I15" s="61">
        <v>3928</v>
      </c>
      <c r="J15" s="61">
        <v>49</v>
      </c>
      <c r="K15" s="171">
        <v>4148</v>
      </c>
      <c r="L15" s="60">
        <f t="shared" si="1"/>
        <v>1531</v>
      </c>
      <c r="M15" s="61">
        <f t="shared" si="0"/>
        <v>67085</v>
      </c>
      <c r="N15" s="61">
        <f t="shared" si="0"/>
        <v>356</v>
      </c>
      <c r="O15" s="63">
        <f t="shared" si="0"/>
        <v>68972</v>
      </c>
    </row>
    <row r="16" spans="1:15" x14ac:dyDescent="0.3">
      <c r="A16" s="57" t="s">
        <v>62</v>
      </c>
      <c r="B16" s="58" t="s">
        <v>62</v>
      </c>
      <c r="C16" s="59" t="s">
        <v>62</v>
      </c>
      <c r="D16" s="60">
        <v>1188</v>
      </c>
      <c r="E16" s="61">
        <v>203698</v>
      </c>
      <c r="F16" s="61">
        <v>515</v>
      </c>
      <c r="G16" s="171">
        <v>205401</v>
      </c>
      <c r="H16" s="60">
        <v>101</v>
      </c>
      <c r="I16" s="61">
        <v>3650</v>
      </c>
      <c r="J16" s="61">
        <v>285</v>
      </c>
      <c r="K16" s="171">
        <v>4036</v>
      </c>
      <c r="L16" s="60">
        <f t="shared" si="1"/>
        <v>1289</v>
      </c>
      <c r="M16" s="61">
        <f t="shared" si="0"/>
        <v>207348</v>
      </c>
      <c r="N16" s="61">
        <f t="shared" si="0"/>
        <v>800</v>
      </c>
      <c r="O16" s="63">
        <f t="shared" si="0"/>
        <v>209437</v>
      </c>
    </row>
    <row r="17" spans="1:15" s="23" customFormat="1" x14ac:dyDescent="0.3">
      <c r="A17" s="55"/>
      <c r="B17" s="55"/>
      <c r="C17" s="54" t="s">
        <v>0</v>
      </c>
      <c r="D17" s="129">
        <f>SUM(D9:D16)</f>
        <v>6257</v>
      </c>
      <c r="E17" s="127">
        <f t="shared" ref="E17:O17" si="2">SUM(E9:E16)</f>
        <v>365220</v>
      </c>
      <c r="F17" s="127">
        <f t="shared" si="2"/>
        <v>1927</v>
      </c>
      <c r="G17" s="130">
        <f t="shared" si="2"/>
        <v>373404</v>
      </c>
      <c r="H17" s="129">
        <f t="shared" si="2"/>
        <v>2141</v>
      </c>
      <c r="I17" s="127">
        <f t="shared" si="2"/>
        <v>37860</v>
      </c>
      <c r="J17" s="127">
        <f t="shared" si="2"/>
        <v>3999</v>
      </c>
      <c r="K17" s="130">
        <f t="shared" si="2"/>
        <v>44000</v>
      </c>
      <c r="L17" s="129">
        <f t="shared" si="2"/>
        <v>8398</v>
      </c>
      <c r="M17" s="127">
        <f t="shared" si="2"/>
        <v>403080</v>
      </c>
      <c r="N17" s="127">
        <f t="shared" si="2"/>
        <v>5926</v>
      </c>
      <c r="O17" s="128">
        <f t="shared" si="2"/>
        <v>417404</v>
      </c>
    </row>
    <row r="20" spans="1:15" x14ac:dyDescent="0.3">
      <c r="A20" s="174" t="s">
        <v>21</v>
      </c>
      <c r="B20" s="174"/>
      <c r="C20" s="174"/>
      <c r="D20" s="174"/>
      <c r="E20" s="174"/>
      <c r="F20" s="174"/>
      <c r="G20" s="174"/>
      <c r="H20" s="174"/>
      <c r="I20" s="174"/>
      <c r="J20" s="174"/>
      <c r="K20" s="174"/>
      <c r="L20" s="174"/>
      <c r="M20" s="81"/>
      <c r="N20" s="81"/>
      <c r="O20" s="81"/>
    </row>
    <row r="21" spans="1:15" s="107" customFormat="1" x14ac:dyDescent="0.3">
      <c r="A21" s="178" t="s">
        <v>102</v>
      </c>
      <c r="B21" s="178"/>
      <c r="C21" s="178"/>
      <c r="D21" s="178"/>
      <c r="E21" s="178"/>
      <c r="F21" s="178"/>
      <c r="G21" s="178"/>
      <c r="H21" s="178"/>
      <c r="I21" s="178"/>
      <c r="J21" s="178"/>
      <c r="K21" s="178"/>
      <c r="L21" s="178"/>
      <c r="M21" s="147"/>
      <c r="N21" s="147"/>
      <c r="O21" s="147"/>
    </row>
    <row r="22" spans="1:15" ht="7.2" customHeight="1" x14ac:dyDescent="0.3">
      <c r="A22" s="155"/>
      <c r="B22" s="155"/>
      <c r="C22" s="155"/>
      <c r="D22" s="155"/>
      <c r="E22" s="155"/>
      <c r="F22" s="155"/>
      <c r="G22" s="155"/>
      <c r="H22" s="155"/>
      <c r="I22" s="155"/>
      <c r="J22" s="155"/>
      <c r="K22" s="155"/>
      <c r="L22" s="155"/>
      <c r="M22" s="81"/>
      <c r="N22" s="81"/>
      <c r="O22" s="81"/>
    </row>
    <row r="23" spans="1:15" x14ac:dyDescent="0.3">
      <c r="A23" s="195" t="s">
        <v>90</v>
      </c>
      <c r="B23" s="195"/>
      <c r="C23" s="195"/>
      <c r="D23" s="195"/>
      <c r="E23" s="195"/>
      <c r="F23" s="195"/>
      <c r="G23" s="195"/>
      <c r="H23" s="195"/>
      <c r="I23" s="195"/>
      <c r="J23" s="195"/>
      <c r="K23" s="195"/>
      <c r="L23" s="195"/>
      <c r="M23" s="148"/>
      <c r="N23" s="148"/>
    </row>
    <row r="24" spans="1:15" ht="7.2" customHeight="1" thickBot="1" x14ac:dyDescent="0.35"/>
    <row r="25" spans="1:15" ht="15" thickTop="1" x14ac:dyDescent="0.3">
      <c r="A25" s="192" t="s">
        <v>49</v>
      </c>
      <c r="B25" s="192"/>
      <c r="C25" s="192"/>
      <c r="D25" s="202" t="s">
        <v>43</v>
      </c>
      <c r="E25" s="203"/>
      <c r="F25" s="204"/>
      <c r="G25" s="202" t="s">
        <v>42</v>
      </c>
      <c r="H25" s="203"/>
      <c r="I25" s="204"/>
      <c r="J25" s="203" t="s">
        <v>0</v>
      </c>
      <c r="K25" s="203"/>
      <c r="L25" s="203"/>
    </row>
    <row r="26" spans="1:15" ht="43.2" x14ac:dyDescent="0.3">
      <c r="A26" s="113" t="s">
        <v>40</v>
      </c>
      <c r="B26" s="114" t="s">
        <v>63</v>
      </c>
      <c r="C26" s="135" t="s">
        <v>97</v>
      </c>
      <c r="D26" s="150" t="s">
        <v>18</v>
      </c>
      <c r="E26" s="151" t="s">
        <v>19</v>
      </c>
      <c r="F26" s="152" t="s">
        <v>0</v>
      </c>
      <c r="G26" s="150" t="s">
        <v>18</v>
      </c>
      <c r="H26" s="151" t="s">
        <v>19</v>
      </c>
      <c r="I26" s="152" t="s">
        <v>0</v>
      </c>
      <c r="J26" s="153" t="s">
        <v>18</v>
      </c>
      <c r="K26" s="151" t="s">
        <v>19</v>
      </c>
      <c r="L26" s="154" t="s">
        <v>0</v>
      </c>
    </row>
    <row r="27" spans="1:15" x14ac:dyDescent="0.3">
      <c r="A27" s="57" t="s">
        <v>61</v>
      </c>
      <c r="B27" s="58" t="s">
        <v>61</v>
      </c>
      <c r="C27" s="59" t="s">
        <v>61</v>
      </c>
      <c r="D27" s="71">
        <f t="shared" ref="D27:D35" si="3">D9/(D9+E9)*100</f>
        <v>5.0478568456096546</v>
      </c>
      <c r="E27" s="72">
        <f t="shared" ref="E27:E35" si="4">E9/(E9+D9)*100</f>
        <v>94.952143154390342</v>
      </c>
      <c r="F27" s="73">
        <f>SUM(D27:E27)</f>
        <v>100</v>
      </c>
      <c r="G27" s="71">
        <f t="shared" ref="G27:G35" si="5">H9/(H9+I9)*100</f>
        <v>7.0627710941975606</v>
      </c>
      <c r="H27" s="72">
        <f t="shared" ref="H27:H35" si="6">I9/(I9+H9)*100</f>
        <v>92.937228905802442</v>
      </c>
      <c r="I27" s="73">
        <f>SUM(G27:H27)</f>
        <v>100</v>
      </c>
      <c r="J27" s="74">
        <f t="shared" ref="J27:J35" si="7">L9/(L9+M9)*100</f>
        <v>5.7270545394355707</v>
      </c>
      <c r="K27" s="72">
        <f t="shared" ref="K27:K35" si="8">M9/(M9+L9)*100</f>
        <v>94.272945460564429</v>
      </c>
      <c r="L27" s="75">
        <f>SUM(J27:K27)</f>
        <v>100</v>
      </c>
    </row>
    <row r="28" spans="1:15" x14ac:dyDescent="0.3">
      <c r="A28" s="57" t="s">
        <v>61</v>
      </c>
      <c r="B28" s="58" t="s">
        <v>61</v>
      </c>
      <c r="C28" s="59" t="s">
        <v>62</v>
      </c>
      <c r="D28" s="71">
        <f t="shared" si="3"/>
        <v>3.5226772346983708</v>
      </c>
      <c r="E28" s="72">
        <f t="shared" si="4"/>
        <v>96.477322765301636</v>
      </c>
      <c r="F28" s="73">
        <f t="shared" ref="F28:F35" si="9">SUM(D28:E28)</f>
        <v>100</v>
      </c>
      <c r="G28" s="71">
        <f t="shared" si="5"/>
        <v>8.7390761548064919</v>
      </c>
      <c r="H28" s="72">
        <f t="shared" si="6"/>
        <v>91.260923845193503</v>
      </c>
      <c r="I28" s="73">
        <f t="shared" ref="I28:I35" si="10">SUM(G28:H28)</f>
        <v>100</v>
      </c>
      <c r="J28" s="74">
        <f t="shared" si="7"/>
        <v>5.9670059670059672</v>
      </c>
      <c r="K28" s="72">
        <f t="shared" si="8"/>
        <v>94.032994032994026</v>
      </c>
      <c r="L28" s="75">
        <f t="shared" ref="L28:L35" si="11">SUM(J28:K28)</f>
        <v>100</v>
      </c>
    </row>
    <row r="29" spans="1:15" x14ac:dyDescent="0.3">
      <c r="A29" s="57" t="s">
        <v>61</v>
      </c>
      <c r="B29" s="58" t="s">
        <v>62</v>
      </c>
      <c r="C29" s="59" t="s">
        <v>61</v>
      </c>
      <c r="D29" s="71">
        <f t="shared" si="3"/>
        <v>3.2377029551223719</v>
      </c>
      <c r="E29" s="72">
        <f t="shared" si="4"/>
        <v>96.762297044877627</v>
      </c>
      <c r="F29" s="73">
        <f t="shared" si="9"/>
        <v>100</v>
      </c>
      <c r="G29" s="71">
        <f t="shared" si="5"/>
        <v>3.7790697674418601</v>
      </c>
      <c r="H29" s="72">
        <f t="shared" si="6"/>
        <v>96.220930232558146</v>
      </c>
      <c r="I29" s="73">
        <f t="shared" si="10"/>
        <v>100</v>
      </c>
      <c r="J29" s="74">
        <f t="shared" si="7"/>
        <v>3.3718793904679565</v>
      </c>
      <c r="K29" s="72">
        <f t="shared" si="8"/>
        <v>96.628120609532047</v>
      </c>
      <c r="L29" s="75">
        <f t="shared" si="11"/>
        <v>100</v>
      </c>
    </row>
    <row r="30" spans="1:15" x14ac:dyDescent="0.3">
      <c r="A30" s="57" t="s">
        <v>62</v>
      </c>
      <c r="B30" s="58" t="s">
        <v>61</v>
      </c>
      <c r="C30" s="59" t="s">
        <v>61</v>
      </c>
      <c r="D30" s="71">
        <f t="shared" si="3"/>
        <v>4.771217862526993</v>
      </c>
      <c r="E30" s="72">
        <f t="shared" si="4"/>
        <v>95.228782137473019</v>
      </c>
      <c r="F30" s="73">
        <f t="shared" si="9"/>
        <v>100.00000000000001</v>
      </c>
      <c r="G30" s="71">
        <f t="shared" si="5"/>
        <v>5.4660126138752627</v>
      </c>
      <c r="H30" s="72">
        <f t="shared" si="6"/>
        <v>94.533987386124736</v>
      </c>
      <c r="I30" s="73">
        <f t="shared" si="10"/>
        <v>100</v>
      </c>
      <c r="J30" s="74">
        <f t="shared" si="7"/>
        <v>4.8435960141621344</v>
      </c>
      <c r="K30" s="72">
        <f t="shared" si="8"/>
        <v>95.156403985837869</v>
      </c>
      <c r="L30" s="75">
        <f t="shared" si="11"/>
        <v>100</v>
      </c>
    </row>
    <row r="31" spans="1:15" x14ac:dyDescent="0.3">
      <c r="A31" s="57" t="s">
        <v>61</v>
      </c>
      <c r="B31" s="58" t="s">
        <v>62</v>
      </c>
      <c r="C31" s="59" t="s">
        <v>62</v>
      </c>
      <c r="D31" s="71">
        <f t="shared" si="3"/>
        <v>1.297965198662359</v>
      </c>
      <c r="E31" s="72">
        <f t="shared" si="4"/>
        <v>98.702034801337646</v>
      </c>
      <c r="F31" s="73">
        <f t="shared" si="9"/>
        <v>100</v>
      </c>
      <c r="G31" s="71">
        <f t="shared" si="5"/>
        <v>3.6865469986489097</v>
      </c>
      <c r="H31" s="72">
        <f t="shared" si="6"/>
        <v>96.313453001351093</v>
      </c>
      <c r="I31" s="73">
        <f t="shared" si="10"/>
        <v>100</v>
      </c>
      <c r="J31" s="74">
        <f t="shared" si="7"/>
        <v>1.840168243953733</v>
      </c>
      <c r="K31" s="72">
        <f t="shared" si="8"/>
        <v>98.159831756046273</v>
      </c>
      <c r="L31" s="75">
        <f t="shared" si="11"/>
        <v>100</v>
      </c>
    </row>
    <row r="32" spans="1:15" x14ac:dyDescent="0.3">
      <c r="A32" s="57" t="s">
        <v>62</v>
      </c>
      <c r="B32" s="58" t="s">
        <v>61</v>
      </c>
      <c r="C32" s="59" t="s">
        <v>62</v>
      </c>
      <c r="D32" s="71">
        <f t="shared" si="3"/>
        <v>2.4911372999904189</v>
      </c>
      <c r="E32" s="72">
        <f t="shared" si="4"/>
        <v>97.508862700009587</v>
      </c>
      <c r="F32" s="73">
        <f t="shared" si="9"/>
        <v>100</v>
      </c>
      <c r="G32" s="71">
        <f t="shared" si="5"/>
        <v>4.8418972332015811</v>
      </c>
      <c r="H32" s="72">
        <f t="shared" si="6"/>
        <v>95.158102766798407</v>
      </c>
      <c r="I32" s="73">
        <f t="shared" si="10"/>
        <v>99.999999999999986</v>
      </c>
      <c r="J32" s="74">
        <f t="shared" si="7"/>
        <v>2.6989256703642237</v>
      </c>
      <c r="K32" s="72">
        <f t="shared" si="8"/>
        <v>97.301074329635767</v>
      </c>
      <c r="L32" s="75">
        <f t="shared" si="11"/>
        <v>99.999999999999986</v>
      </c>
    </row>
    <row r="33" spans="1:12" x14ac:dyDescent="0.3">
      <c r="A33" s="57" t="s">
        <v>62</v>
      </c>
      <c r="B33" s="58" t="s">
        <v>62</v>
      </c>
      <c r="C33" s="59" t="s">
        <v>61</v>
      </c>
      <c r="D33" s="71">
        <f t="shared" si="3"/>
        <v>2.1079715423841776</v>
      </c>
      <c r="E33" s="72">
        <f t="shared" si="4"/>
        <v>97.892028457615822</v>
      </c>
      <c r="F33" s="73">
        <f t="shared" si="9"/>
        <v>100</v>
      </c>
      <c r="G33" s="71">
        <f t="shared" si="5"/>
        <v>4.171749207123689</v>
      </c>
      <c r="H33" s="72">
        <f t="shared" si="6"/>
        <v>95.828250792876318</v>
      </c>
      <c r="I33" s="73">
        <f t="shared" si="10"/>
        <v>100</v>
      </c>
      <c r="J33" s="74">
        <f t="shared" si="7"/>
        <v>2.2312580156231783</v>
      </c>
      <c r="K33" s="72">
        <f t="shared" si="8"/>
        <v>97.768741984376817</v>
      </c>
      <c r="L33" s="75">
        <f t="shared" si="11"/>
        <v>100</v>
      </c>
    </row>
    <row r="34" spans="1:12" x14ac:dyDescent="0.3">
      <c r="A34" s="57" t="s">
        <v>62</v>
      </c>
      <c r="B34" s="58" t="s">
        <v>62</v>
      </c>
      <c r="C34" s="59" t="s">
        <v>62</v>
      </c>
      <c r="D34" s="71">
        <f t="shared" si="3"/>
        <v>0.57983463975088589</v>
      </c>
      <c r="E34" s="72">
        <f t="shared" si="4"/>
        <v>99.420165360249115</v>
      </c>
      <c r="F34" s="73">
        <f t="shared" si="9"/>
        <v>100</v>
      </c>
      <c r="G34" s="71">
        <f t="shared" si="5"/>
        <v>2.6926153025859771</v>
      </c>
      <c r="H34" s="72">
        <f t="shared" si="6"/>
        <v>97.307384697414022</v>
      </c>
      <c r="I34" s="73">
        <f t="shared" si="10"/>
        <v>100</v>
      </c>
      <c r="J34" s="74">
        <f t="shared" si="7"/>
        <v>0.61781946634585427</v>
      </c>
      <c r="K34" s="72">
        <f t="shared" si="8"/>
        <v>99.382180533654136</v>
      </c>
      <c r="L34" s="75">
        <f t="shared" si="11"/>
        <v>99.999999999999986</v>
      </c>
    </row>
    <row r="35" spans="1:12" s="23" customFormat="1" x14ac:dyDescent="0.3">
      <c r="A35" s="55"/>
      <c r="B35" s="55"/>
      <c r="C35" s="56" t="s">
        <v>0</v>
      </c>
      <c r="D35" s="76">
        <f t="shared" si="3"/>
        <v>1.6843573087970454</v>
      </c>
      <c r="E35" s="77">
        <f t="shared" si="4"/>
        <v>98.315642691202953</v>
      </c>
      <c r="F35" s="78">
        <f t="shared" si="9"/>
        <v>100</v>
      </c>
      <c r="G35" s="76">
        <f t="shared" si="5"/>
        <v>5.3523661908452285</v>
      </c>
      <c r="H35" s="77">
        <f t="shared" si="6"/>
        <v>94.647633809154769</v>
      </c>
      <c r="I35" s="78">
        <f t="shared" si="10"/>
        <v>100</v>
      </c>
      <c r="J35" s="79">
        <f t="shared" si="7"/>
        <v>2.0409353598491293</v>
      </c>
      <c r="K35" s="77">
        <f t="shared" si="8"/>
        <v>97.959064640150871</v>
      </c>
      <c r="L35" s="80">
        <f t="shared" si="11"/>
        <v>100</v>
      </c>
    </row>
    <row r="37" spans="1:12" x14ac:dyDescent="0.3">
      <c r="A37" s="103"/>
    </row>
  </sheetData>
  <mergeCells count="14">
    <mergeCell ref="A23:L23"/>
    <mergeCell ref="A25:C25"/>
    <mergeCell ref="A20:L20"/>
    <mergeCell ref="D25:F25"/>
    <mergeCell ref="G25:I25"/>
    <mergeCell ref="J25:L25"/>
    <mergeCell ref="A5:O5"/>
    <mergeCell ref="A21:L21"/>
    <mergeCell ref="A3:O3"/>
    <mergeCell ref="A2:O2"/>
    <mergeCell ref="A7:C7"/>
    <mergeCell ref="D7:G7"/>
    <mergeCell ref="H7:K7"/>
    <mergeCell ref="L7:O7"/>
  </mergeCells>
  <pageMargins left="0.70866141732283472" right="0.70866141732283472" top="0.74803149606299213" bottom="0.74803149606299213" header="0.31496062992125984" footer="0.31496062992125984"/>
  <pageSetup paperSize="9" scale="90"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130" zoomScaleNormal="130" workbookViewId="0">
      <selection activeCell="A39" sqref="A39"/>
    </sheetView>
  </sheetViews>
  <sheetFormatPr defaultRowHeight="14.4" x14ac:dyDescent="0.3"/>
  <sheetData/>
  <pageMargins left="0.70866141732283472" right="0.70866141732283472"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R82"/>
  <sheetViews>
    <sheetView zoomScaleNormal="100" workbookViewId="0">
      <selection activeCell="A63" sqref="A63"/>
    </sheetView>
  </sheetViews>
  <sheetFormatPr defaultRowHeight="14.4" x14ac:dyDescent="0.3"/>
  <cols>
    <col min="1" max="1" width="25.44140625" style="22" customWidth="1"/>
    <col min="2" max="3" width="8.33203125" style="18" customWidth="1"/>
    <col min="4" max="4" width="8.33203125" style="19" customWidth="1"/>
    <col min="5" max="6" width="8.33203125" style="18" customWidth="1"/>
    <col min="7" max="7" width="8.33203125" style="19" customWidth="1"/>
    <col min="8" max="9" width="8.33203125" style="18" customWidth="1"/>
    <col min="10" max="10" width="8.33203125" style="19" customWidth="1"/>
    <col min="11" max="11" width="2.33203125" style="19" customWidth="1"/>
    <col min="12" max="13" width="8.88671875" style="18" customWidth="1"/>
    <col min="14" max="14" width="8.33203125" style="19" customWidth="1"/>
    <col min="15" max="16384" width="8.88671875" style="18"/>
  </cols>
  <sheetData>
    <row r="2" spans="1:18" s="160" customFormat="1" ht="13.2" x14ac:dyDescent="0.25">
      <c r="A2" s="174" t="s">
        <v>20</v>
      </c>
      <c r="B2" s="174"/>
      <c r="C2" s="174"/>
      <c r="D2" s="174"/>
      <c r="E2" s="174"/>
      <c r="F2" s="174"/>
      <c r="G2" s="174"/>
      <c r="H2" s="174"/>
      <c r="I2" s="174"/>
      <c r="J2" s="174"/>
      <c r="K2" s="174"/>
      <c r="L2" s="174"/>
      <c r="M2" s="174"/>
      <c r="N2" s="174"/>
    </row>
    <row r="3" spans="1:18" s="161" customFormat="1" ht="13.2" x14ac:dyDescent="0.25">
      <c r="A3" s="178" t="s">
        <v>102</v>
      </c>
      <c r="B3" s="178"/>
      <c r="C3" s="178"/>
      <c r="D3" s="178"/>
      <c r="E3" s="178"/>
      <c r="F3" s="178"/>
      <c r="G3" s="178"/>
      <c r="H3" s="178"/>
      <c r="I3" s="178"/>
      <c r="J3" s="178"/>
      <c r="K3" s="178"/>
      <c r="L3" s="178"/>
      <c r="M3" s="178"/>
      <c r="N3" s="178"/>
    </row>
    <row r="4" spans="1:18" s="160" customFormat="1" ht="7.2" customHeight="1" x14ac:dyDescent="0.25">
      <c r="A4" s="155"/>
      <c r="B4" s="155"/>
      <c r="C4" s="155"/>
      <c r="D4" s="155"/>
      <c r="E4" s="155"/>
      <c r="F4" s="155"/>
      <c r="G4" s="155"/>
      <c r="H4" s="155"/>
      <c r="I4" s="155"/>
      <c r="J4" s="155"/>
      <c r="K4" s="155"/>
      <c r="L4" s="155"/>
      <c r="M4" s="155"/>
      <c r="N4" s="155"/>
    </row>
    <row r="5" spans="1:18" s="160" customFormat="1" ht="13.2" x14ac:dyDescent="0.25">
      <c r="A5" s="174" t="s">
        <v>82</v>
      </c>
      <c r="B5" s="174"/>
      <c r="C5" s="174"/>
      <c r="D5" s="174"/>
      <c r="E5" s="174"/>
      <c r="F5" s="174"/>
      <c r="G5" s="174"/>
      <c r="H5" s="174"/>
      <c r="I5" s="174"/>
      <c r="J5" s="174"/>
      <c r="K5" s="174"/>
      <c r="L5" s="174"/>
      <c r="M5" s="174"/>
      <c r="N5" s="174"/>
    </row>
    <row r="6" spans="1:18" ht="7.2" customHeight="1" thickBot="1" x14ac:dyDescent="0.35"/>
    <row r="7" spans="1:18" ht="27" customHeight="1" x14ac:dyDescent="0.3">
      <c r="A7" s="162"/>
      <c r="B7" s="175" t="s">
        <v>27</v>
      </c>
      <c r="C7" s="176"/>
      <c r="D7" s="176"/>
      <c r="E7" s="175" t="s">
        <v>16</v>
      </c>
      <c r="F7" s="176"/>
      <c r="G7" s="177"/>
      <c r="H7" s="175" t="s">
        <v>96</v>
      </c>
      <c r="I7" s="176"/>
      <c r="J7" s="177"/>
      <c r="K7" s="163"/>
      <c r="L7" s="172" t="s">
        <v>103</v>
      </c>
      <c r="M7" s="173"/>
      <c r="N7" s="173"/>
    </row>
    <row r="8" spans="1:18" x14ac:dyDescent="0.3">
      <c r="A8" s="164"/>
      <c r="B8" s="165" t="s">
        <v>1</v>
      </c>
      <c r="C8" s="166" t="s">
        <v>2</v>
      </c>
      <c r="D8" s="166" t="s">
        <v>0</v>
      </c>
      <c r="E8" s="165" t="s">
        <v>1</v>
      </c>
      <c r="F8" s="166" t="s">
        <v>2</v>
      </c>
      <c r="G8" s="166" t="s">
        <v>0</v>
      </c>
      <c r="H8" s="165" t="s">
        <v>1</v>
      </c>
      <c r="I8" s="166" t="s">
        <v>2</v>
      </c>
      <c r="J8" s="167" t="s">
        <v>0</v>
      </c>
      <c r="K8" s="166"/>
      <c r="L8" s="165" t="s">
        <v>1</v>
      </c>
      <c r="M8" s="166" t="s">
        <v>2</v>
      </c>
      <c r="N8" s="166" t="s">
        <v>0</v>
      </c>
    </row>
    <row r="9" spans="1:18" s="19" customFormat="1" x14ac:dyDescent="0.3">
      <c r="A9" s="87" t="s">
        <v>3</v>
      </c>
      <c r="B9" s="88"/>
      <c r="C9" s="93"/>
      <c r="E9" s="88"/>
      <c r="F9" s="93"/>
      <c r="H9" s="90"/>
      <c r="I9" s="168"/>
      <c r="J9" s="95"/>
      <c r="L9" s="90"/>
      <c r="M9" s="168"/>
    </row>
    <row r="10" spans="1:18" x14ac:dyDescent="0.3">
      <c r="A10" s="19" t="s">
        <v>4</v>
      </c>
      <c r="B10" s="26">
        <v>1559</v>
      </c>
      <c r="C10" s="25">
        <v>1476</v>
      </c>
      <c r="D10" s="25">
        <v>3035</v>
      </c>
      <c r="E10" s="26">
        <v>1583</v>
      </c>
      <c r="F10" s="25">
        <v>1562</v>
      </c>
      <c r="G10" s="25">
        <v>3145</v>
      </c>
      <c r="H10" s="26">
        <v>2700</v>
      </c>
      <c r="I10" s="25">
        <v>2638</v>
      </c>
      <c r="J10" s="39">
        <v>5338</v>
      </c>
      <c r="K10" s="25"/>
      <c r="L10" s="26">
        <v>5648</v>
      </c>
      <c r="M10" s="25">
        <v>5497</v>
      </c>
      <c r="N10" s="25">
        <v>11145</v>
      </c>
      <c r="O10" s="112"/>
      <c r="P10" s="112"/>
    </row>
    <row r="11" spans="1:18" x14ac:dyDescent="0.3">
      <c r="A11" s="19" t="s">
        <v>5</v>
      </c>
      <c r="B11" s="26">
        <v>4799</v>
      </c>
      <c r="C11" s="24">
        <v>4845</v>
      </c>
      <c r="D11" s="25">
        <v>9644</v>
      </c>
      <c r="E11" s="26">
        <v>4054</v>
      </c>
      <c r="F11" s="24">
        <v>4242</v>
      </c>
      <c r="G11" s="25">
        <v>8296</v>
      </c>
      <c r="H11" s="26">
        <v>7999</v>
      </c>
      <c r="I11" s="25">
        <v>7966</v>
      </c>
      <c r="J11" s="39">
        <v>15965</v>
      </c>
      <c r="K11" s="25"/>
      <c r="L11" s="26">
        <v>21120</v>
      </c>
      <c r="M11" s="24">
        <v>20848</v>
      </c>
      <c r="N11" s="25">
        <v>41968</v>
      </c>
      <c r="O11" s="112"/>
      <c r="P11" s="112"/>
    </row>
    <row r="12" spans="1:18" x14ac:dyDescent="0.3">
      <c r="A12" s="19" t="s">
        <v>6</v>
      </c>
      <c r="B12" s="26">
        <v>0</v>
      </c>
      <c r="C12" s="24">
        <v>0</v>
      </c>
      <c r="D12" s="25">
        <v>0</v>
      </c>
      <c r="E12" s="26">
        <v>0</v>
      </c>
      <c r="F12" s="24">
        <v>0</v>
      </c>
      <c r="G12" s="25">
        <v>0</v>
      </c>
      <c r="H12" s="26">
        <v>0</v>
      </c>
      <c r="I12" s="25">
        <v>0</v>
      </c>
      <c r="J12" s="39">
        <v>0</v>
      </c>
      <c r="K12" s="25"/>
      <c r="L12" s="26">
        <v>0</v>
      </c>
      <c r="M12" s="24">
        <v>0</v>
      </c>
      <c r="N12" s="25">
        <v>0</v>
      </c>
      <c r="O12" s="112"/>
      <c r="P12" s="112"/>
    </row>
    <row r="13" spans="1:18" x14ac:dyDescent="0.3">
      <c r="A13" s="19" t="s">
        <v>7</v>
      </c>
      <c r="B13" s="26">
        <v>3056</v>
      </c>
      <c r="C13" s="24">
        <v>2823</v>
      </c>
      <c r="D13" s="25">
        <v>5879</v>
      </c>
      <c r="E13" s="26">
        <v>3052</v>
      </c>
      <c r="F13" s="24">
        <v>2829</v>
      </c>
      <c r="G13" s="25">
        <v>5881</v>
      </c>
      <c r="H13" s="26">
        <v>4441</v>
      </c>
      <c r="I13" s="25">
        <v>3991</v>
      </c>
      <c r="J13" s="39">
        <v>8432</v>
      </c>
      <c r="K13" s="25"/>
      <c r="L13" s="26">
        <v>10206</v>
      </c>
      <c r="M13" s="24">
        <v>9535</v>
      </c>
      <c r="N13" s="25">
        <v>19741</v>
      </c>
      <c r="O13" s="112"/>
      <c r="P13" s="112"/>
    </row>
    <row r="14" spans="1:18" s="97" customFormat="1" x14ac:dyDescent="0.3">
      <c r="A14" s="97" t="s">
        <v>0</v>
      </c>
      <c r="B14" s="15">
        <v>9414</v>
      </c>
      <c r="C14" s="14">
        <v>9144</v>
      </c>
      <c r="D14" s="14">
        <v>18558</v>
      </c>
      <c r="E14" s="15">
        <v>8689</v>
      </c>
      <c r="F14" s="14">
        <v>8633</v>
      </c>
      <c r="G14" s="14">
        <v>17322</v>
      </c>
      <c r="H14" s="15">
        <v>15140</v>
      </c>
      <c r="I14" s="14">
        <v>14595</v>
      </c>
      <c r="J14" s="40">
        <v>29735</v>
      </c>
      <c r="K14" s="14"/>
      <c r="L14" s="15">
        <v>36974</v>
      </c>
      <c r="M14" s="14">
        <v>35880</v>
      </c>
      <c r="N14" s="14">
        <v>72854</v>
      </c>
      <c r="O14" s="112"/>
      <c r="P14" s="112"/>
      <c r="Q14" s="18"/>
      <c r="R14" s="18"/>
    </row>
    <row r="15" spans="1:18" s="19" customFormat="1" x14ac:dyDescent="0.3">
      <c r="A15" s="22" t="s">
        <v>8</v>
      </c>
      <c r="B15" s="26"/>
      <c r="C15" s="25"/>
      <c r="D15" s="25"/>
      <c r="E15" s="26"/>
      <c r="F15" s="25"/>
      <c r="G15" s="25"/>
      <c r="H15" s="26"/>
      <c r="I15" s="25"/>
      <c r="J15" s="39"/>
      <c r="K15" s="25"/>
      <c r="L15" s="26"/>
      <c r="M15" s="25"/>
      <c r="N15" s="25"/>
      <c r="O15" s="112"/>
      <c r="P15" s="112"/>
      <c r="Q15" s="18"/>
      <c r="R15" s="18"/>
    </row>
    <row r="16" spans="1:18" x14ac:dyDescent="0.3">
      <c r="A16" s="19" t="s">
        <v>4</v>
      </c>
      <c r="B16" s="26">
        <v>1401</v>
      </c>
      <c r="C16" s="25">
        <v>1356</v>
      </c>
      <c r="D16" s="25">
        <v>2757</v>
      </c>
      <c r="E16" s="26">
        <v>716</v>
      </c>
      <c r="F16" s="25">
        <v>642</v>
      </c>
      <c r="G16" s="25">
        <v>1358</v>
      </c>
      <c r="H16" s="26">
        <v>1400</v>
      </c>
      <c r="I16" s="25">
        <v>1316</v>
      </c>
      <c r="J16" s="39">
        <v>2716</v>
      </c>
      <c r="K16" s="25"/>
      <c r="L16" s="26">
        <v>3479</v>
      </c>
      <c r="M16" s="25">
        <v>3284</v>
      </c>
      <c r="N16" s="25">
        <v>6763</v>
      </c>
      <c r="O16" s="112"/>
      <c r="P16" s="112"/>
    </row>
    <row r="17" spans="1:18" x14ac:dyDescent="0.3">
      <c r="A17" s="19" t="s">
        <v>5</v>
      </c>
      <c r="B17" s="26">
        <v>3656</v>
      </c>
      <c r="C17" s="24">
        <v>3643</v>
      </c>
      <c r="D17" s="25">
        <v>7299</v>
      </c>
      <c r="E17" s="26">
        <v>1529</v>
      </c>
      <c r="F17" s="24">
        <v>1552</v>
      </c>
      <c r="G17" s="25">
        <v>3081</v>
      </c>
      <c r="H17" s="26">
        <v>3303</v>
      </c>
      <c r="I17" s="25">
        <v>3238</v>
      </c>
      <c r="J17" s="39">
        <v>6541</v>
      </c>
      <c r="K17" s="25"/>
      <c r="L17" s="26">
        <v>11239</v>
      </c>
      <c r="M17" s="24">
        <v>11010</v>
      </c>
      <c r="N17" s="25">
        <v>22249</v>
      </c>
      <c r="O17" s="112"/>
      <c r="P17" s="112"/>
    </row>
    <row r="18" spans="1:18" x14ac:dyDescent="0.3">
      <c r="A18" s="19" t="s">
        <v>6</v>
      </c>
      <c r="B18" s="26">
        <v>0</v>
      </c>
      <c r="C18" s="24">
        <v>0</v>
      </c>
      <c r="D18" s="25">
        <v>0</v>
      </c>
      <c r="E18" s="26">
        <v>0</v>
      </c>
      <c r="F18" s="24">
        <v>0</v>
      </c>
      <c r="G18" s="25">
        <v>0</v>
      </c>
      <c r="H18" s="26">
        <v>0</v>
      </c>
      <c r="I18" s="25">
        <v>0</v>
      </c>
      <c r="J18" s="39">
        <v>0</v>
      </c>
      <c r="K18" s="25"/>
      <c r="L18" s="26">
        <v>0</v>
      </c>
      <c r="M18" s="24">
        <v>0</v>
      </c>
      <c r="N18" s="25">
        <v>0</v>
      </c>
      <c r="O18" s="112"/>
      <c r="P18" s="112"/>
    </row>
    <row r="19" spans="1:18" x14ac:dyDescent="0.3">
      <c r="A19" s="19" t="s">
        <v>7</v>
      </c>
      <c r="B19" s="26">
        <v>2269</v>
      </c>
      <c r="C19" s="24">
        <v>2150</v>
      </c>
      <c r="D19" s="25">
        <v>4419</v>
      </c>
      <c r="E19" s="26">
        <v>890</v>
      </c>
      <c r="F19" s="24">
        <v>822</v>
      </c>
      <c r="G19" s="25">
        <v>1712</v>
      </c>
      <c r="H19" s="26">
        <v>1880</v>
      </c>
      <c r="I19" s="25">
        <v>1767</v>
      </c>
      <c r="J19" s="39">
        <v>3647</v>
      </c>
      <c r="K19" s="25"/>
      <c r="L19" s="26">
        <v>6256</v>
      </c>
      <c r="M19" s="24">
        <v>5925</v>
      </c>
      <c r="N19" s="25">
        <v>12181</v>
      </c>
      <c r="O19" s="112"/>
      <c r="P19" s="112"/>
    </row>
    <row r="20" spans="1:18" s="97" customFormat="1" x14ac:dyDescent="0.3">
      <c r="A20" s="97" t="s">
        <v>0</v>
      </c>
      <c r="B20" s="15">
        <v>7326</v>
      </c>
      <c r="C20" s="14">
        <v>7149</v>
      </c>
      <c r="D20" s="14">
        <v>14475</v>
      </c>
      <c r="E20" s="15">
        <v>3135</v>
      </c>
      <c r="F20" s="14">
        <v>3016</v>
      </c>
      <c r="G20" s="14">
        <v>6151</v>
      </c>
      <c r="H20" s="15">
        <v>6583</v>
      </c>
      <c r="I20" s="14">
        <v>6321</v>
      </c>
      <c r="J20" s="40">
        <v>12904</v>
      </c>
      <c r="K20" s="14"/>
      <c r="L20" s="15">
        <v>20974</v>
      </c>
      <c r="M20" s="14">
        <v>20219</v>
      </c>
      <c r="N20" s="14">
        <v>41193</v>
      </c>
      <c r="O20" s="112"/>
      <c r="P20" s="112"/>
      <c r="Q20" s="18"/>
      <c r="R20" s="18"/>
    </row>
    <row r="21" spans="1:18" s="19" customFormat="1" x14ac:dyDescent="0.3">
      <c r="A21" s="22" t="s">
        <v>9</v>
      </c>
      <c r="B21" s="26"/>
      <c r="C21" s="25"/>
      <c r="D21" s="25"/>
      <c r="E21" s="26"/>
      <c r="F21" s="25"/>
      <c r="G21" s="25"/>
      <c r="H21" s="26"/>
      <c r="I21" s="25"/>
      <c r="J21" s="39"/>
      <c r="K21" s="25"/>
      <c r="L21" s="26"/>
      <c r="M21" s="25"/>
      <c r="N21" s="25"/>
      <c r="O21" s="112"/>
      <c r="P21" s="112"/>
      <c r="Q21" s="18"/>
      <c r="R21" s="18"/>
    </row>
    <row r="22" spans="1:18" x14ac:dyDescent="0.3">
      <c r="A22" s="19" t="s">
        <v>4</v>
      </c>
      <c r="B22" s="26">
        <v>1471</v>
      </c>
      <c r="C22" s="25">
        <v>1477</v>
      </c>
      <c r="D22" s="25">
        <v>2948</v>
      </c>
      <c r="E22" s="26">
        <v>499</v>
      </c>
      <c r="F22" s="25">
        <v>519</v>
      </c>
      <c r="G22" s="25">
        <v>1018</v>
      </c>
      <c r="H22" s="26">
        <v>952</v>
      </c>
      <c r="I22" s="25">
        <v>961</v>
      </c>
      <c r="J22" s="39">
        <v>1913</v>
      </c>
      <c r="K22" s="25"/>
      <c r="L22" s="26">
        <v>2092</v>
      </c>
      <c r="M22" s="25">
        <v>2031</v>
      </c>
      <c r="N22" s="25">
        <v>4123</v>
      </c>
      <c r="O22" s="112"/>
      <c r="P22" s="112"/>
    </row>
    <row r="23" spans="1:18" x14ac:dyDescent="0.3">
      <c r="A23" s="19" t="s">
        <v>5</v>
      </c>
      <c r="B23" s="26">
        <v>2590</v>
      </c>
      <c r="C23" s="24">
        <v>2348</v>
      </c>
      <c r="D23" s="25">
        <v>4938</v>
      </c>
      <c r="E23" s="26">
        <v>909</v>
      </c>
      <c r="F23" s="24">
        <v>842</v>
      </c>
      <c r="G23" s="25">
        <v>1751</v>
      </c>
      <c r="H23" s="26">
        <v>1580</v>
      </c>
      <c r="I23" s="25">
        <v>1430</v>
      </c>
      <c r="J23" s="39">
        <v>3010</v>
      </c>
      <c r="K23" s="25"/>
      <c r="L23" s="26">
        <v>3428</v>
      </c>
      <c r="M23" s="24">
        <v>3090</v>
      </c>
      <c r="N23" s="25">
        <v>6518</v>
      </c>
      <c r="O23" s="112"/>
      <c r="P23" s="112"/>
      <c r="Q23" s="97"/>
      <c r="R23" s="97"/>
    </row>
    <row r="24" spans="1:18" x14ac:dyDescent="0.3">
      <c r="A24" s="19" t="s">
        <v>7</v>
      </c>
      <c r="B24" s="26">
        <v>1584</v>
      </c>
      <c r="C24" s="24">
        <v>1526</v>
      </c>
      <c r="D24" s="25">
        <v>3110</v>
      </c>
      <c r="E24" s="26">
        <v>712</v>
      </c>
      <c r="F24" s="24">
        <v>698</v>
      </c>
      <c r="G24" s="25">
        <v>1410</v>
      </c>
      <c r="H24" s="26">
        <v>1092</v>
      </c>
      <c r="I24" s="25">
        <v>1041</v>
      </c>
      <c r="J24" s="39">
        <v>2133</v>
      </c>
      <c r="K24" s="25"/>
      <c r="L24" s="26">
        <v>1912</v>
      </c>
      <c r="M24" s="24">
        <v>1836</v>
      </c>
      <c r="N24" s="25">
        <v>3748</v>
      </c>
      <c r="O24" s="112"/>
      <c r="P24" s="112"/>
      <c r="Q24" s="19"/>
      <c r="R24" s="19"/>
    </row>
    <row r="25" spans="1:18" s="97" customFormat="1" x14ac:dyDescent="0.3">
      <c r="A25" s="97" t="s">
        <v>0</v>
      </c>
      <c r="B25" s="15">
        <v>5645</v>
      </c>
      <c r="C25" s="14">
        <v>5351</v>
      </c>
      <c r="D25" s="14">
        <v>10996</v>
      </c>
      <c r="E25" s="15">
        <v>2120</v>
      </c>
      <c r="F25" s="14">
        <v>2059</v>
      </c>
      <c r="G25" s="14">
        <v>4179</v>
      </c>
      <c r="H25" s="15">
        <v>3624</v>
      </c>
      <c r="I25" s="14">
        <v>3432</v>
      </c>
      <c r="J25" s="40">
        <v>7056</v>
      </c>
      <c r="K25" s="14"/>
      <c r="L25" s="15">
        <v>7432</v>
      </c>
      <c r="M25" s="14">
        <v>6957</v>
      </c>
      <c r="N25" s="14">
        <v>14389</v>
      </c>
      <c r="O25" s="112"/>
      <c r="P25" s="112"/>
      <c r="Q25" s="19"/>
      <c r="R25" s="19"/>
    </row>
    <row r="26" spans="1:18" s="19" customFormat="1" x14ac:dyDescent="0.3">
      <c r="A26" s="22" t="s">
        <v>10</v>
      </c>
      <c r="B26" s="26"/>
      <c r="C26" s="25"/>
      <c r="D26" s="25"/>
      <c r="E26" s="26"/>
      <c r="F26" s="25"/>
      <c r="G26" s="25"/>
      <c r="H26" s="26"/>
      <c r="I26" s="25"/>
      <c r="J26" s="39"/>
      <c r="K26" s="25"/>
      <c r="L26" s="26"/>
      <c r="M26" s="25"/>
      <c r="N26" s="25"/>
      <c r="O26" s="112"/>
      <c r="P26" s="112"/>
    </row>
    <row r="27" spans="1:18" x14ac:dyDescent="0.3">
      <c r="A27" s="19" t="s">
        <v>4</v>
      </c>
      <c r="B27" s="26">
        <v>850</v>
      </c>
      <c r="C27" s="25">
        <v>879</v>
      </c>
      <c r="D27" s="25">
        <v>1729</v>
      </c>
      <c r="E27" s="26">
        <v>965</v>
      </c>
      <c r="F27" s="25">
        <v>923</v>
      </c>
      <c r="G27" s="25">
        <v>1888</v>
      </c>
      <c r="H27" s="26">
        <v>1455</v>
      </c>
      <c r="I27" s="25">
        <v>1443</v>
      </c>
      <c r="J27" s="39">
        <v>2898</v>
      </c>
      <c r="K27" s="25"/>
      <c r="L27" s="26">
        <v>3109</v>
      </c>
      <c r="M27" s="25">
        <v>3002</v>
      </c>
      <c r="N27" s="25">
        <v>6111</v>
      </c>
      <c r="O27" s="112"/>
      <c r="P27" s="112"/>
      <c r="Q27" s="19"/>
      <c r="R27" s="19"/>
    </row>
    <row r="28" spans="1:18" x14ac:dyDescent="0.3">
      <c r="A28" s="19" t="s">
        <v>5</v>
      </c>
      <c r="B28" s="26">
        <v>2313</v>
      </c>
      <c r="C28" s="24">
        <v>2186</v>
      </c>
      <c r="D28" s="25">
        <v>4499</v>
      </c>
      <c r="E28" s="26">
        <v>2344</v>
      </c>
      <c r="F28" s="24">
        <v>2265</v>
      </c>
      <c r="G28" s="25">
        <v>4609</v>
      </c>
      <c r="H28" s="26">
        <v>4605</v>
      </c>
      <c r="I28" s="25">
        <v>4337</v>
      </c>
      <c r="J28" s="39">
        <v>8942</v>
      </c>
      <c r="K28" s="25"/>
      <c r="L28" s="26">
        <v>15219</v>
      </c>
      <c r="M28" s="24">
        <v>14663</v>
      </c>
      <c r="N28" s="25">
        <v>29882</v>
      </c>
      <c r="O28" s="112"/>
      <c r="P28" s="112"/>
    </row>
    <row r="29" spans="1:18" x14ac:dyDescent="0.3">
      <c r="A29" s="19" t="s">
        <v>6</v>
      </c>
      <c r="B29" s="26">
        <v>0</v>
      </c>
      <c r="C29" s="24">
        <v>0</v>
      </c>
      <c r="D29" s="25">
        <v>0</v>
      </c>
      <c r="E29" s="26">
        <v>0</v>
      </c>
      <c r="F29" s="24">
        <v>0</v>
      </c>
      <c r="G29" s="25">
        <v>0</v>
      </c>
      <c r="H29" s="26">
        <v>0</v>
      </c>
      <c r="I29" s="25">
        <v>0</v>
      </c>
      <c r="J29" s="39">
        <v>0</v>
      </c>
      <c r="K29" s="25"/>
      <c r="L29" s="26">
        <v>0</v>
      </c>
      <c r="M29" s="24">
        <v>0</v>
      </c>
      <c r="N29" s="25">
        <v>0</v>
      </c>
      <c r="O29" s="112"/>
      <c r="P29" s="112"/>
    </row>
    <row r="30" spans="1:18" x14ac:dyDescent="0.3">
      <c r="A30" s="19" t="s">
        <v>7</v>
      </c>
      <c r="B30" s="26">
        <v>375</v>
      </c>
      <c r="C30" s="24">
        <v>368</v>
      </c>
      <c r="D30" s="25">
        <v>743</v>
      </c>
      <c r="E30" s="26">
        <v>463</v>
      </c>
      <c r="F30" s="24">
        <v>421</v>
      </c>
      <c r="G30" s="25">
        <v>884</v>
      </c>
      <c r="H30" s="26">
        <v>827</v>
      </c>
      <c r="I30" s="25">
        <v>849</v>
      </c>
      <c r="J30" s="39">
        <v>1676</v>
      </c>
      <c r="K30" s="25"/>
      <c r="L30" s="26">
        <v>2755</v>
      </c>
      <c r="M30" s="24">
        <v>2634</v>
      </c>
      <c r="N30" s="25">
        <v>5389</v>
      </c>
      <c r="O30" s="112"/>
      <c r="P30" s="112"/>
    </row>
    <row r="31" spans="1:18" s="97" customFormat="1" x14ac:dyDescent="0.3">
      <c r="A31" s="97" t="s">
        <v>0</v>
      </c>
      <c r="B31" s="15">
        <v>3538</v>
      </c>
      <c r="C31" s="14">
        <v>3433</v>
      </c>
      <c r="D31" s="14">
        <v>6971</v>
      </c>
      <c r="E31" s="15">
        <v>3772</v>
      </c>
      <c r="F31" s="14">
        <v>3609</v>
      </c>
      <c r="G31" s="14">
        <v>7381</v>
      </c>
      <c r="H31" s="15">
        <v>6887</v>
      </c>
      <c r="I31" s="14">
        <v>6629</v>
      </c>
      <c r="J31" s="40">
        <v>13516</v>
      </c>
      <c r="K31" s="14"/>
      <c r="L31" s="15">
        <v>21083</v>
      </c>
      <c r="M31" s="14">
        <v>20299</v>
      </c>
      <c r="N31" s="14">
        <v>41382</v>
      </c>
      <c r="O31" s="112"/>
      <c r="P31" s="112"/>
      <c r="Q31" s="18"/>
      <c r="R31" s="18"/>
    </row>
    <row r="32" spans="1:18" s="19" customFormat="1" x14ac:dyDescent="0.3">
      <c r="A32" s="22" t="s">
        <v>11</v>
      </c>
      <c r="B32" s="26"/>
      <c r="C32" s="25"/>
      <c r="D32" s="25"/>
      <c r="E32" s="26"/>
      <c r="F32" s="25"/>
      <c r="G32" s="25"/>
      <c r="H32" s="26"/>
      <c r="I32" s="25"/>
      <c r="J32" s="39"/>
      <c r="K32" s="25"/>
      <c r="L32" s="26"/>
      <c r="M32" s="25"/>
      <c r="N32" s="25"/>
      <c r="O32" s="112"/>
      <c r="P32" s="112"/>
      <c r="Q32" s="18"/>
      <c r="R32" s="18"/>
    </row>
    <row r="33" spans="1:18" x14ac:dyDescent="0.3">
      <c r="A33" s="19" t="s">
        <v>4</v>
      </c>
      <c r="B33" s="26">
        <v>1180</v>
      </c>
      <c r="C33" s="25">
        <v>1076</v>
      </c>
      <c r="D33" s="25">
        <v>2256</v>
      </c>
      <c r="E33" s="26">
        <v>1062</v>
      </c>
      <c r="F33" s="25">
        <v>1074</v>
      </c>
      <c r="G33" s="25">
        <v>2136</v>
      </c>
      <c r="H33" s="26">
        <v>2016</v>
      </c>
      <c r="I33" s="25">
        <v>1959</v>
      </c>
      <c r="J33" s="39">
        <v>3975</v>
      </c>
      <c r="K33" s="25"/>
      <c r="L33" s="26">
        <v>4466</v>
      </c>
      <c r="M33" s="25">
        <v>4167</v>
      </c>
      <c r="N33" s="25">
        <v>8633</v>
      </c>
      <c r="O33" s="112"/>
      <c r="P33" s="112"/>
    </row>
    <row r="34" spans="1:18" x14ac:dyDescent="0.3">
      <c r="A34" s="19" t="s">
        <v>5</v>
      </c>
      <c r="B34" s="26">
        <v>3722</v>
      </c>
      <c r="C34" s="24">
        <v>3467</v>
      </c>
      <c r="D34" s="25">
        <v>7189</v>
      </c>
      <c r="E34" s="26">
        <v>3200</v>
      </c>
      <c r="F34" s="24">
        <v>3089</v>
      </c>
      <c r="G34" s="25">
        <v>6289</v>
      </c>
      <c r="H34" s="26">
        <v>6350</v>
      </c>
      <c r="I34" s="25">
        <v>5903</v>
      </c>
      <c r="J34" s="39">
        <v>12253</v>
      </c>
      <c r="K34" s="25"/>
      <c r="L34" s="26">
        <v>18222</v>
      </c>
      <c r="M34" s="24">
        <v>17329</v>
      </c>
      <c r="N34" s="25">
        <v>35551</v>
      </c>
      <c r="O34" s="112"/>
      <c r="P34" s="112"/>
    </row>
    <row r="35" spans="1:18" x14ac:dyDescent="0.3">
      <c r="A35" s="19" t="s">
        <v>6</v>
      </c>
      <c r="B35" s="26">
        <v>0</v>
      </c>
      <c r="C35" s="24">
        <v>0</v>
      </c>
      <c r="D35" s="25">
        <v>0</v>
      </c>
      <c r="E35" s="26">
        <v>0</v>
      </c>
      <c r="F35" s="24">
        <v>0</v>
      </c>
      <c r="G35" s="25">
        <v>0</v>
      </c>
      <c r="H35" s="26">
        <v>0</v>
      </c>
      <c r="I35" s="25">
        <v>0</v>
      </c>
      <c r="J35" s="39">
        <v>0</v>
      </c>
      <c r="K35" s="25"/>
      <c r="L35" s="26">
        <v>0</v>
      </c>
      <c r="M35" s="24">
        <v>0</v>
      </c>
      <c r="N35" s="25">
        <v>0</v>
      </c>
      <c r="O35" s="112"/>
      <c r="P35" s="112"/>
    </row>
    <row r="36" spans="1:18" x14ac:dyDescent="0.3">
      <c r="A36" s="19" t="s">
        <v>7</v>
      </c>
      <c r="B36" s="26">
        <v>1418</v>
      </c>
      <c r="C36" s="24">
        <v>1311</v>
      </c>
      <c r="D36" s="25">
        <v>2729</v>
      </c>
      <c r="E36" s="26">
        <v>1254</v>
      </c>
      <c r="F36" s="24">
        <v>1156</v>
      </c>
      <c r="G36" s="25">
        <v>2410</v>
      </c>
      <c r="H36" s="26">
        <v>2328</v>
      </c>
      <c r="I36" s="25">
        <v>2147</v>
      </c>
      <c r="J36" s="39">
        <v>4475</v>
      </c>
      <c r="K36" s="25"/>
      <c r="L36" s="26">
        <v>6264</v>
      </c>
      <c r="M36" s="24">
        <v>5963</v>
      </c>
      <c r="N36" s="25">
        <v>12227</v>
      </c>
      <c r="O36" s="112"/>
      <c r="P36" s="112"/>
    </row>
    <row r="37" spans="1:18" s="97" customFormat="1" x14ac:dyDescent="0.3">
      <c r="A37" s="97" t="s">
        <v>0</v>
      </c>
      <c r="B37" s="15">
        <v>6320</v>
      </c>
      <c r="C37" s="14">
        <v>5854</v>
      </c>
      <c r="D37" s="14">
        <v>12174</v>
      </c>
      <c r="E37" s="15">
        <v>5516</v>
      </c>
      <c r="F37" s="14">
        <v>5319</v>
      </c>
      <c r="G37" s="14">
        <v>10835</v>
      </c>
      <c r="H37" s="15">
        <v>10694</v>
      </c>
      <c r="I37" s="14">
        <v>10009</v>
      </c>
      <c r="J37" s="40">
        <v>20703</v>
      </c>
      <c r="K37" s="14"/>
      <c r="L37" s="15">
        <v>28952</v>
      </c>
      <c r="M37" s="14">
        <v>27459</v>
      </c>
      <c r="N37" s="14">
        <v>56411</v>
      </c>
      <c r="O37" s="112"/>
      <c r="P37" s="112"/>
      <c r="Q37" s="18"/>
      <c r="R37" s="18"/>
    </row>
    <row r="38" spans="1:18" s="19" customFormat="1" x14ac:dyDescent="0.3">
      <c r="A38" s="22" t="s">
        <v>12</v>
      </c>
      <c r="B38" s="26"/>
      <c r="C38" s="25"/>
      <c r="D38" s="25"/>
      <c r="E38" s="26"/>
      <c r="F38" s="25"/>
      <c r="G38" s="25"/>
      <c r="H38" s="26"/>
      <c r="I38" s="25"/>
      <c r="J38" s="39"/>
      <c r="K38" s="25"/>
      <c r="L38" s="26"/>
      <c r="M38" s="25"/>
      <c r="N38" s="25"/>
      <c r="O38" s="112"/>
      <c r="P38" s="112"/>
      <c r="Q38" s="18"/>
      <c r="R38" s="18"/>
    </row>
    <row r="39" spans="1:18" x14ac:dyDescent="0.3">
      <c r="A39" s="19" t="s">
        <v>4</v>
      </c>
      <c r="B39" s="26">
        <v>32</v>
      </c>
      <c r="C39" s="25">
        <v>30</v>
      </c>
      <c r="D39" s="25">
        <v>62</v>
      </c>
      <c r="E39" s="26">
        <v>0</v>
      </c>
      <c r="F39" s="25">
        <v>6</v>
      </c>
      <c r="G39" s="25">
        <v>6</v>
      </c>
      <c r="H39" s="26">
        <v>10</v>
      </c>
      <c r="I39" s="25">
        <v>8</v>
      </c>
      <c r="J39" s="39">
        <v>18</v>
      </c>
      <c r="K39" s="25"/>
      <c r="L39" s="26">
        <v>34</v>
      </c>
      <c r="M39" s="25">
        <v>32</v>
      </c>
      <c r="N39" s="25">
        <v>66</v>
      </c>
      <c r="O39" s="112"/>
      <c r="P39" s="112"/>
      <c r="Q39" s="97"/>
      <c r="R39" s="97"/>
    </row>
    <row r="40" spans="1:18" s="97" customFormat="1" x14ac:dyDescent="0.3">
      <c r="A40" s="97" t="s">
        <v>0</v>
      </c>
      <c r="B40" s="15">
        <v>32</v>
      </c>
      <c r="C40" s="14">
        <v>30</v>
      </c>
      <c r="D40" s="14">
        <v>62</v>
      </c>
      <c r="E40" s="15">
        <v>0</v>
      </c>
      <c r="F40" s="14">
        <v>6</v>
      </c>
      <c r="G40" s="14">
        <v>6</v>
      </c>
      <c r="H40" s="15">
        <v>10</v>
      </c>
      <c r="I40" s="14">
        <v>8</v>
      </c>
      <c r="J40" s="40">
        <v>18</v>
      </c>
      <c r="K40" s="14"/>
      <c r="L40" s="15">
        <v>34</v>
      </c>
      <c r="M40" s="14">
        <v>32</v>
      </c>
      <c r="N40" s="14">
        <v>66</v>
      </c>
      <c r="O40" s="112"/>
      <c r="P40" s="112"/>
      <c r="Q40" s="19"/>
      <c r="R40" s="19"/>
    </row>
    <row r="41" spans="1:18" s="19" customFormat="1" x14ac:dyDescent="0.3">
      <c r="A41" s="22" t="s">
        <v>13</v>
      </c>
      <c r="B41" s="26"/>
      <c r="C41" s="25"/>
      <c r="D41" s="25"/>
      <c r="E41" s="26"/>
      <c r="F41" s="25"/>
      <c r="G41" s="25"/>
      <c r="H41" s="26"/>
      <c r="I41" s="25"/>
      <c r="J41" s="39"/>
      <c r="K41" s="25"/>
      <c r="L41" s="26"/>
      <c r="M41" s="25"/>
      <c r="N41" s="25"/>
      <c r="O41" s="112"/>
      <c r="P41" s="112"/>
    </row>
    <row r="42" spans="1:18" x14ac:dyDescent="0.3">
      <c r="A42" s="19" t="s">
        <v>4</v>
      </c>
      <c r="B42" s="26">
        <v>708</v>
      </c>
      <c r="C42" s="25">
        <v>699</v>
      </c>
      <c r="D42" s="25">
        <v>1407</v>
      </c>
      <c r="E42" s="26">
        <v>712</v>
      </c>
      <c r="F42" s="25">
        <v>665</v>
      </c>
      <c r="G42" s="25">
        <v>1377</v>
      </c>
      <c r="H42" s="26">
        <v>1276</v>
      </c>
      <c r="I42" s="25">
        <v>1252</v>
      </c>
      <c r="J42" s="39">
        <v>2528</v>
      </c>
      <c r="K42" s="25"/>
      <c r="L42" s="26">
        <v>2625</v>
      </c>
      <c r="M42" s="25">
        <v>2491</v>
      </c>
      <c r="N42" s="25">
        <v>5116</v>
      </c>
      <c r="O42" s="112"/>
      <c r="P42" s="112"/>
      <c r="Q42" s="19"/>
      <c r="R42" s="19"/>
    </row>
    <row r="43" spans="1:18" x14ac:dyDescent="0.3">
      <c r="A43" s="19" t="s">
        <v>5</v>
      </c>
      <c r="B43" s="26">
        <v>1651</v>
      </c>
      <c r="C43" s="24">
        <v>1643</v>
      </c>
      <c r="D43" s="25">
        <v>3294</v>
      </c>
      <c r="E43" s="26">
        <v>1747</v>
      </c>
      <c r="F43" s="24">
        <v>1657</v>
      </c>
      <c r="G43" s="25">
        <v>3404</v>
      </c>
      <c r="H43" s="26">
        <v>3816</v>
      </c>
      <c r="I43" s="25">
        <v>3750</v>
      </c>
      <c r="J43" s="39">
        <v>7566</v>
      </c>
      <c r="K43" s="25"/>
      <c r="L43" s="26">
        <v>10677</v>
      </c>
      <c r="M43" s="24">
        <v>10489</v>
      </c>
      <c r="N43" s="25">
        <v>21166</v>
      </c>
      <c r="O43" s="112"/>
      <c r="P43" s="112"/>
      <c r="Q43" s="19"/>
      <c r="R43" s="19"/>
    </row>
    <row r="44" spans="1:18" x14ac:dyDescent="0.3">
      <c r="A44" s="19" t="s">
        <v>6</v>
      </c>
      <c r="B44" s="26">
        <v>24</v>
      </c>
      <c r="C44" s="24">
        <v>22</v>
      </c>
      <c r="D44" s="25">
        <v>46</v>
      </c>
      <c r="E44" s="26">
        <v>4</v>
      </c>
      <c r="F44" s="24">
        <v>5</v>
      </c>
      <c r="G44" s="25">
        <v>9</v>
      </c>
      <c r="H44" s="26">
        <v>12</v>
      </c>
      <c r="I44" s="25">
        <v>14</v>
      </c>
      <c r="J44" s="39">
        <v>26</v>
      </c>
      <c r="K44" s="25"/>
      <c r="L44" s="26">
        <v>57</v>
      </c>
      <c r="M44" s="24">
        <v>68</v>
      </c>
      <c r="N44" s="25">
        <v>125</v>
      </c>
      <c r="O44" s="112"/>
      <c r="P44" s="112"/>
    </row>
    <row r="45" spans="1:18" x14ac:dyDescent="0.3">
      <c r="A45" s="19" t="s">
        <v>7</v>
      </c>
      <c r="B45" s="26">
        <v>267</v>
      </c>
      <c r="C45" s="24">
        <v>238</v>
      </c>
      <c r="D45" s="25">
        <v>505</v>
      </c>
      <c r="E45" s="26">
        <v>292</v>
      </c>
      <c r="F45" s="24">
        <v>269</v>
      </c>
      <c r="G45" s="25">
        <v>561</v>
      </c>
      <c r="H45" s="26">
        <v>650</v>
      </c>
      <c r="I45" s="25">
        <v>598</v>
      </c>
      <c r="J45" s="39">
        <v>1248</v>
      </c>
      <c r="K45" s="25"/>
      <c r="L45" s="26">
        <v>1897</v>
      </c>
      <c r="M45" s="24">
        <v>1819</v>
      </c>
      <c r="N45" s="25">
        <v>3716</v>
      </c>
      <c r="O45" s="112"/>
      <c r="P45" s="112"/>
    </row>
    <row r="46" spans="1:18" s="97" customFormat="1" x14ac:dyDescent="0.3">
      <c r="A46" s="97" t="s">
        <v>0</v>
      </c>
      <c r="B46" s="15">
        <v>2650</v>
      </c>
      <c r="C46" s="14">
        <v>2602</v>
      </c>
      <c r="D46" s="14">
        <v>5252</v>
      </c>
      <c r="E46" s="15">
        <v>2755</v>
      </c>
      <c r="F46" s="14">
        <v>2596</v>
      </c>
      <c r="G46" s="14">
        <v>5351</v>
      </c>
      <c r="H46" s="15">
        <v>5754</v>
      </c>
      <c r="I46" s="14">
        <v>5614</v>
      </c>
      <c r="J46" s="40">
        <v>11368</v>
      </c>
      <c r="K46" s="14"/>
      <c r="L46" s="15">
        <v>15256</v>
      </c>
      <c r="M46" s="14">
        <v>14867</v>
      </c>
      <c r="N46" s="14">
        <v>30123</v>
      </c>
      <c r="O46" s="112"/>
      <c r="P46" s="112"/>
      <c r="Q46" s="18"/>
      <c r="R46" s="18"/>
    </row>
    <row r="47" spans="1:18" s="19" customFormat="1" x14ac:dyDescent="0.3">
      <c r="A47" s="100" t="s">
        <v>14</v>
      </c>
      <c r="B47" s="28"/>
      <c r="C47" s="27"/>
      <c r="D47" s="27"/>
      <c r="E47" s="28"/>
      <c r="F47" s="27"/>
      <c r="G47" s="27"/>
      <c r="H47" s="28"/>
      <c r="I47" s="27"/>
      <c r="J47" s="41"/>
      <c r="K47" s="27"/>
      <c r="L47" s="28"/>
      <c r="M47" s="27"/>
      <c r="N47" s="27"/>
      <c r="O47" s="112"/>
      <c r="P47" s="112"/>
      <c r="Q47" s="18"/>
      <c r="R47" s="18"/>
    </row>
    <row r="48" spans="1:18" x14ac:dyDescent="0.3">
      <c r="A48" s="19" t="s">
        <v>4</v>
      </c>
      <c r="B48" s="26">
        <f t="shared" ref="B48:J48" si="0">SUM(B42,B39,B33,B27,B22,B16,B10)</f>
        <v>7201</v>
      </c>
      <c r="C48" s="25">
        <f t="shared" si="0"/>
        <v>6993</v>
      </c>
      <c r="D48" s="25">
        <f t="shared" si="0"/>
        <v>14194</v>
      </c>
      <c r="E48" s="26">
        <f t="shared" si="0"/>
        <v>5537</v>
      </c>
      <c r="F48" s="25">
        <f t="shared" si="0"/>
        <v>5391</v>
      </c>
      <c r="G48" s="25">
        <f t="shared" si="0"/>
        <v>10928</v>
      </c>
      <c r="H48" s="26">
        <f t="shared" si="0"/>
        <v>9809</v>
      </c>
      <c r="I48" s="25">
        <f t="shared" si="0"/>
        <v>9577</v>
      </c>
      <c r="J48" s="39">
        <f t="shared" si="0"/>
        <v>19386</v>
      </c>
      <c r="K48" s="25"/>
      <c r="L48" s="26">
        <f>SUM(L42,L39,L33,L27,L22,L16,L10)</f>
        <v>21453</v>
      </c>
      <c r="M48" s="25">
        <f>SUM(M42,M39,M33,M27,M22,M16,M10)</f>
        <v>20504</v>
      </c>
      <c r="N48" s="25">
        <f>SUM(N42,N39,N33,N27,N22,N16,N10)</f>
        <v>41957</v>
      </c>
      <c r="O48" s="112"/>
      <c r="P48" s="112"/>
    </row>
    <row r="49" spans="1:18" x14ac:dyDescent="0.3">
      <c r="A49" s="19" t="s">
        <v>5</v>
      </c>
      <c r="B49" s="26">
        <f t="shared" ref="B49:J49" si="1">SUM(B11,B17,B23,B28,B34,B43)</f>
        <v>18731</v>
      </c>
      <c r="C49" s="24">
        <f t="shared" si="1"/>
        <v>18132</v>
      </c>
      <c r="D49" s="25">
        <f t="shared" si="1"/>
        <v>36863</v>
      </c>
      <c r="E49" s="26">
        <f t="shared" si="1"/>
        <v>13783</v>
      </c>
      <c r="F49" s="24">
        <f t="shared" si="1"/>
        <v>13647</v>
      </c>
      <c r="G49" s="25">
        <f t="shared" si="1"/>
        <v>27430</v>
      </c>
      <c r="H49" s="26">
        <f>SUM(H11,H17,H23,H28,H34,H43)</f>
        <v>27653</v>
      </c>
      <c r="I49" s="25">
        <f t="shared" si="1"/>
        <v>26624</v>
      </c>
      <c r="J49" s="39">
        <f t="shared" si="1"/>
        <v>54277</v>
      </c>
      <c r="K49" s="25"/>
      <c r="L49" s="26">
        <f>SUM(L11,L17,L23,L28,L34,L43)</f>
        <v>79905</v>
      </c>
      <c r="M49" s="24">
        <f>SUM(M11,M17,M23,M28,M34,M43)</f>
        <v>77429</v>
      </c>
      <c r="N49" s="25">
        <f>SUM(N11,N17,N23,N28,N34,N43)</f>
        <v>157334</v>
      </c>
      <c r="O49" s="112"/>
      <c r="P49" s="112"/>
    </row>
    <row r="50" spans="1:18" x14ac:dyDescent="0.3">
      <c r="A50" s="19" t="s">
        <v>6</v>
      </c>
      <c r="B50" s="26">
        <f t="shared" ref="B50:J50" si="2">SUM(B12,B18,B29,B35,B44)</f>
        <v>24</v>
      </c>
      <c r="C50" s="24">
        <f t="shared" si="2"/>
        <v>22</v>
      </c>
      <c r="D50" s="25">
        <f t="shared" si="2"/>
        <v>46</v>
      </c>
      <c r="E50" s="26">
        <f t="shared" si="2"/>
        <v>4</v>
      </c>
      <c r="F50" s="24">
        <f t="shared" si="2"/>
        <v>5</v>
      </c>
      <c r="G50" s="25">
        <f t="shared" si="2"/>
        <v>9</v>
      </c>
      <c r="H50" s="26">
        <f t="shared" si="2"/>
        <v>12</v>
      </c>
      <c r="I50" s="25">
        <f t="shared" si="2"/>
        <v>14</v>
      </c>
      <c r="J50" s="39">
        <f t="shared" si="2"/>
        <v>26</v>
      </c>
      <c r="K50" s="25"/>
      <c r="L50" s="26">
        <f>SUM(L12,L18,L29,L35,L44)</f>
        <v>57</v>
      </c>
      <c r="M50" s="24">
        <f>SUM(M12,M18,M29,M35,M44)</f>
        <v>68</v>
      </c>
      <c r="N50" s="25">
        <f>SUM(N12,N18,N29,N35,N44)</f>
        <v>125</v>
      </c>
      <c r="O50" s="112"/>
      <c r="P50" s="112"/>
      <c r="Q50" s="97"/>
      <c r="R50" s="97"/>
    </row>
    <row r="51" spans="1:18" x14ac:dyDescent="0.3">
      <c r="A51" s="19" t="s">
        <v>7</v>
      </c>
      <c r="B51" s="26">
        <f t="shared" ref="B51:J51" si="3">SUM(B13,B19,B24,B30,B36,B45)</f>
        <v>8969</v>
      </c>
      <c r="C51" s="24">
        <f t="shared" si="3"/>
        <v>8416</v>
      </c>
      <c r="D51" s="25">
        <f t="shared" si="3"/>
        <v>17385</v>
      </c>
      <c r="E51" s="26">
        <f t="shared" si="3"/>
        <v>6663</v>
      </c>
      <c r="F51" s="24">
        <f t="shared" si="3"/>
        <v>6195</v>
      </c>
      <c r="G51" s="25">
        <f t="shared" si="3"/>
        <v>12858</v>
      </c>
      <c r="H51" s="26">
        <f t="shared" si="3"/>
        <v>11218</v>
      </c>
      <c r="I51" s="25">
        <f t="shared" si="3"/>
        <v>10393</v>
      </c>
      <c r="J51" s="39">
        <f t="shared" si="3"/>
        <v>21611</v>
      </c>
      <c r="K51" s="25"/>
      <c r="L51" s="26">
        <f>SUM(L13,L19,L24,L30,L36,L45)</f>
        <v>29290</v>
      </c>
      <c r="M51" s="24">
        <f>SUM(M13,M19,M24,M30,M36,M45)</f>
        <v>27712</v>
      </c>
      <c r="N51" s="25">
        <f>SUM(N13,N19,N24,N30,N36,N45)</f>
        <v>57002</v>
      </c>
      <c r="O51" s="112"/>
      <c r="P51" s="112"/>
      <c r="Q51" s="97"/>
      <c r="R51" s="97"/>
    </row>
    <row r="52" spans="1:18" s="97" customFormat="1" x14ac:dyDescent="0.3">
      <c r="A52" s="97" t="s">
        <v>15</v>
      </c>
      <c r="B52" s="15">
        <f t="shared" ref="B52:J52" si="4">SUM(B48:B51)</f>
        <v>34925</v>
      </c>
      <c r="C52" s="14">
        <f t="shared" si="4"/>
        <v>33563</v>
      </c>
      <c r="D52" s="14">
        <f t="shared" si="4"/>
        <v>68488</v>
      </c>
      <c r="E52" s="15">
        <f t="shared" si="4"/>
        <v>25987</v>
      </c>
      <c r="F52" s="14">
        <f t="shared" si="4"/>
        <v>25238</v>
      </c>
      <c r="G52" s="14">
        <f t="shared" si="4"/>
        <v>51225</v>
      </c>
      <c r="H52" s="15">
        <f t="shared" si="4"/>
        <v>48692</v>
      </c>
      <c r="I52" s="14">
        <f t="shared" si="4"/>
        <v>46608</v>
      </c>
      <c r="J52" s="40">
        <f t="shared" si="4"/>
        <v>95300</v>
      </c>
      <c r="K52" s="14"/>
      <c r="L52" s="15">
        <f>SUM(L48:L51)</f>
        <v>130705</v>
      </c>
      <c r="M52" s="14">
        <f>SUM(M48:M51)</f>
        <v>125713</v>
      </c>
      <c r="N52" s="14">
        <f>SUM(N48:N51)</f>
        <v>256418</v>
      </c>
      <c r="O52" s="112"/>
      <c r="P52" s="112"/>
    </row>
    <row r="53" spans="1:18" x14ac:dyDescent="0.3">
      <c r="A53" s="19"/>
      <c r="O53" s="112"/>
      <c r="P53" s="112"/>
      <c r="Q53" s="19"/>
      <c r="R53" s="19"/>
    </row>
    <row r="54" spans="1:18" x14ac:dyDescent="0.3">
      <c r="A54" s="17"/>
      <c r="O54" s="112"/>
      <c r="P54" s="112"/>
    </row>
    <row r="55" spans="1:18" x14ac:dyDescent="0.3">
      <c r="A55" s="17"/>
      <c r="O55" s="112"/>
      <c r="P55" s="112"/>
    </row>
    <row r="56" spans="1:18" x14ac:dyDescent="0.3">
      <c r="A56" s="17"/>
      <c r="O56" s="112"/>
      <c r="P56" s="112"/>
    </row>
    <row r="57" spans="1:18" x14ac:dyDescent="0.3">
      <c r="A57" s="17"/>
      <c r="O57" s="112"/>
      <c r="P57" s="112"/>
    </row>
    <row r="58" spans="1:18" x14ac:dyDescent="0.3">
      <c r="A58" s="17"/>
      <c r="O58" s="112"/>
      <c r="P58" s="112"/>
    </row>
    <row r="59" spans="1:18" x14ac:dyDescent="0.3">
      <c r="O59" s="112"/>
      <c r="P59" s="112"/>
    </row>
    <row r="60" spans="1:18" x14ac:dyDescent="0.3">
      <c r="O60" s="112"/>
      <c r="P60" s="112"/>
      <c r="Q60" s="97"/>
      <c r="R60" s="97"/>
    </row>
    <row r="61" spans="1:18" x14ac:dyDescent="0.3">
      <c r="O61" s="112"/>
      <c r="P61" s="112"/>
      <c r="Q61" s="97"/>
      <c r="R61" s="97"/>
    </row>
    <row r="62" spans="1:18" x14ac:dyDescent="0.3">
      <c r="O62" s="112"/>
      <c r="P62" s="112"/>
      <c r="Q62" s="19"/>
      <c r="R62" s="19"/>
    </row>
    <row r="63" spans="1:18" x14ac:dyDescent="0.3">
      <c r="O63" s="112"/>
      <c r="P63" s="112"/>
    </row>
    <row r="64" spans="1:18" x14ac:dyDescent="0.3">
      <c r="O64" s="112"/>
      <c r="P64" s="112"/>
    </row>
    <row r="65" spans="15:18" x14ac:dyDescent="0.3">
      <c r="O65" s="112"/>
      <c r="P65" s="112"/>
    </row>
    <row r="66" spans="15:18" x14ac:dyDescent="0.3">
      <c r="O66" s="112"/>
      <c r="P66" s="112"/>
    </row>
    <row r="67" spans="15:18" x14ac:dyDescent="0.3">
      <c r="O67" s="112"/>
      <c r="P67" s="112"/>
      <c r="Q67" s="97"/>
      <c r="R67" s="97"/>
    </row>
    <row r="68" spans="15:18" x14ac:dyDescent="0.3">
      <c r="O68" s="112"/>
      <c r="P68" s="112"/>
      <c r="Q68" s="19"/>
      <c r="R68" s="19"/>
    </row>
    <row r="69" spans="15:18" x14ac:dyDescent="0.3">
      <c r="O69" s="112"/>
      <c r="P69" s="112"/>
    </row>
    <row r="70" spans="15:18" x14ac:dyDescent="0.3">
      <c r="O70" s="112"/>
      <c r="P70" s="112"/>
      <c r="Q70" s="97"/>
      <c r="R70" s="97"/>
    </row>
    <row r="71" spans="15:18" x14ac:dyDescent="0.3">
      <c r="O71" s="112"/>
      <c r="P71" s="112"/>
      <c r="Q71" s="19"/>
      <c r="R71" s="19"/>
    </row>
    <row r="72" spans="15:18" x14ac:dyDescent="0.3">
      <c r="O72" s="112"/>
      <c r="P72" s="112"/>
    </row>
    <row r="73" spans="15:18" x14ac:dyDescent="0.3">
      <c r="O73" s="112"/>
      <c r="P73" s="112"/>
    </row>
    <row r="74" spans="15:18" x14ac:dyDescent="0.3">
      <c r="O74" s="112"/>
      <c r="P74" s="112"/>
    </row>
    <row r="75" spans="15:18" x14ac:dyDescent="0.3">
      <c r="O75" s="112"/>
      <c r="P75" s="112"/>
    </row>
    <row r="76" spans="15:18" x14ac:dyDescent="0.3">
      <c r="O76" s="112"/>
      <c r="P76" s="112"/>
      <c r="Q76" s="97"/>
      <c r="R76" s="97"/>
    </row>
    <row r="77" spans="15:18" x14ac:dyDescent="0.3">
      <c r="O77" s="19"/>
      <c r="P77" s="19"/>
      <c r="Q77" s="19"/>
      <c r="R77" s="19"/>
    </row>
    <row r="82" spans="15:18" x14ac:dyDescent="0.3">
      <c r="O82" s="97"/>
      <c r="P82" s="97"/>
      <c r="Q82" s="97"/>
      <c r="R82" s="97"/>
    </row>
  </sheetData>
  <mergeCells count="7">
    <mergeCell ref="L7:N7"/>
    <mergeCell ref="A5:N5"/>
    <mergeCell ref="A2:N2"/>
    <mergeCell ref="B7:D7"/>
    <mergeCell ref="E7:G7"/>
    <mergeCell ref="H7:J7"/>
    <mergeCell ref="A3:N3"/>
  </mergeCells>
  <pageMargins left="0.31496062992125984" right="0.31496062992125984" top="0.35433070866141736" bottom="0.35433070866141736" header="0.31496062992125984" footer="0.31496062992125984"/>
  <pageSetup paperSize="9" scale="81" orientation="portrait"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R82"/>
  <sheetViews>
    <sheetView zoomScale="85" zoomScaleNormal="85" workbookViewId="0">
      <selection activeCell="G37" sqref="G37"/>
    </sheetView>
  </sheetViews>
  <sheetFormatPr defaultRowHeight="14.4" x14ac:dyDescent="0.3"/>
  <cols>
    <col min="1" max="1" width="25.44140625" style="22" customWidth="1"/>
    <col min="2" max="3" width="8.33203125" style="18" customWidth="1"/>
    <col min="4" max="4" width="8.33203125" style="19" customWidth="1"/>
    <col min="5" max="6" width="8.33203125" style="18" customWidth="1"/>
    <col min="7" max="7" width="8.33203125" style="19" customWidth="1"/>
    <col min="8" max="9" width="8.33203125" style="18" customWidth="1"/>
    <col min="10" max="10" width="8.33203125" style="19" customWidth="1"/>
    <col min="11" max="11" width="1.33203125" style="19" customWidth="1"/>
    <col min="12" max="13" width="9.109375" style="18" customWidth="1"/>
    <col min="14" max="14" width="9.109375" style="19" customWidth="1"/>
    <col min="15" max="16384" width="8.88671875" style="18"/>
  </cols>
  <sheetData>
    <row r="2" spans="1:18" s="160" customFormat="1" ht="13.2" x14ac:dyDescent="0.25">
      <c r="A2" s="174" t="s">
        <v>21</v>
      </c>
      <c r="B2" s="174"/>
      <c r="C2" s="174"/>
      <c r="D2" s="174"/>
      <c r="E2" s="174"/>
      <c r="F2" s="174"/>
      <c r="G2" s="174"/>
      <c r="H2" s="174"/>
      <c r="I2" s="174"/>
      <c r="J2" s="174"/>
      <c r="K2" s="174"/>
      <c r="L2" s="174"/>
      <c r="M2" s="174"/>
      <c r="N2" s="174"/>
    </row>
    <row r="3" spans="1:18" s="161" customFormat="1" ht="13.2" x14ac:dyDescent="0.25">
      <c r="A3" s="178" t="s">
        <v>102</v>
      </c>
      <c r="B3" s="178"/>
      <c r="C3" s="178"/>
      <c r="D3" s="178"/>
      <c r="E3" s="178"/>
      <c r="F3" s="178"/>
      <c r="G3" s="178"/>
      <c r="H3" s="178"/>
      <c r="I3" s="178"/>
      <c r="J3" s="178"/>
      <c r="K3" s="178"/>
      <c r="L3" s="178"/>
      <c r="M3" s="178"/>
      <c r="N3" s="178"/>
    </row>
    <row r="4" spans="1:18" s="160" customFormat="1" ht="7.2" customHeight="1" x14ac:dyDescent="0.25">
      <c r="A4" s="155"/>
      <c r="B4" s="155"/>
      <c r="C4" s="155"/>
      <c r="D4" s="155"/>
      <c r="E4" s="155"/>
      <c r="F4" s="155"/>
      <c r="G4" s="155"/>
      <c r="H4" s="155"/>
      <c r="I4" s="155"/>
      <c r="J4" s="155"/>
      <c r="K4" s="155"/>
      <c r="L4" s="155"/>
      <c r="M4" s="155"/>
      <c r="N4" s="155"/>
    </row>
    <row r="5" spans="1:18" x14ac:dyDescent="0.3">
      <c r="A5" s="174" t="s">
        <v>82</v>
      </c>
      <c r="B5" s="174"/>
      <c r="C5" s="174"/>
      <c r="D5" s="174"/>
      <c r="E5" s="174"/>
      <c r="F5" s="174"/>
      <c r="G5" s="174"/>
      <c r="H5" s="174"/>
      <c r="I5" s="174"/>
      <c r="J5" s="174"/>
      <c r="K5" s="174"/>
      <c r="L5" s="174"/>
      <c r="M5" s="174"/>
      <c r="N5" s="174"/>
    </row>
    <row r="6" spans="1:18" ht="7.2" customHeight="1" thickBot="1" x14ac:dyDescent="0.35">
      <c r="A6" s="155"/>
      <c r="B6" s="155"/>
      <c r="C6" s="155"/>
      <c r="D6" s="155"/>
      <c r="E6" s="155"/>
      <c r="F6" s="155"/>
      <c r="G6" s="155"/>
      <c r="H6" s="155"/>
      <c r="I6" s="155"/>
      <c r="J6" s="155"/>
      <c r="K6" s="155"/>
    </row>
    <row r="7" spans="1:18" ht="29.4" customHeight="1" x14ac:dyDescent="0.3">
      <c r="A7" s="162"/>
      <c r="B7" s="175" t="s">
        <v>27</v>
      </c>
      <c r="C7" s="176"/>
      <c r="D7" s="176"/>
      <c r="E7" s="175" t="s">
        <v>16</v>
      </c>
      <c r="F7" s="176"/>
      <c r="G7" s="177"/>
      <c r="H7" s="175" t="s">
        <v>96</v>
      </c>
      <c r="I7" s="176"/>
      <c r="J7" s="177"/>
      <c r="K7" s="163"/>
      <c r="L7" s="172" t="s">
        <v>104</v>
      </c>
      <c r="M7" s="173"/>
      <c r="N7" s="173"/>
    </row>
    <row r="8" spans="1:18" x14ac:dyDescent="0.3">
      <c r="A8" s="164"/>
      <c r="B8" s="165" t="s">
        <v>1</v>
      </c>
      <c r="C8" s="166" t="s">
        <v>2</v>
      </c>
      <c r="D8" s="166" t="s">
        <v>0</v>
      </c>
      <c r="E8" s="165" t="s">
        <v>1</v>
      </c>
      <c r="F8" s="166" t="s">
        <v>2</v>
      </c>
      <c r="G8" s="166" t="s">
        <v>0</v>
      </c>
      <c r="H8" s="165" t="s">
        <v>1</v>
      </c>
      <c r="I8" s="166" t="s">
        <v>2</v>
      </c>
      <c r="J8" s="167" t="s">
        <v>0</v>
      </c>
      <c r="K8" s="166"/>
      <c r="L8" s="165" t="s">
        <v>1</v>
      </c>
      <c r="M8" s="166" t="s">
        <v>2</v>
      </c>
      <c r="N8" s="166" t="s">
        <v>0</v>
      </c>
    </row>
    <row r="9" spans="1:18" s="19" customFormat="1" x14ac:dyDescent="0.3">
      <c r="A9" s="87" t="s">
        <v>3</v>
      </c>
      <c r="B9" s="88"/>
      <c r="C9" s="93"/>
      <c r="E9" s="88"/>
      <c r="F9" s="93"/>
      <c r="H9" s="90"/>
      <c r="I9" s="168"/>
      <c r="J9" s="95"/>
      <c r="L9" s="90"/>
      <c r="M9" s="168"/>
    </row>
    <row r="10" spans="1:18" x14ac:dyDescent="0.3">
      <c r="A10" s="19" t="s">
        <v>4</v>
      </c>
      <c r="B10" s="26">
        <v>2500</v>
      </c>
      <c r="C10" s="25">
        <v>2427</v>
      </c>
      <c r="D10" s="25">
        <v>4927</v>
      </c>
      <c r="E10" s="26">
        <v>2959</v>
      </c>
      <c r="F10" s="25">
        <v>2862</v>
      </c>
      <c r="G10" s="25">
        <v>5821</v>
      </c>
      <c r="H10" s="26">
        <v>4913</v>
      </c>
      <c r="I10" s="25">
        <v>4840</v>
      </c>
      <c r="J10" s="39">
        <v>9753</v>
      </c>
      <c r="K10" s="25"/>
      <c r="L10" s="26">
        <v>9751</v>
      </c>
      <c r="M10" s="25">
        <v>9436</v>
      </c>
      <c r="N10" s="25">
        <v>19187</v>
      </c>
    </row>
    <row r="11" spans="1:18" x14ac:dyDescent="0.3">
      <c r="A11" s="19" t="s">
        <v>5</v>
      </c>
      <c r="B11" s="26">
        <v>7623</v>
      </c>
      <c r="C11" s="24">
        <v>7764</v>
      </c>
      <c r="D11" s="25">
        <v>15387</v>
      </c>
      <c r="E11" s="26">
        <v>7391</v>
      </c>
      <c r="F11" s="24">
        <v>7516</v>
      </c>
      <c r="G11" s="25">
        <v>14907</v>
      </c>
      <c r="H11" s="26">
        <v>14313</v>
      </c>
      <c r="I11" s="25">
        <v>14618</v>
      </c>
      <c r="J11" s="39">
        <v>28931</v>
      </c>
      <c r="K11" s="25"/>
      <c r="L11" s="26">
        <v>35755</v>
      </c>
      <c r="M11" s="24">
        <v>35938</v>
      </c>
      <c r="N11" s="25">
        <v>71693</v>
      </c>
    </row>
    <row r="12" spans="1:18" x14ac:dyDescent="0.3">
      <c r="A12" s="19" t="s">
        <v>6</v>
      </c>
      <c r="B12" s="26">
        <v>0</v>
      </c>
      <c r="C12" s="24">
        <v>0</v>
      </c>
      <c r="D12" s="25">
        <v>0</v>
      </c>
      <c r="E12" s="26">
        <v>0</v>
      </c>
      <c r="F12" s="24">
        <v>0</v>
      </c>
      <c r="G12" s="25">
        <v>0</v>
      </c>
      <c r="H12" s="26">
        <v>0</v>
      </c>
      <c r="I12" s="25">
        <v>0</v>
      </c>
      <c r="J12" s="39">
        <v>0</v>
      </c>
      <c r="K12" s="25"/>
      <c r="L12" s="26">
        <v>0</v>
      </c>
      <c r="M12" s="24">
        <v>0</v>
      </c>
      <c r="N12" s="25">
        <v>0</v>
      </c>
    </row>
    <row r="13" spans="1:18" x14ac:dyDescent="0.3">
      <c r="A13" s="19" t="s">
        <v>7</v>
      </c>
      <c r="B13" s="26">
        <v>4392</v>
      </c>
      <c r="C13" s="24">
        <v>4355</v>
      </c>
      <c r="D13" s="25">
        <v>8747</v>
      </c>
      <c r="E13" s="26">
        <v>4917</v>
      </c>
      <c r="F13" s="24">
        <v>4938</v>
      </c>
      <c r="G13" s="25">
        <v>9855</v>
      </c>
      <c r="H13" s="26">
        <v>7632</v>
      </c>
      <c r="I13" s="25">
        <v>7609</v>
      </c>
      <c r="J13" s="39">
        <v>15241</v>
      </c>
      <c r="K13" s="25"/>
      <c r="L13" s="26">
        <v>17178</v>
      </c>
      <c r="M13" s="24">
        <v>16752</v>
      </c>
      <c r="N13" s="25">
        <v>33930</v>
      </c>
    </row>
    <row r="14" spans="1:18" s="97" customFormat="1" x14ac:dyDescent="0.3">
      <c r="A14" s="97" t="s">
        <v>0</v>
      </c>
      <c r="B14" s="15">
        <v>14515</v>
      </c>
      <c r="C14" s="14">
        <v>14546</v>
      </c>
      <c r="D14" s="14">
        <v>29061</v>
      </c>
      <c r="E14" s="15">
        <v>15267</v>
      </c>
      <c r="F14" s="14">
        <v>15316</v>
      </c>
      <c r="G14" s="14">
        <v>30583</v>
      </c>
      <c r="H14" s="15">
        <v>26858</v>
      </c>
      <c r="I14" s="14">
        <v>27067</v>
      </c>
      <c r="J14" s="40">
        <v>53925</v>
      </c>
      <c r="K14" s="14"/>
      <c r="L14" s="15">
        <v>62684</v>
      </c>
      <c r="M14" s="14">
        <v>62126</v>
      </c>
      <c r="N14" s="14">
        <v>124810</v>
      </c>
      <c r="O14" s="18"/>
      <c r="P14" s="18"/>
      <c r="Q14" s="18"/>
      <c r="R14" s="18"/>
    </row>
    <row r="15" spans="1:18" s="19" customFormat="1" x14ac:dyDescent="0.3">
      <c r="A15" s="22" t="s">
        <v>8</v>
      </c>
      <c r="B15" s="26"/>
      <c r="C15" s="25"/>
      <c r="D15" s="25"/>
      <c r="E15" s="26"/>
      <c r="F15" s="25"/>
      <c r="G15" s="25"/>
      <c r="H15" s="26"/>
      <c r="I15" s="25"/>
      <c r="J15" s="39"/>
      <c r="K15" s="25"/>
      <c r="L15" s="26"/>
      <c r="M15" s="25"/>
      <c r="N15" s="25"/>
      <c r="O15" s="18"/>
      <c r="P15" s="18"/>
      <c r="Q15" s="18"/>
      <c r="R15" s="18"/>
    </row>
    <row r="16" spans="1:18" x14ac:dyDescent="0.3">
      <c r="A16" s="19" t="s">
        <v>4</v>
      </c>
      <c r="B16" s="26">
        <v>2007</v>
      </c>
      <c r="C16" s="25">
        <v>2012</v>
      </c>
      <c r="D16" s="25">
        <v>4019</v>
      </c>
      <c r="E16" s="26">
        <v>1245</v>
      </c>
      <c r="F16" s="25">
        <v>1227</v>
      </c>
      <c r="G16" s="25">
        <v>2472</v>
      </c>
      <c r="H16" s="26">
        <v>2457</v>
      </c>
      <c r="I16" s="25">
        <v>2442</v>
      </c>
      <c r="J16" s="39">
        <v>4899</v>
      </c>
      <c r="K16" s="25"/>
      <c r="L16" s="26">
        <v>5918</v>
      </c>
      <c r="M16" s="25">
        <v>5672</v>
      </c>
      <c r="N16" s="25">
        <v>11590</v>
      </c>
    </row>
    <row r="17" spans="1:18" x14ac:dyDescent="0.3">
      <c r="A17" s="19" t="s">
        <v>5</v>
      </c>
      <c r="B17" s="26">
        <v>5403</v>
      </c>
      <c r="C17" s="24">
        <v>5399</v>
      </c>
      <c r="D17" s="25">
        <v>10802</v>
      </c>
      <c r="E17" s="26">
        <v>2400</v>
      </c>
      <c r="F17" s="24">
        <v>2533</v>
      </c>
      <c r="G17" s="25">
        <v>4933</v>
      </c>
      <c r="H17" s="26">
        <v>5481</v>
      </c>
      <c r="I17" s="25">
        <v>5657</v>
      </c>
      <c r="J17" s="39">
        <v>11138</v>
      </c>
      <c r="K17" s="25"/>
      <c r="L17" s="26">
        <v>18801</v>
      </c>
      <c r="M17" s="24">
        <v>18601</v>
      </c>
      <c r="N17" s="25">
        <v>37402</v>
      </c>
    </row>
    <row r="18" spans="1:18" x14ac:dyDescent="0.3">
      <c r="A18" s="19" t="s">
        <v>6</v>
      </c>
      <c r="B18" s="26">
        <v>0</v>
      </c>
      <c r="C18" s="24">
        <v>0</v>
      </c>
      <c r="D18" s="25">
        <v>0</v>
      </c>
      <c r="E18" s="26">
        <v>0</v>
      </c>
      <c r="F18" s="24">
        <v>0</v>
      </c>
      <c r="G18" s="25">
        <v>0</v>
      </c>
      <c r="H18" s="26">
        <v>0</v>
      </c>
      <c r="I18" s="25">
        <v>0</v>
      </c>
      <c r="J18" s="39">
        <v>0</v>
      </c>
      <c r="K18" s="25"/>
      <c r="L18" s="26">
        <v>0</v>
      </c>
      <c r="M18" s="24">
        <v>0</v>
      </c>
      <c r="N18" s="25">
        <v>0</v>
      </c>
    </row>
    <row r="19" spans="1:18" x14ac:dyDescent="0.3">
      <c r="A19" s="19" t="s">
        <v>7</v>
      </c>
      <c r="B19" s="26">
        <v>3371</v>
      </c>
      <c r="C19" s="24">
        <v>3332</v>
      </c>
      <c r="D19" s="25">
        <v>6703</v>
      </c>
      <c r="E19" s="26">
        <v>1539</v>
      </c>
      <c r="F19" s="24">
        <v>1521</v>
      </c>
      <c r="G19" s="25">
        <v>3060</v>
      </c>
      <c r="H19" s="26">
        <v>3350</v>
      </c>
      <c r="I19" s="25">
        <v>3314</v>
      </c>
      <c r="J19" s="39">
        <v>6664</v>
      </c>
      <c r="K19" s="25"/>
      <c r="L19" s="26">
        <v>10914</v>
      </c>
      <c r="M19" s="24">
        <v>10606</v>
      </c>
      <c r="N19" s="25">
        <v>21520</v>
      </c>
    </row>
    <row r="20" spans="1:18" s="97" customFormat="1" x14ac:dyDescent="0.3">
      <c r="A20" s="97" t="s">
        <v>0</v>
      </c>
      <c r="B20" s="15">
        <v>10781</v>
      </c>
      <c r="C20" s="14">
        <v>10743</v>
      </c>
      <c r="D20" s="14">
        <v>21524</v>
      </c>
      <c r="E20" s="15">
        <v>5184</v>
      </c>
      <c r="F20" s="14">
        <v>5281</v>
      </c>
      <c r="G20" s="14">
        <v>10465</v>
      </c>
      <c r="H20" s="15">
        <v>11288</v>
      </c>
      <c r="I20" s="14">
        <v>11413</v>
      </c>
      <c r="J20" s="40">
        <v>22701</v>
      </c>
      <c r="K20" s="14"/>
      <c r="L20" s="15">
        <v>35633</v>
      </c>
      <c r="M20" s="14">
        <v>34879</v>
      </c>
      <c r="N20" s="14">
        <v>70512</v>
      </c>
      <c r="O20" s="18"/>
      <c r="P20" s="18"/>
      <c r="Q20" s="18"/>
      <c r="R20" s="18"/>
    </row>
    <row r="21" spans="1:18" s="19" customFormat="1" x14ac:dyDescent="0.3">
      <c r="A21" s="22" t="s">
        <v>9</v>
      </c>
      <c r="B21" s="26"/>
      <c r="C21" s="25"/>
      <c r="D21" s="25"/>
      <c r="E21" s="26"/>
      <c r="F21" s="25"/>
      <c r="G21" s="25"/>
      <c r="H21" s="26"/>
      <c r="I21" s="25"/>
      <c r="J21" s="39"/>
      <c r="K21" s="25"/>
      <c r="L21" s="26"/>
      <c r="M21" s="25"/>
      <c r="N21" s="25"/>
      <c r="O21" s="18"/>
      <c r="P21" s="18"/>
      <c r="Q21" s="18"/>
      <c r="R21" s="18"/>
    </row>
    <row r="22" spans="1:18" x14ac:dyDescent="0.3">
      <c r="A22" s="19" t="s">
        <v>4</v>
      </c>
      <c r="B22" s="26">
        <v>1995</v>
      </c>
      <c r="C22" s="25">
        <v>1931</v>
      </c>
      <c r="D22" s="25">
        <v>3926</v>
      </c>
      <c r="E22" s="26">
        <v>865</v>
      </c>
      <c r="F22" s="25">
        <v>849</v>
      </c>
      <c r="G22" s="25">
        <v>1714</v>
      </c>
      <c r="H22" s="26">
        <v>1576</v>
      </c>
      <c r="I22" s="25">
        <v>1453</v>
      </c>
      <c r="J22" s="39">
        <v>3029</v>
      </c>
      <c r="K22" s="25"/>
      <c r="L22" s="26">
        <v>2847</v>
      </c>
      <c r="M22" s="25">
        <v>2720</v>
      </c>
      <c r="N22" s="25">
        <v>5567</v>
      </c>
    </row>
    <row r="23" spans="1:18" x14ac:dyDescent="0.3">
      <c r="A23" s="19" t="s">
        <v>5</v>
      </c>
      <c r="B23" s="26">
        <v>3513</v>
      </c>
      <c r="C23" s="24">
        <v>3643</v>
      </c>
      <c r="D23" s="25">
        <v>7156</v>
      </c>
      <c r="E23" s="26">
        <v>1538</v>
      </c>
      <c r="F23" s="24">
        <v>1524</v>
      </c>
      <c r="G23" s="25">
        <v>3062</v>
      </c>
      <c r="H23" s="26">
        <v>2368</v>
      </c>
      <c r="I23" s="25">
        <v>2458</v>
      </c>
      <c r="J23" s="39">
        <v>4826</v>
      </c>
      <c r="K23" s="25"/>
      <c r="L23" s="26">
        <v>4838</v>
      </c>
      <c r="M23" s="24">
        <v>4885</v>
      </c>
      <c r="N23" s="25">
        <v>9723</v>
      </c>
      <c r="O23" s="97"/>
      <c r="P23" s="97"/>
      <c r="Q23" s="97"/>
      <c r="R23" s="97"/>
    </row>
    <row r="24" spans="1:18" x14ac:dyDescent="0.3">
      <c r="A24" s="19" t="s">
        <v>7</v>
      </c>
      <c r="B24" s="26">
        <v>1984</v>
      </c>
      <c r="C24" s="24">
        <v>1954</v>
      </c>
      <c r="D24" s="25">
        <v>3938</v>
      </c>
      <c r="E24" s="26">
        <v>1118</v>
      </c>
      <c r="F24" s="24">
        <v>1064</v>
      </c>
      <c r="G24" s="25">
        <v>2182</v>
      </c>
      <c r="H24" s="26">
        <v>1552</v>
      </c>
      <c r="I24" s="25">
        <v>1554</v>
      </c>
      <c r="J24" s="39">
        <v>3106</v>
      </c>
      <c r="K24" s="25"/>
      <c r="L24" s="26">
        <v>2421</v>
      </c>
      <c r="M24" s="24">
        <v>2385</v>
      </c>
      <c r="N24" s="25">
        <v>4806</v>
      </c>
      <c r="O24" s="19"/>
      <c r="P24" s="19"/>
      <c r="Q24" s="19"/>
      <c r="R24" s="19"/>
    </row>
    <row r="25" spans="1:18" s="97" customFormat="1" x14ac:dyDescent="0.3">
      <c r="A25" s="97" t="s">
        <v>0</v>
      </c>
      <c r="B25" s="15">
        <v>7492</v>
      </c>
      <c r="C25" s="14">
        <v>7528</v>
      </c>
      <c r="D25" s="14">
        <v>15020</v>
      </c>
      <c r="E25" s="15">
        <v>3521</v>
      </c>
      <c r="F25" s="14">
        <v>3437</v>
      </c>
      <c r="G25" s="14">
        <v>6958</v>
      </c>
      <c r="H25" s="15">
        <v>5496</v>
      </c>
      <c r="I25" s="14">
        <v>5465</v>
      </c>
      <c r="J25" s="40">
        <v>10961</v>
      </c>
      <c r="K25" s="14"/>
      <c r="L25" s="15">
        <v>10106</v>
      </c>
      <c r="M25" s="14">
        <v>9990</v>
      </c>
      <c r="N25" s="14">
        <v>20096</v>
      </c>
      <c r="O25" s="19"/>
      <c r="P25" s="19"/>
      <c r="Q25" s="19"/>
      <c r="R25" s="19"/>
    </row>
    <row r="26" spans="1:18" s="19" customFormat="1" x14ac:dyDescent="0.3">
      <c r="A26" s="22" t="s">
        <v>10</v>
      </c>
      <c r="B26" s="26"/>
      <c r="C26" s="25"/>
      <c r="D26" s="25"/>
      <c r="E26" s="26"/>
      <c r="F26" s="25"/>
      <c r="G26" s="25"/>
      <c r="H26" s="26"/>
      <c r="I26" s="25"/>
      <c r="J26" s="39"/>
      <c r="K26" s="25"/>
      <c r="L26" s="26"/>
      <c r="M26" s="25"/>
      <c r="N26" s="25"/>
      <c r="O26" s="18"/>
      <c r="P26" s="18"/>
      <c r="Q26" s="18"/>
    </row>
    <row r="27" spans="1:18" x14ac:dyDescent="0.3">
      <c r="A27" s="19" t="s">
        <v>4</v>
      </c>
      <c r="B27" s="26">
        <v>1248</v>
      </c>
      <c r="C27" s="25">
        <v>1361</v>
      </c>
      <c r="D27" s="25">
        <v>2609</v>
      </c>
      <c r="E27" s="26">
        <v>1490</v>
      </c>
      <c r="F27" s="25">
        <v>1625</v>
      </c>
      <c r="G27" s="25">
        <v>3115</v>
      </c>
      <c r="H27" s="26">
        <v>2495</v>
      </c>
      <c r="I27" s="25">
        <v>2648</v>
      </c>
      <c r="J27" s="39">
        <v>5143</v>
      </c>
      <c r="K27" s="25"/>
      <c r="L27" s="26">
        <v>5032</v>
      </c>
      <c r="M27" s="25">
        <v>5127</v>
      </c>
      <c r="N27" s="25">
        <v>10159</v>
      </c>
      <c r="R27" s="19"/>
    </row>
    <row r="28" spans="1:18" x14ac:dyDescent="0.3">
      <c r="A28" s="19" t="s">
        <v>5</v>
      </c>
      <c r="B28" s="26">
        <v>3175</v>
      </c>
      <c r="C28" s="24">
        <v>3342</v>
      </c>
      <c r="D28" s="25">
        <v>6517</v>
      </c>
      <c r="E28" s="26">
        <v>3727</v>
      </c>
      <c r="F28" s="24">
        <v>3808</v>
      </c>
      <c r="G28" s="25">
        <v>7535</v>
      </c>
      <c r="H28" s="26">
        <v>7789</v>
      </c>
      <c r="I28" s="25">
        <v>7948</v>
      </c>
      <c r="J28" s="39">
        <v>15737</v>
      </c>
      <c r="K28" s="25"/>
      <c r="L28" s="26">
        <v>25394</v>
      </c>
      <c r="M28" s="24">
        <v>25263</v>
      </c>
      <c r="N28" s="25">
        <v>50657</v>
      </c>
    </row>
    <row r="29" spans="1:18" x14ac:dyDescent="0.3">
      <c r="A29" s="19" t="s">
        <v>6</v>
      </c>
      <c r="B29" s="26">
        <v>0</v>
      </c>
      <c r="C29" s="24">
        <v>0</v>
      </c>
      <c r="D29" s="25">
        <v>0</v>
      </c>
      <c r="E29" s="26">
        <v>0</v>
      </c>
      <c r="F29" s="24">
        <v>0</v>
      </c>
      <c r="G29" s="25">
        <v>0</v>
      </c>
      <c r="H29" s="26">
        <v>0</v>
      </c>
      <c r="I29" s="25">
        <v>0</v>
      </c>
      <c r="J29" s="39">
        <v>0</v>
      </c>
      <c r="K29" s="25"/>
      <c r="L29" s="26">
        <v>0</v>
      </c>
      <c r="M29" s="24">
        <v>0</v>
      </c>
      <c r="N29" s="25">
        <v>0</v>
      </c>
    </row>
    <row r="30" spans="1:18" x14ac:dyDescent="0.3">
      <c r="A30" s="19" t="s">
        <v>7</v>
      </c>
      <c r="B30" s="26">
        <v>564</v>
      </c>
      <c r="C30" s="24">
        <v>595</v>
      </c>
      <c r="D30" s="25">
        <v>1159</v>
      </c>
      <c r="E30" s="26">
        <v>702</v>
      </c>
      <c r="F30" s="24">
        <v>752</v>
      </c>
      <c r="G30" s="25">
        <v>1454</v>
      </c>
      <c r="H30" s="26">
        <v>1490</v>
      </c>
      <c r="I30" s="25">
        <v>1521</v>
      </c>
      <c r="J30" s="39">
        <v>3011</v>
      </c>
      <c r="K30" s="25"/>
      <c r="L30" s="26">
        <v>4730</v>
      </c>
      <c r="M30" s="24">
        <v>4588</v>
      </c>
      <c r="N30" s="25">
        <v>9318</v>
      </c>
    </row>
    <row r="31" spans="1:18" s="97" customFormat="1" x14ac:dyDescent="0.3">
      <c r="A31" s="97" t="s">
        <v>0</v>
      </c>
      <c r="B31" s="15">
        <v>4987</v>
      </c>
      <c r="C31" s="14">
        <v>5298</v>
      </c>
      <c r="D31" s="14">
        <v>10285</v>
      </c>
      <c r="E31" s="15">
        <v>5919</v>
      </c>
      <c r="F31" s="14">
        <v>6185</v>
      </c>
      <c r="G31" s="14">
        <v>12104</v>
      </c>
      <c r="H31" s="15">
        <v>11774</v>
      </c>
      <c r="I31" s="14">
        <v>12117</v>
      </c>
      <c r="J31" s="40">
        <v>23891</v>
      </c>
      <c r="K31" s="14"/>
      <c r="L31" s="15">
        <v>35156</v>
      </c>
      <c r="M31" s="14">
        <v>34978</v>
      </c>
      <c r="N31" s="14">
        <v>70134</v>
      </c>
      <c r="O31" s="18"/>
      <c r="P31" s="18"/>
      <c r="Q31" s="18"/>
      <c r="R31" s="18"/>
    </row>
    <row r="32" spans="1:18" s="19" customFormat="1" x14ac:dyDescent="0.3">
      <c r="A32" s="22" t="s">
        <v>11</v>
      </c>
      <c r="B32" s="26"/>
      <c r="C32" s="25"/>
      <c r="D32" s="25"/>
      <c r="E32" s="26"/>
      <c r="F32" s="25"/>
      <c r="G32" s="25"/>
      <c r="H32" s="26"/>
      <c r="I32" s="25"/>
      <c r="J32" s="39"/>
      <c r="K32" s="25"/>
      <c r="L32" s="26"/>
      <c r="M32" s="25"/>
      <c r="N32" s="25"/>
      <c r="O32" s="18"/>
      <c r="P32" s="18"/>
      <c r="Q32" s="18"/>
      <c r="R32" s="18"/>
    </row>
    <row r="33" spans="1:18" x14ac:dyDescent="0.3">
      <c r="A33" s="19" t="s">
        <v>4</v>
      </c>
      <c r="B33" s="26">
        <v>1749</v>
      </c>
      <c r="C33" s="25">
        <v>1862</v>
      </c>
      <c r="D33" s="25">
        <v>3611</v>
      </c>
      <c r="E33" s="26">
        <v>2017</v>
      </c>
      <c r="F33" s="25">
        <v>2081</v>
      </c>
      <c r="G33" s="25">
        <v>4098</v>
      </c>
      <c r="H33" s="26">
        <v>3690</v>
      </c>
      <c r="I33" s="25">
        <v>3790</v>
      </c>
      <c r="J33" s="39">
        <v>7480</v>
      </c>
      <c r="K33" s="25"/>
      <c r="L33" s="26">
        <v>7701</v>
      </c>
      <c r="M33" s="25">
        <v>7608</v>
      </c>
      <c r="N33" s="25">
        <v>15309</v>
      </c>
    </row>
    <row r="34" spans="1:18" x14ac:dyDescent="0.3">
      <c r="A34" s="19" t="s">
        <v>5</v>
      </c>
      <c r="B34" s="26">
        <v>5763</v>
      </c>
      <c r="C34" s="24">
        <v>5619</v>
      </c>
      <c r="D34" s="25">
        <v>11382</v>
      </c>
      <c r="E34" s="26">
        <v>5504</v>
      </c>
      <c r="F34" s="24">
        <v>5551</v>
      </c>
      <c r="G34" s="25">
        <v>11055</v>
      </c>
      <c r="H34" s="26">
        <v>10939</v>
      </c>
      <c r="I34" s="25">
        <v>11007</v>
      </c>
      <c r="J34" s="39">
        <v>21946</v>
      </c>
      <c r="K34" s="25"/>
      <c r="L34" s="26">
        <v>31042</v>
      </c>
      <c r="M34" s="24">
        <v>30877</v>
      </c>
      <c r="N34" s="25">
        <v>61919</v>
      </c>
    </row>
    <row r="35" spans="1:18" x14ac:dyDescent="0.3">
      <c r="A35" s="19" t="s">
        <v>6</v>
      </c>
      <c r="B35" s="26">
        <v>0</v>
      </c>
      <c r="C35" s="24">
        <v>0</v>
      </c>
      <c r="D35" s="25">
        <v>0</v>
      </c>
      <c r="E35" s="26">
        <v>0</v>
      </c>
      <c r="F35" s="24">
        <v>0</v>
      </c>
      <c r="G35" s="25">
        <v>0</v>
      </c>
      <c r="H35" s="26">
        <v>0</v>
      </c>
      <c r="I35" s="25">
        <v>0</v>
      </c>
      <c r="J35" s="39">
        <v>0</v>
      </c>
      <c r="K35" s="25"/>
      <c r="L35" s="26">
        <v>0</v>
      </c>
      <c r="M35" s="24">
        <v>0</v>
      </c>
      <c r="N35" s="25">
        <v>0</v>
      </c>
    </row>
    <row r="36" spans="1:18" x14ac:dyDescent="0.3">
      <c r="A36" s="19" t="s">
        <v>7</v>
      </c>
      <c r="B36" s="26">
        <v>2054</v>
      </c>
      <c r="C36" s="24">
        <v>2021</v>
      </c>
      <c r="D36" s="25">
        <v>4075</v>
      </c>
      <c r="E36" s="26">
        <v>2160</v>
      </c>
      <c r="F36" s="24">
        <v>2140</v>
      </c>
      <c r="G36" s="25">
        <v>4300</v>
      </c>
      <c r="H36" s="26">
        <v>3862</v>
      </c>
      <c r="I36" s="25">
        <v>3865</v>
      </c>
      <c r="J36" s="39">
        <v>7727</v>
      </c>
      <c r="K36" s="25"/>
      <c r="L36" s="26">
        <v>10819</v>
      </c>
      <c r="M36" s="24">
        <v>10560</v>
      </c>
      <c r="N36" s="25">
        <v>21379</v>
      </c>
    </row>
    <row r="37" spans="1:18" s="97" customFormat="1" x14ac:dyDescent="0.3">
      <c r="A37" s="97" t="s">
        <v>0</v>
      </c>
      <c r="B37" s="15">
        <v>9566</v>
      </c>
      <c r="C37" s="14">
        <v>9502</v>
      </c>
      <c r="D37" s="14">
        <v>19068</v>
      </c>
      <c r="E37" s="15">
        <v>9681</v>
      </c>
      <c r="F37" s="14">
        <v>9772</v>
      </c>
      <c r="G37" s="14">
        <v>19453</v>
      </c>
      <c r="H37" s="15">
        <v>18491</v>
      </c>
      <c r="I37" s="14">
        <v>18662</v>
      </c>
      <c r="J37" s="40">
        <v>37153</v>
      </c>
      <c r="K37" s="14"/>
      <c r="L37" s="15">
        <v>49562</v>
      </c>
      <c r="M37" s="14">
        <v>49045</v>
      </c>
      <c r="N37" s="14">
        <v>98607</v>
      </c>
      <c r="R37" s="18"/>
    </row>
    <row r="38" spans="1:18" s="19" customFormat="1" x14ac:dyDescent="0.3">
      <c r="A38" s="22" t="s">
        <v>12</v>
      </c>
      <c r="B38" s="26"/>
      <c r="C38" s="25"/>
      <c r="D38" s="25"/>
      <c r="E38" s="26"/>
      <c r="F38" s="25"/>
      <c r="G38" s="25"/>
      <c r="H38" s="26"/>
      <c r="I38" s="25"/>
      <c r="J38" s="39"/>
      <c r="K38" s="25"/>
      <c r="L38" s="26"/>
      <c r="M38" s="25"/>
      <c r="N38" s="25"/>
      <c r="R38" s="18"/>
    </row>
    <row r="39" spans="1:18" x14ac:dyDescent="0.3">
      <c r="A39" s="19" t="s">
        <v>4</v>
      </c>
      <c r="B39" s="26">
        <v>26</v>
      </c>
      <c r="C39" s="25">
        <v>33</v>
      </c>
      <c r="D39" s="25">
        <v>59</v>
      </c>
      <c r="E39" s="26">
        <v>8</v>
      </c>
      <c r="F39" s="25">
        <v>10</v>
      </c>
      <c r="G39" s="25">
        <v>18</v>
      </c>
      <c r="H39" s="26">
        <v>7</v>
      </c>
      <c r="I39" s="25">
        <v>17</v>
      </c>
      <c r="J39" s="39">
        <v>24</v>
      </c>
      <c r="K39" s="25"/>
      <c r="L39" s="26">
        <v>31</v>
      </c>
      <c r="M39" s="25">
        <v>39</v>
      </c>
      <c r="N39" s="25">
        <v>70</v>
      </c>
      <c r="O39" s="19"/>
      <c r="P39" s="19"/>
      <c r="Q39" s="19"/>
      <c r="R39" s="97"/>
    </row>
    <row r="40" spans="1:18" s="97" customFormat="1" x14ac:dyDescent="0.3">
      <c r="A40" s="97" t="s">
        <v>0</v>
      </c>
      <c r="B40" s="15">
        <v>26</v>
      </c>
      <c r="C40" s="14">
        <v>33</v>
      </c>
      <c r="D40" s="14">
        <v>59</v>
      </c>
      <c r="E40" s="15">
        <v>8</v>
      </c>
      <c r="F40" s="14">
        <v>10</v>
      </c>
      <c r="G40" s="14">
        <v>18</v>
      </c>
      <c r="H40" s="15">
        <v>7</v>
      </c>
      <c r="I40" s="14">
        <v>17</v>
      </c>
      <c r="J40" s="40">
        <v>24</v>
      </c>
      <c r="K40" s="14"/>
      <c r="L40" s="15">
        <v>31</v>
      </c>
      <c r="M40" s="14">
        <v>39</v>
      </c>
      <c r="N40" s="14">
        <v>70</v>
      </c>
      <c r="O40" s="19"/>
      <c r="P40" s="19"/>
      <c r="Q40" s="19"/>
      <c r="R40" s="19"/>
    </row>
    <row r="41" spans="1:18" s="19" customFormat="1" x14ac:dyDescent="0.3">
      <c r="A41" s="22" t="s">
        <v>13</v>
      </c>
      <c r="B41" s="26"/>
      <c r="C41" s="25"/>
      <c r="D41" s="25"/>
      <c r="E41" s="26"/>
      <c r="F41" s="25"/>
      <c r="G41" s="25"/>
      <c r="H41" s="26"/>
      <c r="I41" s="25"/>
      <c r="J41" s="39"/>
      <c r="K41" s="25"/>
      <c r="L41" s="26"/>
      <c r="M41" s="25"/>
      <c r="N41" s="25"/>
    </row>
    <row r="42" spans="1:18" x14ac:dyDescent="0.3">
      <c r="A42" s="19" t="s">
        <v>4</v>
      </c>
      <c r="B42" s="26">
        <v>1299</v>
      </c>
      <c r="C42" s="25">
        <v>1269</v>
      </c>
      <c r="D42" s="25">
        <v>2568</v>
      </c>
      <c r="E42" s="26">
        <v>1370</v>
      </c>
      <c r="F42" s="25">
        <v>1485</v>
      </c>
      <c r="G42" s="25">
        <v>2855</v>
      </c>
      <c r="H42" s="26">
        <v>2519</v>
      </c>
      <c r="I42" s="25">
        <v>2552</v>
      </c>
      <c r="J42" s="39">
        <v>5071</v>
      </c>
      <c r="K42" s="25"/>
      <c r="L42" s="26">
        <v>4791</v>
      </c>
      <c r="M42" s="25">
        <v>4727</v>
      </c>
      <c r="N42" s="25">
        <v>9518</v>
      </c>
      <c r="R42" s="19"/>
    </row>
    <row r="43" spans="1:18" x14ac:dyDescent="0.3">
      <c r="A43" s="19" t="s">
        <v>5</v>
      </c>
      <c r="B43" s="26">
        <v>2731</v>
      </c>
      <c r="C43" s="24">
        <v>2677</v>
      </c>
      <c r="D43" s="25">
        <v>5408</v>
      </c>
      <c r="E43" s="26">
        <v>3075</v>
      </c>
      <c r="F43" s="24">
        <v>3158</v>
      </c>
      <c r="G43" s="25">
        <v>6233</v>
      </c>
      <c r="H43" s="26">
        <v>6814</v>
      </c>
      <c r="I43" s="25">
        <v>6956</v>
      </c>
      <c r="J43" s="39">
        <v>13770</v>
      </c>
      <c r="K43" s="25"/>
      <c r="L43" s="26">
        <v>18150</v>
      </c>
      <c r="M43" s="24">
        <v>18092</v>
      </c>
      <c r="N43" s="25">
        <v>36242</v>
      </c>
      <c r="R43" s="19"/>
    </row>
    <row r="44" spans="1:18" x14ac:dyDescent="0.3">
      <c r="A44" s="19" t="s">
        <v>6</v>
      </c>
      <c r="B44" s="26">
        <v>20</v>
      </c>
      <c r="C44" s="24">
        <v>29</v>
      </c>
      <c r="D44" s="25">
        <v>49</v>
      </c>
      <c r="E44" s="26">
        <v>7</v>
      </c>
      <c r="F44" s="24">
        <v>8</v>
      </c>
      <c r="G44" s="25">
        <v>15</v>
      </c>
      <c r="H44" s="26">
        <v>25</v>
      </c>
      <c r="I44" s="25">
        <v>27</v>
      </c>
      <c r="J44" s="39">
        <v>52</v>
      </c>
      <c r="K44" s="25"/>
      <c r="L44" s="26">
        <v>98</v>
      </c>
      <c r="M44" s="24">
        <v>97</v>
      </c>
      <c r="N44" s="25">
        <v>195</v>
      </c>
    </row>
    <row r="45" spans="1:18" x14ac:dyDescent="0.3">
      <c r="A45" s="19" t="s">
        <v>7</v>
      </c>
      <c r="B45" s="26">
        <v>421</v>
      </c>
      <c r="C45" s="24">
        <v>405</v>
      </c>
      <c r="D45" s="25">
        <v>826</v>
      </c>
      <c r="E45" s="26">
        <v>530</v>
      </c>
      <c r="F45" s="24">
        <v>531</v>
      </c>
      <c r="G45" s="25">
        <v>1061</v>
      </c>
      <c r="H45" s="26">
        <v>1225</v>
      </c>
      <c r="I45" s="25">
        <v>1300</v>
      </c>
      <c r="J45" s="39">
        <v>2525</v>
      </c>
      <c r="K45" s="25"/>
      <c r="L45" s="26">
        <v>3703</v>
      </c>
      <c r="M45" s="24">
        <v>3682</v>
      </c>
      <c r="N45" s="25">
        <v>7385</v>
      </c>
    </row>
    <row r="46" spans="1:18" s="97" customFormat="1" x14ac:dyDescent="0.3">
      <c r="A46" s="97" t="s">
        <v>0</v>
      </c>
      <c r="B46" s="15">
        <v>4471</v>
      </c>
      <c r="C46" s="14">
        <v>4380</v>
      </c>
      <c r="D46" s="14">
        <v>8851</v>
      </c>
      <c r="E46" s="15">
        <v>4982</v>
      </c>
      <c r="F46" s="14">
        <v>5182</v>
      </c>
      <c r="G46" s="14">
        <v>10164</v>
      </c>
      <c r="H46" s="15">
        <v>10583</v>
      </c>
      <c r="I46" s="14">
        <v>10835</v>
      </c>
      <c r="J46" s="40">
        <v>21418</v>
      </c>
      <c r="K46" s="14"/>
      <c r="L46" s="15">
        <v>26742</v>
      </c>
      <c r="M46" s="14">
        <v>26598</v>
      </c>
      <c r="N46" s="14">
        <v>53340</v>
      </c>
      <c r="O46" s="18"/>
      <c r="P46" s="18"/>
      <c r="Q46" s="18"/>
      <c r="R46" s="18"/>
    </row>
    <row r="47" spans="1:18" s="19" customFormat="1" x14ac:dyDescent="0.3">
      <c r="A47" s="100" t="s">
        <v>14</v>
      </c>
      <c r="B47" s="28"/>
      <c r="C47" s="27"/>
      <c r="D47" s="27"/>
      <c r="E47" s="28"/>
      <c r="F47" s="27"/>
      <c r="G47" s="27"/>
      <c r="H47" s="28"/>
      <c r="I47" s="27"/>
      <c r="J47" s="41"/>
      <c r="K47" s="27"/>
      <c r="L47" s="28"/>
      <c r="M47" s="27"/>
      <c r="N47" s="27"/>
      <c r="O47" s="18"/>
      <c r="P47" s="18"/>
      <c r="Q47" s="18"/>
      <c r="R47" s="18"/>
    </row>
    <row r="48" spans="1:18" x14ac:dyDescent="0.3">
      <c r="A48" s="19" t="s">
        <v>4</v>
      </c>
      <c r="B48" s="26">
        <f t="shared" ref="B48:J48" si="0">SUM(B42,B39,B33,B27,B22,B16,B10)</f>
        <v>10824</v>
      </c>
      <c r="C48" s="25">
        <f t="shared" si="0"/>
        <v>10895</v>
      </c>
      <c r="D48" s="25">
        <f t="shared" si="0"/>
        <v>21719</v>
      </c>
      <c r="E48" s="26">
        <f t="shared" si="0"/>
        <v>9954</v>
      </c>
      <c r="F48" s="25">
        <f t="shared" si="0"/>
        <v>10139</v>
      </c>
      <c r="G48" s="25">
        <f t="shared" si="0"/>
        <v>20093</v>
      </c>
      <c r="H48" s="26">
        <f t="shared" si="0"/>
        <v>17657</v>
      </c>
      <c r="I48" s="25">
        <f t="shared" si="0"/>
        <v>17742</v>
      </c>
      <c r="J48" s="39">
        <f t="shared" si="0"/>
        <v>35399</v>
      </c>
      <c r="K48" s="25"/>
      <c r="L48" s="26">
        <f>SUM(L42,L39,L33,L27,L22,L16,L10)</f>
        <v>36071</v>
      </c>
      <c r="M48" s="25">
        <f>SUM(M42,M39,M33,M27,M22,M16,M10)</f>
        <v>35329</v>
      </c>
      <c r="N48" s="25">
        <f>SUM(N42,N39,N33,N27,N22,N16,N10)</f>
        <v>71400</v>
      </c>
      <c r="O48" s="97"/>
      <c r="P48" s="97"/>
      <c r="Q48" s="97"/>
    </row>
    <row r="49" spans="1:18" x14ac:dyDescent="0.3">
      <c r="A49" s="19" t="s">
        <v>5</v>
      </c>
      <c r="B49" s="26">
        <f t="shared" ref="B49:J49" si="1">SUM(B11,B17,B23,B28,B34,B43)</f>
        <v>28208</v>
      </c>
      <c r="C49" s="24">
        <f t="shared" si="1"/>
        <v>28444</v>
      </c>
      <c r="D49" s="25">
        <f t="shared" si="1"/>
        <v>56652</v>
      </c>
      <c r="E49" s="26">
        <f t="shared" si="1"/>
        <v>23635</v>
      </c>
      <c r="F49" s="24">
        <f t="shared" si="1"/>
        <v>24090</v>
      </c>
      <c r="G49" s="25">
        <f t="shared" si="1"/>
        <v>47725</v>
      </c>
      <c r="H49" s="26">
        <f t="shared" si="1"/>
        <v>47704</v>
      </c>
      <c r="I49" s="25">
        <f t="shared" si="1"/>
        <v>48644</v>
      </c>
      <c r="J49" s="39">
        <f t="shared" si="1"/>
        <v>96348</v>
      </c>
      <c r="K49" s="25"/>
      <c r="L49" s="26">
        <f>SUM(L11,L17,L23,L28,L34,L43)</f>
        <v>133980</v>
      </c>
      <c r="M49" s="24">
        <f>SUM(M11,M17,M23,M28,M34,M43)</f>
        <v>133656</v>
      </c>
      <c r="N49" s="25">
        <f>SUM(N11,N17,N23,N28,N34,N43)</f>
        <v>267636</v>
      </c>
      <c r="O49" s="97"/>
      <c r="P49" s="97"/>
      <c r="Q49" s="97"/>
    </row>
    <row r="50" spans="1:18" x14ac:dyDescent="0.3">
      <c r="A50" s="19" t="s">
        <v>6</v>
      </c>
      <c r="B50" s="26">
        <f t="shared" ref="B50:J50" si="2">SUM(B12,B18,B29,B35,B44)</f>
        <v>20</v>
      </c>
      <c r="C50" s="24">
        <f t="shared" si="2"/>
        <v>29</v>
      </c>
      <c r="D50" s="25">
        <f t="shared" si="2"/>
        <v>49</v>
      </c>
      <c r="E50" s="26">
        <f t="shared" si="2"/>
        <v>7</v>
      </c>
      <c r="F50" s="24">
        <f t="shared" si="2"/>
        <v>8</v>
      </c>
      <c r="G50" s="25">
        <f t="shared" si="2"/>
        <v>15</v>
      </c>
      <c r="H50" s="26">
        <f t="shared" si="2"/>
        <v>25</v>
      </c>
      <c r="I50" s="25">
        <f t="shared" si="2"/>
        <v>27</v>
      </c>
      <c r="J50" s="39">
        <f t="shared" si="2"/>
        <v>52</v>
      </c>
      <c r="K50" s="25"/>
      <c r="L50" s="26">
        <f>SUM(L12,L18,L29,L35,L44)</f>
        <v>98</v>
      </c>
      <c r="M50" s="24">
        <f>SUM(M12,M18,M29,M35,M44)</f>
        <v>97</v>
      </c>
      <c r="N50" s="25">
        <f>SUM(N12,N18,N29,N35,N44)</f>
        <v>195</v>
      </c>
      <c r="O50" s="169"/>
      <c r="P50" s="170"/>
      <c r="Q50" s="170"/>
      <c r="R50" s="97"/>
    </row>
    <row r="51" spans="1:18" x14ac:dyDescent="0.3">
      <c r="A51" s="19" t="s">
        <v>7</v>
      </c>
      <c r="B51" s="26">
        <f t="shared" ref="B51:J51" si="3">SUM(B13,B19,B24,B30,B36,B45)</f>
        <v>12786</v>
      </c>
      <c r="C51" s="24">
        <f t="shared" si="3"/>
        <v>12662</v>
      </c>
      <c r="D51" s="25">
        <f t="shared" si="3"/>
        <v>25448</v>
      </c>
      <c r="E51" s="26">
        <f t="shared" si="3"/>
        <v>10966</v>
      </c>
      <c r="F51" s="24">
        <f t="shared" si="3"/>
        <v>10946</v>
      </c>
      <c r="G51" s="25">
        <f t="shared" si="3"/>
        <v>21912</v>
      </c>
      <c r="H51" s="26">
        <f t="shared" si="3"/>
        <v>19111</v>
      </c>
      <c r="I51" s="25">
        <f t="shared" si="3"/>
        <v>19163</v>
      </c>
      <c r="J51" s="39">
        <f t="shared" si="3"/>
        <v>38274</v>
      </c>
      <c r="K51" s="25"/>
      <c r="L51" s="26">
        <f>SUM(L13,L19,L24,L30,L36,L45)</f>
        <v>49765</v>
      </c>
      <c r="M51" s="24">
        <f>SUM(M13,M19,M24,M30,M36,M45)</f>
        <v>48573</v>
      </c>
      <c r="N51" s="25">
        <f>SUM(N13,N19,N24,N30,N36,N45)</f>
        <v>98338</v>
      </c>
      <c r="O51" s="19"/>
      <c r="P51" s="19"/>
      <c r="Q51" s="19"/>
      <c r="R51" s="97"/>
    </row>
    <row r="52" spans="1:18" s="97" customFormat="1" x14ac:dyDescent="0.3">
      <c r="A52" s="97" t="s">
        <v>15</v>
      </c>
      <c r="B52" s="15">
        <f t="shared" ref="B52:J52" si="4">SUM(B48:B51)</f>
        <v>51838</v>
      </c>
      <c r="C52" s="14">
        <f t="shared" si="4"/>
        <v>52030</v>
      </c>
      <c r="D52" s="14">
        <f t="shared" si="4"/>
        <v>103868</v>
      </c>
      <c r="E52" s="15">
        <f t="shared" si="4"/>
        <v>44562</v>
      </c>
      <c r="F52" s="14">
        <f t="shared" si="4"/>
        <v>45183</v>
      </c>
      <c r="G52" s="14">
        <f t="shared" si="4"/>
        <v>89745</v>
      </c>
      <c r="H52" s="15">
        <f t="shared" si="4"/>
        <v>84497</v>
      </c>
      <c r="I52" s="14">
        <f t="shared" si="4"/>
        <v>85576</v>
      </c>
      <c r="J52" s="40">
        <f t="shared" si="4"/>
        <v>170073</v>
      </c>
      <c r="K52" s="14"/>
      <c r="L52" s="15">
        <f>SUM(L48:L51)</f>
        <v>219914</v>
      </c>
      <c r="M52" s="14">
        <f>SUM(M48:M51)</f>
        <v>217655</v>
      </c>
      <c r="N52" s="14">
        <f>SUM(N48:N51)</f>
        <v>437569</v>
      </c>
      <c r="O52" s="18"/>
      <c r="P52" s="18"/>
      <c r="Q52" s="18"/>
      <c r="R52" s="170"/>
    </row>
    <row r="53" spans="1:18" x14ac:dyDescent="0.3">
      <c r="A53" s="19"/>
      <c r="R53" s="19"/>
    </row>
    <row r="54" spans="1:18" x14ac:dyDescent="0.3">
      <c r="A54" s="17"/>
    </row>
    <row r="55" spans="1:18" x14ac:dyDescent="0.3">
      <c r="A55" s="17"/>
    </row>
    <row r="56" spans="1:18" x14ac:dyDescent="0.3">
      <c r="A56" s="17"/>
    </row>
    <row r="57" spans="1:18" x14ac:dyDescent="0.3">
      <c r="A57" s="17"/>
    </row>
    <row r="58" spans="1:18" x14ac:dyDescent="0.3">
      <c r="A58" s="17"/>
      <c r="O58" s="97"/>
      <c r="P58" s="97"/>
      <c r="Q58" s="97"/>
    </row>
    <row r="59" spans="1:18" x14ac:dyDescent="0.3">
      <c r="O59" s="97"/>
      <c r="P59" s="97"/>
      <c r="Q59" s="97"/>
    </row>
    <row r="60" spans="1:18" x14ac:dyDescent="0.3">
      <c r="O60" s="19"/>
      <c r="P60" s="19"/>
      <c r="Q60" s="19"/>
      <c r="R60" s="97"/>
    </row>
    <row r="61" spans="1:18" x14ac:dyDescent="0.3">
      <c r="R61" s="97"/>
    </row>
    <row r="62" spans="1:18" x14ac:dyDescent="0.3">
      <c r="R62" s="19"/>
    </row>
    <row r="65" spans="15:18" x14ac:dyDescent="0.3">
      <c r="O65" s="97"/>
      <c r="P65" s="97"/>
      <c r="Q65" s="97"/>
    </row>
    <row r="66" spans="15:18" x14ac:dyDescent="0.3">
      <c r="O66" s="19"/>
      <c r="P66" s="19"/>
      <c r="Q66" s="19"/>
    </row>
    <row r="67" spans="15:18" x14ac:dyDescent="0.3">
      <c r="R67" s="97"/>
    </row>
    <row r="68" spans="15:18" x14ac:dyDescent="0.3">
      <c r="O68" s="97"/>
      <c r="P68" s="97"/>
      <c r="Q68" s="97"/>
      <c r="R68" s="19"/>
    </row>
    <row r="69" spans="15:18" x14ac:dyDescent="0.3">
      <c r="O69" s="19"/>
      <c r="P69" s="19"/>
      <c r="Q69" s="19"/>
    </row>
    <row r="70" spans="15:18" x14ac:dyDescent="0.3">
      <c r="R70" s="97"/>
    </row>
    <row r="71" spans="15:18" x14ac:dyDescent="0.3">
      <c r="R71" s="19"/>
    </row>
    <row r="74" spans="15:18" x14ac:dyDescent="0.3">
      <c r="O74" s="97"/>
      <c r="P74" s="97"/>
      <c r="Q74" s="97"/>
    </row>
    <row r="75" spans="15:18" x14ac:dyDescent="0.3">
      <c r="O75" s="19"/>
      <c r="P75" s="19"/>
      <c r="Q75" s="19"/>
    </row>
    <row r="76" spans="15:18" x14ac:dyDescent="0.3">
      <c r="R76" s="97"/>
    </row>
    <row r="77" spans="15:18" x14ac:dyDescent="0.3">
      <c r="R77" s="19"/>
    </row>
    <row r="80" spans="15:18" x14ac:dyDescent="0.3">
      <c r="O80" s="97"/>
      <c r="P80" s="97"/>
      <c r="Q80" s="97"/>
    </row>
    <row r="82" spans="18:18" x14ac:dyDescent="0.3">
      <c r="R82" s="97"/>
    </row>
  </sheetData>
  <mergeCells count="7">
    <mergeCell ref="L7:N7"/>
    <mergeCell ref="A5:N5"/>
    <mergeCell ref="A2:N2"/>
    <mergeCell ref="B7:D7"/>
    <mergeCell ref="E7:G7"/>
    <mergeCell ref="H7:J7"/>
    <mergeCell ref="A3:N3"/>
  </mergeCells>
  <pageMargins left="0.31496062992125984" right="0.31496062992125984" top="0.35433070866141736" bottom="0.35433070866141736" header="0.31496062992125984" footer="0.31496062992125984"/>
  <pageSetup paperSize="9" scale="76"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8"/>
  <sheetViews>
    <sheetView zoomScaleNormal="100" workbookViewId="0">
      <selection activeCell="A43" sqref="A43"/>
    </sheetView>
  </sheetViews>
  <sheetFormatPr defaultRowHeight="14.4" x14ac:dyDescent="0.3"/>
  <cols>
    <col min="1" max="1" width="23.44140625" customWidth="1"/>
    <col min="2" max="10" width="8.88671875" customWidth="1"/>
    <col min="11" max="11" width="1.88671875" customWidth="1"/>
  </cols>
  <sheetData>
    <row r="1" spans="1:14" x14ac:dyDescent="0.3">
      <c r="A1" s="1"/>
      <c r="D1" s="2"/>
      <c r="G1" s="2"/>
      <c r="J1" s="2"/>
      <c r="K1" s="2"/>
    </row>
    <row r="2" spans="1:14" s="3" customFormat="1" ht="13.2" x14ac:dyDescent="0.25">
      <c r="A2" s="179" t="s">
        <v>56</v>
      </c>
      <c r="B2" s="179"/>
      <c r="C2" s="179"/>
      <c r="D2" s="179"/>
      <c r="E2" s="179"/>
      <c r="F2" s="179"/>
      <c r="G2" s="179"/>
      <c r="H2" s="179"/>
      <c r="I2" s="179"/>
      <c r="J2" s="179"/>
      <c r="K2" s="179"/>
      <c r="L2" s="179"/>
      <c r="M2" s="179"/>
      <c r="N2" s="179"/>
    </row>
    <row r="3" spans="1:14" ht="15" thickBot="1" x14ac:dyDescent="0.35">
      <c r="A3" s="1"/>
      <c r="D3" s="2"/>
      <c r="G3" s="2"/>
      <c r="J3" s="2"/>
      <c r="K3" s="2"/>
    </row>
    <row r="4" spans="1:14" ht="30" customHeight="1" x14ac:dyDescent="0.3">
      <c r="A4" s="4"/>
      <c r="B4" s="181" t="s">
        <v>27</v>
      </c>
      <c r="C4" s="182"/>
      <c r="D4" s="182"/>
      <c r="E4" s="181" t="s">
        <v>16</v>
      </c>
      <c r="F4" s="182"/>
      <c r="G4" s="183"/>
      <c r="H4" s="184" t="s">
        <v>99</v>
      </c>
      <c r="I4" s="185"/>
      <c r="J4" s="186"/>
      <c r="K4" s="35"/>
      <c r="L4" s="184" t="s">
        <v>73</v>
      </c>
      <c r="M4" s="185"/>
      <c r="N4" s="185"/>
    </row>
    <row r="5" spans="1:14" x14ac:dyDescent="0.3">
      <c r="A5" s="5"/>
      <c r="B5" s="6" t="s">
        <v>1</v>
      </c>
      <c r="C5" s="7" t="s">
        <v>2</v>
      </c>
      <c r="D5" s="7" t="s">
        <v>0</v>
      </c>
      <c r="E5" s="6" t="s">
        <v>1</v>
      </c>
      <c r="F5" s="7" t="s">
        <v>2</v>
      </c>
      <c r="G5" s="7" t="s">
        <v>0</v>
      </c>
      <c r="H5" s="6" t="s">
        <v>1</v>
      </c>
      <c r="I5" s="7" t="s">
        <v>2</v>
      </c>
      <c r="J5" s="33" t="s">
        <v>0</v>
      </c>
      <c r="K5" s="7"/>
      <c r="L5" s="42" t="s">
        <v>1</v>
      </c>
      <c r="M5" s="7" t="s">
        <v>2</v>
      </c>
      <c r="N5" s="7" t="s">
        <v>0</v>
      </c>
    </row>
    <row r="6" spans="1:14" s="2" customFormat="1" x14ac:dyDescent="0.3">
      <c r="A6" s="8" t="s">
        <v>22</v>
      </c>
      <c r="B6" s="9"/>
      <c r="C6" s="10"/>
      <c r="E6" s="9"/>
      <c r="F6" s="10"/>
      <c r="H6" s="11"/>
      <c r="I6" s="12"/>
      <c r="J6" s="20"/>
      <c r="L6" s="43"/>
      <c r="M6" s="12"/>
    </row>
    <row r="7" spans="1:14" x14ac:dyDescent="0.3">
      <c r="A7" s="2" t="s">
        <v>23</v>
      </c>
      <c r="B7" s="104">
        <v>20003</v>
      </c>
      <c r="C7" s="30">
        <v>19551</v>
      </c>
      <c r="D7" s="31">
        <v>39554</v>
      </c>
      <c r="E7" s="104">
        <v>25410</v>
      </c>
      <c r="F7" s="30">
        <v>24808</v>
      </c>
      <c r="G7" s="31">
        <v>50218</v>
      </c>
      <c r="H7" s="104">
        <v>25777</v>
      </c>
      <c r="I7" s="31">
        <v>24801</v>
      </c>
      <c r="J7" s="34">
        <v>50578</v>
      </c>
      <c r="K7" s="29"/>
      <c r="L7" s="32">
        <v>124528</v>
      </c>
      <c r="M7" s="29">
        <v>118954</v>
      </c>
      <c r="N7" s="29">
        <v>243482</v>
      </c>
    </row>
    <row r="8" spans="1:14" x14ac:dyDescent="0.3">
      <c r="A8" s="2" t="s">
        <v>24</v>
      </c>
      <c r="B8" s="104">
        <v>21814</v>
      </c>
      <c r="C8" s="30">
        <v>21214</v>
      </c>
      <c r="D8" s="31">
        <v>43028</v>
      </c>
      <c r="E8" s="104">
        <v>25943</v>
      </c>
      <c r="F8" s="30">
        <v>25417</v>
      </c>
      <c r="G8" s="31">
        <v>51360</v>
      </c>
      <c r="H8" s="104">
        <v>26000</v>
      </c>
      <c r="I8" s="31">
        <v>25339</v>
      </c>
      <c r="J8" s="34">
        <v>51339</v>
      </c>
      <c r="K8" s="31"/>
      <c r="L8" s="44">
        <v>128110</v>
      </c>
      <c r="M8" s="31">
        <v>122281</v>
      </c>
      <c r="N8" s="31">
        <v>250391</v>
      </c>
    </row>
    <row r="9" spans="1:14" x14ac:dyDescent="0.3">
      <c r="A9" s="2" t="s">
        <v>25</v>
      </c>
      <c r="B9" s="104">
        <v>22965</v>
      </c>
      <c r="C9" s="30">
        <v>22557</v>
      </c>
      <c r="D9" s="31">
        <v>45522</v>
      </c>
      <c r="E9" s="104">
        <v>26211</v>
      </c>
      <c r="F9" s="30">
        <v>25944</v>
      </c>
      <c r="G9" s="31">
        <v>52155</v>
      </c>
      <c r="H9" s="104">
        <v>25263</v>
      </c>
      <c r="I9" s="31">
        <v>24730</v>
      </c>
      <c r="J9" s="34">
        <v>49993</v>
      </c>
      <c r="K9" s="31"/>
      <c r="L9" s="44">
        <v>131375</v>
      </c>
      <c r="M9" s="31">
        <v>126049</v>
      </c>
      <c r="N9" s="31">
        <v>257424</v>
      </c>
    </row>
    <row r="10" spans="1:14" x14ac:dyDescent="0.3">
      <c r="A10" s="20" t="s">
        <v>75</v>
      </c>
      <c r="B10" s="31">
        <v>24344</v>
      </c>
      <c r="C10" s="30">
        <v>23608</v>
      </c>
      <c r="D10" s="31">
        <v>47952</v>
      </c>
      <c r="E10" s="44">
        <v>26738</v>
      </c>
      <c r="F10" s="31">
        <v>25916</v>
      </c>
      <c r="G10" s="34">
        <v>52654</v>
      </c>
      <c r="H10" s="31">
        <v>24705</v>
      </c>
      <c r="I10" s="31">
        <v>24138</v>
      </c>
      <c r="J10" s="34">
        <v>48843</v>
      </c>
      <c r="K10" s="31"/>
      <c r="L10" s="44">
        <v>134027</v>
      </c>
      <c r="M10" s="31">
        <v>128576</v>
      </c>
      <c r="N10" s="31">
        <v>262603</v>
      </c>
    </row>
    <row r="11" spans="1:14" x14ac:dyDescent="0.3">
      <c r="A11" s="20" t="s">
        <v>76</v>
      </c>
      <c r="B11" s="31">
        <v>25754</v>
      </c>
      <c r="C11" s="30">
        <v>24908</v>
      </c>
      <c r="D11" s="31">
        <v>50662</v>
      </c>
      <c r="E11" s="44">
        <v>27338</v>
      </c>
      <c r="F11" s="31">
        <v>26300</v>
      </c>
      <c r="G11" s="34">
        <v>53638</v>
      </c>
      <c r="H11" s="31">
        <v>25397</v>
      </c>
      <c r="I11" s="31">
        <v>24500</v>
      </c>
      <c r="J11" s="34">
        <v>49897</v>
      </c>
      <c r="K11" s="31"/>
      <c r="L11" s="44">
        <v>135944</v>
      </c>
      <c r="M11" s="31">
        <v>130009</v>
      </c>
      <c r="N11" s="31">
        <v>265953</v>
      </c>
    </row>
    <row r="12" spans="1:14" x14ac:dyDescent="0.3">
      <c r="A12" s="20" t="s">
        <v>77</v>
      </c>
      <c r="B12" s="31">
        <v>27185</v>
      </c>
      <c r="C12" s="30">
        <v>26196</v>
      </c>
      <c r="D12" s="31">
        <v>53381</v>
      </c>
      <c r="E12" s="44">
        <v>28148</v>
      </c>
      <c r="F12" s="31">
        <v>26881</v>
      </c>
      <c r="G12" s="34">
        <v>55029</v>
      </c>
      <c r="H12" s="31">
        <v>25548</v>
      </c>
      <c r="I12" s="31">
        <v>24652</v>
      </c>
      <c r="J12" s="34">
        <v>50200</v>
      </c>
      <c r="K12" s="31"/>
      <c r="L12" s="44">
        <v>137630</v>
      </c>
      <c r="M12" s="31">
        <v>131567</v>
      </c>
      <c r="N12" s="31">
        <v>269197</v>
      </c>
    </row>
    <row r="13" spans="1:14" x14ac:dyDescent="0.3">
      <c r="A13" s="20" t="s">
        <v>78</v>
      </c>
      <c r="B13" s="31">
        <v>28202</v>
      </c>
      <c r="C13" s="30">
        <v>27125</v>
      </c>
      <c r="D13" s="31">
        <v>55327</v>
      </c>
      <c r="E13" s="44">
        <v>28249</v>
      </c>
      <c r="F13" s="31">
        <v>27135</v>
      </c>
      <c r="G13" s="34">
        <v>55384</v>
      </c>
      <c r="H13" s="31">
        <v>26179</v>
      </c>
      <c r="I13" s="31">
        <v>25114</v>
      </c>
      <c r="J13" s="34">
        <v>51293</v>
      </c>
      <c r="K13" s="31"/>
      <c r="L13" s="44">
        <v>137301</v>
      </c>
      <c r="M13" s="31">
        <v>131152</v>
      </c>
      <c r="N13" s="31">
        <v>268453</v>
      </c>
    </row>
    <row r="14" spans="1:14" x14ac:dyDescent="0.3">
      <c r="A14" s="20" t="s">
        <v>79</v>
      </c>
      <c r="B14" s="31">
        <v>29271</v>
      </c>
      <c r="C14" s="30">
        <v>28252</v>
      </c>
      <c r="D14" s="31">
        <v>57523</v>
      </c>
      <c r="E14" s="44">
        <v>28460</v>
      </c>
      <c r="F14" s="31">
        <v>27331</v>
      </c>
      <c r="G14" s="34">
        <v>55791</v>
      </c>
      <c r="H14" s="31">
        <v>27456</v>
      </c>
      <c r="I14" s="31">
        <v>26560</v>
      </c>
      <c r="J14" s="34">
        <v>54016</v>
      </c>
      <c r="K14" s="31"/>
      <c r="L14" s="44">
        <v>136756</v>
      </c>
      <c r="M14" s="31">
        <v>131000</v>
      </c>
      <c r="N14" s="31">
        <v>267756</v>
      </c>
    </row>
    <row r="15" spans="1:14" x14ac:dyDescent="0.3">
      <c r="A15" s="20" t="s">
        <v>92</v>
      </c>
      <c r="B15" s="31">
        <v>30555</v>
      </c>
      <c r="C15" s="30">
        <v>29313</v>
      </c>
      <c r="D15" s="31">
        <v>59868</v>
      </c>
      <c r="E15" s="44">
        <v>28465</v>
      </c>
      <c r="F15" s="31">
        <v>27221</v>
      </c>
      <c r="G15" s="34">
        <v>55686</v>
      </c>
      <c r="H15" s="31">
        <v>26638</v>
      </c>
      <c r="I15" s="31">
        <v>25610</v>
      </c>
      <c r="J15" s="34">
        <v>52248</v>
      </c>
      <c r="K15" s="31"/>
      <c r="L15" s="44">
        <v>136315</v>
      </c>
      <c r="M15" s="31">
        <v>130064</v>
      </c>
      <c r="N15" s="31">
        <v>266379</v>
      </c>
    </row>
    <row r="16" spans="1:14" x14ac:dyDescent="0.3">
      <c r="A16" s="20" t="s">
        <v>93</v>
      </c>
      <c r="B16" s="31">
        <v>31504</v>
      </c>
      <c r="C16" s="30">
        <v>30448</v>
      </c>
      <c r="D16" s="31">
        <v>61952</v>
      </c>
      <c r="E16" s="44">
        <v>27970</v>
      </c>
      <c r="F16" s="31">
        <v>26923</v>
      </c>
      <c r="G16" s="34">
        <v>54893</v>
      </c>
      <c r="H16" s="31">
        <v>28514</v>
      </c>
      <c r="I16" s="31">
        <v>27442</v>
      </c>
      <c r="J16" s="34">
        <v>55956</v>
      </c>
      <c r="K16" s="31"/>
      <c r="L16" s="44">
        <v>134926</v>
      </c>
      <c r="M16" s="31">
        <v>128863</v>
      </c>
      <c r="N16" s="31">
        <v>263789</v>
      </c>
    </row>
    <row r="17" spans="1:14" x14ac:dyDescent="0.3">
      <c r="A17" s="20" t="s">
        <v>94</v>
      </c>
      <c r="B17" s="31">
        <v>32596</v>
      </c>
      <c r="C17" s="30">
        <v>31369</v>
      </c>
      <c r="D17" s="31">
        <v>63965</v>
      </c>
      <c r="E17" s="44">
        <v>27494</v>
      </c>
      <c r="F17" s="31">
        <v>26553</v>
      </c>
      <c r="G17" s="34">
        <v>54047</v>
      </c>
      <c r="H17" s="31">
        <v>29617</v>
      </c>
      <c r="I17" s="31">
        <v>28637</v>
      </c>
      <c r="J17" s="34">
        <v>58254</v>
      </c>
      <c r="K17" s="31"/>
      <c r="L17" s="44">
        <v>134332</v>
      </c>
      <c r="M17" s="31">
        <v>128103</v>
      </c>
      <c r="N17" s="31">
        <v>262435</v>
      </c>
    </row>
    <row r="18" spans="1:14" x14ac:dyDescent="0.3">
      <c r="A18" s="20" t="s">
        <v>95</v>
      </c>
      <c r="B18" s="31">
        <v>33733</v>
      </c>
      <c r="C18" s="30">
        <v>32584</v>
      </c>
      <c r="D18" s="31">
        <v>66317</v>
      </c>
      <c r="E18" s="44">
        <v>27386</v>
      </c>
      <c r="F18" s="31">
        <v>26347</v>
      </c>
      <c r="G18" s="34">
        <v>53733</v>
      </c>
      <c r="H18" s="31">
        <v>50986</v>
      </c>
      <c r="I18" s="31">
        <v>48886</v>
      </c>
      <c r="J18" s="34">
        <v>99872</v>
      </c>
      <c r="K18" s="31"/>
      <c r="L18" s="44">
        <v>133566</v>
      </c>
      <c r="M18" s="31">
        <v>127626</v>
      </c>
      <c r="N18" s="31">
        <v>261192</v>
      </c>
    </row>
    <row r="19" spans="1:14" x14ac:dyDescent="0.3">
      <c r="A19" s="20" t="s">
        <v>101</v>
      </c>
      <c r="B19" s="31">
        <v>34091</v>
      </c>
      <c r="C19" s="30">
        <v>32899</v>
      </c>
      <c r="D19" s="31">
        <v>66990</v>
      </c>
      <c r="E19" s="44">
        <v>26500</v>
      </c>
      <c r="F19" s="31">
        <v>25621</v>
      </c>
      <c r="G19" s="34">
        <v>52121</v>
      </c>
      <c r="H19" s="31">
        <v>49774</v>
      </c>
      <c r="I19" s="31">
        <v>47757</v>
      </c>
      <c r="J19" s="34">
        <v>97531</v>
      </c>
      <c r="K19" s="31"/>
      <c r="L19" s="44">
        <v>131466</v>
      </c>
      <c r="M19" s="31">
        <v>126159</v>
      </c>
      <c r="N19" s="31">
        <v>257625</v>
      </c>
    </row>
    <row r="20" spans="1:14" x14ac:dyDescent="0.3">
      <c r="A20" s="20" t="s">
        <v>105</v>
      </c>
      <c r="B20" s="31">
        <f>'1_SES_KL'!B52</f>
        <v>34925</v>
      </c>
      <c r="C20" s="30">
        <f>'1_SES_KL'!C52</f>
        <v>33563</v>
      </c>
      <c r="D20" s="31">
        <f>'1_SES_KL'!D52</f>
        <v>68488</v>
      </c>
      <c r="E20" s="44">
        <f>'1_SES_KL'!E52</f>
        <v>25987</v>
      </c>
      <c r="F20" s="31">
        <f>'1_SES_KL'!F52</f>
        <v>25238</v>
      </c>
      <c r="G20" s="34">
        <f>'1_SES_KL'!G52</f>
        <v>51225</v>
      </c>
      <c r="H20" s="31">
        <f>'1_SES_KL'!H52</f>
        <v>48692</v>
      </c>
      <c r="I20" s="31">
        <f>'1_SES_KL'!I52</f>
        <v>46608</v>
      </c>
      <c r="J20" s="34">
        <f>'1_SES_KL'!J52</f>
        <v>95300</v>
      </c>
      <c r="K20" s="31"/>
      <c r="L20" s="44">
        <f>'1_SES_KL'!L52</f>
        <v>130705</v>
      </c>
      <c r="M20" s="31">
        <f>'1_SES_KL'!M52</f>
        <v>125713</v>
      </c>
      <c r="N20" s="31">
        <f>'1_SES_KL'!N52</f>
        <v>256418</v>
      </c>
    </row>
    <row r="21" spans="1:14" x14ac:dyDescent="0.3">
      <c r="B21" s="44"/>
      <c r="C21" s="31"/>
      <c r="D21" s="34"/>
      <c r="E21" s="44"/>
      <c r="F21" s="31"/>
      <c r="G21" s="34"/>
      <c r="H21" s="31"/>
      <c r="I21" s="31"/>
      <c r="J21" s="34"/>
      <c r="K21" s="29"/>
      <c r="L21" s="32"/>
      <c r="M21" s="29"/>
      <c r="N21" s="29"/>
    </row>
    <row r="22" spans="1:14" s="2" customFormat="1" x14ac:dyDescent="0.3">
      <c r="A22" s="1" t="s">
        <v>26</v>
      </c>
      <c r="B22" s="105"/>
      <c r="C22" s="106"/>
      <c r="D22" s="31"/>
      <c r="E22" s="105"/>
      <c r="F22" s="106"/>
      <c r="G22" s="31"/>
      <c r="H22" s="104"/>
      <c r="I22" s="31"/>
      <c r="J22" s="34"/>
      <c r="K22" s="29"/>
      <c r="L22" s="32"/>
      <c r="M22" s="29"/>
      <c r="N22" s="29"/>
    </row>
    <row r="23" spans="1:14" x14ac:dyDescent="0.3">
      <c r="A23" s="2" t="s">
        <v>23</v>
      </c>
      <c r="B23" s="104">
        <v>23827</v>
      </c>
      <c r="C23" s="30">
        <v>24161</v>
      </c>
      <c r="D23" s="31">
        <v>47988</v>
      </c>
      <c r="E23" s="104">
        <v>41146</v>
      </c>
      <c r="F23" s="30">
        <v>42656</v>
      </c>
      <c r="G23" s="31">
        <v>83802</v>
      </c>
      <c r="H23" s="104">
        <v>45648</v>
      </c>
      <c r="I23" s="31">
        <v>46860</v>
      </c>
      <c r="J23" s="34">
        <v>92508</v>
      </c>
      <c r="K23" s="29"/>
      <c r="L23" s="32">
        <v>191372</v>
      </c>
      <c r="M23" s="29">
        <v>190510</v>
      </c>
      <c r="N23" s="29">
        <v>381882</v>
      </c>
    </row>
    <row r="24" spans="1:14" x14ac:dyDescent="0.3">
      <c r="A24" s="2" t="s">
        <v>24</v>
      </c>
      <c r="B24" s="104">
        <v>25590</v>
      </c>
      <c r="C24" s="30">
        <v>26023</v>
      </c>
      <c r="D24" s="31">
        <v>51613</v>
      </c>
      <c r="E24" s="104">
        <v>40489</v>
      </c>
      <c r="F24" s="30">
        <v>41903</v>
      </c>
      <c r="G24" s="31">
        <v>82392</v>
      </c>
      <c r="H24" s="104">
        <v>45167</v>
      </c>
      <c r="I24" s="31">
        <v>45943</v>
      </c>
      <c r="J24" s="34">
        <v>91110</v>
      </c>
      <c r="K24" s="31"/>
      <c r="L24" s="44">
        <v>190705</v>
      </c>
      <c r="M24" s="31">
        <v>189492</v>
      </c>
      <c r="N24" s="31">
        <v>380197</v>
      </c>
    </row>
    <row r="25" spans="1:14" x14ac:dyDescent="0.3">
      <c r="A25" s="2" t="s">
        <v>25</v>
      </c>
      <c r="B25" s="104">
        <v>27618</v>
      </c>
      <c r="C25" s="30">
        <v>28030</v>
      </c>
      <c r="D25" s="31">
        <v>55648</v>
      </c>
      <c r="E25" s="104">
        <v>40287</v>
      </c>
      <c r="F25" s="30">
        <v>41633</v>
      </c>
      <c r="G25" s="31">
        <v>81920</v>
      </c>
      <c r="H25" s="104">
        <v>44069</v>
      </c>
      <c r="I25" s="31">
        <v>45111</v>
      </c>
      <c r="J25" s="34">
        <v>89180</v>
      </c>
      <c r="K25" s="31"/>
      <c r="L25" s="44">
        <v>191468</v>
      </c>
      <c r="M25" s="31">
        <v>190515</v>
      </c>
      <c r="N25" s="31">
        <v>381983</v>
      </c>
    </row>
    <row r="26" spans="1:14" x14ac:dyDescent="0.3">
      <c r="A26" s="20" t="s">
        <v>75</v>
      </c>
      <c r="B26" s="29">
        <v>29878</v>
      </c>
      <c r="C26" s="30">
        <v>30343</v>
      </c>
      <c r="D26" s="31">
        <v>60221</v>
      </c>
      <c r="E26" s="44">
        <v>40261</v>
      </c>
      <c r="F26" s="31">
        <v>41775</v>
      </c>
      <c r="G26" s="34">
        <v>82036</v>
      </c>
      <c r="H26" s="31">
        <v>43057</v>
      </c>
      <c r="I26" s="31">
        <v>44039</v>
      </c>
      <c r="J26" s="34">
        <v>87096</v>
      </c>
      <c r="K26" s="31"/>
      <c r="L26" s="44">
        <v>194195</v>
      </c>
      <c r="M26" s="31">
        <v>192501</v>
      </c>
      <c r="N26" s="31">
        <v>386696</v>
      </c>
    </row>
    <row r="27" spans="1:14" x14ac:dyDescent="0.3">
      <c r="A27" s="20" t="s">
        <v>76</v>
      </c>
      <c r="B27" s="29">
        <v>32301</v>
      </c>
      <c r="C27" s="30">
        <v>32690</v>
      </c>
      <c r="D27" s="31">
        <v>64991</v>
      </c>
      <c r="E27" s="44">
        <v>40395</v>
      </c>
      <c r="F27" s="31">
        <v>41907</v>
      </c>
      <c r="G27" s="34">
        <v>82302</v>
      </c>
      <c r="H27" s="31">
        <v>44245</v>
      </c>
      <c r="I27" s="31">
        <v>45207</v>
      </c>
      <c r="J27" s="34">
        <v>89452</v>
      </c>
      <c r="K27" s="31"/>
      <c r="L27" s="44">
        <v>197142</v>
      </c>
      <c r="M27" s="31">
        <v>195209</v>
      </c>
      <c r="N27" s="31">
        <v>392351</v>
      </c>
    </row>
    <row r="28" spans="1:14" x14ac:dyDescent="0.3">
      <c r="A28" s="20" t="s">
        <v>77</v>
      </c>
      <c r="B28" s="29">
        <v>34248</v>
      </c>
      <c r="C28" s="30">
        <v>34748</v>
      </c>
      <c r="D28" s="31">
        <v>68996</v>
      </c>
      <c r="E28" s="44">
        <v>40609</v>
      </c>
      <c r="F28" s="31">
        <v>42446</v>
      </c>
      <c r="G28" s="34">
        <v>83055</v>
      </c>
      <c r="H28" s="31">
        <v>44348</v>
      </c>
      <c r="I28" s="31">
        <v>45256</v>
      </c>
      <c r="J28" s="34">
        <v>89604</v>
      </c>
      <c r="K28" s="31"/>
      <c r="L28" s="44">
        <v>200879</v>
      </c>
      <c r="M28" s="31">
        <v>198850</v>
      </c>
      <c r="N28" s="31">
        <v>399729</v>
      </c>
    </row>
    <row r="29" spans="1:14" x14ac:dyDescent="0.3">
      <c r="A29" s="20" t="s">
        <v>78</v>
      </c>
      <c r="B29" s="29">
        <v>36516</v>
      </c>
      <c r="C29" s="30">
        <v>36947</v>
      </c>
      <c r="D29" s="31">
        <v>73463</v>
      </c>
      <c r="E29" s="44">
        <v>41605</v>
      </c>
      <c r="F29" s="31">
        <v>42988</v>
      </c>
      <c r="G29" s="34">
        <v>84593</v>
      </c>
      <c r="H29" s="31">
        <v>47040</v>
      </c>
      <c r="I29" s="31">
        <v>48176</v>
      </c>
      <c r="J29" s="34">
        <v>95216</v>
      </c>
      <c r="K29" s="31"/>
      <c r="L29" s="44">
        <v>206819</v>
      </c>
      <c r="M29" s="31">
        <v>204278</v>
      </c>
      <c r="N29" s="31">
        <v>411097</v>
      </c>
    </row>
    <row r="30" spans="1:14" x14ac:dyDescent="0.3">
      <c r="A30" s="20" t="s">
        <v>79</v>
      </c>
      <c r="B30" s="29">
        <v>39429</v>
      </c>
      <c r="C30" s="30">
        <v>39609</v>
      </c>
      <c r="D30" s="31">
        <v>79038</v>
      </c>
      <c r="E30" s="44">
        <v>43205</v>
      </c>
      <c r="F30" s="31">
        <v>44214</v>
      </c>
      <c r="G30" s="34">
        <v>87419</v>
      </c>
      <c r="H30" s="31">
        <v>51263</v>
      </c>
      <c r="I30" s="31">
        <v>52377</v>
      </c>
      <c r="J30" s="34">
        <v>103640</v>
      </c>
      <c r="K30" s="31"/>
      <c r="L30" s="44">
        <v>213107</v>
      </c>
      <c r="M30" s="31">
        <v>209804</v>
      </c>
      <c r="N30" s="31">
        <v>422911</v>
      </c>
    </row>
    <row r="31" spans="1:14" x14ac:dyDescent="0.3">
      <c r="A31" s="20" t="s">
        <v>92</v>
      </c>
      <c r="B31" s="29">
        <v>41982</v>
      </c>
      <c r="C31" s="30">
        <v>42054</v>
      </c>
      <c r="D31" s="31">
        <v>84036</v>
      </c>
      <c r="E31" s="44">
        <v>44069</v>
      </c>
      <c r="F31" s="31">
        <v>45003</v>
      </c>
      <c r="G31" s="34">
        <v>89072</v>
      </c>
      <c r="H31" s="31">
        <v>51392</v>
      </c>
      <c r="I31" s="31">
        <v>52772</v>
      </c>
      <c r="J31" s="34">
        <v>104164</v>
      </c>
      <c r="K31" s="31"/>
      <c r="L31" s="44">
        <v>217832</v>
      </c>
      <c r="M31" s="31">
        <v>214459</v>
      </c>
      <c r="N31" s="31">
        <v>432291</v>
      </c>
    </row>
    <row r="32" spans="1:14" x14ac:dyDescent="0.3">
      <c r="A32" s="20" t="s">
        <v>93</v>
      </c>
      <c r="B32" s="29">
        <v>44499</v>
      </c>
      <c r="C32" s="30">
        <v>44430</v>
      </c>
      <c r="D32" s="31">
        <v>88929</v>
      </c>
      <c r="E32" s="44">
        <v>44849</v>
      </c>
      <c r="F32" s="31">
        <v>45859</v>
      </c>
      <c r="G32" s="34">
        <v>90708</v>
      </c>
      <c r="H32" s="31">
        <v>55156</v>
      </c>
      <c r="I32" s="31">
        <v>56842</v>
      </c>
      <c r="J32" s="34">
        <v>111998</v>
      </c>
      <c r="K32" s="31"/>
      <c r="L32" s="44">
        <v>220849</v>
      </c>
      <c r="M32" s="31">
        <v>217930</v>
      </c>
      <c r="N32" s="31">
        <v>438779</v>
      </c>
    </row>
    <row r="33" spans="1:14" x14ac:dyDescent="0.3">
      <c r="A33" s="20" t="s">
        <v>94</v>
      </c>
      <c r="B33" s="29">
        <v>46747</v>
      </c>
      <c r="C33" s="30">
        <v>46917</v>
      </c>
      <c r="D33" s="31">
        <v>93664</v>
      </c>
      <c r="E33" s="44">
        <v>45177</v>
      </c>
      <c r="F33" s="31">
        <v>46122</v>
      </c>
      <c r="G33" s="34">
        <v>91299</v>
      </c>
      <c r="H33" s="31">
        <v>58942</v>
      </c>
      <c r="I33" s="31">
        <v>60035</v>
      </c>
      <c r="J33" s="34">
        <v>118977</v>
      </c>
      <c r="K33" s="31"/>
      <c r="L33" s="44">
        <v>222451</v>
      </c>
      <c r="M33" s="31">
        <v>219824</v>
      </c>
      <c r="N33" s="31">
        <v>442275</v>
      </c>
    </row>
    <row r="34" spans="1:14" x14ac:dyDescent="0.3">
      <c r="A34" s="20" t="s">
        <v>95</v>
      </c>
      <c r="B34" s="29">
        <v>48943</v>
      </c>
      <c r="C34" s="30">
        <v>48940</v>
      </c>
      <c r="D34" s="31">
        <v>97883</v>
      </c>
      <c r="E34" s="44">
        <v>45410</v>
      </c>
      <c r="F34" s="31">
        <v>46012</v>
      </c>
      <c r="G34" s="34">
        <v>91422</v>
      </c>
      <c r="H34" s="31">
        <v>85417</v>
      </c>
      <c r="I34" s="31">
        <v>86685</v>
      </c>
      <c r="J34" s="34">
        <v>172102</v>
      </c>
      <c r="K34" s="31"/>
      <c r="L34" s="44">
        <v>222702</v>
      </c>
      <c r="M34" s="31">
        <v>220259</v>
      </c>
      <c r="N34" s="31">
        <v>442961</v>
      </c>
    </row>
    <row r="35" spans="1:14" x14ac:dyDescent="0.3">
      <c r="A35" s="20" t="s">
        <v>101</v>
      </c>
      <c r="B35" s="31">
        <v>50562</v>
      </c>
      <c r="C35" s="30">
        <v>50508</v>
      </c>
      <c r="D35" s="31">
        <v>101070</v>
      </c>
      <c r="E35" s="44">
        <v>45073</v>
      </c>
      <c r="F35" s="31">
        <v>45496</v>
      </c>
      <c r="G35" s="34">
        <v>90569</v>
      </c>
      <c r="H35" s="31">
        <v>86202</v>
      </c>
      <c r="I35" s="31">
        <v>86980</v>
      </c>
      <c r="J35" s="34">
        <v>173182</v>
      </c>
      <c r="K35" s="31"/>
      <c r="L35" s="44">
        <v>221904</v>
      </c>
      <c r="M35" s="31">
        <v>219122</v>
      </c>
      <c r="N35" s="31">
        <v>441026</v>
      </c>
    </row>
    <row r="36" spans="1:14" x14ac:dyDescent="0.3">
      <c r="A36" s="20" t="s">
        <v>105</v>
      </c>
      <c r="B36" s="31">
        <f>'2_SES_LA'!B52</f>
        <v>51838</v>
      </c>
      <c r="C36" s="30">
        <f>'2_SES_LA'!C52</f>
        <v>52030</v>
      </c>
      <c r="D36" s="31">
        <f>'2_SES_LA'!D52</f>
        <v>103868</v>
      </c>
      <c r="E36" s="44">
        <f>'2_SES_LA'!E52</f>
        <v>44562</v>
      </c>
      <c r="F36" s="31">
        <f>'2_SES_LA'!F52</f>
        <v>45183</v>
      </c>
      <c r="G36" s="34">
        <f>'2_SES_LA'!G52</f>
        <v>89745</v>
      </c>
      <c r="H36" s="31">
        <f>'2_SES_LA'!H52</f>
        <v>84497</v>
      </c>
      <c r="I36" s="31">
        <f>'2_SES_LA'!I52</f>
        <v>85576</v>
      </c>
      <c r="J36" s="34">
        <f>'2_SES_LA'!J52</f>
        <v>170073</v>
      </c>
      <c r="K36" s="31"/>
      <c r="L36" s="44">
        <f>'2_SES_LA'!L52</f>
        <v>219914</v>
      </c>
      <c r="M36" s="31">
        <f>'2_SES_LA'!M52</f>
        <v>217655</v>
      </c>
      <c r="N36" s="31">
        <f>'2_SES_LA'!N52</f>
        <v>437569</v>
      </c>
    </row>
    <row r="38" spans="1:14" ht="48" customHeight="1" x14ac:dyDescent="0.3">
      <c r="A38" s="180" t="s">
        <v>98</v>
      </c>
      <c r="B38" s="180"/>
      <c r="C38" s="180"/>
      <c r="D38" s="180"/>
      <c r="E38" s="180"/>
      <c r="F38" s="180"/>
      <c r="G38" s="180"/>
      <c r="H38" s="180"/>
      <c r="I38" s="180"/>
      <c r="J38" s="180"/>
      <c r="K38" s="180"/>
      <c r="L38" s="180"/>
      <c r="M38" s="180"/>
      <c r="N38" s="180"/>
    </row>
  </sheetData>
  <mergeCells count="6">
    <mergeCell ref="A2:N2"/>
    <mergeCell ref="A38:N38"/>
    <mergeCell ref="B4:D4"/>
    <mergeCell ref="E4:G4"/>
    <mergeCell ref="H4:J4"/>
    <mergeCell ref="L4:N4"/>
  </mergeCells>
  <phoneticPr fontId="4" type="noConversion"/>
  <pageMargins left="0.51181102362204722" right="0.5118110236220472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2"/>
  <sheetViews>
    <sheetView workbookViewId="0">
      <selection activeCell="A58" sqref="A58"/>
    </sheetView>
  </sheetViews>
  <sheetFormatPr defaultRowHeight="14.4" x14ac:dyDescent="0.3"/>
  <cols>
    <col min="1" max="1" width="24.88671875" style="22" customWidth="1"/>
    <col min="2" max="2" width="11.44140625" style="18" customWidth="1"/>
    <col min="3" max="3" width="11.109375" style="18" customWidth="1"/>
    <col min="4" max="4" width="8.6640625" style="38" customWidth="1"/>
    <col min="5" max="5" width="11.44140625" style="18" customWidth="1"/>
    <col min="6" max="7" width="11.5546875" style="18" customWidth="1"/>
    <col min="8" max="8" width="10.5546875" style="18" customWidth="1"/>
    <col min="9" max="10" width="10.33203125" style="38" customWidth="1"/>
    <col min="11" max="11" width="26.44140625" style="18" customWidth="1"/>
    <col min="12" max="14" width="9.6640625" style="18" customWidth="1"/>
    <col min="15" max="15" width="9.6640625" style="38" customWidth="1"/>
    <col min="16" max="17" width="9.6640625" style="18" customWidth="1"/>
    <col min="18" max="18" width="10.33203125" style="18" customWidth="1"/>
    <col min="19" max="19" width="10.6640625" style="18" customWidth="1"/>
    <col min="20" max="20" width="10.33203125" style="38" customWidth="1"/>
    <col min="21" max="16384" width="8.88671875" style="18"/>
  </cols>
  <sheetData>
    <row r="1" spans="1:40" x14ac:dyDescent="0.3">
      <c r="K1" s="22"/>
      <c r="L1" s="174"/>
      <c r="M1" s="174"/>
      <c r="N1" s="174"/>
      <c r="O1" s="174"/>
      <c r="P1" s="174"/>
      <c r="Q1" s="174"/>
      <c r="R1" s="174"/>
      <c r="S1" s="174"/>
      <c r="T1" s="174"/>
    </row>
    <row r="2" spans="1:40" x14ac:dyDescent="0.3">
      <c r="A2" s="174" t="s">
        <v>20</v>
      </c>
      <c r="B2" s="174"/>
      <c r="C2" s="174"/>
      <c r="D2" s="174"/>
      <c r="E2" s="174"/>
      <c r="F2" s="174"/>
      <c r="G2" s="174"/>
      <c r="H2" s="174"/>
      <c r="I2" s="174"/>
      <c r="J2" s="155"/>
      <c r="K2" s="174" t="s">
        <v>20</v>
      </c>
      <c r="L2" s="174"/>
      <c r="M2" s="174"/>
      <c r="N2" s="174"/>
      <c r="O2" s="174"/>
      <c r="P2" s="174"/>
      <c r="Q2" s="174"/>
      <c r="R2" s="174"/>
      <c r="S2" s="174"/>
      <c r="T2" s="174"/>
    </row>
    <row r="3" spans="1:40" s="107" customFormat="1" x14ac:dyDescent="0.3">
      <c r="A3" s="178" t="s">
        <v>102</v>
      </c>
      <c r="B3" s="178"/>
      <c r="C3" s="178"/>
      <c r="D3" s="178"/>
      <c r="E3" s="178"/>
      <c r="F3" s="178"/>
      <c r="G3" s="178"/>
      <c r="H3" s="178"/>
      <c r="I3" s="178"/>
      <c r="J3" s="156"/>
      <c r="K3" s="178" t="s">
        <v>102</v>
      </c>
      <c r="L3" s="178"/>
      <c r="M3" s="178"/>
      <c r="N3" s="178"/>
      <c r="O3" s="178"/>
      <c r="P3" s="178"/>
      <c r="Q3" s="178"/>
      <c r="R3" s="178"/>
      <c r="S3" s="178"/>
      <c r="T3" s="178"/>
    </row>
    <row r="4" spans="1:40" ht="7.2" customHeight="1" x14ac:dyDescent="0.3">
      <c r="A4" s="155"/>
      <c r="B4" s="155"/>
      <c r="C4" s="155"/>
      <c r="D4" s="155"/>
      <c r="E4" s="155"/>
      <c r="F4" s="155"/>
      <c r="G4" s="155"/>
      <c r="H4" s="155"/>
      <c r="I4" s="155"/>
      <c r="J4" s="155"/>
      <c r="K4" s="81"/>
      <c r="L4" s="81"/>
      <c r="M4" s="81"/>
      <c r="N4" s="81"/>
      <c r="O4" s="81"/>
      <c r="P4" s="81"/>
      <c r="Q4" s="81"/>
      <c r="R4" s="81"/>
      <c r="S4" s="81"/>
      <c r="T4" s="81"/>
    </row>
    <row r="5" spans="1:40" x14ac:dyDescent="0.3">
      <c r="A5" s="174" t="s">
        <v>27</v>
      </c>
      <c r="B5" s="174"/>
      <c r="C5" s="174"/>
      <c r="D5" s="174"/>
      <c r="E5" s="174"/>
      <c r="F5" s="174"/>
      <c r="G5" s="174"/>
      <c r="H5" s="174"/>
      <c r="I5" s="174"/>
      <c r="J5" s="155"/>
      <c r="K5" s="174" t="s">
        <v>16</v>
      </c>
      <c r="L5" s="174"/>
      <c r="M5" s="174"/>
      <c r="N5" s="174"/>
      <c r="O5" s="174"/>
      <c r="P5" s="174"/>
      <c r="Q5" s="174"/>
      <c r="R5" s="174"/>
      <c r="S5" s="174"/>
      <c r="T5" s="174"/>
    </row>
    <row r="6" spans="1:40" ht="7.95" customHeight="1" thickBot="1" x14ac:dyDescent="0.35">
      <c r="A6" s="155"/>
      <c r="B6" s="155"/>
      <c r="C6" s="155"/>
      <c r="D6" s="155"/>
      <c r="E6" s="155"/>
      <c r="F6" s="155"/>
      <c r="G6" s="155"/>
      <c r="H6" s="155"/>
      <c r="I6" s="155"/>
      <c r="J6" s="155"/>
      <c r="K6" s="155"/>
      <c r="L6" s="155"/>
      <c r="M6" s="155"/>
      <c r="N6" s="155"/>
      <c r="O6" s="155"/>
      <c r="P6" s="155"/>
      <c r="Q6" s="155"/>
      <c r="R6" s="155"/>
      <c r="S6" s="155"/>
      <c r="T6" s="155"/>
    </row>
    <row r="7" spans="1:40" x14ac:dyDescent="0.3">
      <c r="A7" s="84"/>
      <c r="B7" s="187" t="s">
        <v>33</v>
      </c>
      <c r="C7" s="187"/>
      <c r="D7" s="187"/>
      <c r="E7" s="188" t="s">
        <v>34</v>
      </c>
      <c r="F7" s="189"/>
      <c r="G7" s="190"/>
      <c r="H7" s="85"/>
      <c r="I7" s="84"/>
      <c r="J7" s="81"/>
      <c r="K7" s="86"/>
      <c r="L7" s="187" t="s">
        <v>33</v>
      </c>
      <c r="M7" s="187"/>
      <c r="N7" s="187"/>
      <c r="O7" s="187"/>
      <c r="P7" s="188" t="s">
        <v>34</v>
      </c>
      <c r="Q7" s="189"/>
      <c r="R7" s="190"/>
      <c r="S7" s="85"/>
      <c r="T7" s="84"/>
    </row>
    <row r="8" spans="1:40" ht="69.599999999999994" customHeight="1" x14ac:dyDescent="0.3">
      <c r="B8" s="49" t="s">
        <v>47</v>
      </c>
      <c r="C8" s="49" t="s">
        <v>57</v>
      </c>
      <c r="D8" s="50" t="s">
        <v>36</v>
      </c>
      <c r="E8" s="49" t="s">
        <v>48</v>
      </c>
      <c r="F8" s="49" t="s">
        <v>58</v>
      </c>
      <c r="G8" s="50" t="s">
        <v>37</v>
      </c>
      <c r="H8" s="49" t="s">
        <v>32</v>
      </c>
      <c r="I8" s="51" t="s">
        <v>15</v>
      </c>
      <c r="J8" s="47"/>
      <c r="K8" s="52"/>
      <c r="L8" s="48" t="s">
        <v>28</v>
      </c>
      <c r="M8" s="49" t="s">
        <v>29</v>
      </c>
      <c r="N8" s="49" t="s">
        <v>30</v>
      </c>
      <c r="O8" s="50" t="s">
        <v>36</v>
      </c>
      <c r="P8" s="49" t="s">
        <v>35</v>
      </c>
      <c r="Q8" s="49" t="s">
        <v>31</v>
      </c>
      <c r="R8" s="50" t="s">
        <v>37</v>
      </c>
      <c r="S8" s="49" t="s">
        <v>32</v>
      </c>
      <c r="T8" s="51" t="s">
        <v>15</v>
      </c>
    </row>
    <row r="9" spans="1:40" x14ac:dyDescent="0.3">
      <c r="A9" s="87" t="s">
        <v>3</v>
      </c>
      <c r="B9" s="88"/>
      <c r="C9" s="88"/>
      <c r="D9" s="89"/>
      <c r="E9" s="90"/>
      <c r="F9" s="90"/>
      <c r="G9" s="89"/>
      <c r="H9" s="90"/>
      <c r="I9" s="91"/>
      <c r="J9" s="23"/>
      <c r="K9" s="92" t="s">
        <v>3</v>
      </c>
      <c r="L9" s="93"/>
      <c r="M9" s="88"/>
      <c r="N9" s="90"/>
      <c r="O9" s="94"/>
      <c r="P9" s="90"/>
      <c r="Q9" s="90"/>
      <c r="R9" s="89"/>
      <c r="S9" s="90"/>
      <c r="T9" s="91"/>
      <c r="AE9" s="112"/>
    </row>
    <row r="10" spans="1:40" x14ac:dyDescent="0.3">
      <c r="A10" s="19" t="s">
        <v>4</v>
      </c>
      <c r="B10" s="13">
        <v>2281</v>
      </c>
      <c r="C10" s="13">
        <v>754</v>
      </c>
      <c r="D10" s="36">
        <f>SUM(B10:C10)</f>
        <v>3035</v>
      </c>
      <c r="E10" s="13">
        <v>6856</v>
      </c>
      <c r="F10" s="13">
        <v>1214</v>
      </c>
      <c r="G10" s="36">
        <f>SUM(E10:F10)</f>
        <v>8070</v>
      </c>
      <c r="H10" s="13">
        <v>40</v>
      </c>
      <c r="I10" s="36">
        <f>SUM(H10,G10,D10)</f>
        <v>11145</v>
      </c>
      <c r="J10" s="45"/>
      <c r="K10" s="95" t="s">
        <v>4</v>
      </c>
      <c r="L10" s="96">
        <v>627</v>
      </c>
      <c r="M10" s="13">
        <v>831</v>
      </c>
      <c r="N10" s="13">
        <v>1687</v>
      </c>
      <c r="O10" s="36">
        <f>SUM(L10:N10)</f>
        <v>3145</v>
      </c>
      <c r="P10" s="13">
        <v>3326</v>
      </c>
      <c r="Q10" s="13">
        <v>4607</v>
      </c>
      <c r="R10" s="36">
        <f>SUM(P10:Q10)</f>
        <v>7933</v>
      </c>
      <c r="S10" s="13">
        <v>67</v>
      </c>
      <c r="T10" s="36">
        <f>SUM(R10,O10,S10)</f>
        <v>11145</v>
      </c>
      <c r="AE10" s="112"/>
      <c r="AF10" s="112"/>
      <c r="AG10" s="112"/>
      <c r="AH10" s="112"/>
      <c r="AI10" s="112"/>
      <c r="AJ10" s="112"/>
      <c r="AK10" s="112"/>
      <c r="AL10" s="112"/>
      <c r="AM10" s="112"/>
      <c r="AN10" s="112"/>
    </row>
    <row r="11" spans="1:40" x14ac:dyDescent="0.3">
      <c r="A11" s="19" t="s">
        <v>5</v>
      </c>
      <c r="B11" s="13">
        <v>7379</v>
      </c>
      <c r="C11" s="13">
        <v>2265</v>
      </c>
      <c r="D11" s="36">
        <f>SUM(B11:C11)</f>
        <v>9644</v>
      </c>
      <c r="E11" s="13">
        <v>28303</v>
      </c>
      <c r="F11" s="13">
        <v>3901</v>
      </c>
      <c r="G11" s="36">
        <f>SUM(E11:F11)</f>
        <v>32204</v>
      </c>
      <c r="H11" s="13">
        <v>120</v>
      </c>
      <c r="I11" s="36">
        <f>SUM(H11,G11,D11)</f>
        <v>41968</v>
      </c>
      <c r="J11" s="45"/>
      <c r="K11" s="95" t="s">
        <v>5</v>
      </c>
      <c r="L11" s="96">
        <v>1489</v>
      </c>
      <c r="M11" s="13">
        <v>2265</v>
      </c>
      <c r="N11" s="13">
        <v>4542</v>
      </c>
      <c r="O11" s="36">
        <f>SUM(L11:N11)</f>
        <v>8296</v>
      </c>
      <c r="P11" s="13">
        <v>13073</v>
      </c>
      <c r="Q11" s="13">
        <v>20311</v>
      </c>
      <c r="R11" s="36">
        <f>SUM(P11:Q11)</f>
        <v>33384</v>
      </c>
      <c r="S11" s="13">
        <v>288</v>
      </c>
      <c r="T11" s="36">
        <f>SUM(R11,O11,S11)</f>
        <v>41968</v>
      </c>
      <c r="W11" s="19"/>
      <c r="Y11" s="19"/>
      <c r="Z11" s="19"/>
      <c r="AA11" s="19"/>
      <c r="AB11" s="19"/>
      <c r="AD11" s="19"/>
      <c r="AE11" s="112"/>
      <c r="AF11" s="112"/>
      <c r="AG11" s="112"/>
      <c r="AH11" s="112"/>
      <c r="AI11" s="112"/>
      <c r="AJ11" s="112"/>
      <c r="AK11" s="112"/>
      <c r="AL11" s="112"/>
      <c r="AM11" s="112"/>
      <c r="AN11" s="112"/>
    </row>
    <row r="12" spans="1:40" x14ac:dyDescent="0.3">
      <c r="A12" s="19" t="s">
        <v>6</v>
      </c>
      <c r="B12" s="13">
        <v>0</v>
      </c>
      <c r="C12" s="13">
        <v>0</v>
      </c>
      <c r="D12" s="36">
        <f>SUM(B12:C12)</f>
        <v>0</v>
      </c>
      <c r="E12" s="13">
        <v>0</v>
      </c>
      <c r="F12" s="13">
        <v>0</v>
      </c>
      <c r="G12" s="36">
        <f>SUM(E12:F12)</f>
        <v>0</v>
      </c>
      <c r="H12" s="13">
        <v>0</v>
      </c>
      <c r="I12" s="36">
        <f>SUM(H12,G12,D12)</f>
        <v>0</v>
      </c>
      <c r="J12" s="45"/>
      <c r="K12" s="95" t="s">
        <v>6</v>
      </c>
      <c r="L12" s="96">
        <v>0</v>
      </c>
      <c r="M12" s="13">
        <v>0</v>
      </c>
      <c r="N12" s="13">
        <v>0</v>
      </c>
      <c r="O12" s="36">
        <v>0</v>
      </c>
      <c r="P12" s="13">
        <v>0</v>
      </c>
      <c r="Q12" s="13">
        <v>0</v>
      </c>
      <c r="R12" s="36">
        <v>0</v>
      </c>
      <c r="S12" s="13">
        <v>0</v>
      </c>
      <c r="T12" s="36">
        <v>0</v>
      </c>
      <c r="W12" s="19"/>
      <c r="Y12" s="19"/>
      <c r="Z12" s="19"/>
      <c r="AA12" s="19"/>
      <c r="AB12" s="19"/>
      <c r="AD12" s="19"/>
      <c r="AE12" s="112"/>
      <c r="AF12" s="112"/>
      <c r="AG12" s="112"/>
      <c r="AH12" s="112"/>
      <c r="AI12" s="112"/>
      <c r="AJ12" s="112"/>
      <c r="AK12" s="112"/>
      <c r="AL12" s="112"/>
      <c r="AM12" s="112"/>
      <c r="AN12" s="112"/>
    </row>
    <row r="13" spans="1:40" x14ac:dyDescent="0.3">
      <c r="A13" s="19" t="s">
        <v>7</v>
      </c>
      <c r="B13" s="13">
        <v>4608</v>
      </c>
      <c r="C13" s="13">
        <v>1271</v>
      </c>
      <c r="D13" s="36">
        <f>SUM(B13:C13)</f>
        <v>5879</v>
      </c>
      <c r="E13" s="13">
        <v>11927</v>
      </c>
      <c r="F13" s="13">
        <v>1847</v>
      </c>
      <c r="G13" s="36">
        <f>SUM(E13:F13)</f>
        <v>13774</v>
      </c>
      <c r="H13" s="13">
        <v>88</v>
      </c>
      <c r="I13" s="36">
        <f>SUM(H13,G13,D13)</f>
        <v>19741</v>
      </c>
      <c r="J13" s="45"/>
      <c r="K13" s="95" t="s">
        <v>7</v>
      </c>
      <c r="L13" s="96">
        <v>1738</v>
      </c>
      <c r="M13" s="13">
        <v>1548</v>
      </c>
      <c r="N13" s="13">
        <v>2595</v>
      </c>
      <c r="O13" s="36">
        <f>SUM(L13:N13)</f>
        <v>5881</v>
      </c>
      <c r="P13" s="13">
        <v>5760</v>
      </c>
      <c r="Q13" s="13">
        <v>7991</v>
      </c>
      <c r="R13" s="36">
        <f>SUM(P13:Q13)</f>
        <v>13751</v>
      </c>
      <c r="S13" s="13">
        <v>109</v>
      </c>
      <c r="T13" s="36">
        <f>SUM(R13,O13,S13)</f>
        <v>19741</v>
      </c>
      <c r="AE13" s="112"/>
      <c r="AF13" s="112"/>
      <c r="AG13" s="112"/>
      <c r="AH13" s="112"/>
      <c r="AI13" s="112"/>
      <c r="AJ13" s="112"/>
      <c r="AK13" s="112"/>
      <c r="AL13" s="112"/>
      <c r="AM13" s="112"/>
      <c r="AN13" s="112"/>
    </row>
    <row r="14" spans="1:40" x14ac:dyDescent="0.3">
      <c r="A14" s="97" t="s">
        <v>0</v>
      </c>
      <c r="B14" s="15">
        <v>14268</v>
      </c>
      <c r="C14" s="15">
        <v>4290</v>
      </c>
      <c r="D14" s="15">
        <f>SUM(B14:C14)</f>
        <v>18558</v>
      </c>
      <c r="E14" s="15">
        <v>47086</v>
      </c>
      <c r="F14" s="15">
        <v>6962</v>
      </c>
      <c r="G14" s="15">
        <f>SUM(E14:F14)</f>
        <v>54048</v>
      </c>
      <c r="H14" s="15">
        <v>248</v>
      </c>
      <c r="I14" s="15">
        <f>SUM(H14,G14,D14)</f>
        <v>72854</v>
      </c>
      <c r="J14" s="46"/>
      <c r="K14" s="98" t="s">
        <v>0</v>
      </c>
      <c r="L14" s="14">
        <v>3854</v>
      </c>
      <c r="M14" s="15">
        <v>4644</v>
      </c>
      <c r="N14" s="15">
        <v>8824</v>
      </c>
      <c r="O14" s="15">
        <f>SUM(L14:N14)</f>
        <v>17322</v>
      </c>
      <c r="P14" s="15">
        <v>22159</v>
      </c>
      <c r="Q14" s="15">
        <v>32909</v>
      </c>
      <c r="R14" s="15">
        <f>SUM(P14:Q14)</f>
        <v>55068</v>
      </c>
      <c r="S14" s="15">
        <v>464</v>
      </c>
      <c r="T14" s="15">
        <f>SUM(R14,O14,S14)</f>
        <v>72854</v>
      </c>
      <c r="AE14" s="112"/>
      <c r="AF14" s="112"/>
      <c r="AG14" s="112"/>
      <c r="AH14" s="112"/>
      <c r="AI14" s="112"/>
      <c r="AJ14" s="112"/>
      <c r="AK14" s="112"/>
      <c r="AL14" s="112"/>
      <c r="AM14" s="112"/>
      <c r="AN14" s="112"/>
    </row>
    <row r="15" spans="1:40" x14ac:dyDescent="0.3">
      <c r="A15" s="22" t="s">
        <v>8</v>
      </c>
      <c r="B15" s="13"/>
      <c r="C15" s="13"/>
      <c r="D15" s="36"/>
      <c r="E15" s="13"/>
      <c r="F15" s="13"/>
      <c r="G15" s="36"/>
      <c r="H15" s="13"/>
      <c r="I15" s="36"/>
      <c r="J15" s="45"/>
      <c r="K15" s="99" t="s">
        <v>8</v>
      </c>
      <c r="L15" s="96"/>
      <c r="M15" s="13"/>
      <c r="N15" s="13"/>
      <c r="O15" s="36"/>
      <c r="P15" s="13"/>
      <c r="Q15" s="13"/>
      <c r="R15" s="36"/>
      <c r="S15" s="13"/>
      <c r="T15" s="36"/>
      <c r="AE15" s="112"/>
      <c r="AF15" s="112"/>
      <c r="AG15" s="112"/>
      <c r="AH15" s="112"/>
      <c r="AI15" s="112"/>
      <c r="AJ15" s="112"/>
      <c r="AK15" s="112"/>
      <c r="AL15" s="112"/>
      <c r="AM15" s="112"/>
      <c r="AN15" s="112"/>
    </row>
    <row r="16" spans="1:40" x14ac:dyDescent="0.3">
      <c r="A16" s="19" t="s">
        <v>4</v>
      </c>
      <c r="B16" s="13">
        <v>2136</v>
      </c>
      <c r="C16" s="13">
        <v>621</v>
      </c>
      <c r="D16" s="36">
        <f>SUM(B16:C16)</f>
        <v>2757</v>
      </c>
      <c r="E16" s="13">
        <v>2981</v>
      </c>
      <c r="F16" s="13">
        <v>989</v>
      </c>
      <c r="G16" s="36">
        <f>SUM(E16:F16)</f>
        <v>3970</v>
      </c>
      <c r="H16" s="13">
        <v>36</v>
      </c>
      <c r="I16" s="36">
        <f>SUM(H16,G16,D16)</f>
        <v>6763</v>
      </c>
      <c r="J16" s="45"/>
      <c r="K16" s="95" t="s">
        <v>4</v>
      </c>
      <c r="L16" s="96">
        <v>183</v>
      </c>
      <c r="M16" s="13">
        <v>338</v>
      </c>
      <c r="N16" s="13">
        <v>837</v>
      </c>
      <c r="O16" s="36">
        <f>SUM(L16:N16)</f>
        <v>1358</v>
      </c>
      <c r="P16" s="13">
        <v>1925</v>
      </c>
      <c r="Q16" s="13">
        <v>3409</v>
      </c>
      <c r="R16" s="36">
        <f>SUM(P16:Q16)</f>
        <v>5334</v>
      </c>
      <c r="S16" s="13">
        <v>71</v>
      </c>
      <c r="T16" s="36">
        <f>SUM(R16,O16,S16)</f>
        <v>6763</v>
      </c>
      <c r="AE16" s="112"/>
      <c r="AF16" s="112"/>
      <c r="AG16" s="112"/>
      <c r="AH16" s="112"/>
      <c r="AI16" s="112"/>
      <c r="AJ16" s="112"/>
      <c r="AK16" s="112"/>
      <c r="AL16" s="112"/>
      <c r="AM16" s="112"/>
      <c r="AN16" s="112"/>
    </row>
    <row r="17" spans="1:40" x14ac:dyDescent="0.3">
      <c r="A17" s="19" t="s">
        <v>5</v>
      </c>
      <c r="B17" s="13">
        <v>5701</v>
      </c>
      <c r="C17" s="13">
        <v>1598</v>
      </c>
      <c r="D17" s="36">
        <f>SUM(B17:C17)</f>
        <v>7299</v>
      </c>
      <c r="E17" s="13">
        <v>12245</v>
      </c>
      <c r="F17" s="13">
        <v>2645</v>
      </c>
      <c r="G17" s="36">
        <f>SUM(E17:F17)</f>
        <v>14890</v>
      </c>
      <c r="H17" s="13">
        <v>60</v>
      </c>
      <c r="I17" s="36">
        <f>SUM(H17,G17,D17)</f>
        <v>22249</v>
      </c>
      <c r="J17" s="45"/>
      <c r="K17" s="95" t="s">
        <v>5</v>
      </c>
      <c r="L17" s="96">
        <v>382</v>
      </c>
      <c r="M17" s="13">
        <v>759</v>
      </c>
      <c r="N17" s="13">
        <v>1940</v>
      </c>
      <c r="O17" s="36">
        <f>SUM(L17:N17)</f>
        <v>3081</v>
      </c>
      <c r="P17" s="13">
        <v>5625</v>
      </c>
      <c r="Q17" s="13">
        <v>13383</v>
      </c>
      <c r="R17" s="36">
        <f>SUM(P17:Q17)</f>
        <v>19008</v>
      </c>
      <c r="S17" s="13">
        <v>160</v>
      </c>
      <c r="T17" s="36">
        <f>SUM(R17,O17,S17)</f>
        <v>22249</v>
      </c>
      <c r="AE17" s="112"/>
      <c r="AF17" s="112"/>
      <c r="AG17" s="112"/>
      <c r="AH17" s="112"/>
      <c r="AI17" s="112"/>
      <c r="AJ17" s="112"/>
      <c r="AK17" s="112"/>
      <c r="AL17" s="112"/>
      <c r="AM17" s="112"/>
      <c r="AN17" s="112"/>
    </row>
    <row r="18" spans="1:40" x14ac:dyDescent="0.3">
      <c r="A18" s="19" t="s">
        <v>6</v>
      </c>
      <c r="B18" s="13">
        <v>0</v>
      </c>
      <c r="C18" s="13">
        <v>0</v>
      </c>
      <c r="D18" s="36">
        <f>SUM(B18:C18)</f>
        <v>0</v>
      </c>
      <c r="E18" s="13">
        <v>0</v>
      </c>
      <c r="F18" s="13">
        <v>0</v>
      </c>
      <c r="G18" s="36">
        <f>SUM(E18:F18)</f>
        <v>0</v>
      </c>
      <c r="H18" s="13">
        <v>0</v>
      </c>
      <c r="I18" s="36">
        <f>SUM(H18,G18,D18)</f>
        <v>0</v>
      </c>
      <c r="J18" s="45"/>
      <c r="K18" s="95" t="s">
        <v>6</v>
      </c>
      <c r="L18" s="96">
        <v>0</v>
      </c>
      <c r="M18" s="13">
        <v>0</v>
      </c>
      <c r="N18" s="13">
        <v>0</v>
      </c>
      <c r="O18" s="36">
        <f>SUM(L18:N18)</f>
        <v>0</v>
      </c>
      <c r="P18" s="13">
        <v>0</v>
      </c>
      <c r="Q18" s="13">
        <v>0</v>
      </c>
      <c r="R18" s="36">
        <f>SUM(P18:Q18)</f>
        <v>0</v>
      </c>
      <c r="S18" s="13">
        <v>0</v>
      </c>
      <c r="T18" s="36">
        <f>SUM(R18,O18,S18)</f>
        <v>0</v>
      </c>
      <c r="AE18" s="112"/>
      <c r="AF18" s="112"/>
      <c r="AG18" s="112"/>
      <c r="AH18" s="112"/>
      <c r="AI18" s="112"/>
      <c r="AJ18" s="112"/>
      <c r="AK18" s="112"/>
      <c r="AL18" s="112"/>
      <c r="AM18" s="112"/>
      <c r="AN18" s="112"/>
    </row>
    <row r="19" spans="1:40" x14ac:dyDescent="0.3">
      <c r="A19" s="19" t="s">
        <v>7</v>
      </c>
      <c r="B19" s="13">
        <v>3538</v>
      </c>
      <c r="C19" s="13">
        <v>881</v>
      </c>
      <c r="D19" s="36">
        <f>SUM(B19:C19)</f>
        <v>4419</v>
      </c>
      <c r="E19" s="13">
        <v>6147</v>
      </c>
      <c r="F19" s="13">
        <v>1590</v>
      </c>
      <c r="G19" s="36">
        <f>SUM(E19:F19)</f>
        <v>7737</v>
      </c>
      <c r="H19" s="13">
        <v>25</v>
      </c>
      <c r="I19" s="36">
        <f>SUM(H19,G19,D19)</f>
        <v>12181</v>
      </c>
      <c r="J19" s="45"/>
      <c r="K19" s="95" t="s">
        <v>7</v>
      </c>
      <c r="L19" s="96">
        <v>163</v>
      </c>
      <c r="M19" s="13">
        <v>327</v>
      </c>
      <c r="N19" s="13">
        <v>1222</v>
      </c>
      <c r="O19" s="36">
        <f>SUM(L19:N19)</f>
        <v>1712</v>
      </c>
      <c r="P19" s="13">
        <v>3313</v>
      </c>
      <c r="Q19" s="13">
        <v>7060</v>
      </c>
      <c r="R19" s="36">
        <f>SUM(P19:Q19)</f>
        <v>10373</v>
      </c>
      <c r="S19" s="13">
        <v>96</v>
      </c>
      <c r="T19" s="36">
        <f>SUM(R19,O19,S19)</f>
        <v>12181</v>
      </c>
      <c r="AE19" s="112"/>
      <c r="AF19" s="112"/>
      <c r="AG19" s="112"/>
      <c r="AH19" s="112"/>
      <c r="AI19" s="112"/>
      <c r="AJ19" s="112"/>
      <c r="AK19" s="112"/>
      <c r="AL19" s="112"/>
      <c r="AM19" s="112"/>
      <c r="AN19" s="112"/>
    </row>
    <row r="20" spans="1:40" x14ac:dyDescent="0.3">
      <c r="A20" s="97" t="s">
        <v>0</v>
      </c>
      <c r="B20" s="15">
        <v>11375</v>
      </c>
      <c r="C20" s="15">
        <v>3100</v>
      </c>
      <c r="D20" s="15">
        <f>SUM(B20:C20)</f>
        <v>14475</v>
      </c>
      <c r="E20" s="15">
        <v>21373</v>
      </c>
      <c r="F20" s="15">
        <v>5224</v>
      </c>
      <c r="G20" s="15">
        <f>SUM(E20:F20)</f>
        <v>26597</v>
      </c>
      <c r="H20" s="15">
        <v>121</v>
      </c>
      <c r="I20" s="15">
        <f>SUM(H20,G20,D20)</f>
        <v>41193</v>
      </c>
      <c r="J20" s="46"/>
      <c r="K20" s="98" t="s">
        <v>0</v>
      </c>
      <c r="L20" s="14">
        <v>728</v>
      </c>
      <c r="M20" s="15">
        <v>1424</v>
      </c>
      <c r="N20" s="15">
        <v>3999</v>
      </c>
      <c r="O20" s="15">
        <f>SUM(L20:N20)</f>
        <v>6151</v>
      </c>
      <c r="P20" s="15">
        <v>10863</v>
      </c>
      <c r="Q20" s="15">
        <v>23852</v>
      </c>
      <c r="R20" s="15">
        <f>SUM(P20:Q20)</f>
        <v>34715</v>
      </c>
      <c r="S20" s="15">
        <v>327</v>
      </c>
      <c r="T20" s="15">
        <f>SUM(R20,O20,S20)</f>
        <v>41193</v>
      </c>
      <c r="W20" s="19"/>
      <c r="Y20" s="19"/>
      <c r="Z20" s="19"/>
      <c r="AA20" s="19"/>
      <c r="AB20" s="19"/>
      <c r="AD20" s="19"/>
      <c r="AE20" s="112"/>
      <c r="AF20" s="112"/>
      <c r="AG20" s="112"/>
      <c r="AH20" s="112"/>
      <c r="AI20" s="112"/>
      <c r="AJ20" s="112"/>
      <c r="AK20" s="112"/>
      <c r="AL20" s="112"/>
      <c r="AM20" s="112"/>
      <c r="AN20" s="112"/>
    </row>
    <row r="21" spans="1:40" x14ac:dyDescent="0.3">
      <c r="A21" s="22" t="s">
        <v>9</v>
      </c>
      <c r="B21" s="13"/>
      <c r="C21" s="13"/>
      <c r="D21" s="36"/>
      <c r="E21" s="13"/>
      <c r="F21" s="13"/>
      <c r="G21" s="36"/>
      <c r="H21" s="13"/>
      <c r="I21" s="36"/>
      <c r="J21" s="45"/>
      <c r="K21" s="99" t="s">
        <v>9</v>
      </c>
      <c r="L21" s="96"/>
      <c r="M21" s="13"/>
      <c r="N21" s="13"/>
      <c r="O21" s="36"/>
      <c r="P21" s="13"/>
      <c r="Q21" s="13"/>
      <c r="R21" s="36"/>
      <c r="S21" s="13"/>
      <c r="T21" s="36"/>
      <c r="W21" s="19"/>
      <c r="Y21" s="19"/>
      <c r="Z21" s="19"/>
      <c r="AA21" s="19"/>
      <c r="AB21" s="19"/>
      <c r="AD21" s="19"/>
      <c r="AE21" s="112"/>
      <c r="AF21" s="112"/>
      <c r="AG21" s="112"/>
      <c r="AH21" s="112"/>
      <c r="AI21" s="112"/>
      <c r="AJ21" s="112"/>
      <c r="AK21" s="112"/>
      <c r="AL21" s="112"/>
      <c r="AM21" s="112"/>
      <c r="AN21" s="112"/>
    </row>
    <row r="22" spans="1:40" x14ac:dyDescent="0.3">
      <c r="A22" s="19" t="s">
        <v>4</v>
      </c>
      <c r="B22" s="13">
        <v>2374</v>
      </c>
      <c r="C22" s="13">
        <v>574</v>
      </c>
      <c r="D22" s="36">
        <f>SUM(B22:C22)</f>
        <v>2948</v>
      </c>
      <c r="E22" s="13">
        <v>348</v>
      </c>
      <c r="F22" s="13">
        <v>773</v>
      </c>
      <c r="G22" s="36">
        <f>SUM(E22:F22)</f>
        <v>1121</v>
      </c>
      <c r="H22" s="13">
        <v>54</v>
      </c>
      <c r="I22" s="36">
        <f>SUM(H22,G22,D22)</f>
        <v>4123</v>
      </c>
      <c r="J22" s="45"/>
      <c r="K22" s="95" t="s">
        <v>4</v>
      </c>
      <c r="L22" s="96">
        <v>182</v>
      </c>
      <c r="M22" s="13">
        <v>240</v>
      </c>
      <c r="N22" s="13">
        <v>596</v>
      </c>
      <c r="O22" s="36">
        <f>SUM(L22:N22)</f>
        <v>1018</v>
      </c>
      <c r="P22" s="13">
        <v>1204</v>
      </c>
      <c r="Q22" s="13">
        <v>1763</v>
      </c>
      <c r="R22" s="36">
        <f>SUM(P22:Q22)</f>
        <v>2967</v>
      </c>
      <c r="S22" s="13">
        <v>138</v>
      </c>
      <c r="T22" s="36">
        <f>SUM(R22,O22,S22)</f>
        <v>4123</v>
      </c>
      <c r="AE22" s="112"/>
      <c r="AF22" s="112"/>
      <c r="AG22" s="112"/>
      <c r="AH22" s="112"/>
      <c r="AI22" s="112"/>
      <c r="AJ22" s="112"/>
      <c r="AK22" s="112"/>
      <c r="AL22" s="112"/>
      <c r="AM22" s="112"/>
      <c r="AN22" s="112"/>
    </row>
    <row r="23" spans="1:40" x14ac:dyDescent="0.3">
      <c r="A23" s="19" t="s">
        <v>5</v>
      </c>
      <c r="B23" s="13">
        <v>4134</v>
      </c>
      <c r="C23" s="13">
        <v>804</v>
      </c>
      <c r="D23" s="36">
        <f>SUM(B23:C23)</f>
        <v>4938</v>
      </c>
      <c r="E23" s="13">
        <v>502</v>
      </c>
      <c r="F23" s="13">
        <v>1024</v>
      </c>
      <c r="G23" s="36">
        <f>SUM(E23:F23)</f>
        <v>1526</v>
      </c>
      <c r="H23" s="13">
        <v>54</v>
      </c>
      <c r="I23" s="36">
        <f>SUM(H23,G23,D23)</f>
        <v>6518</v>
      </c>
      <c r="J23" s="45"/>
      <c r="K23" s="95" t="s">
        <v>5</v>
      </c>
      <c r="L23" s="96">
        <v>271</v>
      </c>
      <c r="M23" s="13">
        <v>362</v>
      </c>
      <c r="N23" s="13">
        <v>1118</v>
      </c>
      <c r="O23" s="36">
        <f>SUM(L23:N23)</f>
        <v>1751</v>
      </c>
      <c r="P23" s="13">
        <v>1774</v>
      </c>
      <c r="Q23" s="13">
        <v>2887</v>
      </c>
      <c r="R23" s="36">
        <f>SUM(P23:Q23)</f>
        <v>4661</v>
      </c>
      <c r="S23" s="13">
        <v>106</v>
      </c>
      <c r="T23" s="36">
        <f>SUM(R23,O23,S23)</f>
        <v>6518</v>
      </c>
      <c r="AE23" s="112"/>
      <c r="AF23" s="112"/>
      <c r="AG23" s="112"/>
      <c r="AH23" s="112"/>
      <c r="AI23" s="112"/>
      <c r="AJ23" s="112"/>
      <c r="AK23" s="112"/>
      <c r="AL23" s="112"/>
      <c r="AM23" s="112"/>
      <c r="AN23" s="112"/>
    </row>
    <row r="24" spans="1:40" x14ac:dyDescent="0.3">
      <c r="A24" s="19" t="s">
        <v>7</v>
      </c>
      <c r="B24" s="13">
        <v>2652</v>
      </c>
      <c r="C24" s="13">
        <v>458</v>
      </c>
      <c r="D24" s="36">
        <f>SUM(B24:C24)</f>
        <v>3110</v>
      </c>
      <c r="E24" s="13">
        <v>205</v>
      </c>
      <c r="F24" s="13">
        <v>420</v>
      </c>
      <c r="G24" s="36">
        <f>SUM(E24:F24)</f>
        <v>625</v>
      </c>
      <c r="H24" s="13">
        <v>13</v>
      </c>
      <c r="I24" s="36">
        <f>SUM(H24,G24,D24)</f>
        <v>3748</v>
      </c>
      <c r="J24" s="45"/>
      <c r="K24" s="95" t="s">
        <v>7</v>
      </c>
      <c r="L24" s="96">
        <v>337</v>
      </c>
      <c r="M24" s="13">
        <v>262</v>
      </c>
      <c r="N24" s="13">
        <v>811</v>
      </c>
      <c r="O24" s="36">
        <f>SUM(L24:N24)</f>
        <v>1410</v>
      </c>
      <c r="P24" s="13">
        <v>1239</v>
      </c>
      <c r="Q24" s="13">
        <v>1055</v>
      </c>
      <c r="R24" s="36">
        <f>SUM(P24:Q24)</f>
        <v>2294</v>
      </c>
      <c r="S24" s="13">
        <v>44</v>
      </c>
      <c r="T24" s="36">
        <f>SUM(R24,O24,S24)</f>
        <v>3748</v>
      </c>
      <c r="AE24" s="112"/>
      <c r="AF24" s="112"/>
      <c r="AG24" s="112"/>
      <c r="AH24" s="112"/>
      <c r="AI24" s="112"/>
      <c r="AJ24" s="112"/>
      <c r="AK24" s="112"/>
      <c r="AL24" s="112"/>
      <c r="AM24" s="112"/>
      <c r="AN24" s="112"/>
    </row>
    <row r="25" spans="1:40" x14ac:dyDescent="0.3">
      <c r="A25" s="97" t="s">
        <v>0</v>
      </c>
      <c r="B25" s="15">
        <v>9160</v>
      </c>
      <c r="C25" s="15">
        <v>1836</v>
      </c>
      <c r="D25" s="15">
        <f>SUM(B25:C25)</f>
        <v>10996</v>
      </c>
      <c r="E25" s="15">
        <v>1055</v>
      </c>
      <c r="F25" s="15">
        <v>2217</v>
      </c>
      <c r="G25" s="15">
        <f>SUM(E25:F25)</f>
        <v>3272</v>
      </c>
      <c r="H25" s="15">
        <v>121</v>
      </c>
      <c r="I25" s="15">
        <f>SUM(H25,G25,D25)</f>
        <v>14389</v>
      </c>
      <c r="J25" s="46"/>
      <c r="K25" s="98" t="s">
        <v>0</v>
      </c>
      <c r="L25" s="14">
        <v>790</v>
      </c>
      <c r="M25" s="15">
        <v>864</v>
      </c>
      <c r="N25" s="15">
        <v>2525</v>
      </c>
      <c r="O25" s="15">
        <f>SUM(L25:N25)</f>
        <v>4179</v>
      </c>
      <c r="P25" s="15">
        <v>4217</v>
      </c>
      <c r="Q25" s="15">
        <v>5705</v>
      </c>
      <c r="R25" s="15">
        <f>SUM(P25:Q25)</f>
        <v>9922</v>
      </c>
      <c r="S25" s="15">
        <v>288</v>
      </c>
      <c r="T25" s="15">
        <f>SUM(R25,O25,S25)</f>
        <v>14389</v>
      </c>
      <c r="AE25" s="112"/>
      <c r="AF25" s="112"/>
      <c r="AG25" s="112"/>
      <c r="AH25" s="112"/>
      <c r="AI25" s="112"/>
      <c r="AJ25" s="112"/>
      <c r="AK25" s="112"/>
      <c r="AL25" s="112"/>
      <c r="AM25" s="112"/>
      <c r="AN25" s="112"/>
    </row>
    <row r="26" spans="1:40" x14ac:dyDescent="0.3">
      <c r="A26" s="22" t="s">
        <v>10</v>
      </c>
      <c r="B26" s="13"/>
      <c r="C26" s="13"/>
      <c r="D26" s="36"/>
      <c r="E26" s="13"/>
      <c r="F26" s="13"/>
      <c r="G26" s="36"/>
      <c r="H26" s="13"/>
      <c r="I26" s="36"/>
      <c r="J26" s="45"/>
      <c r="K26" s="99" t="s">
        <v>10</v>
      </c>
      <c r="L26" s="96"/>
      <c r="M26" s="13"/>
      <c r="N26" s="13"/>
      <c r="O26" s="36"/>
      <c r="P26" s="13"/>
      <c r="Q26" s="13"/>
      <c r="R26" s="36"/>
      <c r="S26" s="13"/>
      <c r="T26" s="36"/>
      <c r="AE26" s="112"/>
      <c r="AF26" s="112"/>
      <c r="AG26" s="112"/>
      <c r="AH26" s="112"/>
      <c r="AI26" s="112"/>
      <c r="AJ26" s="112"/>
      <c r="AK26" s="112"/>
      <c r="AL26" s="112"/>
      <c r="AM26" s="112"/>
      <c r="AN26" s="112"/>
    </row>
    <row r="27" spans="1:40" x14ac:dyDescent="0.3">
      <c r="A27" s="19" t="s">
        <v>4</v>
      </c>
      <c r="B27" s="13">
        <v>1433</v>
      </c>
      <c r="C27" s="13">
        <v>296</v>
      </c>
      <c r="D27" s="36">
        <f>SUM(B27:C27)</f>
        <v>1729</v>
      </c>
      <c r="E27" s="13">
        <v>3922</v>
      </c>
      <c r="F27" s="13">
        <v>434</v>
      </c>
      <c r="G27" s="36">
        <f>SUM(E27:F27)</f>
        <v>4356</v>
      </c>
      <c r="H27" s="13">
        <v>26</v>
      </c>
      <c r="I27" s="36">
        <f>SUM(H27,G27,D27)</f>
        <v>6111</v>
      </c>
      <c r="J27" s="45"/>
      <c r="K27" s="95" t="s">
        <v>4</v>
      </c>
      <c r="L27" s="96">
        <v>381</v>
      </c>
      <c r="M27" s="13">
        <v>494</v>
      </c>
      <c r="N27" s="13">
        <v>1013</v>
      </c>
      <c r="O27" s="36">
        <f>SUM(L27:N27)</f>
        <v>1888</v>
      </c>
      <c r="P27" s="13">
        <v>1903</v>
      </c>
      <c r="Q27" s="13">
        <v>2253</v>
      </c>
      <c r="R27" s="36">
        <f>SUM(P27:Q27)</f>
        <v>4156</v>
      </c>
      <c r="S27" s="13">
        <v>67</v>
      </c>
      <c r="T27" s="36">
        <f>SUM(R27,O27,S27)</f>
        <v>6111</v>
      </c>
      <c r="AE27" s="112"/>
      <c r="AF27" s="112"/>
      <c r="AG27" s="112"/>
      <c r="AH27" s="112"/>
      <c r="AI27" s="112"/>
      <c r="AJ27" s="112"/>
      <c r="AK27" s="112"/>
      <c r="AL27" s="112"/>
      <c r="AM27" s="112"/>
      <c r="AN27" s="112"/>
    </row>
    <row r="28" spans="1:40" x14ac:dyDescent="0.3">
      <c r="A28" s="19" t="s">
        <v>5</v>
      </c>
      <c r="B28" s="13">
        <v>3714</v>
      </c>
      <c r="C28" s="13">
        <v>785</v>
      </c>
      <c r="D28" s="36">
        <f>SUM(B28:C28)</f>
        <v>4499</v>
      </c>
      <c r="E28" s="13">
        <v>23934</v>
      </c>
      <c r="F28" s="13">
        <v>1375</v>
      </c>
      <c r="G28" s="36">
        <f>SUM(E28:F28)</f>
        <v>25309</v>
      </c>
      <c r="H28" s="13">
        <v>74</v>
      </c>
      <c r="I28" s="36">
        <f>SUM(H28,G28,D28)</f>
        <v>29882</v>
      </c>
      <c r="J28" s="45"/>
      <c r="K28" s="95" t="s">
        <v>5</v>
      </c>
      <c r="L28" s="96">
        <v>628</v>
      </c>
      <c r="M28" s="13">
        <v>987</v>
      </c>
      <c r="N28" s="13">
        <v>2994</v>
      </c>
      <c r="O28" s="36">
        <f>SUM(L28:N28)</f>
        <v>4609</v>
      </c>
      <c r="P28" s="13">
        <v>9115</v>
      </c>
      <c r="Q28" s="13">
        <v>15996</v>
      </c>
      <c r="R28" s="36">
        <f>SUM(P28:Q28)</f>
        <v>25111</v>
      </c>
      <c r="S28" s="13">
        <v>162</v>
      </c>
      <c r="T28" s="36">
        <f>SUM(R28,O28,S28)</f>
        <v>29882</v>
      </c>
      <c r="AE28" s="112"/>
      <c r="AF28" s="112"/>
      <c r="AG28" s="112"/>
      <c r="AH28" s="112"/>
      <c r="AI28" s="112"/>
      <c r="AJ28" s="112"/>
      <c r="AK28" s="112"/>
      <c r="AL28" s="112"/>
      <c r="AM28" s="112"/>
      <c r="AN28" s="112"/>
    </row>
    <row r="29" spans="1:40" x14ac:dyDescent="0.3">
      <c r="A29" s="19" t="s">
        <v>6</v>
      </c>
      <c r="B29" s="13">
        <v>0</v>
      </c>
      <c r="C29" s="13">
        <v>0</v>
      </c>
      <c r="D29" s="36">
        <f>SUM(B29:C29)</f>
        <v>0</v>
      </c>
      <c r="E29" s="13">
        <v>0</v>
      </c>
      <c r="F29" s="13">
        <v>0</v>
      </c>
      <c r="G29" s="36">
        <f>SUM(E29:F29)</f>
        <v>0</v>
      </c>
      <c r="H29" s="13">
        <v>0</v>
      </c>
      <c r="I29" s="36">
        <f>SUM(H29,G29,D29)</f>
        <v>0</v>
      </c>
      <c r="J29" s="45"/>
      <c r="K29" s="95" t="s">
        <v>6</v>
      </c>
      <c r="L29" s="96">
        <v>0</v>
      </c>
      <c r="M29" s="13">
        <v>0</v>
      </c>
      <c r="N29" s="13">
        <v>0</v>
      </c>
      <c r="O29" s="36">
        <f>SUM(L29:N29)</f>
        <v>0</v>
      </c>
      <c r="P29" s="13">
        <v>0</v>
      </c>
      <c r="Q29" s="13">
        <v>0</v>
      </c>
      <c r="R29" s="36">
        <f>SUM(P29:Q29)</f>
        <v>0</v>
      </c>
      <c r="S29" s="13">
        <v>0</v>
      </c>
      <c r="T29" s="36">
        <f>SUM(R29,O29,S29)</f>
        <v>0</v>
      </c>
      <c r="AE29" s="112"/>
      <c r="AF29" s="112"/>
      <c r="AG29" s="112"/>
      <c r="AH29" s="112"/>
      <c r="AI29" s="112"/>
      <c r="AJ29" s="112"/>
      <c r="AK29" s="112"/>
      <c r="AL29" s="112"/>
      <c r="AM29" s="112"/>
      <c r="AN29" s="112"/>
    </row>
    <row r="30" spans="1:40" x14ac:dyDescent="0.3">
      <c r="A30" s="19" t="s">
        <v>7</v>
      </c>
      <c r="B30" s="13">
        <v>590</v>
      </c>
      <c r="C30" s="13">
        <v>153</v>
      </c>
      <c r="D30" s="36">
        <f>SUM(B30:C30)</f>
        <v>743</v>
      </c>
      <c r="E30" s="13">
        <v>4364</v>
      </c>
      <c r="F30" s="13">
        <v>252</v>
      </c>
      <c r="G30" s="36">
        <f>SUM(E30:F30)</f>
        <v>4616</v>
      </c>
      <c r="H30" s="13">
        <v>30</v>
      </c>
      <c r="I30" s="36">
        <f>SUM(H30,G30,D30)</f>
        <v>5389</v>
      </c>
      <c r="J30" s="45"/>
      <c r="K30" s="95" t="s">
        <v>7</v>
      </c>
      <c r="L30" s="96">
        <v>134</v>
      </c>
      <c r="M30" s="13">
        <v>225</v>
      </c>
      <c r="N30" s="13">
        <v>525</v>
      </c>
      <c r="O30" s="36">
        <f>SUM(L30:N30)</f>
        <v>884</v>
      </c>
      <c r="P30" s="13">
        <v>1819</v>
      </c>
      <c r="Q30" s="13">
        <v>2646</v>
      </c>
      <c r="R30" s="36">
        <f>SUM(P30:Q30)</f>
        <v>4465</v>
      </c>
      <c r="S30" s="13">
        <v>40</v>
      </c>
      <c r="T30" s="36">
        <f>SUM(R30,O30,S30)</f>
        <v>5389</v>
      </c>
      <c r="AE30" s="112"/>
      <c r="AF30" s="112"/>
      <c r="AG30" s="112"/>
      <c r="AH30" s="112"/>
      <c r="AI30" s="112"/>
      <c r="AJ30" s="112"/>
      <c r="AK30" s="112"/>
      <c r="AL30" s="112"/>
      <c r="AM30" s="112"/>
      <c r="AN30" s="112"/>
    </row>
    <row r="31" spans="1:40" x14ac:dyDescent="0.3">
      <c r="A31" s="97" t="s">
        <v>0</v>
      </c>
      <c r="B31" s="15">
        <v>5737</v>
      </c>
      <c r="C31" s="15">
        <v>1234</v>
      </c>
      <c r="D31" s="15">
        <f>SUM(B31:C31)</f>
        <v>6971</v>
      </c>
      <c r="E31" s="15">
        <v>32220</v>
      </c>
      <c r="F31" s="15">
        <v>2061</v>
      </c>
      <c r="G31" s="15">
        <f>SUM(E31:F31)</f>
        <v>34281</v>
      </c>
      <c r="H31" s="15">
        <v>130</v>
      </c>
      <c r="I31" s="15">
        <f>SUM(H31,G31,D31)</f>
        <v>41382</v>
      </c>
      <c r="J31" s="46"/>
      <c r="K31" s="98" t="s">
        <v>0</v>
      </c>
      <c r="L31" s="14">
        <v>1143</v>
      </c>
      <c r="M31" s="15">
        <v>1706</v>
      </c>
      <c r="N31" s="15">
        <v>4532</v>
      </c>
      <c r="O31" s="15">
        <f>SUM(L31:N31)</f>
        <v>7381</v>
      </c>
      <c r="P31" s="15">
        <v>12837</v>
      </c>
      <c r="Q31" s="15">
        <v>20895</v>
      </c>
      <c r="R31" s="15">
        <f>SUM(P31:Q31)</f>
        <v>33732</v>
      </c>
      <c r="S31" s="15">
        <v>269</v>
      </c>
      <c r="T31" s="15">
        <f>SUM(R31,O31,S31)</f>
        <v>41382</v>
      </c>
      <c r="AE31" s="112"/>
      <c r="AF31" s="112"/>
      <c r="AG31" s="112"/>
      <c r="AH31" s="112"/>
      <c r="AI31" s="112"/>
      <c r="AJ31" s="112"/>
      <c r="AK31" s="112"/>
      <c r="AL31" s="112"/>
      <c r="AM31" s="112"/>
      <c r="AN31" s="112"/>
    </row>
    <row r="32" spans="1:40" x14ac:dyDescent="0.3">
      <c r="A32" s="22" t="s">
        <v>11</v>
      </c>
      <c r="B32" s="13"/>
      <c r="C32" s="13"/>
      <c r="D32" s="36"/>
      <c r="E32" s="13"/>
      <c r="F32" s="13"/>
      <c r="G32" s="36"/>
      <c r="H32" s="13"/>
      <c r="I32" s="36"/>
      <c r="J32" s="45"/>
      <c r="K32" s="99" t="s">
        <v>11</v>
      </c>
      <c r="L32" s="96"/>
      <c r="M32" s="13"/>
      <c r="N32" s="13"/>
      <c r="O32" s="36"/>
      <c r="P32" s="13"/>
      <c r="Q32" s="13"/>
      <c r="R32" s="36"/>
      <c r="S32" s="13"/>
      <c r="T32" s="36"/>
      <c r="AE32" s="112"/>
      <c r="AF32" s="112"/>
      <c r="AG32" s="112"/>
      <c r="AH32" s="112"/>
      <c r="AI32" s="112"/>
      <c r="AJ32" s="112"/>
      <c r="AK32" s="112"/>
      <c r="AL32" s="112"/>
      <c r="AM32" s="112"/>
      <c r="AN32" s="112"/>
    </row>
    <row r="33" spans="1:40" x14ac:dyDescent="0.3">
      <c r="A33" s="19" t="s">
        <v>4</v>
      </c>
      <c r="B33" s="13">
        <v>1728</v>
      </c>
      <c r="C33" s="13">
        <v>528</v>
      </c>
      <c r="D33" s="36">
        <f>SUM(B33:C33)</f>
        <v>2256</v>
      </c>
      <c r="E33" s="13">
        <v>5532</v>
      </c>
      <c r="F33" s="13">
        <v>813</v>
      </c>
      <c r="G33" s="36">
        <f>SUM(E33:F33)</f>
        <v>6345</v>
      </c>
      <c r="H33" s="13">
        <v>32</v>
      </c>
      <c r="I33" s="36">
        <f>SUM(H33,G33,D33)</f>
        <v>8633</v>
      </c>
      <c r="J33" s="45"/>
      <c r="K33" s="95" t="s">
        <v>4</v>
      </c>
      <c r="L33" s="96">
        <v>336</v>
      </c>
      <c r="M33" s="13">
        <v>617</v>
      </c>
      <c r="N33" s="13">
        <v>1183</v>
      </c>
      <c r="O33" s="36">
        <f>SUM(L33:N33)</f>
        <v>2136</v>
      </c>
      <c r="P33" s="13">
        <v>2735</v>
      </c>
      <c r="Q33" s="13">
        <v>3695</v>
      </c>
      <c r="R33" s="36">
        <f>SUM(P33:Q33)</f>
        <v>6430</v>
      </c>
      <c r="S33" s="13">
        <v>67</v>
      </c>
      <c r="T33" s="36">
        <f>SUM(R33,O33,S33)</f>
        <v>8633</v>
      </c>
      <c r="AE33" s="112"/>
      <c r="AF33" s="112"/>
      <c r="AG33" s="112"/>
      <c r="AH33" s="112"/>
      <c r="AI33" s="112"/>
      <c r="AJ33" s="112"/>
      <c r="AK33" s="112"/>
      <c r="AL33" s="112"/>
      <c r="AM33" s="112"/>
      <c r="AN33" s="112"/>
    </row>
    <row r="34" spans="1:40" x14ac:dyDescent="0.3">
      <c r="A34" s="19" t="s">
        <v>5</v>
      </c>
      <c r="B34" s="13">
        <v>5532</v>
      </c>
      <c r="C34" s="13">
        <v>1657</v>
      </c>
      <c r="D34" s="36">
        <f>SUM(B34:C34)</f>
        <v>7189</v>
      </c>
      <c r="E34" s="13">
        <v>25423</v>
      </c>
      <c r="F34" s="13">
        <v>2727</v>
      </c>
      <c r="G34" s="36">
        <f>SUM(E34:F34)</f>
        <v>28150</v>
      </c>
      <c r="H34" s="13">
        <v>212</v>
      </c>
      <c r="I34" s="36">
        <f>SUM(H34,G34,D34)</f>
        <v>35551</v>
      </c>
      <c r="J34" s="45"/>
      <c r="K34" s="95" t="s">
        <v>5</v>
      </c>
      <c r="L34" s="96">
        <v>793</v>
      </c>
      <c r="M34" s="13">
        <v>1613</v>
      </c>
      <c r="N34" s="13">
        <v>3883</v>
      </c>
      <c r="O34" s="36">
        <f>SUM(L34:N34)</f>
        <v>6289</v>
      </c>
      <c r="P34" s="13">
        <v>10564</v>
      </c>
      <c r="Q34" s="13">
        <v>18331</v>
      </c>
      <c r="R34" s="36">
        <f>SUM(P34:Q34)</f>
        <v>28895</v>
      </c>
      <c r="S34" s="13">
        <v>367</v>
      </c>
      <c r="T34" s="36">
        <f>SUM(R34,O34,S34)</f>
        <v>35551</v>
      </c>
      <c r="AE34" s="112"/>
      <c r="AF34" s="112"/>
      <c r="AG34" s="112"/>
      <c r="AH34" s="112"/>
      <c r="AI34" s="112"/>
      <c r="AJ34" s="112"/>
      <c r="AK34" s="112"/>
      <c r="AL34" s="112"/>
      <c r="AM34" s="112"/>
      <c r="AN34" s="112"/>
    </row>
    <row r="35" spans="1:40" x14ac:dyDescent="0.3">
      <c r="A35" s="19" t="s">
        <v>6</v>
      </c>
      <c r="B35" s="13">
        <v>0</v>
      </c>
      <c r="C35" s="13">
        <v>0</v>
      </c>
      <c r="D35" s="36">
        <f>SUM(B35:C35)</f>
        <v>0</v>
      </c>
      <c r="E35" s="13">
        <v>0</v>
      </c>
      <c r="F35" s="13">
        <v>0</v>
      </c>
      <c r="G35" s="36">
        <f>SUM(E35:F35)</f>
        <v>0</v>
      </c>
      <c r="H35" s="13">
        <v>0</v>
      </c>
      <c r="I35" s="36">
        <f>SUM(H35,G35,D35)</f>
        <v>0</v>
      </c>
      <c r="J35" s="45"/>
      <c r="K35" s="95" t="s">
        <v>6</v>
      </c>
      <c r="L35" s="96">
        <v>0</v>
      </c>
      <c r="M35" s="13">
        <v>0</v>
      </c>
      <c r="N35" s="13">
        <v>0</v>
      </c>
      <c r="O35" s="36">
        <f>SUM(L35:N35)</f>
        <v>0</v>
      </c>
      <c r="P35" s="13">
        <v>0</v>
      </c>
      <c r="Q35" s="13">
        <v>0</v>
      </c>
      <c r="R35" s="36">
        <f>SUM(P35:Q35)</f>
        <v>0</v>
      </c>
      <c r="S35" s="13">
        <v>0</v>
      </c>
      <c r="T35" s="36">
        <f>SUM(R35,O35,S35)</f>
        <v>0</v>
      </c>
      <c r="AE35" s="112"/>
      <c r="AF35" s="112"/>
      <c r="AG35" s="112"/>
      <c r="AH35" s="112"/>
      <c r="AI35" s="112"/>
      <c r="AJ35" s="112"/>
      <c r="AK35" s="112"/>
      <c r="AL35" s="112"/>
      <c r="AM35" s="112"/>
      <c r="AN35" s="112"/>
    </row>
    <row r="36" spans="1:40" x14ac:dyDescent="0.3">
      <c r="A36" s="19" t="s">
        <v>7</v>
      </c>
      <c r="B36" s="13">
        <v>2227</v>
      </c>
      <c r="C36" s="13">
        <v>502</v>
      </c>
      <c r="D36" s="36">
        <f>SUM(B36:C36)</f>
        <v>2729</v>
      </c>
      <c r="E36" s="13">
        <v>8423</v>
      </c>
      <c r="F36" s="13">
        <v>1009</v>
      </c>
      <c r="G36" s="36">
        <f>SUM(E36:F36)</f>
        <v>9432</v>
      </c>
      <c r="H36" s="13">
        <v>66</v>
      </c>
      <c r="I36" s="36">
        <f>SUM(H36,G36,D36)</f>
        <v>12227</v>
      </c>
      <c r="J36" s="45"/>
      <c r="K36" s="95" t="s">
        <v>7</v>
      </c>
      <c r="L36" s="96">
        <v>389</v>
      </c>
      <c r="M36" s="13">
        <v>635</v>
      </c>
      <c r="N36" s="13">
        <v>1386</v>
      </c>
      <c r="O36" s="36">
        <f>SUM(L36:N36)</f>
        <v>2410</v>
      </c>
      <c r="P36" s="13">
        <v>3495</v>
      </c>
      <c r="Q36" s="13">
        <v>6222</v>
      </c>
      <c r="R36" s="36">
        <f>SUM(P36:Q36)</f>
        <v>9717</v>
      </c>
      <c r="S36" s="13">
        <v>100</v>
      </c>
      <c r="T36" s="36">
        <f>SUM(R36,O36,S36)</f>
        <v>12227</v>
      </c>
      <c r="W36" s="19"/>
      <c r="Y36" s="19"/>
      <c r="Z36" s="19"/>
      <c r="AA36" s="19"/>
      <c r="AB36" s="19"/>
      <c r="AD36" s="19"/>
      <c r="AE36" s="112"/>
      <c r="AF36" s="112"/>
      <c r="AG36" s="112"/>
      <c r="AH36" s="112"/>
      <c r="AI36" s="112"/>
      <c r="AJ36" s="112"/>
      <c r="AK36" s="112"/>
      <c r="AL36" s="112"/>
      <c r="AM36" s="112"/>
      <c r="AN36" s="112"/>
    </row>
    <row r="37" spans="1:40" x14ac:dyDescent="0.3">
      <c r="A37" s="97" t="s">
        <v>0</v>
      </c>
      <c r="B37" s="15">
        <v>9487</v>
      </c>
      <c r="C37" s="15">
        <v>2687</v>
      </c>
      <c r="D37" s="15">
        <f>SUM(B37:C37)</f>
        <v>12174</v>
      </c>
      <c r="E37" s="15">
        <v>39378</v>
      </c>
      <c r="F37" s="15">
        <v>4549</v>
      </c>
      <c r="G37" s="15">
        <f>SUM(E37:F37)</f>
        <v>43927</v>
      </c>
      <c r="H37" s="15">
        <v>310</v>
      </c>
      <c r="I37" s="15">
        <f>SUM(H37,G37,D37)</f>
        <v>56411</v>
      </c>
      <c r="J37" s="46"/>
      <c r="K37" s="98" t="s">
        <v>0</v>
      </c>
      <c r="L37" s="14">
        <v>1518</v>
      </c>
      <c r="M37" s="15">
        <v>2865</v>
      </c>
      <c r="N37" s="15">
        <v>6452</v>
      </c>
      <c r="O37" s="15">
        <f>SUM(L37:N37)</f>
        <v>10835</v>
      </c>
      <c r="P37" s="15">
        <v>16794</v>
      </c>
      <c r="Q37" s="15">
        <v>28248</v>
      </c>
      <c r="R37" s="15">
        <f>SUM(P37:Q37)</f>
        <v>45042</v>
      </c>
      <c r="S37" s="15">
        <v>534</v>
      </c>
      <c r="T37" s="15">
        <f>SUM(R37,O37,S37)</f>
        <v>56411</v>
      </c>
      <c r="AE37" s="112"/>
      <c r="AF37" s="112"/>
      <c r="AG37" s="112"/>
      <c r="AH37" s="112"/>
      <c r="AI37" s="112"/>
      <c r="AJ37" s="112"/>
      <c r="AK37" s="112"/>
      <c r="AL37" s="112"/>
      <c r="AM37" s="112"/>
      <c r="AN37" s="112"/>
    </row>
    <row r="38" spans="1:40" x14ac:dyDescent="0.3">
      <c r="A38" s="22" t="s">
        <v>12</v>
      </c>
      <c r="B38" s="13"/>
      <c r="C38" s="13"/>
      <c r="D38" s="36"/>
      <c r="E38" s="13"/>
      <c r="F38" s="13"/>
      <c r="G38" s="36"/>
      <c r="H38" s="13"/>
      <c r="I38" s="36"/>
      <c r="J38" s="45"/>
      <c r="K38" s="99" t="s">
        <v>12</v>
      </c>
      <c r="L38" s="96"/>
      <c r="M38" s="13"/>
      <c r="N38" s="13"/>
      <c r="O38" s="36"/>
      <c r="P38" s="13"/>
      <c r="Q38" s="13"/>
      <c r="R38" s="36"/>
      <c r="S38" s="13"/>
      <c r="T38" s="36"/>
      <c r="AE38" s="112"/>
      <c r="AF38" s="112"/>
      <c r="AG38" s="112"/>
      <c r="AH38" s="112"/>
      <c r="AI38" s="112"/>
      <c r="AJ38" s="112"/>
      <c r="AK38" s="112"/>
      <c r="AL38" s="112"/>
      <c r="AM38" s="112"/>
      <c r="AN38" s="112"/>
    </row>
    <row r="39" spans="1:40" x14ac:dyDescent="0.3">
      <c r="A39" s="19" t="s">
        <v>4</v>
      </c>
      <c r="B39" s="13">
        <v>57</v>
      </c>
      <c r="C39" s="13">
        <v>5</v>
      </c>
      <c r="D39" s="36">
        <f>SUM(B39:C39)</f>
        <v>62</v>
      </c>
      <c r="E39" s="13">
        <v>4</v>
      </c>
      <c r="F39" s="13">
        <v>0</v>
      </c>
      <c r="G39" s="36">
        <f>SUM(E39:F39)</f>
        <v>4</v>
      </c>
      <c r="H39" s="13">
        <v>0</v>
      </c>
      <c r="I39" s="36">
        <f>SUM(H39,G39,D39)</f>
        <v>66</v>
      </c>
      <c r="J39" s="45"/>
      <c r="K39" s="95" t="s">
        <v>4</v>
      </c>
      <c r="L39" s="96">
        <v>1</v>
      </c>
      <c r="M39" s="13">
        <v>1</v>
      </c>
      <c r="N39" s="13">
        <v>4</v>
      </c>
      <c r="O39" s="36">
        <f>SUM(L39:N39)</f>
        <v>6</v>
      </c>
      <c r="P39" s="13">
        <v>36</v>
      </c>
      <c r="Q39" s="13">
        <v>24</v>
      </c>
      <c r="R39" s="36">
        <f>SUM(P39:Q39)</f>
        <v>60</v>
      </c>
      <c r="S39" s="13">
        <v>0</v>
      </c>
      <c r="T39" s="36">
        <f>SUM(R39,O39,S39)</f>
        <v>66</v>
      </c>
      <c r="AE39" s="112"/>
      <c r="AF39" s="112"/>
      <c r="AG39" s="112"/>
      <c r="AH39" s="112"/>
      <c r="AI39" s="112"/>
      <c r="AJ39" s="112"/>
      <c r="AK39" s="112"/>
      <c r="AL39" s="112"/>
      <c r="AM39" s="112"/>
      <c r="AN39" s="112"/>
    </row>
    <row r="40" spans="1:40" x14ac:dyDescent="0.3">
      <c r="A40" s="97" t="s">
        <v>0</v>
      </c>
      <c r="B40" s="15">
        <v>57</v>
      </c>
      <c r="C40" s="15">
        <v>5</v>
      </c>
      <c r="D40" s="15">
        <f>SUM(B40:C40)</f>
        <v>62</v>
      </c>
      <c r="E40" s="15">
        <v>4</v>
      </c>
      <c r="F40" s="15">
        <v>0</v>
      </c>
      <c r="G40" s="15">
        <f>SUM(E40:F40)</f>
        <v>4</v>
      </c>
      <c r="H40" s="15">
        <v>0</v>
      </c>
      <c r="I40" s="15">
        <f>SUM(H40,G40,D40)</f>
        <v>66</v>
      </c>
      <c r="J40" s="46"/>
      <c r="K40" s="98" t="s">
        <v>0</v>
      </c>
      <c r="L40" s="14">
        <v>1</v>
      </c>
      <c r="M40" s="15">
        <v>1</v>
      </c>
      <c r="N40" s="15">
        <v>4</v>
      </c>
      <c r="O40" s="15">
        <f>SUM(L40:N40)</f>
        <v>6</v>
      </c>
      <c r="P40" s="15">
        <v>36</v>
      </c>
      <c r="Q40" s="15">
        <v>24</v>
      </c>
      <c r="R40" s="15">
        <f>SUM(P40:Q40)</f>
        <v>60</v>
      </c>
      <c r="S40" s="15">
        <v>0</v>
      </c>
      <c r="T40" s="15">
        <f>SUM(R40,O40,S40)</f>
        <v>66</v>
      </c>
      <c r="AE40" s="112"/>
      <c r="AF40" s="112"/>
      <c r="AG40" s="112"/>
      <c r="AH40" s="112"/>
      <c r="AI40" s="112"/>
      <c r="AJ40" s="112"/>
      <c r="AK40" s="112"/>
      <c r="AL40" s="112"/>
      <c r="AM40" s="112"/>
      <c r="AN40" s="112"/>
    </row>
    <row r="41" spans="1:40" x14ac:dyDescent="0.3">
      <c r="A41" s="22" t="s">
        <v>13</v>
      </c>
      <c r="B41" s="13"/>
      <c r="C41" s="13"/>
      <c r="D41" s="36"/>
      <c r="E41" s="13"/>
      <c r="F41" s="13"/>
      <c r="G41" s="36"/>
      <c r="H41" s="13"/>
      <c r="I41" s="36"/>
      <c r="J41" s="45"/>
      <c r="K41" s="99" t="s">
        <v>13</v>
      </c>
      <c r="L41" s="96"/>
      <c r="M41" s="13"/>
      <c r="N41" s="13"/>
      <c r="O41" s="36"/>
      <c r="P41" s="13"/>
      <c r="Q41" s="13"/>
      <c r="R41" s="36"/>
      <c r="S41" s="13"/>
      <c r="T41" s="36"/>
      <c r="AE41" s="112"/>
      <c r="AF41" s="112"/>
      <c r="AG41" s="112"/>
      <c r="AH41" s="112"/>
      <c r="AI41" s="112"/>
      <c r="AJ41" s="112"/>
      <c r="AK41" s="112"/>
      <c r="AL41" s="112"/>
      <c r="AM41" s="112"/>
      <c r="AN41" s="112"/>
    </row>
    <row r="42" spans="1:40" x14ac:dyDescent="0.3">
      <c r="A42" s="19" t="s">
        <v>4</v>
      </c>
      <c r="B42" s="13">
        <v>1156</v>
      </c>
      <c r="C42" s="13">
        <v>251</v>
      </c>
      <c r="D42" s="36">
        <f>SUM(B42:C42)</f>
        <v>1407</v>
      </c>
      <c r="E42" s="13">
        <v>3212</v>
      </c>
      <c r="F42" s="13">
        <v>487</v>
      </c>
      <c r="G42" s="36">
        <f>SUM(E42:F42)</f>
        <v>3699</v>
      </c>
      <c r="H42" s="13">
        <v>10</v>
      </c>
      <c r="I42" s="36">
        <f>SUM(H42,G42,D42)</f>
        <v>5116</v>
      </c>
      <c r="J42" s="45"/>
      <c r="K42" s="95" t="s">
        <v>4</v>
      </c>
      <c r="L42" s="96">
        <v>240</v>
      </c>
      <c r="M42" s="13">
        <v>335</v>
      </c>
      <c r="N42" s="13">
        <v>802</v>
      </c>
      <c r="O42" s="36">
        <f>SUM(L42:N42)</f>
        <v>1377</v>
      </c>
      <c r="P42" s="13">
        <v>1759</v>
      </c>
      <c r="Q42" s="13">
        <v>1946</v>
      </c>
      <c r="R42" s="36">
        <f>SUM(P42:Q42)</f>
        <v>3705</v>
      </c>
      <c r="S42" s="13">
        <v>34</v>
      </c>
      <c r="T42" s="36">
        <f>SUM(R42,O42,S42)</f>
        <v>5116</v>
      </c>
      <c r="AE42" s="112"/>
      <c r="AF42" s="112"/>
      <c r="AG42" s="112"/>
      <c r="AH42" s="112"/>
      <c r="AI42" s="112"/>
      <c r="AJ42" s="112"/>
      <c r="AK42" s="112"/>
      <c r="AL42" s="112"/>
      <c r="AM42" s="112"/>
      <c r="AN42" s="112"/>
    </row>
    <row r="43" spans="1:40" x14ac:dyDescent="0.3">
      <c r="A43" s="19" t="s">
        <v>5</v>
      </c>
      <c r="B43" s="13">
        <v>2583</v>
      </c>
      <c r="C43" s="13">
        <v>711</v>
      </c>
      <c r="D43" s="36">
        <f>SUM(B43:C43)</f>
        <v>3294</v>
      </c>
      <c r="E43" s="13">
        <v>16351</v>
      </c>
      <c r="F43" s="13">
        <v>1503</v>
      </c>
      <c r="G43" s="36">
        <f>SUM(E43:F43)</f>
        <v>17854</v>
      </c>
      <c r="H43" s="13">
        <v>18</v>
      </c>
      <c r="I43" s="36">
        <f>SUM(H43,G43,D43)</f>
        <v>21166</v>
      </c>
      <c r="J43" s="45"/>
      <c r="K43" s="95" t="s">
        <v>5</v>
      </c>
      <c r="L43" s="96">
        <v>354</v>
      </c>
      <c r="M43" s="13">
        <v>689</v>
      </c>
      <c r="N43" s="13">
        <v>2361</v>
      </c>
      <c r="O43" s="36">
        <f>SUM(L43:N43)</f>
        <v>3404</v>
      </c>
      <c r="P43" s="13">
        <v>7276</v>
      </c>
      <c r="Q43" s="13">
        <v>10412</v>
      </c>
      <c r="R43" s="36">
        <f>SUM(P43:Q43)</f>
        <v>17688</v>
      </c>
      <c r="S43" s="13">
        <v>74</v>
      </c>
      <c r="T43" s="36">
        <f>SUM(R43,O43,S43)</f>
        <v>21166</v>
      </c>
      <c r="AE43" s="112"/>
      <c r="AF43" s="112"/>
      <c r="AG43" s="112"/>
      <c r="AH43" s="112"/>
      <c r="AI43" s="112"/>
      <c r="AJ43" s="112"/>
      <c r="AK43" s="112"/>
      <c r="AL43" s="112"/>
      <c r="AM43" s="112"/>
      <c r="AN43" s="112"/>
    </row>
    <row r="44" spans="1:40" x14ac:dyDescent="0.3">
      <c r="A44" s="19" t="s">
        <v>6</v>
      </c>
      <c r="B44" s="13">
        <v>41</v>
      </c>
      <c r="C44" s="13">
        <v>5</v>
      </c>
      <c r="D44" s="36">
        <f>SUM(B44:C44)</f>
        <v>46</v>
      </c>
      <c r="E44" s="13">
        <v>67</v>
      </c>
      <c r="F44" s="13">
        <v>12</v>
      </c>
      <c r="G44" s="36">
        <f>SUM(E44:F44)</f>
        <v>79</v>
      </c>
      <c r="H44" s="13">
        <v>0</v>
      </c>
      <c r="I44" s="36">
        <f>SUM(H44,G44,D44)</f>
        <v>125</v>
      </c>
      <c r="J44" s="45"/>
      <c r="K44" s="95" t="s">
        <v>6</v>
      </c>
      <c r="L44" s="96">
        <v>0</v>
      </c>
      <c r="M44" s="13">
        <v>0</v>
      </c>
      <c r="N44" s="13">
        <v>9</v>
      </c>
      <c r="O44" s="36">
        <f>SUM(L44:N44)</f>
        <v>9</v>
      </c>
      <c r="P44" s="13">
        <v>32</v>
      </c>
      <c r="Q44" s="13">
        <v>84</v>
      </c>
      <c r="R44" s="36">
        <f>SUM(P44:Q44)</f>
        <v>116</v>
      </c>
      <c r="S44" s="13">
        <v>0</v>
      </c>
      <c r="T44" s="36">
        <f>SUM(R44,O44,S44)</f>
        <v>125</v>
      </c>
      <c r="W44" s="19"/>
      <c r="Y44" s="19"/>
      <c r="Z44" s="19"/>
      <c r="AA44" s="19"/>
      <c r="AB44" s="19"/>
      <c r="AD44" s="19"/>
      <c r="AE44" s="112"/>
      <c r="AF44" s="112"/>
      <c r="AG44" s="112"/>
      <c r="AH44" s="112"/>
      <c r="AI44" s="112"/>
      <c r="AJ44" s="112"/>
      <c r="AK44" s="112"/>
      <c r="AL44" s="112"/>
      <c r="AM44" s="112"/>
      <c r="AN44" s="112"/>
    </row>
    <row r="45" spans="1:40" x14ac:dyDescent="0.3">
      <c r="A45" s="19" t="s">
        <v>7</v>
      </c>
      <c r="B45" s="13">
        <v>396</v>
      </c>
      <c r="C45" s="13">
        <v>109</v>
      </c>
      <c r="D45" s="36">
        <f>SUM(B45:C45)</f>
        <v>505</v>
      </c>
      <c r="E45" s="13">
        <v>2925</v>
      </c>
      <c r="F45" s="13">
        <v>282</v>
      </c>
      <c r="G45" s="36">
        <f>SUM(E45:F45)</f>
        <v>3207</v>
      </c>
      <c r="H45" s="13">
        <v>4</v>
      </c>
      <c r="I45" s="36">
        <f>SUM(H45,G45,D45)</f>
        <v>3716</v>
      </c>
      <c r="J45" s="45"/>
      <c r="K45" s="95" t="s">
        <v>7</v>
      </c>
      <c r="L45" s="96">
        <v>51</v>
      </c>
      <c r="M45" s="13">
        <v>100</v>
      </c>
      <c r="N45" s="13">
        <v>410</v>
      </c>
      <c r="O45" s="36">
        <f>SUM(L45:N45)</f>
        <v>561</v>
      </c>
      <c r="P45" s="13">
        <v>1264</v>
      </c>
      <c r="Q45" s="13">
        <v>1880</v>
      </c>
      <c r="R45" s="36">
        <f>SUM(P45:Q45)</f>
        <v>3144</v>
      </c>
      <c r="S45" s="13">
        <v>11</v>
      </c>
      <c r="T45" s="36">
        <f>SUM(R45,O45,S45)</f>
        <v>3716</v>
      </c>
      <c r="AE45" s="112"/>
      <c r="AF45" s="112"/>
      <c r="AG45" s="112"/>
      <c r="AH45" s="112"/>
      <c r="AI45" s="112"/>
      <c r="AJ45" s="112"/>
      <c r="AK45" s="112"/>
      <c r="AL45" s="112"/>
      <c r="AM45" s="112"/>
      <c r="AN45" s="112"/>
    </row>
    <row r="46" spans="1:40" x14ac:dyDescent="0.3">
      <c r="A46" s="97" t="s">
        <v>0</v>
      </c>
      <c r="B46" s="15">
        <v>4176</v>
      </c>
      <c r="C46" s="15">
        <v>1076</v>
      </c>
      <c r="D46" s="15">
        <f>SUM(B46:C46)</f>
        <v>5252</v>
      </c>
      <c r="E46" s="15">
        <v>22555</v>
      </c>
      <c r="F46" s="15">
        <v>2284</v>
      </c>
      <c r="G46" s="15">
        <f>SUM(E46:F46)</f>
        <v>24839</v>
      </c>
      <c r="H46" s="15">
        <v>32</v>
      </c>
      <c r="I46" s="15">
        <f>SUM(H46,G46,D46)</f>
        <v>30123</v>
      </c>
      <c r="J46" s="46"/>
      <c r="K46" s="98" t="s">
        <v>0</v>
      </c>
      <c r="L46" s="14">
        <v>645</v>
      </c>
      <c r="M46" s="15">
        <v>1124</v>
      </c>
      <c r="N46" s="15">
        <v>3582</v>
      </c>
      <c r="O46" s="15">
        <f>SUM(L46:N46)</f>
        <v>5351</v>
      </c>
      <c r="P46" s="15">
        <v>10331</v>
      </c>
      <c r="Q46" s="15">
        <v>14322</v>
      </c>
      <c r="R46" s="15">
        <f>SUM(P46:Q46)</f>
        <v>24653</v>
      </c>
      <c r="S46" s="15">
        <v>119</v>
      </c>
      <c r="T46" s="15">
        <f>SUM(R46,O46,S46)</f>
        <v>30123</v>
      </c>
      <c r="AE46" s="112"/>
      <c r="AF46" s="112"/>
      <c r="AG46" s="112"/>
      <c r="AH46" s="112"/>
      <c r="AI46" s="112"/>
      <c r="AJ46" s="112"/>
      <c r="AK46" s="112"/>
      <c r="AL46" s="112"/>
      <c r="AM46" s="112"/>
      <c r="AN46" s="112"/>
    </row>
    <row r="47" spans="1:40" x14ac:dyDescent="0.3">
      <c r="A47" s="100" t="s">
        <v>14</v>
      </c>
      <c r="B47" s="16"/>
      <c r="C47" s="16"/>
      <c r="D47" s="37"/>
      <c r="E47" s="16"/>
      <c r="F47" s="16"/>
      <c r="G47" s="37"/>
      <c r="H47" s="16"/>
      <c r="I47" s="37"/>
      <c r="J47" s="45"/>
      <c r="K47" s="92" t="s">
        <v>14</v>
      </c>
      <c r="L47" s="101"/>
      <c r="M47" s="16"/>
      <c r="N47" s="16"/>
      <c r="O47" s="37"/>
      <c r="P47" s="16"/>
      <c r="Q47" s="16"/>
      <c r="R47" s="37"/>
      <c r="S47" s="16"/>
      <c r="T47" s="37"/>
      <c r="AF47" s="112"/>
      <c r="AG47" s="112"/>
      <c r="AH47" s="112"/>
      <c r="AI47" s="112"/>
      <c r="AJ47" s="112"/>
      <c r="AK47" s="112"/>
      <c r="AL47" s="112"/>
      <c r="AM47" s="112"/>
      <c r="AN47" s="112"/>
    </row>
    <row r="48" spans="1:40" x14ac:dyDescent="0.3">
      <c r="A48" s="19" t="s">
        <v>4</v>
      </c>
      <c r="B48" s="13">
        <f t="shared" ref="B48:I48" si="0">SUM(B10,B16,B22,B27,B33,B39,B42)</f>
        <v>11165</v>
      </c>
      <c r="C48" s="13">
        <f t="shared" si="0"/>
        <v>3029</v>
      </c>
      <c r="D48" s="36">
        <f t="shared" si="0"/>
        <v>14194</v>
      </c>
      <c r="E48" s="13">
        <f t="shared" si="0"/>
        <v>22855</v>
      </c>
      <c r="F48" s="13">
        <f t="shared" si="0"/>
        <v>4710</v>
      </c>
      <c r="G48" s="36">
        <f t="shared" si="0"/>
        <v>27565</v>
      </c>
      <c r="H48" s="13">
        <f t="shared" si="0"/>
        <v>198</v>
      </c>
      <c r="I48" s="36">
        <f t="shared" si="0"/>
        <v>41957</v>
      </c>
      <c r="J48" s="45"/>
      <c r="K48" s="95" t="s">
        <v>4</v>
      </c>
      <c r="L48" s="96">
        <f t="shared" ref="L48:T48" si="1">SUM(L10,L16,L22,L27,L33,L39,L42)</f>
        <v>1950</v>
      </c>
      <c r="M48" s="13">
        <f t="shared" si="1"/>
        <v>2856</v>
      </c>
      <c r="N48" s="13">
        <f t="shared" si="1"/>
        <v>6122</v>
      </c>
      <c r="O48" s="36">
        <f t="shared" si="1"/>
        <v>10928</v>
      </c>
      <c r="P48" s="13">
        <f t="shared" si="1"/>
        <v>12888</v>
      </c>
      <c r="Q48" s="13">
        <f t="shared" si="1"/>
        <v>17697</v>
      </c>
      <c r="R48" s="36">
        <f t="shared" si="1"/>
        <v>30585</v>
      </c>
      <c r="S48" s="13">
        <f t="shared" si="1"/>
        <v>444</v>
      </c>
      <c r="T48" s="36">
        <f t="shared" si="1"/>
        <v>41957</v>
      </c>
      <c r="AF48" s="112"/>
      <c r="AG48" s="112"/>
      <c r="AH48" s="112"/>
      <c r="AI48" s="112"/>
      <c r="AJ48" s="112"/>
      <c r="AK48" s="112"/>
      <c r="AL48" s="112"/>
      <c r="AM48" s="112"/>
      <c r="AN48" s="112"/>
    </row>
    <row r="49" spans="1:40" x14ac:dyDescent="0.3">
      <c r="A49" s="19" t="s">
        <v>5</v>
      </c>
      <c r="B49" s="13">
        <f t="shared" ref="B49:I49" si="2">SUM(B11,B17,B23,B28,B34,B43)</f>
        <v>29043</v>
      </c>
      <c r="C49" s="13">
        <f t="shared" si="2"/>
        <v>7820</v>
      </c>
      <c r="D49" s="36">
        <f t="shared" si="2"/>
        <v>36863</v>
      </c>
      <c r="E49" s="13">
        <f t="shared" si="2"/>
        <v>106758</v>
      </c>
      <c r="F49" s="13">
        <f t="shared" si="2"/>
        <v>13175</v>
      </c>
      <c r="G49" s="36">
        <f t="shared" si="2"/>
        <v>119933</v>
      </c>
      <c r="H49" s="13">
        <f t="shared" si="2"/>
        <v>538</v>
      </c>
      <c r="I49" s="36">
        <f t="shared" si="2"/>
        <v>157334</v>
      </c>
      <c r="J49" s="45"/>
      <c r="K49" s="95" t="s">
        <v>5</v>
      </c>
      <c r="L49" s="96">
        <f t="shared" ref="L49:T49" si="3">SUM(L11,L17,L23,L28,L34,L43)</f>
        <v>3917</v>
      </c>
      <c r="M49" s="13">
        <f t="shared" si="3"/>
        <v>6675</v>
      </c>
      <c r="N49" s="13">
        <f t="shared" si="3"/>
        <v>16838</v>
      </c>
      <c r="O49" s="36">
        <f t="shared" si="3"/>
        <v>27430</v>
      </c>
      <c r="P49" s="13">
        <f t="shared" si="3"/>
        <v>47427</v>
      </c>
      <c r="Q49" s="13">
        <f t="shared" si="3"/>
        <v>81320</v>
      </c>
      <c r="R49" s="36">
        <f t="shared" si="3"/>
        <v>128747</v>
      </c>
      <c r="S49" s="13">
        <f t="shared" si="3"/>
        <v>1157</v>
      </c>
      <c r="T49" s="36">
        <f t="shared" si="3"/>
        <v>157334</v>
      </c>
      <c r="AE49" s="112"/>
      <c r="AF49" s="112"/>
      <c r="AG49" s="112"/>
      <c r="AH49" s="112"/>
      <c r="AI49" s="112"/>
      <c r="AJ49" s="112"/>
      <c r="AK49" s="112"/>
      <c r="AL49" s="112"/>
      <c r="AM49" s="112"/>
      <c r="AN49" s="112"/>
    </row>
    <row r="50" spans="1:40" x14ac:dyDescent="0.3">
      <c r="A50" s="19" t="s">
        <v>6</v>
      </c>
      <c r="B50" s="13">
        <f t="shared" ref="B50:I50" si="4">SUM(B12,B18,B29,B35,B44)</f>
        <v>41</v>
      </c>
      <c r="C50" s="13">
        <f t="shared" si="4"/>
        <v>5</v>
      </c>
      <c r="D50" s="36">
        <f t="shared" si="4"/>
        <v>46</v>
      </c>
      <c r="E50" s="13">
        <f t="shared" si="4"/>
        <v>67</v>
      </c>
      <c r="F50" s="13">
        <f t="shared" si="4"/>
        <v>12</v>
      </c>
      <c r="G50" s="36">
        <f t="shared" si="4"/>
        <v>79</v>
      </c>
      <c r="H50" s="13">
        <f t="shared" si="4"/>
        <v>0</v>
      </c>
      <c r="I50" s="36">
        <f t="shared" si="4"/>
        <v>125</v>
      </c>
      <c r="J50" s="45"/>
      <c r="K50" s="95" t="s">
        <v>6</v>
      </c>
      <c r="L50" s="96">
        <f t="shared" ref="L50:T50" si="5">SUM(L12,L18,L29,L35,L44)</f>
        <v>0</v>
      </c>
      <c r="M50" s="13">
        <f t="shared" si="5"/>
        <v>0</v>
      </c>
      <c r="N50" s="13">
        <f t="shared" si="5"/>
        <v>9</v>
      </c>
      <c r="O50" s="36">
        <f t="shared" si="5"/>
        <v>9</v>
      </c>
      <c r="P50" s="13">
        <f t="shared" si="5"/>
        <v>32</v>
      </c>
      <c r="Q50" s="13">
        <f t="shared" si="5"/>
        <v>84</v>
      </c>
      <c r="R50" s="36">
        <f t="shared" si="5"/>
        <v>116</v>
      </c>
      <c r="S50" s="13">
        <f t="shared" si="5"/>
        <v>0</v>
      </c>
      <c r="T50" s="36">
        <f t="shared" si="5"/>
        <v>125</v>
      </c>
      <c r="AE50" s="112"/>
      <c r="AF50" s="112"/>
      <c r="AG50" s="112"/>
      <c r="AH50" s="112"/>
      <c r="AI50" s="112"/>
      <c r="AJ50" s="112"/>
      <c r="AK50" s="112"/>
      <c r="AL50" s="112"/>
      <c r="AM50" s="112"/>
      <c r="AN50" s="112"/>
    </row>
    <row r="51" spans="1:40" x14ac:dyDescent="0.3">
      <c r="A51" s="19" t="s">
        <v>7</v>
      </c>
      <c r="B51" s="13">
        <f t="shared" ref="B51:I51" si="6">SUM(B13,B19,B24,B30,B36,B45)</f>
        <v>14011</v>
      </c>
      <c r="C51" s="13">
        <f t="shared" si="6"/>
        <v>3374</v>
      </c>
      <c r="D51" s="36">
        <f t="shared" si="6"/>
        <v>17385</v>
      </c>
      <c r="E51" s="13">
        <f t="shared" si="6"/>
        <v>33991</v>
      </c>
      <c r="F51" s="13">
        <f t="shared" si="6"/>
        <v>5400</v>
      </c>
      <c r="G51" s="36">
        <f t="shared" si="6"/>
        <v>39391</v>
      </c>
      <c r="H51" s="13">
        <f t="shared" si="6"/>
        <v>226</v>
      </c>
      <c r="I51" s="36">
        <f t="shared" si="6"/>
        <v>57002</v>
      </c>
      <c r="J51" s="45"/>
      <c r="K51" s="95" t="s">
        <v>7</v>
      </c>
      <c r="L51" s="96">
        <f t="shared" ref="L51:T51" si="7">SUM(L13,L19,L24,L30,L36,L45)</f>
        <v>2812</v>
      </c>
      <c r="M51" s="13">
        <f t="shared" si="7"/>
        <v>3097</v>
      </c>
      <c r="N51" s="13">
        <f t="shared" si="7"/>
        <v>6949</v>
      </c>
      <c r="O51" s="36">
        <f t="shared" si="7"/>
        <v>12858</v>
      </c>
      <c r="P51" s="13">
        <f t="shared" si="7"/>
        <v>16890</v>
      </c>
      <c r="Q51" s="13">
        <f t="shared" si="7"/>
        <v>26854</v>
      </c>
      <c r="R51" s="36">
        <f t="shared" si="7"/>
        <v>43744</v>
      </c>
      <c r="S51" s="13">
        <f t="shared" si="7"/>
        <v>400</v>
      </c>
      <c r="T51" s="36">
        <f t="shared" si="7"/>
        <v>57002</v>
      </c>
      <c r="AE51" s="112"/>
      <c r="AF51" s="112"/>
      <c r="AG51" s="112"/>
      <c r="AH51" s="112"/>
      <c r="AI51" s="112"/>
      <c r="AJ51" s="112"/>
      <c r="AK51" s="112"/>
      <c r="AL51" s="112"/>
      <c r="AM51" s="112"/>
      <c r="AN51" s="112"/>
    </row>
    <row r="52" spans="1:40" x14ac:dyDescent="0.3">
      <c r="A52" s="97" t="s">
        <v>15</v>
      </c>
      <c r="B52" s="15">
        <f t="shared" ref="B52:I52" si="8">SUM(B48:B51)</f>
        <v>54260</v>
      </c>
      <c r="C52" s="15">
        <f t="shared" si="8"/>
        <v>14228</v>
      </c>
      <c r="D52" s="15">
        <f t="shared" si="8"/>
        <v>68488</v>
      </c>
      <c r="E52" s="15">
        <f t="shared" si="8"/>
        <v>163671</v>
      </c>
      <c r="F52" s="15">
        <f t="shared" si="8"/>
        <v>23297</v>
      </c>
      <c r="G52" s="15">
        <f t="shared" si="8"/>
        <v>186968</v>
      </c>
      <c r="H52" s="15">
        <f t="shared" si="8"/>
        <v>962</v>
      </c>
      <c r="I52" s="15">
        <f t="shared" si="8"/>
        <v>256418</v>
      </c>
      <c r="J52" s="46"/>
      <c r="K52" s="98" t="s">
        <v>15</v>
      </c>
      <c r="L52" s="14">
        <f t="shared" ref="L52:T52" si="9">SUM(L48:L51)</f>
        <v>8679</v>
      </c>
      <c r="M52" s="15">
        <f t="shared" si="9"/>
        <v>12628</v>
      </c>
      <c r="N52" s="15">
        <f t="shared" si="9"/>
        <v>29918</v>
      </c>
      <c r="O52" s="15">
        <f t="shared" si="9"/>
        <v>51225</v>
      </c>
      <c r="P52" s="15">
        <f t="shared" si="9"/>
        <v>77237</v>
      </c>
      <c r="Q52" s="15">
        <f t="shared" si="9"/>
        <v>125955</v>
      </c>
      <c r="R52" s="15">
        <f t="shared" si="9"/>
        <v>203192</v>
      </c>
      <c r="S52" s="15">
        <f t="shared" si="9"/>
        <v>2001</v>
      </c>
      <c r="T52" s="15">
        <f t="shared" si="9"/>
        <v>256418</v>
      </c>
      <c r="AE52" s="112"/>
      <c r="AF52" s="112"/>
      <c r="AG52" s="112"/>
      <c r="AH52" s="112"/>
      <c r="AI52" s="112"/>
      <c r="AJ52" s="112"/>
      <c r="AK52" s="112"/>
      <c r="AL52" s="112"/>
      <c r="AM52" s="112"/>
      <c r="AN52" s="112"/>
    </row>
    <row r="53" spans="1:40" x14ac:dyDescent="0.3">
      <c r="A53" s="19"/>
      <c r="O53" s="18"/>
      <c r="S53" s="159"/>
      <c r="T53" s="18"/>
      <c r="AE53" s="112"/>
    </row>
    <row r="54" spans="1:40" x14ac:dyDescent="0.3">
      <c r="A54" s="69" t="s">
        <v>59</v>
      </c>
      <c r="AE54" s="112"/>
    </row>
    <row r="55" spans="1:40" x14ac:dyDescent="0.3">
      <c r="A55" s="69" t="s">
        <v>60</v>
      </c>
      <c r="AE55" s="112"/>
    </row>
    <row r="56" spans="1:40" x14ac:dyDescent="0.3">
      <c r="A56" s="17"/>
      <c r="AE56" s="112"/>
    </row>
    <row r="57" spans="1:40" x14ac:dyDescent="0.3">
      <c r="A57" s="17"/>
      <c r="AE57" s="112"/>
    </row>
    <row r="58" spans="1:40" x14ac:dyDescent="0.3">
      <c r="A58" s="17"/>
      <c r="AE58" s="112"/>
    </row>
    <row r="59" spans="1:40" x14ac:dyDescent="0.3">
      <c r="AE59" s="112"/>
    </row>
    <row r="60" spans="1:40" x14ac:dyDescent="0.3">
      <c r="AE60" s="112"/>
    </row>
    <row r="61" spans="1:40" x14ac:dyDescent="0.3">
      <c r="AE61" s="112"/>
    </row>
    <row r="62" spans="1:40" x14ac:dyDescent="0.3">
      <c r="AE62" s="112"/>
    </row>
  </sheetData>
  <mergeCells count="11">
    <mergeCell ref="L1:T1"/>
    <mergeCell ref="B7:D7"/>
    <mergeCell ref="L7:O7"/>
    <mergeCell ref="A2:I2"/>
    <mergeCell ref="A5:I5"/>
    <mergeCell ref="K5:T5"/>
    <mergeCell ref="K2:T2"/>
    <mergeCell ref="E7:G7"/>
    <mergeCell ref="P7:R7"/>
    <mergeCell ref="A3:I3"/>
    <mergeCell ref="K3:T3"/>
  </mergeCells>
  <pageMargins left="0.11811023622047245" right="0.11811023622047245" top="0.15748031496062992" bottom="0.15748031496062992" header="0.31496062992125984" footer="0.31496062992125984"/>
  <pageSetup paperSize="9" scale="80" orientation="portrait"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58"/>
  <sheetViews>
    <sheetView workbookViewId="0">
      <selection activeCell="A57" sqref="A57"/>
    </sheetView>
  </sheetViews>
  <sheetFormatPr defaultRowHeight="14.4" x14ac:dyDescent="0.3"/>
  <cols>
    <col min="1" max="1" width="25.6640625" style="22" customWidth="1"/>
    <col min="2" max="2" width="11.109375" style="18" customWidth="1"/>
    <col min="3" max="3" width="12.109375" style="18" customWidth="1"/>
    <col min="4" max="4" width="9.5546875" style="38" customWidth="1"/>
    <col min="5" max="5" width="11.109375" style="18" customWidth="1"/>
    <col min="6" max="7" width="11" style="18" customWidth="1"/>
    <col min="8" max="8" width="10.5546875" style="18" customWidth="1"/>
    <col min="9" max="9" width="10.88671875" style="38" customWidth="1"/>
    <col min="10" max="10" width="11.109375" style="38" customWidth="1"/>
    <col min="11" max="11" width="26.44140625" style="18" customWidth="1"/>
    <col min="12" max="12" width="10" style="18" customWidth="1"/>
    <col min="13" max="14" width="9.5546875" style="18" customWidth="1"/>
    <col min="15" max="15" width="9" style="38" customWidth="1"/>
    <col min="16" max="17" width="9.6640625" style="18" customWidth="1"/>
    <col min="18" max="18" width="10.5546875" style="18" customWidth="1"/>
    <col min="19" max="19" width="10.88671875" style="18" customWidth="1"/>
    <col min="20" max="20" width="10.33203125" style="38" customWidth="1"/>
    <col min="21" max="16384" width="8.88671875" style="18"/>
  </cols>
  <sheetData>
    <row r="1" spans="1:40" s="82" customFormat="1" ht="13.2" x14ac:dyDescent="0.25">
      <c r="A1" s="22"/>
      <c r="D1" s="83"/>
      <c r="I1" s="83"/>
      <c r="J1" s="83"/>
      <c r="K1" s="22"/>
      <c r="L1" s="174"/>
      <c r="M1" s="174"/>
      <c r="N1" s="174"/>
      <c r="O1" s="174"/>
      <c r="P1" s="174"/>
      <c r="Q1" s="174"/>
      <c r="R1" s="174"/>
      <c r="S1" s="174"/>
      <c r="T1" s="174"/>
    </row>
    <row r="2" spans="1:40" s="82" customFormat="1" ht="13.2" x14ac:dyDescent="0.25">
      <c r="A2" s="174" t="s">
        <v>21</v>
      </c>
      <c r="B2" s="174"/>
      <c r="C2" s="174"/>
      <c r="D2" s="174"/>
      <c r="E2" s="174"/>
      <c r="F2" s="174"/>
      <c r="G2" s="174"/>
      <c r="H2" s="174"/>
      <c r="I2" s="174"/>
      <c r="J2" s="155"/>
      <c r="K2" s="174" t="s">
        <v>21</v>
      </c>
      <c r="L2" s="174"/>
      <c r="M2" s="174"/>
      <c r="N2" s="174"/>
      <c r="O2" s="174"/>
      <c r="P2" s="174"/>
      <c r="Q2" s="174"/>
      <c r="R2" s="174"/>
      <c r="S2" s="174"/>
      <c r="T2" s="174"/>
    </row>
    <row r="3" spans="1:40" s="108" customFormat="1" ht="13.2" x14ac:dyDescent="0.25">
      <c r="A3" s="178" t="s">
        <v>102</v>
      </c>
      <c r="B3" s="178"/>
      <c r="C3" s="178"/>
      <c r="D3" s="178"/>
      <c r="E3" s="178"/>
      <c r="F3" s="178"/>
      <c r="G3" s="178"/>
      <c r="H3" s="178"/>
      <c r="I3" s="178"/>
      <c r="J3" s="156"/>
      <c r="K3" s="178" t="s">
        <v>102</v>
      </c>
      <c r="L3" s="178"/>
      <c r="M3" s="178"/>
      <c r="N3" s="178"/>
      <c r="O3" s="178"/>
      <c r="P3" s="178"/>
      <c r="Q3" s="178"/>
      <c r="R3" s="178"/>
      <c r="S3" s="178"/>
      <c r="T3" s="178"/>
    </row>
    <row r="4" spans="1:40" s="82" customFormat="1" ht="7.2" customHeight="1" x14ac:dyDescent="0.25">
      <c r="A4" s="155"/>
      <c r="B4" s="155"/>
      <c r="C4" s="155"/>
      <c r="D4" s="155"/>
      <c r="E4" s="155"/>
      <c r="F4" s="155"/>
      <c r="G4" s="155"/>
      <c r="H4" s="155"/>
      <c r="I4" s="155"/>
      <c r="J4" s="155"/>
      <c r="K4" s="81"/>
      <c r="L4" s="81"/>
      <c r="M4" s="81"/>
      <c r="N4" s="81"/>
      <c r="O4" s="81"/>
      <c r="P4" s="81"/>
      <c r="Q4" s="81"/>
      <c r="R4" s="81"/>
      <c r="S4" s="81"/>
      <c r="T4" s="81"/>
    </row>
    <row r="5" spans="1:40" s="82" customFormat="1" ht="13.2" x14ac:dyDescent="0.25">
      <c r="A5" s="174" t="s">
        <v>27</v>
      </c>
      <c r="B5" s="174"/>
      <c r="C5" s="174"/>
      <c r="D5" s="174"/>
      <c r="E5" s="174"/>
      <c r="F5" s="174"/>
      <c r="G5" s="174"/>
      <c r="H5" s="174"/>
      <c r="I5" s="174"/>
      <c r="J5" s="155"/>
      <c r="K5" s="191" t="s">
        <v>16</v>
      </c>
      <c r="L5" s="191"/>
      <c r="M5" s="191"/>
      <c r="N5" s="191"/>
      <c r="O5" s="191"/>
      <c r="P5" s="191"/>
      <c r="Q5" s="191"/>
      <c r="R5" s="191"/>
      <c r="S5" s="191"/>
      <c r="T5" s="191"/>
    </row>
    <row r="6" spans="1:40" ht="8.4" customHeight="1" thickBot="1" x14ac:dyDescent="0.35">
      <c r="A6" s="155"/>
      <c r="B6" s="155"/>
      <c r="C6" s="155"/>
      <c r="D6" s="155"/>
      <c r="E6" s="155"/>
      <c r="F6" s="155"/>
      <c r="G6" s="155"/>
      <c r="H6" s="155"/>
      <c r="I6" s="155"/>
      <c r="J6" s="155"/>
      <c r="L6" s="155"/>
      <c r="M6" s="155"/>
      <c r="N6" s="155"/>
      <c r="O6" s="155"/>
      <c r="P6" s="155"/>
      <c r="Q6" s="155"/>
      <c r="R6" s="155"/>
      <c r="S6" s="155"/>
      <c r="T6" s="155"/>
    </row>
    <row r="7" spans="1:40" x14ac:dyDescent="0.3">
      <c r="A7" s="84"/>
      <c r="B7" s="187" t="s">
        <v>33</v>
      </c>
      <c r="C7" s="187"/>
      <c r="D7" s="187"/>
      <c r="E7" s="188" t="s">
        <v>34</v>
      </c>
      <c r="F7" s="189"/>
      <c r="G7" s="190"/>
      <c r="H7" s="85"/>
      <c r="I7" s="84"/>
      <c r="J7" s="81"/>
      <c r="K7" s="86"/>
      <c r="L7" s="188" t="s">
        <v>33</v>
      </c>
      <c r="M7" s="189"/>
      <c r="N7" s="189"/>
      <c r="O7" s="190"/>
      <c r="P7" s="188" t="s">
        <v>34</v>
      </c>
      <c r="Q7" s="189"/>
      <c r="R7" s="190"/>
      <c r="S7" s="85"/>
      <c r="T7" s="84"/>
    </row>
    <row r="8" spans="1:40" ht="64.5" customHeight="1" x14ac:dyDescent="0.3">
      <c r="A8" s="52"/>
      <c r="B8" s="49" t="s">
        <v>47</v>
      </c>
      <c r="C8" s="49" t="s">
        <v>57</v>
      </c>
      <c r="D8" s="50" t="s">
        <v>36</v>
      </c>
      <c r="E8" s="49" t="s">
        <v>48</v>
      </c>
      <c r="F8" s="49" t="s">
        <v>58</v>
      </c>
      <c r="G8" s="50" t="s">
        <v>37</v>
      </c>
      <c r="H8" s="49" t="s">
        <v>32</v>
      </c>
      <c r="I8" s="51" t="s">
        <v>15</v>
      </c>
      <c r="J8" s="23"/>
      <c r="K8" s="52"/>
      <c r="L8" s="48" t="s">
        <v>28</v>
      </c>
      <c r="M8" s="49" t="s">
        <v>29</v>
      </c>
      <c r="N8" s="49" t="s">
        <v>30</v>
      </c>
      <c r="O8" s="50" t="s">
        <v>36</v>
      </c>
      <c r="P8" s="49" t="s">
        <v>35</v>
      </c>
      <c r="Q8" s="49" t="s">
        <v>31</v>
      </c>
      <c r="R8" s="50" t="s">
        <v>37</v>
      </c>
      <c r="S8" s="49" t="s">
        <v>32</v>
      </c>
      <c r="T8" s="51" t="s">
        <v>15</v>
      </c>
    </row>
    <row r="9" spans="1:40" x14ac:dyDescent="0.3">
      <c r="A9" s="87" t="s">
        <v>3</v>
      </c>
      <c r="B9" s="88"/>
      <c r="C9" s="88"/>
      <c r="D9" s="89"/>
      <c r="E9" s="90"/>
      <c r="F9" s="90"/>
      <c r="G9" s="89"/>
      <c r="H9" s="90"/>
      <c r="I9" s="91"/>
      <c r="J9" s="45"/>
      <c r="K9" s="92" t="s">
        <v>3</v>
      </c>
      <c r="L9" s="93"/>
      <c r="M9" s="88"/>
      <c r="N9" s="90"/>
      <c r="O9" s="94"/>
      <c r="P9" s="90"/>
      <c r="Q9" s="90"/>
      <c r="R9" s="89"/>
      <c r="S9" s="90"/>
      <c r="T9" s="91"/>
    </row>
    <row r="10" spans="1:40" x14ac:dyDescent="0.3">
      <c r="A10" s="19" t="s">
        <v>4</v>
      </c>
      <c r="B10" s="13">
        <v>3574</v>
      </c>
      <c r="C10" s="13">
        <v>1353</v>
      </c>
      <c r="D10" s="36">
        <f>SUM(B10:C10)</f>
        <v>4927</v>
      </c>
      <c r="E10" s="13">
        <v>12317</v>
      </c>
      <c r="F10" s="13">
        <v>1926</v>
      </c>
      <c r="G10" s="36">
        <f>SUM(E10:F10)</f>
        <v>14243</v>
      </c>
      <c r="H10" s="13">
        <v>17</v>
      </c>
      <c r="I10" s="36">
        <f>SUM(H10,G10,D10)</f>
        <v>19187</v>
      </c>
      <c r="J10" s="45"/>
      <c r="K10" s="95" t="s">
        <v>4</v>
      </c>
      <c r="L10" s="96">
        <v>1304</v>
      </c>
      <c r="M10" s="13">
        <v>1532</v>
      </c>
      <c r="N10" s="13">
        <v>2985</v>
      </c>
      <c r="O10" s="36">
        <f>SUM(L10:N10)</f>
        <v>5821</v>
      </c>
      <c r="P10" s="13">
        <v>5857</v>
      </c>
      <c r="Q10" s="13">
        <v>7441</v>
      </c>
      <c r="R10" s="36">
        <f>SUM(P10:Q10)</f>
        <v>13298</v>
      </c>
      <c r="S10" s="13">
        <v>68</v>
      </c>
      <c r="T10" s="36">
        <f>SUM(S10,R10,O10)</f>
        <v>19187</v>
      </c>
      <c r="AF10" s="112"/>
      <c r="AG10" s="112"/>
      <c r="AH10" s="112"/>
      <c r="AI10" s="112"/>
      <c r="AJ10" s="112"/>
      <c r="AK10" s="112"/>
      <c r="AL10" s="112"/>
      <c r="AM10" s="112"/>
      <c r="AN10" s="112"/>
    </row>
    <row r="11" spans="1:40" x14ac:dyDescent="0.3">
      <c r="A11" s="19" t="s">
        <v>5</v>
      </c>
      <c r="B11" s="13">
        <v>10798</v>
      </c>
      <c r="C11" s="13">
        <v>4589</v>
      </c>
      <c r="D11" s="36">
        <f>SUM(B11:C11)</f>
        <v>15387</v>
      </c>
      <c r="E11" s="13">
        <v>49850</v>
      </c>
      <c r="F11" s="13">
        <v>6391</v>
      </c>
      <c r="G11" s="36">
        <f>SUM(E11:F11)</f>
        <v>56241</v>
      </c>
      <c r="H11" s="13">
        <v>65</v>
      </c>
      <c r="I11" s="36">
        <f>SUM(H11,G11,D11)</f>
        <v>71693</v>
      </c>
      <c r="J11" s="45"/>
      <c r="K11" s="95" t="s">
        <v>5</v>
      </c>
      <c r="L11" s="96">
        <v>3058</v>
      </c>
      <c r="M11" s="13">
        <v>3902</v>
      </c>
      <c r="N11" s="13">
        <v>7947</v>
      </c>
      <c r="O11" s="36">
        <f>SUM(L11:N11)</f>
        <v>14907</v>
      </c>
      <c r="P11" s="13">
        <v>22445</v>
      </c>
      <c r="Q11" s="13">
        <v>34015</v>
      </c>
      <c r="R11" s="36">
        <f>SUM(P11:Q11)</f>
        <v>56460</v>
      </c>
      <c r="S11" s="13">
        <v>326</v>
      </c>
      <c r="T11" s="36">
        <f>SUM(S11,R11,O11)</f>
        <v>71693</v>
      </c>
      <c r="AF11" s="112"/>
      <c r="AG11" s="112"/>
      <c r="AH11" s="112"/>
      <c r="AI11" s="112"/>
      <c r="AJ11" s="112"/>
      <c r="AK11" s="112"/>
      <c r="AL11" s="112"/>
      <c r="AM11" s="112"/>
      <c r="AN11" s="112"/>
    </row>
    <row r="12" spans="1:40" x14ac:dyDescent="0.3">
      <c r="A12" s="19" t="s">
        <v>6</v>
      </c>
      <c r="B12" s="13">
        <v>0</v>
      </c>
      <c r="C12" s="13">
        <v>0</v>
      </c>
      <c r="D12" s="36">
        <f>SUM(B12:C12)</f>
        <v>0</v>
      </c>
      <c r="E12" s="13">
        <v>0</v>
      </c>
      <c r="F12" s="13">
        <v>0</v>
      </c>
      <c r="G12" s="36">
        <f>SUM(E12:F12)</f>
        <v>0</v>
      </c>
      <c r="H12" s="13">
        <v>0</v>
      </c>
      <c r="I12" s="36">
        <f>SUM(H12,G12,D12)</f>
        <v>0</v>
      </c>
      <c r="J12" s="45"/>
      <c r="K12" s="95" t="s">
        <v>6</v>
      </c>
      <c r="L12" s="96">
        <v>0</v>
      </c>
      <c r="M12" s="13">
        <v>0</v>
      </c>
      <c r="N12" s="13">
        <v>0</v>
      </c>
      <c r="O12" s="36">
        <f>SUM(L12:N12)</f>
        <v>0</v>
      </c>
      <c r="P12" s="13">
        <v>0</v>
      </c>
      <c r="Q12" s="13">
        <v>0</v>
      </c>
      <c r="R12" s="36">
        <f>SUM(P12:Q12)</f>
        <v>0</v>
      </c>
      <c r="S12" s="13">
        <v>0</v>
      </c>
      <c r="T12" s="36">
        <f>SUM(S12,R12,O12)</f>
        <v>0</v>
      </c>
      <c r="AF12" s="112"/>
      <c r="AG12" s="112"/>
      <c r="AH12" s="112"/>
      <c r="AI12" s="112"/>
      <c r="AJ12" s="112"/>
      <c r="AK12" s="112"/>
      <c r="AL12" s="112"/>
      <c r="AM12" s="112"/>
      <c r="AN12" s="112"/>
    </row>
    <row r="13" spans="1:40" x14ac:dyDescent="0.3">
      <c r="A13" s="19" t="s">
        <v>7</v>
      </c>
      <c r="B13" s="13">
        <v>6446</v>
      </c>
      <c r="C13" s="13">
        <v>2301</v>
      </c>
      <c r="D13" s="36">
        <f>SUM(B13:C13)</f>
        <v>8747</v>
      </c>
      <c r="E13" s="13">
        <v>22457</v>
      </c>
      <c r="F13" s="13">
        <v>2708</v>
      </c>
      <c r="G13" s="36">
        <f>SUM(E13:F13)</f>
        <v>25165</v>
      </c>
      <c r="H13" s="13">
        <v>18</v>
      </c>
      <c r="I13" s="36">
        <f>SUM(H13,G13,D13)</f>
        <v>33930</v>
      </c>
      <c r="J13" s="45"/>
      <c r="K13" s="95" t="s">
        <v>7</v>
      </c>
      <c r="L13" s="96">
        <v>3112</v>
      </c>
      <c r="M13" s="13">
        <v>2504</v>
      </c>
      <c r="N13" s="13">
        <v>4239</v>
      </c>
      <c r="O13" s="36">
        <f>SUM(L13:N13)</f>
        <v>9855</v>
      </c>
      <c r="P13" s="13">
        <v>10082</v>
      </c>
      <c r="Q13" s="13">
        <v>13918</v>
      </c>
      <c r="R13" s="36">
        <f>SUM(P13:Q13)</f>
        <v>24000</v>
      </c>
      <c r="S13" s="13">
        <v>75</v>
      </c>
      <c r="T13" s="36">
        <f>SUM(S13,R13,O13)</f>
        <v>33930</v>
      </c>
      <c r="AF13" s="112"/>
      <c r="AG13" s="112"/>
      <c r="AH13" s="112"/>
      <c r="AI13" s="112"/>
      <c r="AJ13" s="112"/>
      <c r="AK13" s="112"/>
      <c r="AL13" s="112"/>
      <c r="AM13" s="112"/>
      <c r="AN13" s="112"/>
    </row>
    <row r="14" spans="1:40" x14ac:dyDescent="0.3">
      <c r="A14" s="97" t="s">
        <v>0</v>
      </c>
      <c r="B14" s="15">
        <v>20818</v>
      </c>
      <c r="C14" s="15">
        <v>8243</v>
      </c>
      <c r="D14" s="15">
        <f>SUM(B14:C14)</f>
        <v>29061</v>
      </c>
      <c r="E14" s="15">
        <v>84624</v>
      </c>
      <c r="F14" s="15">
        <v>11025</v>
      </c>
      <c r="G14" s="15">
        <f>SUM(E14:F14)</f>
        <v>95649</v>
      </c>
      <c r="H14" s="15">
        <v>100</v>
      </c>
      <c r="I14" s="15">
        <f>SUM(H14,G14,D14)</f>
        <v>124810</v>
      </c>
      <c r="J14" s="46"/>
      <c r="K14" s="98" t="s">
        <v>0</v>
      </c>
      <c r="L14" s="14">
        <v>7474</v>
      </c>
      <c r="M14" s="15">
        <v>7938</v>
      </c>
      <c r="N14" s="15">
        <v>15171</v>
      </c>
      <c r="O14" s="15">
        <f>SUM(L14:N14)</f>
        <v>30583</v>
      </c>
      <c r="P14" s="15">
        <v>38384</v>
      </c>
      <c r="Q14" s="15">
        <v>55374</v>
      </c>
      <c r="R14" s="15">
        <f>SUM(P14:Q14)</f>
        <v>93758</v>
      </c>
      <c r="S14" s="15">
        <v>469</v>
      </c>
      <c r="T14" s="15">
        <f>SUM(S14,R14,O14)</f>
        <v>124810</v>
      </c>
      <c r="AF14" s="112"/>
      <c r="AG14" s="112"/>
      <c r="AH14" s="112"/>
      <c r="AI14" s="112"/>
      <c r="AJ14" s="112"/>
      <c r="AK14" s="112"/>
      <c r="AL14" s="112"/>
      <c r="AM14" s="112"/>
      <c r="AN14" s="112"/>
    </row>
    <row r="15" spans="1:40" x14ac:dyDescent="0.3">
      <c r="A15" s="22" t="s">
        <v>8</v>
      </c>
      <c r="B15" s="13"/>
      <c r="C15" s="13"/>
      <c r="D15" s="36"/>
      <c r="E15" s="13"/>
      <c r="F15" s="13"/>
      <c r="G15" s="36"/>
      <c r="H15" s="13"/>
      <c r="I15" s="36"/>
      <c r="J15" s="46"/>
      <c r="K15" s="99" t="s">
        <v>8</v>
      </c>
      <c r="L15" s="96"/>
      <c r="M15" s="13"/>
      <c r="N15" s="13"/>
      <c r="O15" s="36"/>
      <c r="P15" s="13"/>
      <c r="Q15" s="13"/>
      <c r="R15" s="36"/>
      <c r="S15" s="13"/>
      <c r="T15" s="36"/>
      <c r="AF15" s="112"/>
      <c r="AG15" s="112"/>
      <c r="AH15" s="112"/>
      <c r="AI15" s="112"/>
      <c r="AJ15" s="112"/>
      <c r="AK15" s="112"/>
      <c r="AL15" s="112"/>
      <c r="AM15" s="112"/>
      <c r="AN15" s="112"/>
    </row>
    <row r="16" spans="1:40" x14ac:dyDescent="0.3">
      <c r="A16" s="19" t="s">
        <v>4</v>
      </c>
      <c r="B16" s="13">
        <v>2879</v>
      </c>
      <c r="C16" s="13">
        <v>1140</v>
      </c>
      <c r="D16" s="36">
        <f>SUM(B16:C16)</f>
        <v>4019</v>
      </c>
      <c r="E16" s="13">
        <v>5833</v>
      </c>
      <c r="F16" s="13">
        <v>1734</v>
      </c>
      <c r="G16" s="36">
        <f>SUM(E16:F16)</f>
        <v>7567</v>
      </c>
      <c r="H16" s="13">
        <v>4</v>
      </c>
      <c r="I16" s="36">
        <f>SUM(H16,G16,D16)</f>
        <v>11590</v>
      </c>
      <c r="J16" s="45"/>
      <c r="K16" s="95" t="s">
        <v>4</v>
      </c>
      <c r="L16" s="96">
        <v>351</v>
      </c>
      <c r="M16" s="13">
        <v>557</v>
      </c>
      <c r="N16" s="13">
        <v>1564</v>
      </c>
      <c r="O16" s="36">
        <f>SUM(L16:N16)</f>
        <v>2472</v>
      </c>
      <c r="P16" s="13">
        <v>3415</v>
      </c>
      <c r="Q16" s="13">
        <v>5666</v>
      </c>
      <c r="R16" s="36">
        <f>SUM(P16:Q16)</f>
        <v>9081</v>
      </c>
      <c r="S16" s="13">
        <v>37</v>
      </c>
      <c r="T16" s="36">
        <f>SUM(S16,R16,O16)</f>
        <v>11590</v>
      </c>
      <c r="AF16" s="112"/>
      <c r="AG16" s="112"/>
      <c r="AH16" s="112"/>
      <c r="AI16" s="112"/>
      <c r="AJ16" s="112"/>
      <c r="AK16" s="112"/>
      <c r="AL16" s="112"/>
      <c r="AM16" s="112"/>
      <c r="AN16" s="112"/>
    </row>
    <row r="17" spans="1:40" x14ac:dyDescent="0.3">
      <c r="A17" s="19" t="s">
        <v>5</v>
      </c>
      <c r="B17" s="13">
        <v>7802</v>
      </c>
      <c r="C17" s="13">
        <v>3000</v>
      </c>
      <c r="D17" s="36">
        <f>SUM(B17:C17)</f>
        <v>10802</v>
      </c>
      <c r="E17" s="13">
        <v>22310</v>
      </c>
      <c r="F17" s="13">
        <v>4259</v>
      </c>
      <c r="G17" s="36">
        <f>SUM(E17:F17)</f>
        <v>26569</v>
      </c>
      <c r="H17" s="13">
        <v>31</v>
      </c>
      <c r="I17" s="36">
        <f>SUM(H17,G17,D17)</f>
        <v>37402</v>
      </c>
      <c r="J17" s="45"/>
      <c r="K17" s="95" t="s">
        <v>5</v>
      </c>
      <c r="L17" s="96">
        <v>674</v>
      </c>
      <c r="M17" s="13">
        <v>1148</v>
      </c>
      <c r="N17" s="13">
        <v>3111</v>
      </c>
      <c r="O17" s="36">
        <f>SUM(L17:N17)</f>
        <v>4933</v>
      </c>
      <c r="P17" s="13">
        <v>9345</v>
      </c>
      <c r="Q17" s="13">
        <v>22954</v>
      </c>
      <c r="R17" s="36">
        <f>SUM(P17:Q17)</f>
        <v>32299</v>
      </c>
      <c r="S17" s="13">
        <v>170</v>
      </c>
      <c r="T17" s="36">
        <f>SUM(S17,R17,O17)</f>
        <v>37402</v>
      </c>
      <c r="AF17" s="112"/>
      <c r="AG17" s="112"/>
      <c r="AH17" s="112"/>
      <c r="AI17" s="112"/>
      <c r="AJ17" s="112"/>
      <c r="AK17" s="112"/>
      <c r="AL17" s="112"/>
      <c r="AM17" s="112"/>
      <c r="AN17" s="112"/>
    </row>
    <row r="18" spans="1:40" x14ac:dyDescent="0.3">
      <c r="A18" s="19" t="s">
        <v>6</v>
      </c>
      <c r="B18" s="13">
        <v>0</v>
      </c>
      <c r="C18" s="13">
        <v>0</v>
      </c>
      <c r="D18" s="36">
        <f>SUM(B18:C18)</f>
        <v>0</v>
      </c>
      <c r="E18" s="13">
        <v>0</v>
      </c>
      <c r="F18" s="13">
        <v>0</v>
      </c>
      <c r="G18" s="36">
        <f>SUM(E18:F18)</f>
        <v>0</v>
      </c>
      <c r="H18" s="13">
        <v>0</v>
      </c>
      <c r="I18" s="36">
        <f>SUM(H18,G18,D18)</f>
        <v>0</v>
      </c>
      <c r="J18" s="45"/>
      <c r="K18" s="95" t="s">
        <v>6</v>
      </c>
      <c r="L18" s="96">
        <v>0</v>
      </c>
      <c r="M18" s="13">
        <v>0</v>
      </c>
      <c r="N18" s="13">
        <v>0</v>
      </c>
      <c r="O18" s="36">
        <f>SUM(L18:N18)</f>
        <v>0</v>
      </c>
      <c r="P18" s="13">
        <v>0</v>
      </c>
      <c r="Q18" s="13">
        <v>0</v>
      </c>
      <c r="R18" s="36">
        <f>SUM(P18:Q18)</f>
        <v>0</v>
      </c>
      <c r="S18" s="13">
        <v>0</v>
      </c>
      <c r="T18" s="36">
        <f>SUM(S18,R18,O18)</f>
        <v>0</v>
      </c>
      <c r="AF18" s="112"/>
      <c r="AG18" s="112"/>
      <c r="AH18" s="112"/>
      <c r="AI18" s="112"/>
      <c r="AJ18" s="112"/>
      <c r="AK18" s="112"/>
      <c r="AL18" s="112"/>
      <c r="AM18" s="112"/>
      <c r="AN18" s="112"/>
    </row>
    <row r="19" spans="1:40" x14ac:dyDescent="0.3">
      <c r="A19" s="19" t="s">
        <v>7</v>
      </c>
      <c r="B19" s="13">
        <v>4921</v>
      </c>
      <c r="C19" s="13">
        <v>1782</v>
      </c>
      <c r="D19" s="36">
        <f>SUM(B19:C19)</f>
        <v>6703</v>
      </c>
      <c r="E19" s="13">
        <v>12195</v>
      </c>
      <c r="F19" s="13">
        <v>2605</v>
      </c>
      <c r="G19" s="36">
        <f>SUM(E19:F19)</f>
        <v>14800</v>
      </c>
      <c r="H19" s="13">
        <v>17</v>
      </c>
      <c r="I19" s="36">
        <f>SUM(H19,G19,D19)</f>
        <v>21520</v>
      </c>
      <c r="J19" s="45"/>
      <c r="K19" s="95" t="s">
        <v>7</v>
      </c>
      <c r="L19" s="96">
        <v>362</v>
      </c>
      <c r="M19" s="13">
        <v>690</v>
      </c>
      <c r="N19" s="13">
        <v>2008</v>
      </c>
      <c r="O19" s="36">
        <f>SUM(L19:N19)</f>
        <v>3060</v>
      </c>
      <c r="P19" s="13">
        <v>6122</v>
      </c>
      <c r="Q19" s="13">
        <v>12235</v>
      </c>
      <c r="R19" s="36">
        <f>SUM(P19:Q19)</f>
        <v>18357</v>
      </c>
      <c r="S19" s="13">
        <v>103</v>
      </c>
      <c r="T19" s="36">
        <f>SUM(S19,R19,O19)</f>
        <v>21520</v>
      </c>
      <c r="AF19" s="112"/>
      <c r="AG19" s="112"/>
      <c r="AH19" s="112"/>
      <c r="AI19" s="112"/>
      <c r="AJ19" s="112"/>
      <c r="AK19" s="112"/>
      <c r="AL19" s="112"/>
      <c r="AM19" s="112"/>
      <c r="AN19" s="112"/>
    </row>
    <row r="20" spans="1:40" x14ac:dyDescent="0.3">
      <c r="A20" s="97" t="s">
        <v>0</v>
      </c>
      <c r="B20" s="15">
        <v>15602</v>
      </c>
      <c r="C20" s="15">
        <v>5922</v>
      </c>
      <c r="D20" s="15">
        <f>SUM(B20:C20)</f>
        <v>21524</v>
      </c>
      <c r="E20" s="15">
        <v>40338</v>
      </c>
      <c r="F20" s="15">
        <v>8598</v>
      </c>
      <c r="G20" s="15">
        <f>SUM(E20:F20)</f>
        <v>48936</v>
      </c>
      <c r="H20" s="15">
        <v>52</v>
      </c>
      <c r="I20" s="15">
        <f>SUM(H20,G20,D20)</f>
        <v>70512</v>
      </c>
      <c r="J20" s="45"/>
      <c r="K20" s="98" t="s">
        <v>0</v>
      </c>
      <c r="L20" s="14">
        <v>1387</v>
      </c>
      <c r="M20" s="15">
        <v>2395</v>
      </c>
      <c r="N20" s="15">
        <v>6683</v>
      </c>
      <c r="O20" s="15">
        <f>SUM(L20:N20)</f>
        <v>10465</v>
      </c>
      <c r="P20" s="15">
        <v>18882</v>
      </c>
      <c r="Q20" s="15">
        <v>40855</v>
      </c>
      <c r="R20" s="15">
        <f>SUM(P20:Q20)</f>
        <v>59737</v>
      </c>
      <c r="S20" s="15">
        <v>310</v>
      </c>
      <c r="T20" s="15">
        <f>SUM(S20,R20,O20)</f>
        <v>70512</v>
      </c>
      <c r="AF20" s="112"/>
      <c r="AG20" s="112"/>
      <c r="AH20" s="112"/>
      <c r="AI20" s="112"/>
      <c r="AJ20" s="112"/>
      <c r="AK20" s="112"/>
      <c r="AL20" s="112"/>
      <c r="AM20" s="112"/>
      <c r="AN20" s="112"/>
    </row>
    <row r="21" spans="1:40" x14ac:dyDescent="0.3">
      <c r="A21" s="22" t="s">
        <v>9</v>
      </c>
      <c r="B21" s="13"/>
      <c r="C21" s="13"/>
      <c r="D21" s="36"/>
      <c r="E21" s="13"/>
      <c r="F21" s="13"/>
      <c r="G21" s="36"/>
      <c r="H21" s="13"/>
      <c r="I21" s="36"/>
      <c r="J21" s="45"/>
      <c r="K21" s="99" t="s">
        <v>9</v>
      </c>
      <c r="L21" s="96"/>
      <c r="M21" s="13"/>
      <c r="N21" s="13"/>
      <c r="O21" s="36"/>
      <c r="P21" s="13"/>
      <c r="Q21" s="13"/>
      <c r="R21" s="36"/>
      <c r="S21" s="13"/>
      <c r="T21" s="36"/>
      <c r="AF21" s="112"/>
      <c r="AG21" s="112"/>
      <c r="AH21" s="112"/>
      <c r="AI21" s="112"/>
      <c r="AJ21" s="112"/>
      <c r="AK21" s="112"/>
      <c r="AL21" s="112"/>
      <c r="AM21" s="112"/>
      <c r="AN21" s="112"/>
    </row>
    <row r="22" spans="1:40" x14ac:dyDescent="0.3">
      <c r="A22" s="19" t="s">
        <v>4</v>
      </c>
      <c r="B22" s="13">
        <v>2840</v>
      </c>
      <c r="C22" s="13">
        <v>1086</v>
      </c>
      <c r="D22" s="36">
        <f>SUM(B22:C22)</f>
        <v>3926</v>
      </c>
      <c r="E22" s="13">
        <v>523</v>
      </c>
      <c r="F22" s="13">
        <v>1108</v>
      </c>
      <c r="G22" s="36">
        <f>SUM(E22:F22)</f>
        <v>1631</v>
      </c>
      <c r="H22" s="13">
        <v>10</v>
      </c>
      <c r="I22" s="36">
        <f>SUM(H22,G22,D22)</f>
        <v>5567</v>
      </c>
      <c r="J22" s="46"/>
      <c r="K22" s="95" t="s">
        <v>4</v>
      </c>
      <c r="L22" s="96">
        <v>339</v>
      </c>
      <c r="M22" s="13">
        <v>382</v>
      </c>
      <c r="N22" s="13">
        <v>993</v>
      </c>
      <c r="O22" s="36">
        <f>SUM(L22:N22)</f>
        <v>1714</v>
      </c>
      <c r="P22" s="13">
        <v>1715</v>
      </c>
      <c r="Q22" s="13">
        <v>2055</v>
      </c>
      <c r="R22" s="36">
        <f>SUM(P22:Q22)</f>
        <v>3770</v>
      </c>
      <c r="S22" s="13">
        <v>83</v>
      </c>
      <c r="T22" s="36">
        <f>SUM(S22,R22,O22)</f>
        <v>5567</v>
      </c>
      <c r="AF22" s="112"/>
      <c r="AG22" s="112"/>
      <c r="AH22" s="112"/>
      <c r="AI22" s="112"/>
      <c r="AJ22" s="112"/>
      <c r="AK22" s="112"/>
      <c r="AL22" s="112"/>
      <c r="AM22" s="112"/>
      <c r="AN22" s="112"/>
    </row>
    <row r="23" spans="1:40" x14ac:dyDescent="0.3">
      <c r="A23" s="19" t="s">
        <v>5</v>
      </c>
      <c r="B23" s="13">
        <v>5519</v>
      </c>
      <c r="C23" s="13">
        <v>1637</v>
      </c>
      <c r="D23" s="36">
        <f>SUM(B23:C23)</f>
        <v>7156</v>
      </c>
      <c r="E23" s="13">
        <v>891</v>
      </c>
      <c r="F23" s="13">
        <v>1671</v>
      </c>
      <c r="G23" s="36">
        <f>SUM(E23:F23)</f>
        <v>2562</v>
      </c>
      <c r="H23" s="13">
        <v>5</v>
      </c>
      <c r="I23" s="36">
        <f>SUM(H23,G23,D23)</f>
        <v>9723</v>
      </c>
      <c r="J23" s="45"/>
      <c r="K23" s="95" t="s">
        <v>5</v>
      </c>
      <c r="L23" s="96">
        <v>633</v>
      </c>
      <c r="M23" s="13">
        <v>717</v>
      </c>
      <c r="N23" s="13">
        <v>1712</v>
      </c>
      <c r="O23" s="36">
        <f>SUM(L23:N23)</f>
        <v>3062</v>
      </c>
      <c r="P23" s="13">
        <v>2577</v>
      </c>
      <c r="Q23" s="13">
        <v>4028</v>
      </c>
      <c r="R23" s="36">
        <f>SUM(P23:Q23)</f>
        <v>6605</v>
      </c>
      <c r="S23" s="13">
        <v>56</v>
      </c>
      <c r="T23" s="36">
        <f>SUM(S23,R23,O23)</f>
        <v>9723</v>
      </c>
      <c r="AF23" s="112"/>
      <c r="AG23" s="112"/>
      <c r="AH23" s="112"/>
      <c r="AI23" s="112"/>
      <c r="AJ23" s="112"/>
      <c r="AK23" s="112"/>
      <c r="AL23" s="112"/>
      <c r="AM23" s="112"/>
      <c r="AN23" s="112"/>
    </row>
    <row r="24" spans="1:40" x14ac:dyDescent="0.3">
      <c r="A24" s="19" t="s">
        <v>7</v>
      </c>
      <c r="B24" s="13">
        <v>3156</v>
      </c>
      <c r="C24" s="13">
        <v>782</v>
      </c>
      <c r="D24" s="36">
        <f>SUM(B24:C24)</f>
        <v>3938</v>
      </c>
      <c r="E24" s="13">
        <v>295</v>
      </c>
      <c r="F24" s="13">
        <v>564</v>
      </c>
      <c r="G24" s="36">
        <f>SUM(E24:F24)</f>
        <v>859</v>
      </c>
      <c r="H24" s="13">
        <v>9</v>
      </c>
      <c r="I24" s="36">
        <f>SUM(H24,G24,D24)</f>
        <v>4806</v>
      </c>
      <c r="J24" s="45"/>
      <c r="K24" s="95" t="s">
        <v>7</v>
      </c>
      <c r="L24" s="96">
        <v>578</v>
      </c>
      <c r="M24" s="13">
        <v>454</v>
      </c>
      <c r="N24" s="13">
        <v>1150</v>
      </c>
      <c r="O24" s="36">
        <f>SUM(L24:N24)</f>
        <v>2182</v>
      </c>
      <c r="P24" s="13">
        <v>1475</v>
      </c>
      <c r="Q24" s="13">
        <v>1117</v>
      </c>
      <c r="R24" s="36">
        <f>SUM(P24:Q24)</f>
        <v>2592</v>
      </c>
      <c r="S24" s="13">
        <v>32</v>
      </c>
      <c r="T24" s="36">
        <f>SUM(S24,R24,O24)</f>
        <v>4806</v>
      </c>
      <c r="AF24" s="112"/>
      <c r="AG24" s="112"/>
      <c r="AH24" s="112"/>
      <c r="AI24" s="112"/>
      <c r="AJ24" s="112"/>
      <c r="AK24" s="112"/>
      <c r="AL24" s="112"/>
      <c r="AM24" s="112"/>
      <c r="AN24" s="112"/>
    </row>
    <row r="25" spans="1:40" x14ac:dyDescent="0.3">
      <c r="A25" s="97" t="s">
        <v>0</v>
      </c>
      <c r="B25" s="15">
        <v>11515</v>
      </c>
      <c r="C25" s="15">
        <v>3505</v>
      </c>
      <c r="D25" s="15">
        <f>SUM(B25:C25)</f>
        <v>15020</v>
      </c>
      <c r="E25" s="15">
        <v>1709</v>
      </c>
      <c r="F25" s="15">
        <v>3343</v>
      </c>
      <c r="G25" s="15">
        <f>SUM(E25:F25)</f>
        <v>5052</v>
      </c>
      <c r="H25" s="15">
        <v>24</v>
      </c>
      <c r="I25" s="15">
        <f>SUM(H25,G25,D25)</f>
        <v>20096</v>
      </c>
      <c r="J25" s="45"/>
      <c r="K25" s="98" t="s">
        <v>0</v>
      </c>
      <c r="L25" s="14">
        <v>1550</v>
      </c>
      <c r="M25" s="15">
        <v>1553</v>
      </c>
      <c r="N25" s="15">
        <v>3855</v>
      </c>
      <c r="O25" s="15">
        <f>SUM(L25:N25)</f>
        <v>6958</v>
      </c>
      <c r="P25" s="15">
        <v>5767</v>
      </c>
      <c r="Q25" s="15">
        <v>7200</v>
      </c>
      <c r="R25" s="15">
        <f>SUM(P25:Q25)</f>
        <v>12967</v>
      </c>
      <c r="S25" s="15">
        <v>171</v>
      </c>
      <c r="T25" s="15">
        <f>SUM(S25,R25,O25)</f>
        <v>20096</v>
      </c>
      <c r="AF25" s="112"/>
      <c r="AG25" s="112"/>
      <c r="AH25" s="112"/>
      <c r="AI25" s="112"/>
      <c r="AJ25" s="112"/>
      <c r="AK25" s="112"/>
      <c r="AL25" s="112"/>
      <c r="AM25" s="112"/>
      <c r="AN25" s="112"/>
    </row>
    <row r="26" spans="1:40" x14ac:dyDescent="0.3">
      <c r="A26" s="22" t="s">
        <v>10</v>
      </c>
      <c r="B26" s="13"/>
      <c r="C26" s="13"/>
      <c r="D26" s="36"/>
      <c r="E26" s="13"/>
      <c r="F26" s="13"/>
      <c r="G26" s="36"/>
      <c r="H26" s="13"/>
      <c r="I26" s="36"/>
      <c r="J26" s="45"/>
      <c r="K26" s="99" t="s">
        <v>10</v>
      </c>
      <c r="L26" s="96"/>
      <c r="M26" s="13"/>
      <c r="N26" s="13"/>
      <c r="O26" s="36"/>
      <c r="P26" s="13"/>
      <c r="Q26" s="13"/>
      <c r="R26" s="36"/>
      <c r="S26" s="13"/>
      <c r="T26" s="36"/>
      <c r="AF26" s="112"/>
      <c r="AG26" s="112"/>
      <c r="AH26" s="112"/>
      <c r="AI26" s="112"/>
      <c r="AJ26" s="112"/>
      <c r="AK26" s="112"/>
      <c r="AL26" s="112"/>
      <c r="AM26" s="112"/>
      <c r="AN26" s="112"/>
    </row>
    <row r="27" spans="1:40" x14ac:dyDescent="0.3">
      <c r="A27" s="19" t="s">
        <v>4</v>
      </c>
      <c r="B27" s="13">
        <v>2067</v>
      </c>
      <c r="C27" s="13">
        <v>542</v>
      </c>
      <c r="D27" s="36">
        <f>SUM(B27:C27)</f>
        <v>2609</v>
      </c>
      <c r="E27" s="13">
        <v>6913</v>
      </c>
      <c r="F27" s="13">
        <v>632</v>
      </c>
      <c r="G27" s="36">
        <f>SUM(E27:F27)</f>
        <v>7545</v>
      </c>
      <c r="H27" s="13">
        <v>5</v>
      </c>
      <c r="I27" s="36">
        <f>SUM(H27,G27,D27)</f>
        <v>10159</v>
      </c>
      <c r="J27" s="46"/>
      <c r="K27" s="95" t="s">
        <v>4</v>
      </c>
      <c r="L27" s="96">
        <v>667</v>
      </c>
      <c r="M27" s="13">
        <v>703</v>
      </c>
      <c r="N27" s="13">
        <v>1745</v>
      </c>
      <c r="O27" s="36">
        <f>SUM(L27:N27)</f>
        <v>3115</v>
      </c>
      <c r="P27" s="13">
        <v>3395</v>
      </c>
      <c r="Q27" s="13">
        <v>3594</v>
      </c>
      <c r="R27" s="36">
        <f>SUM(P27:Q27)</f>
        <v>6989</v>
      </c>
      <c r="S27" s="13">
        <v>55</v>
      </c>
      <c r="T27" s="36">
        <f>SUM(S27,R27,O27)</f>
        <v>10159</v>
      </c>
      <c r="AF27" s="112"/>
      <c r="AG27" s="112"/>
      <c r="AH27" s="112"/>
      <c r="AI27" s="112"/>
      <c r="AJ27" s="112"/>
      <c r="AK27" s="112"/>
      <c r="AL27" s="112"/>
      <c r="AM27" s="112"/>
      <c r="AN27" s="112"/>
    </row>
    <row r="28" spans="1:40" x14ac:dyDescent="0.3">
      <c r="A28" s="19" t="s">
        <v>5</v>
      </c>
      <c r="B28" s="13">
        <v>5066</v>
      </c>
      <c r="C28" s="13">
        <v>1451</v>
      </c>
      <c r="D28" s="36">
        <f>SUM(B28:C28)</f>
        <v>6517</v>
      </c>
      <c r="E28" s="13">
        <v>41924</v>
      </c>
      <c r="F28" s="13">
        <v>2197</v>
      </c>
      <c r="G28" s="36">
        <f>SUM(E28:F28)</f>
        <v>44121</v>
      </c>
      <c r="H28" s="13">
        <v>19</v>
      </c>
      <c r="I28" s="36">
        <f>SUM(H28,G28,D28)</f>
        <v>50657</v>
      </c>
      <c r="J28" s="45"/>
      <c r="K28" s="95" t="s">
        <v>5</v>
      </c>
      <c r="L28" s="96">
        <v>1082</v>
      </c>
      <c r="M28" s="13">
        <v>1580</v>
      </c>
      <c r="N28" s="13">
        <v>4873</v>
      </c>
      <c r="O28" s="36">
        <f>SUM(L28:N28)</f>
        <v>7535</v>
      </c>
      <c r="P28" s="13">
        <v>16274</v>
      </c>
      <c r="Q28" s="13">
        <v>26718</v>
      </c>
      <c r="R28" s="36">
        <f>SUM(P28:Q28)</f>
        <v>42992</v>
      </c>
      <c r="S28" s="13">
        <v>130</v>
      </c>
      <c r="T28" s="36">
        <f>SUM(S28,R28,O28)</f>
        <v>50657</v>
      </c>
      <c r="AF28" s="112"/>
      <c r="AG28" s="112"/>
      <c r="AH28" s="112"/>
      <c r="AI28" s="112"/>
      <c r="AJ28" s="112"/>
      <c r="AK28" s="112"/>
      <c r="AL28" s="112"/>
      <c r="AM28" s="112"/>
      <c r="AN28" s="112"/>
    </row>
    <row r="29" spans="1:40" x14ac:dyDescent="0.3">
      <c r="A29" s="19" t="s">
        <v>6</v>
      </c>
      <c r="B29" s="13">
        <v>0</v>
      </c>
      <c r="C29" s="13">
        <v>0</v>
      </c>
      <c r="D29" s="36">
        <f>SUM(B29:C29)</f>
        <v>0</v>
      </c>
      <c r="E29" s="13">
        <v>0</v>
      </c>
      <c r="F29" s="13">
        <v>0</v>
      </c>
      <c r="G29" s="36">
        <f>SUM(E29:F29)</f>
        <v>0</v>
      </c>
      <c r="H29" s="13">
        <v>0</v>
      </c>
      <c r="I29" s="36">
        <f>SUM(H29,G29,D29)</f>
        <v>0</v>
      </c>
      <c r="J29" s="45"/>
      <c r="K29" s="95" t="s">
        <v>6</v>
      </c>
      <c r="L29" s="96">
        <v>0</v>
      </c>
      <c r="M29" s="13">
        <v>0</v>
      </c>
      <c r="N29" s="13">
        <v>0</v>
      </c>
      <c r="O29" s="36">
        <f>SUM(L29:N29)</f>
        <v>0</v>
      </c>
      <c r="P29" s="13">
        <v>0</v>
      </c>
      <c r="Q29" s="13">
        <v>0</v>
      </c>
      <c r="R29" s="36">
        <f>SUM(P29:Q29)</f>
        <v>0</v>
      </c>
      <c r="S29" s="13">
        <v>0</v>
      </c>
      <c r="T29" s="36">
        <f>SUM(S29,R29,O29)</f>
        <v>0</v>
      </c>
      <c r="AF29" s="112"/>
      <c r="AG29" s="112"/>
      <c r="AH29" s="112"/>
      <c r="AI29" s="112"/>
      <c r="AJ29" s="112"/>
      <c r="AK29" s="112"/>
      <c r="AL29" s="112"/>
      <c r="AM29" s="112"/>
      <c r="AN29" s="112"/>
    </row>
    <row r="30" spans="1:40" x14ac:dyDescent="0.3">
      <c r="A30" s="19" t="s">
        <v>7</v>
      </c>
      <c r="B30" s="13">
        <v>879</v>
      </c>
      <c r="C30" s="13">
        <v>280</v>
      </c>
      <c r="D30" s="36">
        <f>SUM(B30:C30)</f>
        <v>1159</v>
      </c>
      <c r="E30" s="13">
        <v>7767</v>
      </c>
      <c r="F30" s="13">
        <v>388</v>
      </c>
      <c r="G30" s="36">
        <f>SUM(E30:F30)</f>
        <v>8155</v>
      </c>
      <c r="H30" s="13">
        <v>4</v>
      </c>
      <c r="I30" s="36">
        <f>SUM(H30,G30,D30)</f>
        <v>9318</v>
      </c>
      <c r="J30" s="45"/>
      <c r="K30" s="95" t="s">
        <v>7</v>
      </c>
      <c r="L30" s="96">
        <v>241</v>
      </c>
      <c r="M30" s="13">
        <v>331</v>
      </c>
      <c r="N30" s="13">
        <v>882</v>
      </c>
      <c r="O30" s="36">
        <f>SUM(L30:N30)</f>
        <v>1454</v>
      </c>
      <c r="P30" s="13">
        <v>3405</v>
      </c>
      <c r="Q30" s="13">
        <v>4427</v>
      </c>
      <c r="R30" s="36">
        <f>SUM(P30:Q30)</f>
        <v>7832</v>
      </c>
      <c r="S30" s="13">
        <v>32</v>
      </c>
      <c r="T30" s="36">
        <f>SUM(S30,R30,O30)</f>
        <v>9318</v>
      </c>
      <c r="AF30" s="112"/>
      <c r="AG30" s="112"/>
      <c r="AH30" s="112"/>
      <c r="AI30" s="112"/>
      <c r="AJ30" s="112"/>
      <c r="AK30" s="112"/>
      <c r="AL30" s="112"/>
      <c r="AM30" s="112"/>
      <c r="AN30" s="112"/>
    </row>
    <row r="31" spans="1:40" x14ac:dyDescent="0.3">
      <c r="A31" s="97" t="s">
        <v>0</v>
      </c>
      <c r="B31" s="15">
        <v>8012</v>
      </c>
      <c r="C31" s="15">
        <v>2273</v>
      </c>
      <c r="D31" s="15">
        <f>SUM(B31:C31)</f>
        <v>10285</v>
      </c>
      <c r="E31" s="15">
        <v>56604</v>
      </c>
      <c r="F31" s="15">
        <v>3217</v>
      </c>
      <c r="G31" s="15">
        <f>SUM(E31:F31)</f>
        <v>59821</v>
      </c>
      <c r="H31" s="15">
        <v>28</v>
      </c>
      <c r="I31" s="15">
        <f>SUM(H31,G31,D31)</f>
        <v>70134</v>
      </c>
      <c r="J31" s="45"/>
      <c r="K31" s="98" t="s">
        <v>0</v>
      </c>
      <c r="L31" s="14">
        <v>1990</v>
      </c>
      <c r="M31" s="15">
        <v>2614</v>
      </c>
      <c r="N31" s="15">
        <v>7500</v>
      </c>
      <c r="O31" s="15">
        <f>SUM(L31:N31)</f>
        <v>12104</v>
      </c>
      <c r="P31" s="15">
        <v>23074</v>
      </c>
      <c r="Q31" s="15">
        <v>34739</v>
      </c>
      <c r="R31" s="15">
        <f>SUM(P31:Q31)</f>
        <v>57813</v>
      </c>
      <c r="S31" s="15">
        <v>217</v>
      </c>
      <c r="T31" s="15">
        <f>SUM(S31,R31,O31)</f>
        <v>70134</v>
      </c>
      <c r="AF31" s="112"/>
      <c r="AG31" s="112"/>
      <c r="AH31" s="112"/>
      <c r="AI31" s="112"/>
      <c r="AJ31" s="112"/>
      <c r="AK31" s="112"/>
      <c r="AL31" s="112"/>
      <c r="AM31" s="112"/>
      <c r="AN31" s="112"/>
    </row>
    <row r="32" spans="1:40" x14ac:dyDescent="0.3">
      <c r="A32" s="22" t="s">
        <v>11</v>
      </c>
      <c r="B32" s="13"/>
      <c r="C32" s="13"/>
      <c r="D32" s="36"/>
      <c r="E32" s="13"/>
      <c r="F32" s="13"/>
      <c r="G32" s="36"/>
      <c r="H32" s="13"/>
      <c r="I32" s="36"/>
      <c r="J32" s="45"/>
      <c r="K32" s="99" t="s">
        <v>11</v>
      </c>
      <c r="L32" s="96"/>
      <c r="M32" s="13"/>
      <c r="N32" s="13"/>
      <c r="O32" s="36"/>
      <c r="P32" s="13"/>
      <c r="Q32" s="13"/>
      <c r="R32" s="36"/>
      <c r="S32" s="13"/>
      <c r="T32" s="36"/>
      <c r="AF32" s="112"/>
      <c r="AG32" s="112"/>
      <c r="AH32" s="112"/>
      <c r="AI32" s="112"/>
      <c r="AJ32" s="112"/>
      <c r="AK32" s="112"/>
      <c r="AL32" s="112"/>
      <c r="AM32" s="112"/>
      <c r="AN32" s="112"/>
    </row>
    <row r="33" spans="1:40" x14ac:dyDescent="0.3">
      <c r="A33" s="19" t="s">
        <v>4</v>
      </c>
      <c r="B33" s="13">
        <v>2570</v>
      </c>
      <c r="C33" s="13">
        <v>1041</v>
      </c>
      <c r="D33" s="36">
        <f>SUM(B33:C33)</f>
        <v>3611</v>
      </c>
      <c r="E33" s="13">
        <v>10370</v>
      </c>
      <c r="F33" s="13">
        <v>1319</v>
      </c>
      <c r="G33" s="36">
        <f>SUM(E33:F33)</f>
        <v>11689</v>
      </c>
      <c r="H33" s="13">
        <v>9</v>
      </c>
      <c r="I33" s="36">
        <f>SUM(H33,G33,D33)</f>
        <v>15309</v>
      </c>
      <c r="J33" s="46"/>
      <c r="K33" s="95" t="s">
        <v>4</v>
      </c>
      <c r="L33" s="96">
        <v>683</v>
      </c>
      <c r="M33" s="13">
        <v>1032</v>
      </c>
      <c r="N33" s="13">
        <v>2383</v>
      </c>
      <c r="O33" s="36">
        <f>SUM(L33:N33)</f>
        <v>4098</v>
      </c>
      <c r="P33" s="13">
        <v>4908</v>
      </c>
      <c r="Q33" s="13">
        <v>6233</v>
      </c>
      <c r="R33" s="36">
        <f>SUM(P33:Q33)</f>
        <v>11141</v>
      </c>
      <c r="S33" s="13">
        <v>70</v>
      </c>
      <c r="T33" s="36">
        <f>SUM(S33,R33,O33)</f>
        <v>15309</v>
      </c>
      <c r="AF33" s="112"/>
      <c r="AG33" s="112"/>
      <c r="AH33" s="112"/>
      <c r="AI33" s="112"/>
      <c r="AJ33" s="112"/>
      <c r="AK33" s="112"/>
      <c r="AL33" s="112"/>
      <c r="AM33" s="112"/>
      <c r="AN33" s="112"/>
    </row>
    <row r="34" spans="1:40" ht="16.95" customHeight="1" x14ac:dyDescent="0.3">
      <c r="A34" s="19" t="s">
        <v>5</v>
      </c>
      <c r="B34" s="13">
        <v>8413</v>
      </c>
      <c r="C34" s="13">
        <v>2969</v>
      </c>
      <c r="D34" s="36">
        <f>SUM(B34:C34)</f>
        <v>11382</v>
      </c>
      <c r="E34" s="13">
        <v>45878</v>
      </c>
      <c r="F34" s="13">
        <v>4540</v>
      </c>
      <c r="G34" s="36">
        <f>SUM(E34:F34)</f>
        <v>50418</v>
      </c>
      <c r="H34" s="13">
        <v>119</v>
      </c>
      <c r="I34" s="36">
        <f>SUM(H34,G34,D34)</f>
        <v>61919</v>
      </c>
      <c r="J34" s="45"/>
      <c r="K34" s="95" t="s">
        <v>5</v>
      </c>
      <c r="L34" s="96">
        <v>1487</v>
      </c>
      <c r="M34" s="13">
        <v>2859</v>
      </c>
      <c r="N34" s="13">
        <v>6709</v>
      </c>
      <c r="O34" s="36">
        <f>SUM(L34:N34)</f>
        <v>11055</v>
      </c>
      <c r="P34" s="13">
        <v>18538</v>
      </c>
      <c r="Q34" s="13">
        <v>32053</v>
      </c>
      <c r="R34" s="36">
        <f>SUM(P34:Q34)</f>
        <v>50591</v>
      </c>
      <c r="S34" s="13">
        <v>273</v>
      </c>
      <c r="T34" s="36">
        <f>SUM(S34,R34,O34)</f>
        <v>61919</v>
      </c>
      <c r="AF34" s="112"/>
      <c r="AG34" s="112"/>
      <c r="AH34" s="112"/>
      <c r="AI34" s="112"/>
      <c r="AJ34" s="112"/>
      <c r="AK34" s="112"/>
      <c r="AL34" s="112"/>
      <c r="AM34" s="112"/>
      <c r="AN34" s="112"/>
    </row>
    <row r="35" spans="1:40" x14ac:dyDescent="0.3">
      <c r="A35" s="19" t="s">
        <v>6</v>
      </c>
      <c r="B35" s="13">
        <v>0</v>
      </c>
      <c r="C35" s="13">
        <v>0</v>
      </c>
      <c r="D35" s="36">
        <f>SUM(B35:C35)</f>
        <v>0</v>
      </c>
      <c r="E35" s="13">
        <v>0</v>
      </c>
      <c r="F35" s="13">
        <v>0</v>
      </c>
      <c r="G35" s="36">
        <f>SUM(E35:F35)</f>
        <v>0</v>
      </c>
      <c r="H35" s="13">
        <v>0</v>
      </c>
      <c r="I35" s="36">
        <f>SUM(H35,G35,D35)</f>
        <v>0</v>
      </c>
      <c r="J35" s="45"/>
      <c r="K35" s="95" t="s">
        <v>6</v>
      </c>
      <c r="L35" s="96">
        <v>0</v>
      </c>
      <c r="M35" s="13">
        <v>0</v>
      </c>
      <c r="N35" s="13">
        <v>0</v>
      </c>
      <c r="O35" s="36">
        <f>SUM(L35:N35)</f>
        <v>0</v>
      </c>
      <c r="P35" s="13">
        <v>0</v>
      </c>
      <c r="Q35" s="13">
        <v>0</v>
      </c>
      <c r="R35" s="36">
        <f>SUM(P35:Q35)</f>
        <v>0</v>
      </c>
      <c r="S35" s="13">
        <v>0</v>
      </c>
      <c r="T35" s="36">
        <f>SUM(S35,R35,O35)</f>
        <v>0</v>
      </c>
      <c r="AF35" s="112"/>
      <c r="AG35" s="112"/>
      <c r="AH35" s="112"/>
      <c r="AI35" s="112"/>
      <c r="AJ35" s="112"/>
      <c r="AK35" s="112"/>
      <c r="AL35" s="112"/>
      <c r="AM35" s="112"/>
      <c r="AN35" s="112"/>
    </row>
    <row r="36" spans="1:40" x14ac:dyDescent="0.3">
      <c r="A36" s="19" t="s">
        <v>7</v>
      </c>
      <c r="B36" s="13">
        <v>3221</v>
      </c>
      <c r="C36" s="13">
        <v>854</v>
      </c>
      <c r="D36" s="36">
        <f>SUM(B36:C36)</f>
        <v>4075</v>
      </c>
      <c r="E36" s="13">
        <v>15793</v>
      </c>
      <c r="F36" s="13">
        <v>1505</v>
      </c>
      <c r="G36" s="36">
        <f>SUM(E36:F36)</f>
        <v>17298</v>
      </c>
      <c r="H36" s="13">
        <v>6</v>
      </c>
      <c r="I36" s="36">
        <f>SUM(H36,G36,D36)</f>
        <v>21379</v>
      </c>
      <c r="J36" s="45"/>
      <c r="K36" s="95" t="s">
        <v>7</v>
      </c>
      <c r="L36" s="96">
        <v>745</v>
      </c>
      <c r="M36" s="13">
        <v>1107</v>
      </c>
      <c r="N36" s="13">
        <v>2448</v>
      </c>
      <c r="O36" s="36">
        <f>SUM(L36:N36)</f>
        <v>4300</v>
      </c>
      <c r="P36" s="13">
        <v>6432</v>
      </c>
      <c r="Q36" s="13">
        <v>10583</v>
      </c>
      <c r="R36" s="36">
        <f>SUM(P36:Q36)</f>
        <v>17015</v>
      </c>
      <c r="S36" s="13">
        <v>64</v>
      </c>
      <c r="T36" s="36">
        <f>SUM(S36,R36,O36)</f>
        <v>21379</v>
      </c>
      <c r="AF36" s="112"/>
      <c r="AG36" s="112"/>
      <c r="AH36" s="112"/>
      <c r="AI36" s="112"/>
      <c r="AJ36" s="112"/>
      <c r="AK36" s="112"/>
      <c r="AL36" s="112"/>
      <c r="AM36" s="112"/>
      <c r="AN36" s="112"/>
    </row>
    <row r="37" spans="1:40" x14ac:dyDescent="0.3">
      <c r="A37" s="97" t="s">
        <v>0</v>
      </c>
      <c r="B37" s="15">
        <v>14204</v>
      </c>
      <c r="C37" s="15">
        <v>4864</v>
      </c>
      <c r="D37" s="15">
        <f>SUM(B37:C37)</f>
        <v>19068</v>
      </c>
      <c r="E37" s="15">
        <v>72041</v>
      </c>
      <c r="F37" s="15">
        <v>7364</v>
      </c>
      <c r="G37" s="15">
        <f>SUM(E37:F37)</f>
        <v>79405</v>
      </c>
      <c r="H37" s="15">
        <v>134</v>
      </c>
      <c r="I37" s="15">
        <f>SUM(H37,G37,D37)</f>
        <v>98607</v>
      </c>
      <c r="J37" s="45"/>
      <c r="K37" s="98" t="s">
        <v>0</v>
      </c>
      <c r="L37" s="14">
        <v>2915</v>
      </c>
      <c r="M37" s="15">
        <v>4998</v>
      </c>
      <c r="N37" s="15">
        <v>11540</v>
      </c>
      <c r="O37" s="15">
        <f>SUM(L37:N37)</f>
        <v>19453</v>
      </c>
      <c r="P37" s="15">
        <v>29878</v>
      </c>
      <c r="Q37" s="15">
        <v>48869</v>
      </c>
      <c r="R37" s="15">
        <f>SUM(P37:Q37)</f>
        <v>78747</v>
      </c>
      <c r="S37" s="15">
        <v>407</v>
      </c>
      <c r="T37" s="15">
        <f>SUM(S37,R37,O37)</f>
        <v>98607</v>
      </c>
      <c r="AF37" s="112"/>
      <c r="AG37" s="112"/>
      <c r="AH37" s="112"/>
      <c r="AI37" s="112"/>
      <c r="AJ37" s="112"/>
      <c r="AK37" s="112"/>
      <c r="AL37" s="112"/>
      <c r="AM37" s="112"/>
      <c r="AN37" s="112"/>
    </row>
    <row r="38" spans="1:40" x14ac:dyDescent="0.3">
      <c r="A38" s="22" t="s">
        <v>12</v>
      </c>
      <c r="B38" s="13"/>
      <c r="C38" s="13"/>
      <c r="D38" s="36"/>
      <c r="E38" s="13"/>
      <c r="F38" s="13"/>
      <c r="G38" s="36"/>
      <c r="H38" s="13"/>
      <c r="I38" s="36"/>
      <c r="J38" s="45"/>
      <c r="K38" s="99" t="s">
        <v>12</v>
      </c>
      <c r="L38" s="96"/>
      <c r="M38" s="13"/>
      <c r="N38" s="13"/>
      <c r="O38" s="36"/>
      <c r="P38" s="13"/>
      <c r="Q38" s="13"/>
      <c r="R38" s="36"/>
      <c r="S38" s="13"/>
      <c r="T38" s="36"/>
      <c r="AF38" s="112"/>
      <c r="AG38" s="112"/>
      <c r="AH38" s="112"/>
      <c r="AI38" s="112"/>
      <c r="AJ38" s="112"/>
      <c r="AK38" s="112"/>
      <c r="AL38" s="112"/>
      <c r="AM38" s="112"/>
      <c r="AN38" s="112"/>
    </row>
    <row r="39" spans="1:40" x14ac:dyDescent="0.3">
      <c r="A39" s="19" t="s">
        <v>4</v>
      </c>
      <c r="B39" s="13">
        <v>48</v>
      </c>
      <c r="C39" s="13">
        <v>11</v>
      </c>
      <c r="D39" s="36">
        <f>SUM(B39:C39)</f>
        <v>59</v>
      </c>
      <c r="E39" s="13">
        <v>6</v>
      </c>
      <c r="F39" s="13">
        <v>5</v>
      </c>
      <c r="G39" s="36">
        <f>SUM(E39:F39)</f>
        <v>11</v>
      </c>
      <c r="H39" s="13">
        <v>0</v>
      </c>
      <c r="I39" s="36">
        <f>SUM(H39,G39,D39)</f>
        <v>70</v>
      </c>
      <c r="J39" s="46"/>
      <c r="K39" s="95" t="s">
        <v>4</v>
      </c>
      <c r="L39" s="96">
        <v>2</v>
      </c>
      <c r="M39" s="13">
        <v>3</v>
      </c>
      <c r="N39" s="13">
        <v>13</v>
      </c>
      <c r="O39" s="36">
        <f>SUM(L39:N39)</f>
        <v>18</v>
      </c>
      <c r="P39" s="13">
        <v>37</v>
      </c>
      <c r="Q39" s="13">
        <v>15</v>
      </c>
      <c r="R39" s="36">
        <f>SUM(P39:Q39)</f>
        <v>52</v>
      </c>
      <c r="S39" s="13">
        <v>0</v>
      </c>
      <c r="T39" s="36">
        <f>SUM(S39,R39,O39)</f>
        <v>70</v>
      </c>
      <c r="AF39" s="112"/>
      <c r="AG39" s="112"/>
      <c r="AH39" s="112"/>
      <c r="AI39" s="112"/>
      <c r="AJ39" s="112"/>
      <c r="AK39" s="112"/>
      <c r="AL39" s="112"/>
      <c r="AM39" s="112"/>
      <c r="AN39" s="112"/>
    </row>
    <row r="40" spans="1:40" x14ac:dyDescent="0.3">
      <c r="A40" s="97" t="s">
        <v>0</v>
      </c>
      <c r="B40" s="15">
        <v>48</v>
      </c>
      <c r="C40" s="15">
        <v>11</v>
      </c>
      <c r="D40" s="15">
        <f>SUM(B40:C40)</f>
        <v>59</v>
      </c>
      <c r="E40" s="15">
        <v>6</v>
      </c>
      <c r="F40" s="15">
        <v>5</v>
      </c>
      <c r="G40" s="15">
        <f>SUM(E40:F40)</f>
        <v>11</v>
      </c>
      <c r="H40" s="15">
        <v>0</v>
      </c>
      <c r="I40" s="15">
        <f>SUM(H40,G40,D40)</f>
        <v>70</v>
      </c>
      <c r="J40" s="45"/>
      <c r="K40" s="98" t="s">
        <v>0</v>
      </c>
      <c r="L40" s="14">
        <v>2</v>
      </c>
      <c r="M40" s="15">
        <v>3</v>
      </c>
      <c r="N40" s="15">
        <v>13</v>
      </c>
      <c r="O40" s="15">
        <f>SUM(L40:N40)</f>
        <v>18</v>
      </c>
      <c r="P40" s="15">
        <v>37</v>
      </c>
      <c r="Q40" s="15">
        <v>15</v>
      </c>
      <c r="R40" s="15">
        <f>SUM(P40:Q40)</f>
        <v>52</v>
      </c>
      <c r="S40" s="15">
        <v>0</v>
      </c>
      <c r="T40" s="15">
        <f>SUM(S40,R40,O40)</f>
        <v>70</v>
      </c>
      <c r="AF40" s="112"/>
      <c r="AG40" s="112"/>
      <c r="AH40" s="112"/>
      <c r="AI40" s="112"/>
      <c r="AJ40" s="112"/>
      <c r="AK40" s="112"/>
      <c r="AL40" s="112"/>
      <c r="AM40" s="112"/>
      <c r="AN40" s="112"/>
    </row>
    <row r="41" spans="1:40" x14ac:dyDescent="0.3">
      <c r="A41" s="22" t="s">
        <v>13</v>
      </c>
      <c r="B41" s="13"/>
      <c r="C41" s="13"/>
      <c r="D41" s="36"/>
      <c r="E41" s="13"/>
      <c r="F41" s="13"/>
      <c r="G41" s="36"/>
      <c r="H41" s="13"/>
      <c r="I41" s="36"/>
      <c r="J41" s="45"/>
      <c r="K41" s="99" t="s">
        <v>13</v>
      </c>
      <c r="L41" s="96"/>
      <c r="M41" s="13"/>
      <c r="N41" s="13"/>
      <c r="O41" s="36"/>
      <c r="P41" s="13"/>
      <c r="Q41" s="13"/>
      <c r="R41" s="36"/>
      <c r="S41" s="13"/>
      <c r="T41" s="36"/>
      <c r="AF41" s="112"/>
      <c r="AG41" s="112"/>
      <c r="AH41" s="112"/>
      <c r="AI41" s="112"/>
      <c r="AJ41" s="112"/>
      <c r="AK41" s="112"/>
      <c r="AL41" s="112"/>
      <c r="AM41" s="112"/>
      <c r="AN41" s="112"/>
    </row>
    <row r="42" spans="1:40" x14ac:dyDescent="0.3">
      <c r="A42" s="19" t="s">
        <v>4</v>
      </c>
      <c r="B42" s="13">
        <v>2061</v>
      </c>
      <c r="C42" s="13">
        <v>507</v>
      </c>
      <c r="D42" s="36">
        <f>SUM(B42:C42)</f>
        <v>2568</v>
      </c>
      <c r="E42" s="13">
        <v>6111</v>
      </c>
      <c r="F42" s="13">
        <v>838</v>
      </c>
      <c r="G42" s="36">
        <f>SUM(E42:F42)</f>
        <v>6949</v>
      </c>
      <c r="H42" s="13">
        <v>1</v>
      </c>
      <c r="I42" s="36">
        <f>SUM(H42,G42,D42)</f>
        <v>9518</v>
      </c>
      <c r="J42" s="46"/>
      <c r="K42" s="95" t="s">
        <v>4</v>
      </c>
      <c r="L42" s="96">
        <v>526</v>
      </c>
      <c r="M42" s="13">
        <v>686</v>
      </c>
      <c r="N42" s="13">
        <v>1643</v>
      </c>
      <c r="O42" s="36">
        <f>SUM(L42:N42)</f>
        <v>2855</v>
      </c>
      <c r="P42" s="13">
        <v>3161</v>
      </c>
      <c r="Q42" s="13">
        <v>3474</v>
      </c>
      <c r="R42" s="36">
        <f>SUM(P42:Q42)</f>
        <v>6635</v>
      </c>
      <c r="S42" s="13">
        <v>28</v>
      </c>
      <c r="T42" s="36">
        <f>SUM(S42,R42,O42)</f>
        <v>9518</v>
      </c>
      <c r="AF42" s="112"/>
      <c r="AG42" s="112"/>
      <c r="AH42" s="112"/>
      <c r="AI42" s="112"/>
      <c r="AJ42" s="112"/>
      <c r="AK42" s="112"/>
      <c r="AL42" s="112"/>
      <c r="AM42" s="112"/>
      <c r="AN42" s="112"/>
    </row>
    <row r="43" spans="1:40" x14ac:dyDescent="0.3">
      <c r="A43" s="19" t="s">
        <v>5</v>
      </c>
      <c r="B43" s="13">
        <v>4199</v>
      </c>
      <c r="C43" s="13">
        <v>1209</v>
      </c>
      <c r="D43" s="36">
        <f>SUM(B43:C43)</f>
        <v>5408</v>
      </c>
      <c r="E43" s="13">
        <v>28445</v>
      </c>
      <c r="F43" s="13">
        <v>2386</v>
      </c>
      <c r="G43" s="36">
        <f>SUM(E43:F43)</f>
        <v>30831</v>
      </c>
      <c r="H43" s="13">
        <v>3</v>
      </c>
      <c r="I43" s="36">
        <f>SUM(H43,G43,D43)</f>
        <v>36242</v>
      </c>
      <c r="J43" s="45"/>
      <c r="K43" s="95" t="s">
        <v>5</v>
      </c>
      <c r="L43" s="96">
        <v>631</v>
      </c>
      <c r="M43" s="13">
        <v>1269</v>
      </c>
      <c r="N43" s="13">
        <v>4333</v>
      </c>
      <c r="O43" s="36">
        <f>SUM(L43:N43)</f>
        <v>6233</v>
      </c>
      <c r="P43" s="13">
        <v>12455</v>
      </c>
      <c r="Q43" s="13">
        <v>17477</v>
      </c>
      <c r="R43" s="36">
        <f>SUM(P43:Q43)</f>
        <v>29932</v>
      </c>
      <c r="S43" s="13">
        <v>77</v>
      </c>
      <c r="T43" s="36">
        <f>SUM(S43,R43,O43)</f>
        <v>36242</v>
      </c>
      <c r="AF43" s="112"/>
      <c r="AG43" s="112"/>
      <c r="AH43" s="112"/>
      <c r="AI43" s="112"/>
      <c r="AJ43" s="112"/>
      <c r="AK43" s="112"/>
      <c r="AL43" s="112"/>
      <c r="AM43" s="112"/>
      <c r="AN43" s="112"/>
    </row>
    <row r="44" spans="1:40" x14ac:dyDescent="0.3">
      <c r="A44" s="19" t="s">
        <v>6</v>
      </c>
      <c r="B44" s="13">
        <v>40</v>
      </c>
      <c r="C44" s="13">
        <v>9</v>
      </c>
      <c r="D44" s="36">
        <f>SUM(B44:C44)</f>
        <v>49</v>
      </c>
      <c r="E44" s="13">
        <v>133</v>
      </c>
      <c r="F44" s="13">
        <v>13</v>
      </c>
      <c r="G44" s="36">
        <f>SUM(E44:F44)</f>
        <v>146</v>
      </c>
      <c r="H44" s="13">
        <v>0</v>
      </c>
      <c r="I44" s="36">
        <f>SUM(H44,G44,D44)</f>
        <v>195</v>
      </c>
      <c r="J44" s="45"/>
      <c r="K44" s="95" t="s">
        <v>6</v>
      </c>
      <c r="L44" s="96">
        <v>2</v>
      </c>
      <c r="M44" s="13">
        <v>0</v>
      </c>
      <c r="N44" s="13">
        <v>13</v>
      </c>
      <c r="O44" s="36">
        <f>SUM(L44:N44)</f>
        <v>15</v>
      </c>
      <c r="P44" s="13">
        <v>60</v>
      </c>
      <c r="Q44" s="13">
        <v>119</v>
      </c>
      <c r="R44" s="36">
        <f>SUM(P44:Q44)</f>
        <v>179</v>
      </c>
      <c r="S44" s="13">
        <v>1</v>
      </c>
      <c r="T44" s="36">
        <f>SUM(S44,R44,O44)</f>
        <v>195</v>
      </c>
      <c r="AF44" s="112"/>
      <c r="AG44" s="112"/>
      <c r="AH44" s="112"/>
      <c r="AI44" s="112"/>
      <c r="AJ44" s="112"/>
      <c r="AK44" s="112"/>
      <c r="AL44" s="112"/>
      <c r="AM44" s="112"/>
      <c r="AN44" s="112"/>
    </row>
    <row r="45" spans="1:40" x14ac:dyDescent="0.3">
      <c r="A45" s="19" t="s">
        <v>7</v>
      </c>
      <c r="B45" s="13">
        <v>618</v>
      </c>
      <c r="C45" s="13">
        <v>208</v>
      </c>
      <c r="D45" s="36">
        <f>SUM(B45:C45)</f>
        <v>826</v>
      </c>
      <c r="E45" s="13">
        <v>6070</v>
      </c>
      <c r="F45" s="13">
        <v>488</v>
      </c>
      <c r="G45" s="36">
        <f>SUM(E45:F45)</f>
        <v>6558</v>
      </c>
      <c r="H45" s="13">
        <v>1</v>
      </c>
      <c r="I45" s="36">
        <f>SUM(H45,G45,D45)</f>
        <v>7385</v>
      </c>
      <c r="J45" s="45"/>
      <c r="K45" s="95" t="s">
        <v>7</v>
      </c>
      <c r="L45" s="96">
        <v>99</v>
      </c>
      <c r="M45" s="13">
        <v>165</v>
      </c>
      <c r="N45" s="13">
        <v>797</v>
      </c>
      <c r="O45" s="36">
        <f>SUM(L45:N45)</f>
        <v>1061</v>
      </c>
      <c r="P45" s="13">
        <v>2592</v>
      </c>
      <c r="Q45" s="13">
        <v>3722</v>
      </c>
      <c r="R45" s="36">
        <f>SUM(P45:Q45)</f>
        <v>6314</v>
      </c>
      <c r="S45" s="13">
        <v>10</v>
      </c>
      <c r="T45" s="36">
        <f>SUM(S45,R45,O45)</f>
        <v>7385</v>
      </c>
      <c r="AF45" s="112"/>
      <c r="AG45" s="112"/>
      <c r="AH45" s="112"/>
      <c r="AI45" s="112"/>
      <c r="AJ45" s="112"/>
      <c r="AK45" s="112"/>
      <c r="AL45" s="112"/>
      <c r="AM45" s="112"/>
      <c r="AN45" s="112"/>
    </row>
    <row r="46" spans="1:40" x14ac:dyDescent="0.3">
      <c r="A46" s="97" t="s">
        <v>0</v>
      </c>
      <c r="B46" s="15">
        <v>6918</v>
      </c>
      <c r="C46" s="15">
        <v>1933</v>
      </c>
      <c r="D46" s="15">
        <f>SUM(B46:C46)</f>
        <v>8851</v>
      </c>
      <c r="E46" s="15">
        <v>40759</v>
      </c>
      <c r="F46" s="15">
        <v>3725</v>
      </c>
      <c r="G46" s="15">
        <f>SUM(E46:F46)</f>
        <v>44484</v>
      </c>
      <c r="H46" s="15">
        <v>5</v>
      </c>
      <c r="I46" s="15">
        <f>SUM(H46,G46,D46)</f>
        <v>53340</v>
      </c>
      <c r="J46" s="45"/>
      <c r="K46" s="98" t="s">
        <v>0</v>
      </c>
      <c r="L46" s="14">
        <v>1258</v>
      </c>
      <c r="M46" s="15">
        <v>2120</v>
      </c>
      <c r="N46" s="15">
        <v>6786</v>
      </c>
      <c r="O46" s="15">
        <f>SUM(L46:N46)</f>
        <v>10164</v>
      </c>
      <c r="P46" s="15">
        <v>18268</v>
      </c>
      <c r="Q46" s="15">
        <v>24792</v>
      </c>
      <c r="R46" s="15">
        <f>SUM(P46:Q46)</f>
        <v>43060</v>
      </c>
      <c r="S46" s="15">
        <v>116</v>
      </c>
      <c r="T46" s="15">
        <f>SUM(S46,R46,O46)</f>
        <v>53340</v>
      </c>
      <c r="AF46" s="112"/>
      <c r="AG46" s="112"/>
      <c r="AH46" s="112"/>
      <c r="AI46" s="112"/>
      <c r="AJ46" s="112"/>
      <c r="AK46" s="112"/>
      <c r="AL46" s="112"/>
      <c r="AM46" s="112"/>
      <c r="AN46" s="112"/>
    </row>
    <row r="47" spans="1:40" x14ac:dyDescent="0.3">
      <c r="A47" s="100" t="s">
        <v>14</v>
      </c>
      <c r="B47" s="16"/>
      <c r="C47" s="16"/>
      <c r="D47" s="37"/>
      <c r="E47" s="16"/>
      <c r="F47" s="16"/>
      <c r="G47" s="37"/>
      <c r="H47" s="16"/>
      <c r="I47" s="37"/>
      <c r="J47" s="45"/>
      <c r="K47" s="92" t="s">
        <v>14</v>
      </c>
      <c r="L47" s="101"/>
      <c r="M47" s="16"/>
      <c r="N47" s="16"/>
      <c r="O47" s="37"/>
      <c r="P47" s="16"/>
      <c r="Q47" s="16"/>
      <c r="R47" s="37"/>
      <c r="S47" s="16"/>
      <c r="T47" s="37"/>
      <c r="AF47" s="112"/>
      <c r="AG47" s="112"/>
      <c r="AH47" s="112"/>
      <c r="AI47" s="112"/>
      <c r="AJ47" s="112"/>
      <c r="AK47" s="112"/>
      <c r="AL47" s="112"/>
      <c r="AM47" s="112"/>
      <c r="AN47" s="112"/>
    </row>
    <row r="48" spans="1:40" x14ac:dyDescent="0.3">
      <c r="A48" s="19" t="s">
        <v>4</v>
      </c>
      <c r="B48" s="13">
        <f t="shared" ref="B48:I48" si="0">SUM(B10,B16,B22,B27,B33,B39,B42)</f>
        <v>16039</v>
      </c>
      <c r="C48" s="13">
        <f t="shared" si="0"/>
        <v>5680</v>
      </c>
      <c r="D48" s="36">
        <f t="shared" si="0"/>
        <v>21719</v>
      </c>
      <c r="E48" s="13">
        <f t="shared" si="0"/>
        <v>42073</v>
      </c>
      <c r="F48" s="13">
        <f t="shared" si="0"/>
        <v>7562</v>
      </c>
      <c r="G48" s="36">
        <f t="shared" si="0"/>
        <v>49635</v>
      </c>
      <c r="H48" s="13">
        <f t="shared" si="0"/>
        <v>46</v>
      </c>
      <c r="I48" s="36">
        <f t="shared" si="0"/>
        <v>71400</v>
      </c>
      <c r="J48" s="46"/>
      <c r="K48" s="95" t="s">
        <v>4</v>
      </c>
      <c r="L48" s="96">
        <f t="shared" ref="L48:T48" si="1">SUM(L10,L16,L22,L27,L33,L39,L42)</f>
        <v>3872</v>
      </c>
      <c r="M48" s="13">
        <f t="shared" si="1"/>
        <v>4895</v>
      </c>
      <c r="N48" s="13">
        <f t="shared" si="1"/>
        <v>11326</v>
      </c>
      <c r="O48" s="36">
        <f t="shared" si="1"/>
        <v>20093</v>
      </c>
      <c r="P48" s="13">
        <f t="shared" si="1"/>
        <v>22488</v>
      </c>
      <c r="Q48" s="13">
        <f t="shared" si="1"/>
        <v>28478</v>
      </c>
      <c r="R48" s="36">
        <f t="shared" si="1"/>
        <v>50966</v>
      </c>
      <c r="S48" s="13">
        <f t="shared" si="1"/>
        <v>341</v>
      </c>
      <c r="T48" s="36">
        <f t="shared" si="1"/>
        <v>71400</v>
      </c>
      <c r="AF48" s="112"/>
      <c r="AG48" s="112"/>
      <c r="AH48" s="112"/>
      <c r="AI48" s="112"/>
      <c r="AJ48" s="112"/>
      <c r="AK48" s="112"/>
      <c r="AL48" s="112"/>
      <c r="AM48" s="112"/>
      <c r="AN48" s="112"/>
    </row>
    <row r="49" spans="1:40" x14ac:dyDescent="0.3">
      <c r="A49" s="19" t="s">
        <v>5</v>
      </c>
      <c r="B49" s="13">
        <f t="shared" ref="B49:I49" si="2">SUM(B11,B17,B23,B28,B34,B43)</f>
        <v>41797</v>
      </c>
      <c r="C49" s="13">
        <f t="shared" si="2"/>
        <v>14855</v>
      </c>
      <c r="D49" s="36">
        <f t="shared" si="2"/>
        <v>56652</v>
      </c>
      <c r="E49" s="13">
        <f t="shared" si="2"/>
        <v>189298</v>
      </c>
      <c r="F49" s="13">
        <f t="shared" si="2"/>
        <v>21444</v>
      </c>
      <c r="G49" s="36">
        <f t="shared" si="2"/>
        <v>210742</v>
      </c>
      <c r="H49" s="13">
        <f t="shared" si="2"/>
        <v>242</v>
      </c>
      <c r="I49" s="36">
        <f t="shared" si="2"/>
        <v>267636</v>
      </c>
      <c r="J49" s="45"/>
      <c r="K49" s="95" t="s">
        <v>5</v>
      </c>
      <c r="L49" s="96">
        <f t="shared" ref="L49:T49" si="3">SUM(L11,L17,L23,L28,L34,L43)</f>
        <v>7565</v>
      </c>
      <c r="M49" s="13">
        <f t="shared" si="3"/>
        <v>11475</v>
      </c>
      <c r="N49" s="13">
        <f t="shared" si="3"/>
        <v>28685</v>
      </c>
      <c r="O49" s="36">
        <f t="shared" si="3"/>
        <v>47725</v>
      </c>
      <c r="P49" s="13">
        <f t="shared" si="3"/>
        <v>81634</v>
      </c>
      <c r="Q49" s="13">
        <f t="shared" si="3"/>
        <v>137245</v>
      </c>
      <c r="R49" s="36">
        <f t="shared" si="3"/>
        <v>218879</v>
      </c>
      <c r="S49" s="13">
        <f t="shared" si="3"/>
        <v>1032</v>
      </c>
      <c r="T49" s="36">
        <f t="shared" si="3"/>
        <v>267636</v>
      </c>
      <c r="AF49" s="112"/>
      <c r="AG49" s="112"/>
      <c r="AH49" s="112"/>
      <c r="AI49" s="112"/>
      <c r="AJ49" s="112"/>
      <c r="AK49" s="112"/>
      <c r="AL49" s="112"/>
      <c r="AM49" s="112"/>
      <c r="AN49" s="112"/>
    </row>
    <row r="50" spans="1:40" x14ac:dyDescent="0.3">
      <c r="A50" s="19" t="s">
        <v>6</v>
      </c>
      <c r="B50" s="13">
        <f t="shared" ref="B50:I50" si="4">SUM(B12,B18,B29,B35,B44)</f>
        <v>40</v>
      </c>
      <c r="C50" s="13">
        <f t="shared" si="4"/>
        <v>9</v>
      </c>
      <c r="D50" s="36">
        <f t="shared" si="4"/>
        <v>49</v>
      </c>
      <c r="E50" s="13">
        <f t="shared" si="4"/>
        <v>133</v>
      </c>
      <c r="F50" s="13">
        <f t="shared" si="4"/>
        <v>13</v>
      </c>
      <c r="G50" s="36">
        <f t="shared" si="4"/>
        <v>146</v>
      </c>
      <c r="H50" s="13">
        <f t="shared" si="4"/>
        <v>0</v>
      </c>
      <c r="I50" s="36">
        <f t="shared" si="4"/>
        <v>195</v>
      </c>
      <c r="J50" s="45"/>
      <c r="K50" s="95" t="s">
        <v>6</v>
      </c>
      <c r="L50" s="96">
        <f t="shared" ref="L50:T50" si="5">SUM(L12,L18,L29,L35,L44)</f>
        <v>2</v>
      </c>
      <c r="M50" s="13">
        <f t="shared" si="5"/>
        <v>0</v>
      </c>
      <c r="N50" s="13">
        <f t="shared" si="5"/>
        <v>13</v>
      </c>
      <c r="O50" s="36">
        <f t="shared" si="5"/>
        <v>15</v>
      </c>
      <c r="P50" s="13">
        <f t="shared" si="5"/>
        <v>60</v>
      </c>
      <c r="Q50" s="13">
        <f t="shared" si="5"/>
        <v>119</v>
      </c>
      <c r="R50" s="36">
        <f t="shared" si="5"/>
        <v>179</v>
      </c>
      <c r="S50" s="13">
        <f t="shared" si="5"/>
        <v>1</v>
      </c>
      <c r="T50" s="36">
        <f t="shared" si="5"/>
        <v>195</v>
      </c>
      <c r="AF50" s="112"/>
      <c r="AG50" s="112"/>
      <c r="AH50" s="112"/>
      <c r="AI50" s="112"/>
      <c r="AJ50" s="112"/>
      <c r="AK50" s="112"/>
      <c r="AL50" s="112"/>
      <c r="AM50" s="112"/>
      <c r="AN50" s="112"/>
    </row>
    <row r="51" spans="1:40" x14ac:dyDescent="0.3">
      <c r="A51" s="19" t="s">
        <v>7</v>
      </c>
      <c r="B51" s="13">
        <f t="shared" ref="B51:I51" si="6">SUM(B13,B19,B24,B30,B36,B45)</f>
        <v>19241</v>
      </c>
      <c r="C51" s="13">
        <f t="shared" si="6"/>
        <v>6207</v>
      </c>
      <c r="D51" s="36">
        <f t="shared" si="6"/>
        <v>25448</v>
      </c>
      <c r="E51" s="13">
        <f t="shared" si="6"/>
        <v>64577</v>
      </c>
      <c r="F51" s="13">
        <f t="shared" si="6"/>
        <v>8258</v>
      </c>
      <c r="G51" s="36">
        <f t="shared" si="6"/>
        <v>72835</v>
      </c>
      <c r="H51" s="13">
        <f t="shared" si="6"/>
        <v>55</v>
      </c>
      <c r="I51" s="36">
        <f t="shared" si="6"/>
        <v>98338</v>
      </c>
      <c r="J51" s="45"/>
      <c r="K51" s="95" t="s">
        <v>7</v>
      </c>
      <c r="L51" s="96">
        <f t="shared" ref="L51:T51" si="7">SUM(L13,L19,L24,L30,L36,L45)</f>
        <v>5137</v>
      </c>
      <c r="M51" s="13">
        <f t="shared" si="7"/>
        <v>5251</v>
      </c>
      <c r="N51" s="13">
        <f t="shared" si="7"/>
        <v>11524</v>
      </c>
      <c r="O51" s="36">
        <f t="shared" si="7"/>
        <v>21912</v>
      </c>
      <c r="P51" s="13">
        <f t="shared" si="7"/>
        <v>30108</v>
      </c>
      <c r="Q51" s="13">
        <f t="shared" si="7"/>
        <v>46002</v>
      </c>
      <c r="R51" s="36">
        <f t="shared" si="7"/>
        <v>76110</v>
      </c>
      <c r="S51" s="13">
        <f t="shared" si="7"/>
        <v>316</v>
      </c>
      <c r="T51" s="36">
        <f t="shared" si="7"/>
        <v>98338</v>
      </c>
      <c r="AF51" s="112"/>
      <c r="AG51" s="112"/>
      <c r="AH51" s="112"/>
      <c r="AI51" s="112"/>
      <c r="AJ51" s="112"/>
      <c r="AK51" s="112"/>
      <c r="AL51" s="112"/>
      <c r="AM51" s="112"/>
      <c r="AN51" s="112"/>
    </row>
    <row r="52" spans="1:40" x14ac:dyDescent="0.3">
      <c r="A52" s="97" t="s">
        <v>15</v>
      </c>
      <c r="B52" s="15">
        <f t="shared" ref="B52:I52" si="8">SUM(B48:B51)</f>
        <v>77117</v>
      </c>
      <c r="C52" s="15">
        <f t="shared" si="8"/>
        <v>26751</v>
      </c>
      <c r="D52" s="15">
        <f t="shared" si="8"/>
        <v>103868</v>
      </c>
      <c r="E52" s="15">
        <f t="shared" si="8"/>
        <v>296081</v>
      </c>
      <c r="F52" s="15">
        <f t="shared" si="8"/>
        <v>37277</v>
      </c>
      <c r="G52" s="15">
        <f t="shared" si="8"/>
        <v>333358</v>
      </c>
      <c r="H52" s="15">
        <f t="shared" si="8"/>
        <v>343</v>
      </c>
      <c r="I52" s="15">
        <f t="shared" si="8"/>
        <v>437569</v>
      </c>
      <c r="J52" s="45"/>
      <c r="K52" s="98" t="s">
        <v>15</v>
      </c>
      <c r="L52" s="14">
        <f t="shared" ref="L52:T52" si="9">SUM(L48:L51)</f>
        <v>16576</v>
      </c>
      <c r="M52" s="15">
        <f t="shared" si="9"/>
        <v>21621</v>
      </c>
      <c r="N52" s="15">
        <f t="shared" si="9"/>
        <v>51548</v>
      </c>
      <c r="O52" s="15">
        <f t="shared" si="9"/>
        <v>89745</v>
      </c>
      <c r="P52" s="15">
        <f t="shared" si="9"/>
        <v>134290</v>
      </c>
      <c r="Q52" s="15">
        <f t="shared" si="9"/>
        <v>211844</v>
      </c>
      <c r="R52" s="15">
        <f t="shared" si="9"/>
        <v>346134</v>
      </c>
      <c r="S52" s="15">
        <f t="shared" si="9"/>
        <v>1690</v>
      </c>
      <c r="T52" s="15">
        <f t="shared" si="9"/>
        <v>437569</v>
      </c>
      <c r="AF52" s="112"/>
      <c r="AG52" s="112"/>
      <c r="AH52" s="112"/>
      <c r="AI52" s="112"/>
      <c r="AJ52" s="112"/>
      <c r="AK52" s="112"/>
      <c r="AL52" s="112"/>
      <c r="AM52" s="112"/>
      <c r="AN52" s="112"/>
    </row>
    <row r="53" spans="1:40" x14ac:dyDescent="0.3">
      <c r="A53" s="45"/>
      <c r="B53" s="45"/>
      <c r="C53" s="45"/>
      <c r="E53" s="45"/>
      <c r="F53" s="45"/>
      <c r="G53" s="45"/>
      <c r="H53" s="45"/>
      <c r="I53" s="45"/>
      <c r="J53" s="45"/>
      <c r="N53" s="38"/>
      <c r="O53" s="18"/>
      <c r="S53" s="38"/>
      <c r="T53" s="18"/>
    </row>
    <row r="54" spans="1:40" x14ac:dyDescent="0.3">
      <c r="A54" s="69" t="s">
        <v>59</v>
      </c>
      <c r="J54" s="46"/>
      <c r="O54" s="18"/>
      <c r="T54" s="18"/>
    </row>
    <row r="55" spans="1:40" x14ac:dyDescent="0.3">
      <c r="A55" s="69" t="s">
        <v>60</v>
      </c>
      <c r="I55" s="111"/>
    </row>
    <row r="56" spans="1:40" x14ac:dyDescent="0.3">
      <c r="A56" s="17"/>
    </row>
    <row r="57" spans="1:40" x14ac:dyDescent="0.3">
      <c r="A57" s="17"/>
    </row>
    <row r="58" spans="1:40" x14ac:dyDescent="0.3">
      <c r="A58" s="17"/>
    </row>
  </sheetData>
  <mergeCells count="11">
    <mergeCell ref="B7:D7"/>
    <mergeCell ref="L7:O7"/>
    <mergeCell ref="A5:I5"/>
    <mergeCell ref="E7:G7"/>
    <mergeCell ref="P7:R7"/>
    <mergeCell ref="K3:T3"/>
    <mergeCell ref="L1:T1"/>
    <mergeCell ref="A2:I2"/>
    <mergeCell ref="K5:T5"/>
    <mergeCell ref="K2:T2"/>
    <mergeCell ref="A3:I3"/>
  </mergeCells>
  <pageMargins left="0.11811023622047245" right="0.11811023622047245" top="0.35433070866141736" bottom="0.15748031496062992" header="0.31496062992125984" footer="0.31496062992125984"/>
  <pageSetup paperSize="9" scale="80"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2"/>
  <sheetViews>
    <sheetView zoomScaleNormal="100" workbookViewId="0">
      <selection activeCell="D27" sqref="D27:E27"/>
    </sheetView>
  </sheetViews>
  <sheetFormatPr defaultRowHeight="14.4" x14ac:dyDescent="0.3"/>
  <cols>
    <col min="1" max="3" width="15.33203125" style="18" customWidth="1"/>
    <col min="4" max="4" width="10.88671875" style="18" customWidth="1"/>
    <col min="5" max="5" width="10.33203125" style="18" customWidth="1"/>
    <col min="6" max="6" width="11.6640625" style="18" customWidth="1"/>
    <col min="7" max="7" width="8.88671875" style="18"/>
    <col min="8" max="9" width="9.88671875" style="18" customWidth="1"/>
    <col min="10" max="10" width="11.6640625" style="18" customWidth="1"/>
    <col min="11" max="11" width="8.88671875" style="18"/>
    <col min="12" max="13" width="10.5546875" style="18" customWidth="1"/>
    <col min="14" max="16" width="8.5546875" style="18" customWidth="1"/>
    <col min="17" max="17" width="11.109375" style="18" customWidth="1"/>
    <col min="18" max="18" width="9.44140625" style="18" customWidth="1"/>
    <col min="19" max="19" width="10.109375" style="18" customWidth="1"/>
    <col min="20" max="20" width="10.5546875" style="18" customWidth="1"/>
    <col min="21" max="23" width="8.6640625" style="18" customWidth="1"/>
    <col min="24" max="24" width="10.33203125" style="18" customWidth="1"/>
    <col min="25" max="16384" width="8.88671875" style="18"/>
  </cols>
  <sheetData>
    <row r="1" spans="1:24" x14ac:dyDescent="0.3">
      <c r="A1" s="22"/>
      <c r="J1" s="19"/>
    </row>
    <row r="2" spans="1:24" x14ac:dyDescent="0.3">
      <c r="A2" s="174" t="s">
        <v>21</v>
      </c>
      <c r="B2" s="174"/>
      <c r="C2" s="174"/>
      <c r="D2" s="174"/>
      <c r="E2" s="174"/>
      <c r="F2" s="174"/>
      <c r="G2" s="174"/>
      <c r="H2" s="174"/>
      <c r="I2" s="174"/>
      <c r="J2" s="174"/>
      <c r="K2" s="174"/>
      <c r="L2" s="174"/>
      <c r="M2" s="174"/>
      <c r="N2" s="174"/>
      <c r="O2" s="174"/>
      <c r="P2" s="174"/>
      <c r="Q2" s="174"/>
      <c r="R2" s="174"/>
      <c r="S2" s="174"/>
      <c r="T2" s="174"/>
      <c r="U2" s="174"/>
      <c r="V2" s="174"/>
      <c r="W2" s="174"/>
      <c r="X2" s="174"/>
    </row>
    <row r="3" spans="1:24" s="107" customFormat="1" x14ac:dyDescent="0.3">
      <c r="A3" s="178" t="s">
        <v>102</v>
      </c>
      <c r="B3" s="178"/>
      <c r="C3" s="178"/>
      <c r="D3" s="178"/>
      <c r="E3" s="178"/>
      <c r="F3" s="178"/>
      <c r="G3" s="178"/>
      <c r="H3" s="178"/>
      <c r="I3" s="178"/>
      <c r="J3" s="178"/>
      <c r="K3" s="178"/>
      <c r="L3" s="178"/>
      <c r="M3" s="178"/>
      <c r="N3" s="178"/>
      <c r="O3" s="178"/>
      <c r="P3" s="178"/>
      <c r="Q3" s="178"/>
      <c r="R3" s="178"/>
      <c r="S3" s="178"/>
      <c r="T3" s="178"/>
      <c r="U3" s="178"/>
      <c r="V3" s="178"/>
      <c r="W3" s="178"/>
      <c r="X3" s="178"/>
    </row>
    <row r="4" spans="1:24" ht="7.2" customHeight="1" x14ac:dyDescent="0.3">
      <c r="A4" s="155"/>
      <c r="B4" s="155"/>
      <c r="C4" s="155"/>
      <c r="D4" s="155"/>
      <c r="E4" s="155"/>
      <c r="F4" s="155"/>
      <c r="G4" s="155"/>
      <c r="H4" s="155"/>
      <c r="I4" s="155"/>
      <c r="J4" s="155"/>
      <c r="K4" s="155"/>
      <c r="L4" s="155"/>
      <c r="M4" s="155"/>
      <c r="N4" s="155"/>
      <c r="O4" s="155"/>
      <c r="P4" s="155"/>
      <c r="Q4" s="155"/>
      <c r="R4" s="155"/>
      <c r="S4" s="155"/>
      <c r="T4" s="155"/>
      <c r="U4" s="155"/>
      <c r="V4" s="155"/>
      <c r="W4" s="155"/>
      <c r="X4" s="155"/>
    </row>
    <row r="5" spans="1:24" x14ac:dyDescent="0.3">
      <c r="A5" s="195" t="s">
        <v>83</v>
      </c>
      <c r="B5" s="195"/>
      <c r="C5" s="195"/>
      <c r="D5" s="195"/>
      <c r="E5" s="195"/>
      <c r="F5" s="195"/>
      <c r="G5" s="195"/>
      <c r="H5" s="195"/>
      <c r="I5" s="195"/>
      <c r="J5" s="195"/>
      <c r="K5" s="195"/>
      <c r="L5" s="195"/>
      <c r="M5" s="195"/>
      <c r="N5" s="195"/>
      <c r="O5" s="195"/>
      <c r="P5" s="195"/>
      <c r="Q5" s="195"/>
      <c r="R5" s="195"/>
      <c r="S5" s="195"/>
      <c r="T5" s="195"/>
      <c r="U5" s="195"/>
      <c r="V5" s="195"/>
      <c r="W5" s="195"/>
      <c r="X5" s="195"/>
    </row>
    <row r="6" spans="1:24" ht="7.2" customHeight="1" thickBot="1" x14ac:dyDescent="0.35">
      <c r="A6" s="157"/>
      <c r="B6" s="157"/>
      <c r="C6" s="157"/>
      <c r="D6" s="157"/>
      <c r="E6" s="157"/>
      <c r="F6" s="157"/>
      <c r="G6" s="157"/>
      <c r="H6" s="157"/>
      <c r="I6" s="157"/>
      <c r="J6" s="157"/>
      <c r="K6" s="157"/>
      <c r="L6" s="157"/>
      <c r="M6" s="157"/>
      <c r="N6" s="157"/>
      <c r="O6" s="157"/>
      <c r="P6" s="157"/>
      <c r="Q6" s="157"/>
    </row>
    <row r="7" spans="1:24" ht="15" thickTop="1" x14ac:dyDescent="0.3">
      <c r="A7" s="192" t="s">
        <v>49</v>
      </c>
      <c r="B7" s="192"/>
      <c r="C7" s="193"/>
      <c r="D7" s="194" t="s">
        <v>1</v>
      </c>
      <c r="E7" s="194"/>
      <c r="F7" s="194"/>
      <c r="G7" s="194"/>
      <c r="H7" s="194"/>
      <c r="I7" s="194"/>
      <c r="J7" s="194"/>
      <c r="K7" s="199" t="s">
        <v>2</v>
      </c>
      <c r="L7" s="194"/>
      <c r="M7" s="194"/>
      <c r="N7" s="194"/>
      <c r="O7" s="194"/>
      <c r="P7" s="194"/>
      <c r="Q7" s="201"/>
      <c r="R7" s="194" t="s">
        <v>0</v>
      </c>
      <c r="S7" s="194"/>
      <c r="T7" s="194"/>
      <c r="U7" s="194"/>
      <c r="V7" s="194"/>
      <c r="W7" s="194"/>
      <c r="X7" s="194"/>
    </row>
    <row r="8" spans="1:24" ht="43.2" x14ac:dyDescent="0.3">
      <c r="A8" s="113" t="s">
        <v>40</v>
      </c>
      <c r="B8" s="114" t="s">
        <v>63</v>
      </c>
      <c r="C8" s="115" t="s">
        <v>97</v>
      </c>
      <c r="D8" s="196" t="s">
        <v>46</v>
      </c>
      <c r="E8" s="197"/>
      <c r="F8" s="116" t="s">
        <v>45</v>
      </c>
      <c r="G8" s="198" t="s">
        <v>44</v>
      </c>
      <c r="H8" s="196"/>
      <c r="I8" s="197"/>
      <c r="J8" s="117" t="s">
        <v>0</v>
      </c>
      <c r="K8" s="200" t="s">
        <v>46</v>
      </c>
      <c r="L8" s="197"/>
      <c r="M8" s="116" t="s">
        <v>45</v>
      </c>
      <c r="N8" s="198" t="s">
        <v>44</v>
      </c>
      <c r="O8" s="196"/>
      <c r="P8" s="197"/>
      <c r="Q8" s="118" t="s">
        <v>0</v>
      </c>
      <c r="R8" s="196" t="s">
        <v>46</v>
      </c>
      <c r="S8" s="197"/>
      <c r="T8" s="116" t="s">
        <v>45</v>
      </c>
      <c r="U8" s="198" t="s">
        <v>44</v>
      </c>
      <c r="V8" s="196"/>
      <c r="W8" s="197"/>
      <c r="X8" s="117" t="s">
        <v>0</v>
      </c>
    </row>
    <row r="9" spans="1:24" x14ac:dyDescent="0.3">
      <c r="A9" s="119"/>
      <c r="B9" s="120"/>
      <c r="C9" s="121" t="s">
        <v>50</v>
      </c>
      <c r="D9" s="122" t="s">
        <v>100</v>
      </c>
      <c r="E9" s="123">
        <v>1</v>
      </c>
      <c r="F9" s="123">
        <v>0</v>
      </c>
      <c r="G9" s="123">
        <v>1</v>
      </c>
      <c r="H9" s="123">
        <v>2</v>
      </c>
      <c r="I9" s="123" t="s">
        <v>17</v>
      </c>
      <c r="J9" s="118"/>
      <c r="K9" s="122" t="s">
        <v>100</v>
      </c>
      <c r="L9" s="123">
        <v>1</v>
      </c>
      <c r="M9" s="123">
        <v>0</v>
      </c>
      <c r="N9" s="123">
        <v>1</v>
      </c>
      <c r="O9" s="123">
        <v>2</v>
      </c>
      <c r="P9" s="123" t="s">
        <v>17</v>
      </c>
      <c r="Q9" s="118"/>
      <c r="R9" s="124" t="s">
        <v>100</v>
      </c>
      <c r="S9" s="123">
        <v>1</v>
      </c>
      <c r="T9" s="123">
        <v>0</v>
      </c>
      <c r="U9" s="123">
        <v>1</v>
      </c>
      <c r="V9" s="123">
        <v>2</v>
      </c>
      <c r="W9" s="123" t="s">
        <v>17</v>
      </c>
      <c r="X9" s="158"/>
    </row>
    <row r="10" spans="1:24" x14ac:dyDescent="0.3">
      <c r="A10" s="57" t="s">
        <v>61</v>
      </c>
      <c r="B10" s="58" t="s">
        <v>61</v>
      </c>
      <c r="C10" s="125" t="s">
        <v>61</v>
      </c>
      <c r="D10" s="62">
        <v>1</v>
      </c>
      <c r="E10" s="61">
        <v>46</v>
      </c>
      <c r="F10" s="61">
        <v>12227</v>
      </c>
      <c r="G10" s="61">
        <v>5331</v>
      </c>
      <c r="H10" s="61">
        <v>721</v>
      </c>
      <c r="I10" s="61">
        <v>44</v>
      </c>
      <c r="J10" s="63">
        <v>18370</v>
      </c>
      <c r="K10" s="60">
        <v>5</v>
      </c>
      <c r="L10" s="61">
        <v>37</v>
      </c>
      <c r="M10" s="61">
        <v>12875</v>
      </c>
      <c r="N10" s="61">
        <v>4972</v>
      </c>
      <c r="O10" s="61">
        <v>643</v>
      </c>
      <c r="P10" s="61">
        <v>56</v>
      </c>
      <c r="Q10" s="171">
        <v>18588</v>
      </c>
      <c r="R10" s="62">
        <f>SUM(K10,D10)</f>
        <v>6</v>
      </c>
      <c r="S10" s="61">
        <f t="shared" ref="S10:W17" si="0">SUM(L10,E10)</f>
        <v>83</v>
      </c>
      <c r="T10" s="61">
        <f t="shared" si="0"/>
        <v>25102</v>
      </c>
      <c r="U10" s="61">
        <f t="shared" si="0"/>
        <v>10303</v>
      </c>
      <c r="V10" s="61">
        <f t="shared" si="0"/>
        <v>1364</v>
      </c>
      <c r="W10" s="61">
        <f t="shared" si="0"/>
        <v>100</v>
      </c>
      <c r="X10" s="63">
        <f>SUM(R10:W10)</f>
        <v>36958</v>
      </c>
    </row>
    <row r="11" spans="1:24" x14ac:dyDescent="0.3">
      <c r="A11" s="57" t="s">
        <v>61</v>
      </c>
      <c r="B11" s="58" t="s">
        <v>61</v>
      </c>
      <c r="C11" s="125" t="s">
        <v>62</v>
      </c>
      <c r="D11" s="62">
        <v>1</v>
      </c>
      <c r="E11" s="61">
        <v>16</v>
      </c>
      <c r="F11" s="61">
        <v>3420</v>
      </c>
      <c r="G11" s="61">
        <v>1473</v>
      </c>
      <c r="H11" s="61">
        <v>219</v>
      </c>
      <c r="I11" s="61">
        <v>23</v>
      </c>
      <c r="J11" s="63">
        <v>5152</v>
      </c>
      <c r="K11" s="60">
        <v>2</v>
      </c>
      <c r="L11" s="61">
        <v>11</v>
      </c>
      <c r="M11" s="61">
        <v>3507</v>
      </c>
      <c r="N11" s="61">
        <v>1368</v>
      </c>
      <c r="O11" s="61">
        <v>196</v>
      </c>
      <c r="P11" s="61">
        <v>19</v>
      </c>
      <c r="Q11" s="171">
        <v>5103</v>
      </c>
      <c r="R11" s="62">
        <f t="shared" ref="R11:R17" si="1">SUM(K11,D11)</f>
        <v>3</v>
      </c>
      <c r="S11" s="61">
        <f t="shared" si="0"/>
        <v>27</v>
      </c>
      <c r="T11" s="61">
        <f t="shared" si="0"/>
        <v>6927</v>
      </c>
      <c r="U11" s="61">
        <f t="shared" si="0"/>
        <v>2841</v>
      </c>
      <c r="V11" s="61">
        <f t="shared" si="0"/>
        <v>415</v>
      </c>
      <c r="W11" s="61">
        <f t="shared" si="0"/>
        <v>42</v>
      </c>
      <c r="X11" s="63">
        <f t="shared" ref="X11:X17" si="2">SUM(R11:W11)</f>
        <v>10255</v>
      </c>
    </row>
    <row r="12" spans="1:24" x14ac:dyDescent="0.3">
      <c r="A12" s="57" t="s">
        <v>61</v>
      </c>
      <c r="B12" s="58" t="s">
        <v>62</v>
      </c>
      <c r="C12" s="125" t="s">
        <v>61</v>
      </c>
      <c r="D12" s="62">
        <v>2</v>
      </c>
      <c r="E12" s="61">
        <v>64</v>
      </c>
      <c r="F12" s="61">
        <v>11073</v>
      </c>
      <c r="G12" s="61">
        <v>2735</v>
      </c>
      <c r="H12" s="61">
        <v>202</v>
      </c>
      <c r="I12" s="61">
        <v>8</v>
      </c>
      <c r="J12" s="63">
        <v>14084</v>
      </c>
      <c r="K12" s="60">
        <v>0</v>
      </c>
      <c r="L12" s="61">
        <v>59</v>
      </c>
      <c r="M12" s="61">
        <v>11403</v>
      </c>
      <c r="N12" s="61">
        <v>2469</v>
      </c>
      <c r="O12" s="61">
        <v>178</v>
      </c>
      <c r="P12" s="61">
        <v>2</v>
      </c>
      <c r="Q12" s="171">
        <v>14111</v>
      </c>
      <c r="R12" s="62">
        <f t="shared" si="1"/>
        <v>2</v>
      </c>
      <c r="S12" s="61">
        <f t="shared" si="0"/>
        <v>123</v>
      </c>
      <c r="T12" s="61">
        <f t="shared" si="0"/>
        <v>22476</v>
      </c>
      <c r="U12" s="61">
        <f t="shared" si="0"/>
        <v>5204</v>
      </c>
      <c r="V12" s="61">
        <f t="shared" si="0"/>
        <v>380</v>
      </c>
      <c r="W12" s="61">
        <f t="shared" si="0"/>
        <v>10</v>
      </c>
      <c r="X12" s="63">
        <f t="shared" si="2"/>
        <v>28195</v>
      </c>
    </row>
    <row r="13" spans="1:24" x14ac:dyDescent="0.3">
      <c r="A13" s="57" t="s">
        <v>62</v>
      </c>
      <c r="B13" s="58" t="s">
        <v>61</v>
      </c>
      <c r="C13" s="125" t="s">
        <v>61</v>
      </c>
      <c r="D13" s="62">
        <v>0</v>
      </c>
      <c r="E13" s="61">
        <v>28</v>
      </c>
      <c r="F13" s="61">
        <v>10088</v>
      </c>
      <c r="G13" s="61">
        <v>3178</v>
      </c>
      <c r="H13" s="61">
        <v>193</v>
      </c>
      <c r="I13" s="61">
        <v>0</v>
      </c>
      <c r="J13" s="63">
        <v>13487</v>
      </c>
      <c r="K13" s="60">
        <v>0</v>
      </c>
      <c r="L13" s="61">
        <v>24</v>
      </c>
      <c r="M13" s="61">
        <v>10551</v>
      </c>
      <c r="N13" s="61">
        <v>3279</v>
      </c>
      <c r="O13" s="61">
        <v>206</v>
      </c>
      <c r="P13" s="61">
        <v>5</v>
      </c>
      <c r="Q13" s="171">
        <v>14065</v>
      </c>
      <c r="R13" s="62">
        <f t="shared" si="1"/>
        <v>0</v>
      </c>
      <c r="S13" s="61">
        <f t="shared" si="0"/>
        <v>52</v>
      </c>
      <c r="T13" s="61">
        <f t="shared" si="0"/>
        <v>20639</v>
      </c>
      <c r="U13" s="61">
        <f t="shared" si="0"/>
        <v>6457</v>
      </c>
      <c r="V13" s="61">
        <f t="shared" si="0"/>
        <v>399</v>
      </c>
      <c r="W13" s="61">
        <f t="shared" si="0"/>
        <v>5</v>
      </c>
      <c r="X13" s="63">
        <f t="shared" si="2"/>
        <v>27552</v>
      </c>
    </row>
    <row r="14" spans="1:24" x14ac:dyDescent="0.3">
      <c r="A14" s="57" t="s">
        <v>61</v>
      </c>
      <c r="B14" s="58" t="s">
        <v>62</v>
      </c>
      <c r="C14" s="125" t="s">
        <v>62</v>
      </c>
      <c r="D14" s="62">
        <v>1</v>
      </c>
      <c r="E14" s="61">
        <v>119</v>
      </c>
      <c r="F14" s="61">
        <v>10481</v>
      </c>
      <c r="G14" s="61">
        <v>1511</v>
      </c>
      <c r="H14" s="61">
        <v>107</v>
      </c>
      <c r="I14" s="61">
        <v>2</v>
      </c>
      <c r="J14" s="63">
        <v>12221</v>
      </c>
      <c r="K14" s="60">
        <v>0</v>
      </c>
      <c r="L14" s="61">
        <v>86</v>
      </c>
      <c r="M14" s="61">
        <v>10734</v>
      </c>
      <c r="N14" s="61">
        <v>1285</v>
      </c>
      <c r="O14" s="61">
        <v>109</v>
      </c>
      <c r="P14" s="61">
        <v>4</v>
      </c>
      <c r="Q14" s="171">
        <v>12218</v>
      </c>
      <c r="R14" s="62">
        <f t="shared" si="1"/>
        <v>1</v>
      </c>
      <c r="S14" s="61">
        <f t="shared" si="0"/>
        <v>205</v>
      </c>
      <c r="T14" s="61">
        <f t="shared" si="0"/>
        <v>21215</v>
      </c>
      <c r="U14" s="61">
        <f t="shared" si="0"/>
        <v>2796</v>
      </c>
      <c r="V14" s="61">
        <f t="shared" si="0"/>
        <v>216</v>
      </c>
      <c r="W14" s="61">
        <f t="shared" si="0"/>
        <v>6</v>
      </c>
      <c r="X14" s="63">
        <f t="shared" si="2"/>
        <v>24439</v>
      </c>
    </row>
    <row r="15" spans="1:24" x14ac:dyDescent="0.3">
      <c r="A15" s="57" t="s">
        <v>62</v>
      </c>
      <c r="B15" s="58" t="s">
        <v>61</v>
      </c>
      <c r="C15" s="125" t="s">
        <v>62</v>
      </c>
      <c r="D15" s="62">
        <v>0</v>
      </c>
      <c r="E15" s="61">
        <v>20</v>
      </c>
      <c r="F15" s="61">
        <v>4845</v>
      </c>
      <c r="G15" s="61">
        <v>978</v>
      </c>
      <c r="H15" s="61">
        <v>49</v>
      </c>
      <c r="I15" s="61">
        <v>3</v>
      </c>
      <c r="J15" s="63">
        <v>5895</v>
      </c>
      <c r="K15" s="60">
        <v>0</v>
      </c>
      <c r="L15" s="61">
        <v>13</v>
      </c>
      <c r="M15" s="61">
        <v>4752</v>
      </c>
      <c r="N15" s="61">
        <v>886</v>
      </c>
      <c r="O15" s="61">
        <v>49</v>
      </c>
      <c r="P15" s="61">
        <v>1</v>
      </c>
      <c r="Q15" s="171">
        <v>5701</v>
      </c>
      <c r="R15" s="62">
        <f t="shared" si="1"/>
        <v>0</v>
      </c>
      <c r="S15" s="61">
        <f t="shared" si="0"/>
        <v>33</v>
      </c>
      <c r="T15" s="61">
        <f t="shared" si="0"/>
        <v>9597</v>
      </c>
      <c r="U15" s="61">
        <f t="shared" si="0"/>
        <v>1864</v>
      </c>
      <c r="V15" s="61">
        <f t="shared" si="0"/>
        <v>98</v>
      </c>
      <c r="W15" s="61">
        <f t="shared" si="0"/>
        <v>4</v>
      </c>
      <c r="X15" s="63">
        <f t="shared" si="2"/>
        <v>11596</v>
      </c>
    </row>
    <row r="16" spans="1:24" x14ac:dyDescent="0.3">
      <c r="A16" s="57" t="s">
        <v>62</v>
      </c>
      <c r="B16" s="58" t="s">
        <v>62</v>
      </c>
      <c r="C16" s="125" t="s">
        <v>61</v>
      </c>
      <c r="D16" s="62">
        <v>4</v>
      </c>
      <c r="E16" s="61">
        <v>302</v>
      </c>
      <c r="F16" s="61">
        <v>29882</v>
      </c>
      <c r="G16" s="61">
        <v>4072</v>
      </c>
      <c r="H16" s="61">
        <v>146</v>
      </c>
      <c r="I16" s="61">
        <v>6</v>
      </c>
      <c r="J16" s="63">
        <v>34412</v>
      </c>
      <c r="K16" s="60">
        <v>4</v>
      </c>
      <c r="L16" s="61">
        <v>248</v>
      </c>
      <c r="M16" s="61">
        <v>30397</v>
      </c>
      <c r="N16" s="61">
        <v>3788</v>
      </c>
      <c r="O16" s="61">
        <v>122</v>
      </c>
      <c r="P16" s="61">
        <v>1</v>
      </c>
      <c r="Q16" s="171">
        <v>34560</v>
      </c>
      <c r="R16" s="62">
        <f t="shared" si="1"/>
        <v>8</v>
      </c>
      <c r="S16" s="61">
        <f t="shared" si="0"/>
        <v>550</v>
      </c>
      <c r="T16" s="61">
        <f t="shared" si="0"/>
        <v>60279</v>
      </c>
      <c r="U16" s="61">
        <f t="shared" si="0"/>
        <v>7860</v>
      </c>
      <c r="V16" s="61">
        <f t="shared" si="0"/>
        <v>268</v>
      </c>
      <c r="W16" s="61">
        <f t="shared" si="0"/>
        <v>7</v>
      </c>
      <c r="X16" s="63">
        <f t="shared" si="2"/>
        <v>68972</v>
      </c>
    </row>
    <row r="17" spans="1:24" x14ac:dyDescent="0.3">
      <c r="A17" s="57" t="s">
        <v>62</v>
      </c>
      <c r="B17" s="58" t="s">
        <v>62</v>
      </c>
      <c r="C17" s="125" t="s">
        <v>62</v>
      </c>
      <c r="D17" s="62">
        <v>31</v>
      </c>
      <c r="E17" s="61">
        <v>1861</v>
      </c>
      <c r="F17" s="61">
        <v>99877</v>
      </c>
      <c r="G17" s="61">
        <v>4247</v>
      </c>
      <c r="H17" s="61">
        <v>80</v>
      </c>
      <c r="I17" s="61">
        <v>2</v>
      </c>
      <c r="J17" s="63">
        <v>106098</v>
      </c>
      <c r="K17" s="60">
        <v>17</v>
      </c>
      <c r="L17" s="61">
        <v>1493</v>
      </c>
      <c r="M17" s="61">
        <v>98094</v>
      </c>
      <c r="N17" s="61">
        <v>3654</v>
      </c>
      <c r="O17" s="61">
        <v>80</v>
      </c>
      <c r="P17" s="61">
        <v>1</v>
      </c>
      <c r="Q17" s="171">
        <v>103339</v>
      </c>
      <c r="R17" s="62">
        <f t="shared" si="1"/>
        <v>48</v>
      </c>
      <c r="S17" s="61">
        <f t="shared" si="0"/>
        <v>3354</v>
      </c>
      <c r="T17" s="61">
        <f t="shared" si="0"/>
        <v>197971</v>
      </c>
      <c r="U17" s="61">
        <f t="shared" si="0"/>
        <v>7901</v>
      </c>
      <c r="V17" s="61">
        <f t="shared" si="0"/>
        <v>160</v>
      </c>
      <c r="W17" s="61">
        <f t="shared" si="0"/>
        <v>3</v>
      </c>
      <c r="X17" s="63">
        <f t="shared" si="2"/>
        <v>209437</v>
      </c>
    </row>
    <row r="18" spans="1:24" s="23" customFormat="1" x14ac:dyDescent="0.3">
      <c r="C18" s="54" t="s">
        <v>0</v>
      </c>
      <c r="D18" s="126">
        <f>SUM(D10:D17)</f>
        <v>40</v>
      </c>
      <c r="E18" s="127">
        <f t="shared" ref="E18:X18" si="3">SUM(E10:E17)</f>
        <v>2456</v>
      </c>
      <c r="F18" s="127">
        <f t="shared" si="3"/>
        <v>181893</v>
      </c>
      <c r="G18" s="127">
        <f t="shared" si="3"/>
        <v>23525</v>
      </c>
      <c r="H18" s="127">
        <f t="shared" si="3"/>
        <v>1717</v>
      </c>
      <c r="I18" s="127">
        <f t="shared" si="3"/>
        <v>88</v>
      </c>
      <c r="J18" s="128">
        <f t="shared" si="3"/>
        <v>209719</v>
      </c>
      <c r="K18" s="129">
        <f>SUM(K10:K17)</f>
        <v>28</v>
      </c>
      <c r="L18" s="127">
        <f t="shared" si="3"/>
        <v>1971</v>
      </c>
      <c r="M18" s="127">
        <f t="shared" si="3"/>
        <v>182313</v>
      </c>
      <c r="N18" s="127">
        <f t="shared" si="3"/>
        <v>21701</v>
      </c>
      <c r="O18" s="127">
        <f t="shared" si="3"/>
        <v>1583</v>
      </c>
      <c r="P18" s="127">
        <f t="shared" si="3"/>
        <v>89</v>
      </c>
      <c r="Q18" s="130">
        <f t="shared" si="3"/>
        <v>207685</v>
      </c>
      <c r="R18" s="126">
        <f t="shared" si="3"/>
        <v>68</v>
      </c>
      <c r="S18" s="127">
        <f>SUM(S10:S17)</f>
        <v>4427</v>
      </c>
      <c r="T18" s="127">
        <f t="shared" si="3"/>
        <v>364206</v>
      </c>
      <c r="U18" s="127">
        <f t="shared" si="3"/>
        <v>45226</v>
      </c>
      <c r="V18" s="127">
        <f t="shared" si="3"/>
        <v>3300</v>
      </c>
      <c r="W18" s="127">
        <f t="shared" si="3"/>
        <v>177</v>
      </c>
      <c r="X18" s="128">
        <f t="shared" si="3"/>
        <v>417404</v>
      </c>
    </row>
    <row r="20" spans="1:24" x14ac:dyDescent="0.3">
      <c r="X20" s="112"/>
    </row>
    <row r="21" spans="1:24" x14ac:dyDescent="0.3">
      <c r="A21" s="174" t="s">
        <v>21</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row>
    <row r="22" spans="1:24" s="107" customFormat="1" x14ac:dyDescent="0.3">
      <c r="A22" s="178" t="s">
        <v>102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row>
    <row r="23" spans="1:24" ht="7.2" customHeight="1" x14ac:dyDescent="0.3">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x14ac:dyDescent="0.3">
      <c r="A24" s="195" t="s">
        <v>84</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row>
    <row r="25" spans="1:24" ht="7.2" customHeight="1" thickBot="1" x14ac:dyDescent="0.35"/>
    <row r="26" spans="1:24" ht="15" thickTop="1" x14ac:dyDescent="0.3">
      <c r="A26" s="192" t="s">
        <v>49</v>
      </c>
      <c r="B26" s="192"/>
      <c r="C26" s="193"/>
      <c r="D26" s="194" t="s">
        <v>1</v>
      </c>
      <c r="E26" s="194"/>
      <c r="F26" s="194"/>
      <c r="G26" s="194"/>
      <c r="H26" s="194"/>
      <c r="I26" s="194"/>
      <c r="J26" s="194"/>
      <c r="K26" s="199" t="s">
        <v>2</v>
      </c>
      <c r="L26" s="194"/>
      <c r="M26" s="194"/>
      <c r="N26" s="194"/>
      <c r="O26" s="194"/>
      <c r="P26" s="194"/>
      <c r="Q26" s="201"/>
      <c r="R26" s="199" t="s">
        <v>0</v>
      </c>
      <c r="S26" s="194"/>
      <c r="T26" s="194"/>
      <c r="U26" s="194"/>
      <c r="V26" s="194"/>
      <c r="W26" s="194"/>
      <c r="X26" s="194"/>
    </row>
    <row r="27" spans="1:24" ht="43.2" x14ac:dyDescent="0.3">
      <c r="A27" s="113" t="s">
        <v>40</v>
      </c>
      <c r="B27" s="114" t="s">
        <v>63</v>
      </c>
      <c r="C27" s="115" t="s">
        <v>97</v>
      </c>
      <c r="D27" s="196" t="s">
        <v>46</v>
      </c>
      <c r="E27" s="197"/>
      <c r="F27" s="116" t="s">
        <v>45</v>
      </c>
      <c r="G27" s="198" t="s">
        <v>44</v>
      </c>
      <c r="H27" s="196"/>
      <c r="I27" s="197"/>
      <c r="J27" s="117" t="s">
        <v>0</v>
      </c>
      <c r="K27" s="200" t="s">
        <v>46</v>
      </c>
      <c r="L27" s="197"/>
      <c r="M27" s="116" t="s">
        <v>45</v>
      </c>
      <c r="N27" s="198" t="s">
        <v>44</v>
      </c>
      <c r="O27" s="196"/>
      <c r="P27" s="197"/>
      <c r="Q27" s="118" t="s">
        <v>0</v>
      </c>
      <c r="R27" s="200" t="s">
        <v>46</v>
      </c>
      <c r="S27" s="197"/>
      <c r="T27" s="116" t="s">
        <v>45</v>
      </c>
      <c r="U27" s="198" t="s">
        <v>44</v>
      </c>
      <c r="V27" s="196"/>
      <c r="W27" s="197"/>
      <c r="X27" s="117" t="s">
        <v>0</v>
      </c>
    </row>
    <row r="28" spans="1:24" x14ac:dyDescent="0.3">
      <c r="A28" s="119"/>
      <c r="B28" s="120"/>
      <c r="C28" s="121" t="s">
        <v>50</v>
      </c>
      <c r="D28" s="122" t="s">
        <v>100</v>
      </c>
      <c r="E28" s="123">
        <v>1</v>
      </c>
      <c r="F28" s="123">
        <v>0</v>
      </c>
      <c r="G28" s="123">
        <v>1</v>
      </c>
      <c r="H28" s="123">
        <v>2</v>
      </c>
      <c r="I28" s="123" t="s">
        <v>17</v>
      </c>
      <c r="J28" s="117"/>
      <c r="K28" s="122" t="s">
        <v>100</v>
      </c>
      <c r="L28" s="123">
        <v>1</v>
      </c>
      <c r="M28" s="123">
        <v>0</v>
      </c>
      <c r="N28" s="123">
        <v>1</v>
      </c>
      <c r="O28" s="123">
        <v>2</v>
      </c>
      <c r="P28" s="123" t="s">
        <v>17</v>
      </c>
      <c r="Q28" s="118"/>
      <c r="R28" s="124" t="s">
        <v>100</v>
      </c>
      <c r="S28" s="123">
        <v>1</v>
      </c>
      <c r="T28" s="123">
        <v>0</v>
      </c>
      <c r="U28" s="123">
        <v>1</v>
      </c>
      <c r="V28" s="123">
        <v>2</v>
      </c>
      <c r="W28" s="123" t="s">
        <v>17</v>
      </c>
      <c r="X28" s="158"/>
    </row>
    <row r="29" spans="1:24" x14ac:dyDescent="0.3">
      <c r="A29" s="57" t="s">
        <v>61</v>
      </c>
      <c r="B29" s="58" t="s">
        <v>61</v>
      </c>
      <c r="C29" s="125" t="s">
        <v>61</v>
      </c>
      <c r="D29" s="131">
        <f t="shared" ref="D29:J29" si="4">D10/$J10*100</f>
        <v>5.4436581382689168E-3</v>
      </c>
      <c r="E29" s="75">
        <f t="shared" si="4"/>
        <v>0.25040827436037016</v>
      </c>
      <c r="F29" s="72">
        <f t="shared" si="4"/>
        <v>66.559608056614039</v>
      </c>
      <c r="G29" s="72">
        <f t="shared" si="4"/>
        <v>29.020141535111595</v>
      </c>
      <c r="H29" s="72">
        <f t="shared" si="4"/>
        <v>3.9248775176918889</v>
      </c>
      <c r="I29" s="74">
        <f t="shared" si="4"/>
        <v>0.23952095808383234</v>
      </c>
      <c r="J29" s="131">
        <f t="shared" si="4"/>
        <v>100</v>
      </c>
      <c r="K29" s="132">
        <f t="shared" ref="K29:Q29" si="5">K10/$Q10*100</f>
        <v>2.6899074671831287E-2</v>
      </c>
      <c r="L29" s="72">
        <f t="shared" si="5"/>
        <v>0.19905315257155151</v>
      </c>
      <c r="M29" s="72">
        <f t="shared" si="5"/>
        <v>69.265117279965565</v>
      </c>
      <c r="N29" s="72">
        <f t="shared" si="5"/>
        <v>26.74843985366903</v>
      </c>
      <c r="O29" s="72">
        <f t="shared" si="5"/>
        <v>3.4592210027975039</v>
      </c>
      <c r="P29" s="72">
        <f t="shared" si="5"/>
        <v>0.30126963632451043</v>
      </c>
      <c r="Q29" s="133">
        <f t="shared" si="5"/>
        <v>100</v>
      </c>
      <c r="R29" s="71">
        <f t="shared" ref="R29:X29" si="6">R10/$X10*100</f>
        <v>1.6234644731857786E-2</v>
      </c>
      <c r="S29" s="72">
        <f t="shared" si="6"/>
        <v>0.22457925212403268</v>
      </c>
      <c r="T29" s="72">
        <f t="shared" si="6"/>
        <v>67.920342009849023</v>
      </c>
      <c r="U29" s="72">
        <f t="shared" si="6"/>
        <v>27.877590778721796</v>
      </c>
      <c r="V29" s="72">
        <f t="shared" si="6"/>
        <v>3.6906759023756694</v>
      </c>
      <c r="W29" s="72">
        <f t="shared" si="6"/>
        <v>0.27057741219762971</v>
      </c>
      <c r="X29" s="75">
        <f t="shared" si="6"/>
        <v>100</v>
      </c>
    </row>
    <row r="30" spans="1:24" x14ac:dyDescent="0.3">
      <c r="A30" s="57" t="s">
        <v>61</v>
      </c>
      <c r="B30" s="58" t="s">
        <v>61</v>
      </c>
      <c r="C30" s="125" t="s">
        <v>62</v>
      </c>
      <c r="D30" s="131">
        <f t="shared" ref="D30:J30" si="7">D11/$J11*100</f>
        <v>1.9409937888198756E-2</v>
      </c>
      <c r="E30" s="75">
        <f t="shared" si="7"/>
        <v>0.3105590062111801</v>
      </c>
      <c r="F30" s="72">
        <f t="shared" si="7"/>
        <v>66.381987577639762</v>
      </c>
      <c r="G30" s="72">
        <f t="shared" si="7"/>
        <v>28.590838509316768</v>
      </c>
      <c r="H30" s="72">
        <f t="shared" si="7"/>
        <v>4.2507763975155282</v>
      </c>
      <c r="I30" s="74">
        <f t="shared" si="7"/>
        <v>0.4464285714285714</v>
      </c>
      <c r="J30" s="131">
        <f t="shared" si="7"/>
        <v>100</v>
      </c>
      <c r="K30" s="71">
        <f t="shared" ref="K30:Q30" si="8">K11/$Q11*100</f>
        <v>3.9192631785224377E-2</v>
      </c>
      <c r="L30" s="72">
        <f t="shared" si="8"/>
        <v>0.21555947481873408</v>
      </c>
      <c r="M30" s="72">
        <f t="shared" si="8"/>
        <v>68.724279835390945</v>
      </c>
      <c r="N30" s="72">
        <f t="shared" si="8"/>
        <v>26.807760141093475</v>
      </c>
      <c r="O30" s="72">
        <f t="shared" si="8"/>
        <v>3.8408779149519892</v>
      </c>
      <c r="P30" s="72">
        <f t="shared" si="8"/>
        <v>0.37233000195963162</v>
      </c>
      <c r="Q30" s="73">
        <f t="shared" si="8"/>
        <v>100</v>
      </c>
      <c r="R30" s="71">
        <f t="shared" ref="R30:X30" si="9">R11/$X11*100</f>
        <v>2.9254022428083861E-2</v>
      </c>
      <c r="S30" s="72">
        <f t="shared" si="9"/>
        <v>0.26328620185275475</v>
      </c>
      <c r="T30" s="72">
        <f t="shared" si="9"/>
        <v>67.547537786445631</v>
      </c>
      <c r="U30" s="72">
        <f t="shared" si="9"/>
        <v>27.703559239395414</v>
      </c>
      <c r="V30" s="72">
        <f t="shared" si="9"/>
        <v>4.0468064358849345</v>
      </c>
      <c r="W30" s="72">
        <f t="shared" si="9"/>
        <v>0.40955631399317405</v>
      </c>
      <c r="X30" s="75">
        <f t="shared" si="9"/>
        <v>100</v>
      </c>
    </row>
    <row r="31" spans="1:24" x14ac:dyDescent="0.3">
      <c r="A31" s="57" t="s">
        <v>61</v>
      </c>
      <c r="B31" s="58" t="s">
        <v>62</v>
      </c>
      <c r="C31" s="125" t="s">
        <v>61</v>
      </c>
      <c r="D31" s="131">
        <f t="shared" ref="D31:J31" si="10">D12/$J12*100</f>
        <v>1.4200511218403862E-2</v>
      </c>
      <c r="E31" s="75">
        <f t="shared" si="10"/>
        <v>0.45441635898892357</v>
      </c>
      <c r="F31" s="72">
        <f t="shared" si="10"/>
        <v>78.621130360692987</v>
      </c>
      <c r="G31" s="72">
        <f t="shared" si="10"/>
        <v>19.419199091167282</v>
      </c>
      <c r="H31" s="72">
        <f t="shared" si="10"/>
        <v>1.43425163305879</v>
      </c>
      <c r="I31" s="74">
        <f t="shared" si="10"/>
        <v>5.6802044873615447E-2</v>
      </c>
      <c r="J31" s="131">
        <f t="shared" si="10"/>
        <v>100</v>
      </c>
      <c r="K31" s="71">
        <f t="shared" ref="K31:Q31" si="11">K12/$Q12*100</f>
        <v>0</v>
      </c>
      <c r="L31" s="72">
        <f t="shared" si="11"/>
        <v>0.41811352845298</v>
      </c>
      <c r="M31" s="72">
        <f t="shared" si="11"/>
        <v>80.809297711005598</v>
      </c>
      <c r="N31" s="72">
        <f t="shared" si="11"/>
        <v>17.496988165261143</v>
      </c>
      <c r="O31" s="72">
        <f t="shared" si="11"/>
        <v>1.2614272553327193</v>
      </c>
      <c r="P31" s="72">
        <f t="shared" si="11"/>
        <v>1.4173339947558643E-2</v>
      </c>
      <c r="Q31" s="73">
        <f t="shared" si="11"/>
        <v>100</v>
      </c>
      <c r="R31" s="71">
        <f t="shared" ref="R31:X31" si="12">R12/$X12*100</f>
        <v>7.0934562865756345E-3</v>
      </c>
      <c r="S31" s="72">
        <f t="shared" si="12"/>
        <v>0.43624756162440154</v>
      </c>
      <c r="T31" s="72">
        <f t="shared" si="12"/>
        <v>79.716261748536979</v>
      </c>
      <c r="U31" s="72">
        <f t="shared" si="12"/>
        <v>18.457173257669798</v>
      </c>
      <c r="V31" s="72">
        <f t="shared" si="12"/>
        <v>1.3477566944493706</v>
      </c>
      <c r="W31" s="72">
        <f t="shared" si="12"/>
        <v>3.5467281432878167E-2</v>
      </c>
      <c r="X31" s="75">
        <f t="shared" si="12"/>
        <v>100</v>
      </c>
    </row>
    <row r="32" spans="1:24" x14ac:dyDescent="0.3">
      <c r="A32" s="57" t="s">
        <v>62</v>
      </c>
      <c r="B32" s="58" t="s">
        <v>61</v>
      </c>
      <c r="C32" s="125" t="s">
        <v>61</v>
      </c>
      <c r="D32" s="131">
        <f t="shared" ref="D32:J32" si="13">D13/$J13*100</f>
        <v>0</v>
      </c>
      <c r="E32" s="75">
        <f t="shared" si="13"/>
        <v>0.20760732557277378</v>
      </c>
      <c r="F32" s="72">
        <f t="shared" si="13"/>
        <v>74.797953584933637</v>
      </c>
      <c r="G32" s="72">
        <f t="shared" si="13"/>
        <v>23.563431452509825</v>
      </c>
      <c r="H32" s="72">
        <f t="shared" si="13"/>
        <v>1.4310076369837621</v>
      </c>
      <c r="I32" s="74">
        <f t="shared" si="13"/>
        <v>0</v>
      </c>
      <c r="J32" s="131">
        <f t="shared" si="13"/>
        <v>100</v>
      </c>
      <c r="K32" s="71">
        <f t="shared" ref="K32:Q32" si="14">K13/$Q13*100</f>
        <v>0</v>
      </c>
      <c r="L32" s="72">
        <f t="shared" si="14"/>
        <v>0.17063633131887665</v>
      </c>
      <c r="M32" s="72">
        <f t="shared" si="14"/>
        <v>75.015997156061147</v>
      </c>
      <c r="N32" s="72">
        <f t="shared" si="14"/>
        <v>23.313188766441524</v>
      </c>
      <c r="O32" s="72">
        <f t="shared" si="14"/>
        <v>1.4646285104870245</v>
      </c>
      <c r="P32" s="72">
        <f t="shared" si="14"/>
        <v>3.5549235691432632E-2</v>
      </c>
      <c r="Q32" s="73">
        <f t="shared" si="14"/>
        <v>100</v>
      </c>
      <c r="R32" s="71">
        <f t="shared" ref="R32:X32" si="15">R13/$X13*100</f>
        <v>0</v>
      </c>
      <c r="S32" s="72">
        <f t="shared" si="15"/>
        <v>0.18873403019744484</v>
      </c>
      <c r="T32" s="72">
        <f t="shared" si="15"/>
        <v>74.909262485482003</v>
      </c>
      <c r="U32" s="72">
        <f t="shared" si="15"/>
        <v>23.435685249709639</v>
      </c>
      <c r="V32" s="72">
        <f t="shared" si="15"/>
        <v>1.4481707317073171</v>
      </c>
      <c r="W32" s="72">
        <f t="shared" si="15"/>
        <v>1.8147502903600465E-2</v>
      </c>
      <c r="X32" s="75">
        <f t="shared" si="15"/>
        <v>100</v>
      </c>
    </row>
    <row r="33" spans="1:24" x14ac:dyDescent="0.3">
      <c r="A33" s="57" t="s">
        <v>61</v>
      </c>
      <c r="B33" s="58" t="s">
        <v>62</v>
      </c>
      <c r="C33" s="125" t="s">
        <v>62</v>
      </c>
      <c r="D33" s="131">
        <f t="shared" ref="D33:J33" si="16">D14/$J14*100</f>
        <v>8.1826364454627275E-3</v>
      </c>
      <c r="E33" s="75">
        <f t="shared" si="16"/>
        <v>0.97373373701006471</v>
      </c>
      <c r="F33" s="72">
        <f t="shared" si="16"/>
        <v>85.762212584894854</v>
      </c>
      <c r="G33" s="72">
        <f t="shared" si="16"/>
        <v>12.363963669094181</v>
      </c>
      <c r="H33" s="72">
        <f t="shared" si="16"/>
        <v>0.87554209966451191</v>
      </c>
      <c r="I33" s="74">
        <f t="shared" si="16"/>
        <v>1.6365272890925455E-2</v>
      </c>
      <c r="J33" s="131">
        <f t="shared" si="16"/>
        <v>100</v>
      </c>
      <c r="K33" s="71">
        <f t="shared" ref="K33:Q33" si="17">K14/$Q14*100</f>
        <v>0</v>
      </c>
      <c r="L33" s="72">
        <f t="shared" si="17"/>
        <v>0.70387952201669668</v>
      </c>
      <c r="M33" s="72">
        <f t="shared" si="17"/>
        <v>87.853985922409564</v>
      </c>
      <c r="N33" s="72">
        <f t="shared" si="17"/>
        <v>10.517269602226223</v>
      </c>
      <c r="O33" s="72">
        <f t="shared" si="17"/>
        <v>0.89212637092813873</v>
      </c>
      <c r="P33" s="72">
        <f t="shared" si="17"/>
        <v>3.273858241938124E-2</v>
      </c>
      <c r="Q33" s="73">
        <f t="shared" si="17"/>
        <v>100</v>
      </c>
      <c r="R33" s="71">
        <f t="shared" ref="R33:X33" si="18">R14/$X14*100</f>
        <v>4.0918204509186136E-3</v>
      </c>
      <c r="S33" s="72">
        <f t="shared" si="18"/>
        <v>0.83882319243831582</v>
      </c>
      <c r="T33" s="72">
        <f t="shared" si="18"/>
        <v>86.807970866238392</v>
      </c>
      <c r="U33" s="72">
        <f t="shared" si="18"/>
        <v>11.440729980768443</v>
      </c>
      <c r="V33" s="72">
        <f t="shared" si="18"/>
        <v>0.88383321739842069</v>
      </c>
      <c r="W33" s="72">
        <f t="shared" si="18"/>
        <v>2.4550922705511683E-2</v>
      </c>
      <c r="X33" s="75">
        <f t="shared" si="18"/>
        <v>100</v>
      </c>
    </row>
    <row r="34" spans="1:24" x14ac:dyDescent="0.3">
      <c r="A34" s="57" t="s">
        <v>62</v>
      </c>
      <c r="B34" s="58" t="s">
        <v>61</v>
      </c>
      <c r="C34" s="125" t="s">
        <v>62</v>
      </c>
      <c r="D34" s="131">
        <f t="shared" ref="D34:J34" si="19">D15/$J15*100</f>
        <v>0</v>
      </c>
      <c r="E34" s="75">
        <f t="shared" si="19"/>
        <v>0.33927056827820185</v>
      </c>
      <c r="F34" s="72">
        <f t="shared" si="19"/>
        <v>82.188295165394393</v>
      </c>
      <c r="G34" s="72">
        <f t="shared" si="19"/>
        <v>16.590330788804071</v>
      </c>
      <c r="H34" s="72">
        <f t="shared" si="19"/>
        <v>0.83121289228159456</v>
      </c>
      <c r="I34" s="74">
        <f t="shared" si="19"/>
        <v>5.0890585241730277E-2</v>
      </c>
      <c r="J34" s="131">
        <f t="shared" si="19"/>
        <v>100</v>
      </c>
      <c r="K34" s="71">
        <f t="shared" ref="K34:Q34" si="20">K15/$Q15*100</f>
        <v>0</v>
      </c>
      <c r="L34" s="72">
        <f t="shared" si="20"/>
        <v>0.22803017014558849</v>
      </c>
      <c r="M34" s="72">
        <f t="shared" si="20"/>
        <v>83.353797579372042</v>
      </c>
      <c r="N34" s="72">
        <f t="shared" si="20"/>
        <v>15.541133134537802</v>
      </c>
      <c r="O34" s="72">
        <f t="shared" si="20"/>
        <v>0.85949833362567973</v>
      </c>
      <c r="P34" s="72">
        <f t="shared" si="20"/>
        <v>1.7540782318891425E-2</v>
      </c>
      <c r="Q34" s="73">
        <f t="shared" si="20"/>
        <v>100</v>
      </c>
      <c r="R34" s="71">
        <f t="shared" ref="R34:X34" si="21">R15/$X15*100</f>
        <v>0</v>
      </c>
      <c r="S34" s="72">
        <f t="shared" si="21"/>
        <v>0.28458088996205588</v>
      </c>
      <c r="T34" s="72">
        <f t="shared" si="21"/>
        <v>82.761296998965165</v>
      </c>
      <c r="U34" s="72">
        <f t="shared" si="21"/>
        <v>16.074508451190063</v>
      </c>
      <c r="V34" s="72">
        <f t="shared" si="21"/>
        <v>0.8451190065539842</v>
      </c>
      <c r="W34" s="72">
        <f t="shared" si="21"/>
        <v>3.4494653328734047E-2</v>
      </c>
      <c r="X34" s="75">
        <f t="shared" si="21"/>
        <v>100</v>
      </c>
    </row>
    <row r="35" spans="1:24" x14ac:dyDescent="0.3">
      <c r="A35" s="57" t="s">
        <v>62</v>
      </c>
      <c r="B35" s="58" t="s">
        <v>62</v>
      </c>
      <c r="C35" s="125" t="s">
        <v>61</v>
      </c>
      <c r="D35" s="131">
        <f t="shared" ref="D35:J35" si="22">D16/$J16*100</f>
        <v>1.1623852144600721E-2</v>
      </c>
      <c r="E35" s="75">
        <f t="shared" si="22"/>
        <v>0.87760083691735447</v>
      </c>
      <c r="F35" s="72">
        <f t="shared" si="22"/>
        <v>86.835987446239685</v>
      </c>
      <c r="G35" s="72">
        <f t="shared" si="22"/>
        <v>11.833081483203534</v>
      </c>
      <c r="H35" s="72">
        <f t="shared" si="22"/>
        <v>0.42427060327792632</v>
      </c>
      <c r="I35" s="74">
        <f t="shared" si="22"/>
        <v>1.7435778216901079E-2</v>
      </c>
      <c r="J35" s="131">
        <f t="shared" si="22"/>
        <v>100</v>
      </c>
      <c r="K35" s="71">
        <f t="shared" ref="K35:Q35" si="23">K16/$Q16*100</f>
        <v>1.1574074074074075E-2</v>
      </c>
      <c r="L35" s="72">
        <f t="shared" si="23"/>
        <v>0.71759259259259256</v>
      </c>
      <c r="M35" s="72">
        <f t="shared" si="23"/>
        <v>87.954282407407405</v>
      </c>
      <c r="N35" s="72">
        <f t="shared" si="23"/>
        <v>10.960648148148149</v>
      </c>
      <c r="O35" s="72">
        <f t="shared" si="23"/>
        <v>0.35300925925925924</v>
      </c>
      <c r="P35" s="72">
        <f t="shared" si="23"/>
        <v>2.8935185185185188E-3</v>
      </c>
      <c r="Q35" s="73">
        <f t="shared" si="23"/>
        <v>100</v>
      </c>
      <c r="R35" s="71">
        <f t="shared" ref="R35:X35" si="24">R16/$X16*100</f>
        <v>1.1598909702487966E-2</v>
      </c>
      <c r="S35" s="72">
        <f t="shared" si="24"/>
        <v>0.79742504204604758</v>
      </c>
      <c r="T35" s="72">
        <f t="shared" si="24"/>
        <v>87.396334744534016</v>
      </c>
      <c r="U35" s="72">
        <f t="shared" si="24"/>
        <v>11.395928782694426</v>
      </c>
      <c r="V35" s="72">
        <f t="shared" si="24"/>
        <v>0.38856347503334687</v>
      </c>
      <c r="W35" s="72">
        <f t="shared" si="24"/>
        <v>1.0149045989676971E-2</v>
      </c>
      <c r="X35" s="75">
        <f t="shared" si="24"/>
        <v>100</v>
      </c>
    </row>
    <row r="36" spans="1:24" x14ac:dyDescent="0.3">
      <c r="A36" s="57" t="s">
        <v>62</v>
      </c>
      <c r="B36" s="58" t="s">
        <v>62</v>
      </c>
      <c r="C36" s="125" t="s">
        <v>62</v>
      </c>
      <c r="D36" s="131">
        <f t="shared" ref="D36:J36" si="25">D17/$J17*100</f>
        <v>2.9218269901411905E-2</v>
      </c>
      <c r="E36" s="75">
        <f t="shared" si="25"/>
        <v>1.7540387189202435</v>
      </c>
      <c r="F36" s="72">
        <f t="shared" si="25"/>
        <v>94.136552998171496</v>
      </c>
      <c r="G36" s="72">
        <f t="shared" si="25"/>
        <v>4.0029029764934307</v>
      </c>
      <c r="H36" s="72">
        <f t="shared" si="25"/>
        <v>7.5401986842353289E-2</v>
      </c>
      <c r="I36" s="74">
        <f t="shared" si="25"/>
        <v>1.8850496710588324E-3</v>
      </c>
      <c r="J36" s="131">
        <f t="shared" si="25"/>
        <v>100</v>
      </c>
      <c r="K36" s="71">
        <f t="shared" ref="K36:Q36" si="26">K17/$Q17*100</f>
        <v>1.6450710767474043E-2</v>
      </c>
      <c r="L36" s="72">
        <f t="shared" si="26"/>
        <v>1.4447594809316908</v>
      </c>
      <c r="M36" s="72">
        <f t="shared" si="26"/>
        <v>94.924471883799924</v>
      </c>
      <c r="N36" s="72">
        <f t="shared" si="26"/>
        <v>3.5359351261382441</v>
      </c>
      <c r="O36" s="72">
        <f t="shared" si="26"/>
        <v>7.7415109493995493E-2</v>
      </c>
      <c r="P36" s="72">
        <f t="shared" si="26"/>
        <v>9.6768886867494358E-4</v>
      </c>
      <c r="Q36" s="73">
        <f t="shared" si="26"/>
        <v>100</v>
      </c>
      <c r="R36" s="71">
        <f t="shared" ref="R36:X36" si="27">R17/$X17*100</f>
        <v>2.291858649617785E-2</v>
      </c>
      <c r="S36" s="72">
        <f t="shared" si="27"/>
        <v>1.6014362314204271</v>
      </c>
      <c r="T36" s="72">
        <f t="shared" si="27"/>
        <v>94.525322650725514</v>
      </c>
      <c r="U36" s="72">
        <f t="shared" si="27"/>
        <v>3.7724948313812749</v>
      </c>
      <c r="V36" s="72">
        <f t="shared" si="27"/>
        <v>7.6395288320592822E-2</v>
      </c>
      <c r="W36" s="72">
        <f t="shared" si="27"/>
        <v>1.4324116560111156E-3</v>
      </c>
      <c r="X36" s="75">
        <f t="shared" si="27"/>
        <v>100</v>
      </c>
    </row>
    <row r="37" spans="1:24" s="23" customFormat="1" x14ac:dyDescent="0.3">
      <c r="C37" s="54" t="s">
        <v>0</v>
      </c>
      <c r="D37" s="134">
        <f t="shared" ref="D37:J37" si="28">D18/$J18*100</f>
        <v>1.9073140726400564E-2</v>
      </c>
      <c r="E37" s="80">
        <f t="shared" si="28"/>
        <v>1.1710908406009948</v>
      </c>
      <c r="F37" s="77">
        <f t="shared" si="28"/>
        <v>86.73176965367945</v>
      </c>
      <c r="G37" s="77">
        <f t="shared" si="28"/>
        <v>11.217390889714332</v>
      </c>
      <c r="H37" s="77">
        <f t="shared" si="28"/>
        <v>0.81871456568074419</v>
      </c>
      <c r="I37" s="79">
        <f t="shared" si="28"/>
        <v>4.1960909598081242E-2</v>
      </c>
      <c r="J37" s="134">
        <f t="shared" si="28"/>
        <v>100</v>
      </c>
      <c r="K37" s="76">
        <f t="shared" ref="K37:Q37" si="29">K18/$Q18*100</f>
        <v>1.34819558465946E-2</v>
      </c>
      <c r="L37" s="77">
        <f t="shared" si="29"/>
        <v>0.9490333919156414</v>
      </c>
      <c r="M37" s="77">
        <f t="shared" si="29"/>
        <v>87.78342200929292</v>
      </c>
      <c r="N37" s="77">
        <f t="shared" si="29"/>
        <v>10.448997279533909</v>
      </c>
      <c r="O37" s="77">
        <f t="shared" si="29"/>
        <v>0.76221200375568776</v>
      </c>
      <c r="P37" s="77">
        <f t="shared" si="29"/>
        <v>4.2853359655247128E-2</v>
      </c>
      <c r="Q37" s="78">
        <f t="shared" si="29"/>
        <v>100</v>
      </c>
      <c r="R37" s="76">
        <f t="shared" ref="R37:X37" si="30">R18/$X18*100</f>
        <v>1.6291171143544381E-2</v>
      </c>
      <c r="S37" s="77">
        <f t="shared" si="30"/>
        <v>1.0606031566539851</v>
      </c>
      <c r="T37" s="77">
        <f t="shared" si="30"/>
        <v>87.255033492731258</v>
      </c>
      <c r="U37" s="77">
        <f t="shared" si="30"/>
        <v>10.835066266734387</v>
      </c>
      <c r="V37" s="77">
        <f t="shared" si="30"/>
        <v>0.7906009525543598</v>
      </c>
      <c r="W37" s="77">
        <f t="shared" si="30"/>
        <v>4.2404960182461114E-2</v>
      </c>
      <c r="X37" s="80">
        <f t="shared" si="30"/>
        <v>100</v>
      </c>
    </row>
    <row r="39" spans="1:24" x14ac:dyDescent="0.3">
      <c r="D39" s="112"/>
      <c r="E39" s="112"/>
      <c r="F39" s="112"/>
      <c r="G39" s="112"/>
      <c r="H39" s="112"/>
      <c r="I39" s="112"/>
      <c r="J39" s="112"/>
      <c r="K39" s="112"/>
      <c r="L39" s="112"/>
      <c r="M39" s="112"/>
      <c r="N39" s="112"/>
      <c r="O39" s="112"/>
      <c r="P39" s="112"/>
      <c r="Q39" s="112"/>
      <c r="R39" s="112"/>
    </row>
    <row r="40" spans="1:24" x14ac:dyDescent="0.3">
      <c r="D40" s="112"/>
    </row>
    <row r="41" spans="1:24" x14ac:dyDescent="0.3">
      <c r="D41" s="112"/>
    </row>
    <row r="42" spans="1:24" x14ac:dyDescent="0.3">
      <c r="D42" s="112"/>
    </row>
  </sheetData>
  <mergeCells count="26">
    <mergeCell ref="A5:X5"/>
    <mergeCell ref="A2:X2"/>
    <mergeCell ref="A7:C7"/>
    <mergeCell ref="D8:E8"/>
    <mergeCell ref="G8:I8"/>
    <mergeCell ref="K8:L8"/>
    <mergeCell ref="N8:P8"/>
    <mergeCell ref="R8:S8"/>
    <mergeCell ref="U8:W8"/>
    <mergeCell ref="D7:J7"/>
    <mergeCell ref="A3:X3"/>
    <mergeCell ref="K7:Q7"/>
    <mergeCell ref="R7:X7"/>
    <mergeCell ref="D27:E27"/>
    <mergeCell ref="G27:I27"/>
    <mergeCell ref="R26:X26"/>
    <mergeCell ref="R27:S27"/>
    <mergeCell ref="U27:W27"/>
    <mergeCell ref="K26:Q26"/>
    <mergeCell ref="K27:L27"/>
    <mergeCell ref="N27:P27"/>
    <mergeCell ref="A21:X21"/>
    <mergeCell ref="A26:C26"/>
    <mergeCell ref="D26:J26"/>
    <mergeCell ref="A24:X24"/>
    <mergeCell ref="A22:X22"/>
  </mergeCells>
  <pageMargins left="0.11811023622047245" right="0.11811023622047245" top="0.15748031496062992" bottom="0.15748031496062992" header="0.31496062992125984" footer="0.31496062992125984"/>
  <pageSetup paperSize="9" scale="9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2"/>
  <sheetViews>
    <sheetView zoomScaleNormal="100" workbookViewId="0">
      <selection activeCell="A42" sqref="A42"/>
    </sheetView>
  </sheetViews>
  <sheetFormatPr defaultRowHeight="14.4" x14ac:dyDescent="0.3"/>
  <cols>
    <col min="1" max="1" width="13.109375" style="19" customWidth="1"/>
    <col min="2" max="2" width="14.33203125" style="18" customWidth="1"/>
    <col min="3" max="3" width="14" style="18" customWidth="1"/>
    <col min="4" max="11" width="10.88671875" style="18" customWidth="1"/>
    <col min="12" max="15" width="10.6640625" style="18" customWidth="1"/>
    <col min="16" max="17" width="8.88671875" style="18"/>
    <col min="18" max="23" width="10.88671875" style="18" customWidth="1"/>
    <col min="24" max="24" width="9.109375" style="19" customWidth="1"/>
    <col min="25" max="16384" width="8.88671875" style="18"/>
  </cols>
  <sheetData>
    <row r="1" spans="1:24" x14ac:dyDescent="0.3">
      <c r="A1" s="22"/>
      <c r="J1" s="19"/>
    </row>
    <row r="2" spans="1:24" x14ac:dyDescent="0.3">
      <c r="A2" s="174" t="s">
        <v>21</v>
      </c>
      <c r="B2" s="174"/>
      <c r="C2" s="174"/>
      <c r="D2" s="174"/>
      <c r="E2" s="174"/>
      <c r="F2" s="174"/>
      <c r="G2" s="174"/>
      <c r="H2" s="174"/>
      <c r="I2" s="174"/>
      <c r="J2" s="174"/>
      <c r="K2" s="174"/>
      <c r="L2" s="174"/>
      <c r="M2" s="174"/>
      <c r="N2" s="174"/>
      <c r="O2" s="174"/>
      <c r="P2" s="174"/>
      <c r="Q2" s="174"/>
      <c r="R2" s="174"/>
      <c r="S2" s="174"/>
      <c r="T2" s="174"/>
      <c r="U2" s="174"/>
      <c r="V2" s="174"/>
      <c r="W2" s="174"/>
      <c r="X2" s="174"/>
    </row>
    <row r="3" spans="1:24" s="107" customFormat="1" x14ac:dyDescent="0.3">
      <c r="A3" s="178" t="s">
        <v>102</v>
      </c>
      <c r="B3" s="178"/>
      <c r="C3" s="178"/>
      <c r="D3" s="178"/>
      <c r="E3" s="178"/>
      <c r="F3" s="178"/>
      <c r="G3" s="178"/>
      <c r="H3" s="178"/>
      <c r="I3" s="178"/>
      <c r="J3" s="178"/>
      <c r="K3" s="178"/>
      <c r="L3" s="178"/>
      <c r="M3" s="178"/>
      <c r="N3" s="178"/>
      <c r="O3" s="178"/>
      <c r="P3" s="178"/>
      <c r="Q3" s="178"/>
      <c r="R3" s="178"/>
      <c r="S3" s="178"/>
      <c r="T3" s="178"/>
      <c r="U3" s="178"/>
      <c r="V3" s="178"/>
      <c r="W3" s="178"/>
      <c r="X3" s="178"/>
    </row>
    <row r="4" spans="1:24" ht="7.2" customHeight="1" x14ac:dyDescent="0.3">
      <c r="A4" s="155"/>
      <c r="B4" s="155"/>
      <c r="C4" s="155"/>
      <c r="D4" s="155"/>
      <c r="E4" s="155"/>
      <c r="F4" s="155"/>
      <c r="G4" s="155"/>
      <c r="H4" s="155"/>
      <c r="I4" s="155"/>
      <c r="J4" s="155"/>
      <c r="K4" s="155"/>
      <c r="L4" s="155"/>
      <c r="M4" s="155"/>
      <c r="N4" s="155"/>
      <c r="O4" s="155"/>
      <c r="P4" s="155"/>
      <c r="Q4" s="155"/>
      <c r="R4" s="155"/>
      <c r="S4" s="155"/>
      <c r="T4" s="155"/>
      <c r="U4" s="155"/>
      <c r="V4" s="155"/>
      <c r="W4" s="155"/>
      <c r="X4" s="155"/>
    </row>
    <row r="5" spans="1:24" x14ac:dyDescent="0.3">
      <c r="A5" s="195" t="s">
        <v>86</v>
      </c>
      <c r="B5" s="195"/>
      <c r="C5" s="195"/>
      <c r="D5" s="195"/>
      <c r="E5" s="195"/>
      <c r="F5" s="195"/>
      <c r="G5" s="195"/>
      <c r="H5" s="195"/>
      <c r="I5" s="195"/>
      <c r="J5" s="195"/>
      <c r="K5" s="195"/>
      <c r="L5" s="195"/>
      <c r="M5" s="195"/>
      <c r="N5" s="195"/>
      <c r="O5" s="195"/>
      <c r="P5" s="195"/>
      <c r="Q5" s="195"/>
      <c r="R5" s="195"/>
      <c r="S5" s="195"/>
      <c r="T5" s="195"/>
      <c r="U5" s="195"/>
      <c r="V5" s="195"/>
      <c r="W5" s="195"/>
      <c r="X5" s="195"/>
    </row>
    <row r="6" spans="1:24" ht="7.2" customHeight="1" thickBot="1" x14ac:dyDescent="0.35"/>
    <row r="7" spans="1:24" s="38" customFormat="1" ht="15" thickTop="1" x14ac:dyDescent="0.3">
      <c r="A7" s="192" t="s">
        <v>49</v>
      </c>
      <c r="B7" s="192"/>
      <c r="C7" s="192"/>
      <c r="D7" s="202" t="s">
        <v>43</v>
      </c>
      <c r="E7" s="203"/>
      <c r="F7" s="203"/>
      <c r="G7" s="203"/>
      <c r="H7" s="203"/>
      <c r="I7" s="203"/>
      <c r="J7" s="204"/>
      <c r="K7" s="202" t="s">
        <v>42</v>
      </c>
      <c r="L7" s="203"/>
      <c r="M7" s="203"/>
      <c r="N7" s="203"/>
      <c r="O7" s="203"/>
      <c r="P7" s="203"/>
      <c r="Q7" s="204"/>
      <c r="R7" s="202" t="s">
        <v>0</v>
      </c>
      <c r="S7" s="203"/>
      <c r="T7" s="203"/>
      <c r="U7" s="203"/>
      <c r="V7" s="203"/>
      <c r="W7" s="203"/>
      <c r="X7" s="203"/>
    </row>
    <row r="8" spans="1:24" ht="47.4" customHeight="1" x14ac:dyDescent="0.3">
      <c r="A8" s="113" t="s">
        <v>40</v>
      </c>
      <c r="B8" s="114" t="s">
        <v>63</v>
      </c>
      <c r="C8" s="135" t="s">
        <v>97</v>
      </c>
      <c r="D8" s="200" t="s">
        <v>46</v>
      </c>
      <c r="E8" s="197"/>
      <c r="F8" s="116" t="s">
        <v>45</v>
      </c>
      <c r="G8" s="198" t="s">
        <v>44</v>
      </c>
      <c r="H8" s="196"/>
      <c r="I8" s="197"/>
      <c r="J8" s="136" t="s">
        <v>0</v>
      </c>
      <c r="K8" s="200" t="s">
        <v>46</v>
      </c>
      <c r="L8" s="197"/>
      <c r="M8" s="116" t="s">
        <v>45</v>
      </c>
      <c r="N8" s="198" t="s">
        <v>44</v>
      </c>
      <c r="O8" s="196"/>
      <c r="P8" s="197"/>
      <c r="Q8" s="136" t="s">
        <v>0</v>
      </c>
      <c r="R8" s="196" t="s">
        <v>46</v>
      </c>
      <c r="S8" s="197"/>
      <c r="T8" s="116" t="s">
        <v>45</v>
      </c>
      <c r="U8" s="198" t="s">
        <v>44</v>
      </c>
      <c r="V8" s="196"/>
      <c r="W8" s="197"/>
      <c r="X8" s="117" t="s">
        <v>0</v>
      </c>
    </row>
    <row r="9" spans="1:24" ht="14.25" customHeight="1" x14ac:dyDescent="0.3">
      <c r="A9" s="137"/>
      <c r="B9" s="138"/>
      <c r="C9" s="139" t="s">
        <v>50</v>
      </c>
      <c r="D9" s="122" t="s">
        <v>100</v>
      </c>
      <c r="E9" s="123">
        <v>1</v>
      </c>
      <c r="F9" s="123">
        <v>0</v>
      </c>
      <c r="G9" s="123">
        <v>1</v>
      </c>
      <c r="H9" s="123">
        <v>2</v>
      </c>
      <c r="I9" s="123" t="s">
        <v>17</v>
      </c>
      <c r="J9" s="117"/>
      <c r="K9" s="122" t="s">
        <v>100</v>
      </c>
      <c r="L9" s="123">
        <v>1</v>
      </c>
      <c r="M9" s="123">
        <v>0</v>
      </c>
      <c r="N9" s="123">
        <v>1</v>
      </c>
      <c r="O9" s="123">
        <v>2</v>
      </c>
      <c r="P9" s="123" t="s">
        <v>17</v>
      </c>
      <c r="Q9" s="118"/>
      <c r="R9" s="124" t="s">
        <v>100</v>
      </c>
      <c r="S9" s="123">
        <v>1</v>
      </c>
      <c r="T9" s="123">
        <v>0</v>
      </c>
      <c r="U9" s="123">
        <v>1</v>
      </c>
      <c r="V9" s="123">
        <v>2</v>
      </c>
      <c r="W9" s="123" t="s">
        <v>17</v>
      </c>
      <c r="X9" s="158"/>
    </row>
    <row r="10" spans="1:24" x14ac:dyDescent="0.3">
      <c r="A10" s="57" t="s">
        <v>61</v>
      </c>
      <c r="B10" s="58" t="s">
        <v>61</v>
      </c>
      <c r="C10" s="59" t="s">
        <v>61</v>
      </c>
      <c r="D10" s="60">
        <v>1</v>
      </c>
      <c r="E10" s="61">
        <v>44</v>
      </c>
      <c r="F10" s="61">
        <v>17883</v>
      </c>
      <c r="G10" s="61">
        <v>5839</v>
      </c>
      <c r="H10" s="61">
        <v>464</v>
      </c>
      <c r="I10" s="61">
        <v>17</v>
      </c>
      <c r="J10" s="171">
        <v>24248</v>
      </c>
      <c r="K10" s="60">
        <v>5</v>
      </c>
      <c r="L10" s="61">
        <v>39</v>
      </c>
      <c r="M10" s="61">
        <v>7219</v>
      </c>
      <c r="N10" s="61">
        <v>4464</v>
      </c>
      <c r="O10" s="61">
        <v>900</v>
      </c>
      <c r="P10" s="61">
        <v>83</v>
      </c>
      <c r="Q10" s="171">
        <v>12710</v>
      </c>
      <c r="R10" s="62">
        <f>SUM(K10,D10)</f>
        <v>6</v>
      </c>
      <c r="S10" s="61">
        <f t="shared" ref="S10:X17" si="0">SUM(L10,E10)</f>
        <v>83</v>
      </c>
      <c r="T10" s="61">
        <f t="shared" si="0"/>
        <v>25102</v>
      </c>
      <c r="U10" s="61">
        <f t="shared" si="0"/>
        <v>10303</v>
      </c>
      <c r="V10" s="61">
        <f t="shared" si="0"/>
        <v>1364</v>
      </c>
      <c r="W10" s="61">
        <f t="shared" si="0"/>
        <v>100</v>
      </c>
      <c r="X10" s="63">
        <f t="shared" si="0"/>
        <v>36958</v>
      </c>
    </row>
    <row r="11" spans="1:24" x14ac:dyDescent="0.3">
      <c r="A11" s="57" t="s">
        <v>61</v>
      </c>
      <c r="B11" s="58" t="s">
        <v>61</v>
      </c>
      <c r="C11" s="59" t="s">
        <v>62</v>
      </c>
      <c r="D11" s="60">
        <v>0</v>
      </c>
      <c r="E11" s="61">
        <v>13</v>
      </c>
      <c r="F11" s="61">
        <v>3728</v>
      </c>
      <c r="G11" s="61">
        <v>850</v>
      </c>
      <c r="H11" s="61">
        <v>68</v>
      </c>
      <c r="I11" s="61">
        <v>2</v>
      </c>
      <c r="J11" s="171">
        <v>4661</v>
      </c>
      <c r="K11" s="60">
        <v>3</v>
      </c>
      <c r="L11" s="61">
        <v>14</v>
      </c>
      <c r="M11" s="61">
        <v>3199</v>
      </c>
      <c r="N11" s="61">
        <v>1991</v>
      </c>
      <c r="O11" s="61">
        <v>347</v>
      </c>
      <c r="P11" s="61">
        <v>40</v>
      </c>
      <c r="Q11" s="171">
        <v>5594</v>
      </c>
      <c r="R11" s="62">
        <f t="shared" ref="R11:R17" si="1">SUM(K11,D11)</f>
        <v>3</v>
      </c>
      <c r="S11" s="61">
        <f t="shared" si="0"/>
        <v>27</v>
      </c>
      <c r="T11" s="61">
        <f t="shared" si="0"/>
        <v>6927</v>
      </c>
      <c r="U11" s="61">
        <f t="shared" si="0"/>
        <v>2841</v>
      </c>
      <c r="V11" s="61">
        <f t="shared" si="0"/>
        <v>415</v>
      </c>
      <c r="W11" s="61">
        <f t="shared" si="0"/>
        <v>42</v>
      </c>
      <c r="X11" s="63">
        <f t="shared" si="0"/>
        <v>10255</v>
      </c>
    </row>
    <row r="12" spans="1:24" x14ac:dyDescent="0.3">
      <c r="A12" s="57" t="s">
        <v>61</v>
      </c>
      <c r="B12" s="58" t="s">
        <v>62</v>
      </c>
      <c r="C12" s="59" t="s">
        <v>61</v>
      </c>
      <c r="D12" s="60">
        <v>2</v>
      </c>
      <c r="E12" s="61">
        <v>87</v>
      </c>
      <c r="F12" s="61">
        <v>17501</v>
      </c>
      <c r="G12" s="61">
        <v>3322</v>
      </c>
      <c r="H12" s="61">
        <v>164</v>
      </c>
      <c r="I12" s="61">
        <v>4</v>
      </c>
      <c r="J12" s="171">
        <v>21080</v>
      </c>
      <c r="K12" s="60">
        <v>0</v>
      </c>
      <c r="L12" s="61">
        <v>36</v>
      </c>
      <c r="M12" s="61">
        <v>4975</v>
      </c>
      <c r="N12" s="61">
        <v>1882</v>
      </c>
      <c r="O12" s="61">
        <v>216</v>
      </c>
      <c r="P12" s="61">
        <v>6</v>
      </c>
      <c r="Q12" s="171">
        <v>7115</v>
      </c>
      <c r="R12" s="62">
        <f t="shared" si="1"/>
        <v>2</v>
      </c>
      <c r="S12" s="61">
        <f t="shared" si="0"/>
        <v>123</v>
      </c>
      <c r="T12" s="61">
        <f t="shared" si="0"/>
        <v>22476</v>
      </c>
      <c r="U12" s="61">
        <f t="shared" si="0"/>
        <v>5204</v>
      </c>
      <c r="V12" s="61">
        <f t="shared" si="0"/>
        <v>380</v>
      </c>
      <c r="W12" s="61">
        <f t="shared" si="0"/>
        <v>10</v>
      </c>
      <c r="X12" s="63">
        <f t="shared" si="0"/>
        <v>28195</v>
      </c>
    </row>
    <row r="13" spans="1:24" x14ac:dyDescent="0.3">
      <c r="A13" s="57" t="s">
        <v>62</v>
      </c>
      <c r="B13" s="58" t="s">
        <v>61</v>
      </c>
      <c r="C13" s="59" t="s">
        <v>61</v>
      </c>
      <c r="D13" s="60">
        <v>0</v>
      </c>
      <c r="E13" s="61">
        <v>50</v>
      </c>
      <c r="F13" s="61">
        <v>18677</v>
      </c>
      <c r="G13" s="61">
        <v>5640</v>
      </c>
      <c r="H13" s="61">
        <v>298</v>
      </c>
      <c r="I13" s="61">
        <v>4</v>
      </c>
      <c r="J13" s="171">
        <v>24669</v>
      </c>
      <c r="K13" s="60">
        <v>0</v>
      </c>
      <c r="L13" s="61">
        <v>2</v>
      </c>
      <c r="M13" s="61">
        <v>1962</v>
      </c>
      <c r="N13" s="61">
        <v>817</v>
      </c>
      <c r="O13" s="61">
        <v>101</v>
      </c>
      <c r="P13" s="61">
        <v>1</v>
      </c>
      <c r="Q13" s="171">
        <v>2883</v>
      </c>
      <c r="R13" s="62">
        <f t="shared" si="1"/>
        <v>0</v>
      </c>
      <c r="S13" s="61">
        <f t="shared" si="0"/>
        <v>52</v>
      </c>
      <c r="T13" s="61">
        <f t="shared" si="0"/>
        <v>20639</v>
      </c>
      <c r="U13" s="61">
        <f t="shared" si="0"/>
        <v>6457</v>
      </c>
      <c r="V13" s="61">
        <f t="shared" si="0"/>
        <v>399</v>
      </c>
      <c r="W13" s="61">
        <f t="shared" si="0"/>
        <v>5</v>
      </c>
      <c r="X13" s="63">
        <f t="shared" si="0"/>
        <v>27552</v>
      </c>
    </row>
    <row r="14" spans="1:24" x14ac:dyDescent="0.3">
      <c r="A14" s="57" t="s">
        <v>61</v>
      </c>
      <c r="B14" s="58" t="s">
        <v>62</v>
      </c>
      <c r="C14" s="59" t="s">
        <v>62</v>
      </c>
      <c r="D14" s="60">
        <v>1</v>
      </c>
      <c r="E14" s="61">
        <v>165</v>
      </c>
      <c r="F14" s="61">
        <v>16600</v>
      </c>
      <c r="G14" s="61">
        <v>1214</v>
      </c>
      <c r="H14" s="61">
        <v>58</v>
      </c>
      <c r="I14" s="61">
        <v>1</v>
      </c>
      <c r="J14" s="171">
        <v>18039</v>
      </c>
      <c r="K14" s="60">
        <v>0</v>
      </c>
      <c r="L14" s="61">
        <v>40</v>
      </c>
      <c r="M14" s="61">
        <v>4615</v>
      </c>
      <c r="N14" s="61">
        <v>1582</v>
      </c>
      <c r="O14" s="61">
        <v>158</v>
      </c>
      <c r="P14" s="61">
        <v>5</v>
      </c>
      <c r="Q14" s="171">
        <v>6400</v>
      </c>
      <c r="R14" s="62">
        <f t="shared" si="1"/>
        <v>1</v>
      </c>
      <c r="S14" s="61">
        <f t="shared" si="0"/>
        <v>205</v>
      </c>
      <c r="T14" s="61">
        <f t="shared" si="0"/>
        <v>21215</v>
      </c>
      <c r="U14" s="61">
        <f t="shared" si="0"/>
        <v>2796</v>
      </c>
      <c r="V14" s="61">
        <f t="shared" si="0"/>
        <v>216</v>
      </c>
      <c r="W14" s="61">
        <f t="shared" si="0"/>
        <v>6</v>
      </c>
      <c r="X14" s="63">
        <f t="shared" si="0"/>
        <v>24439</v>
      </c>
    </row>
    <row r="15" spans="1:24" x14ac:dyDescent="0.3">
      <c r="A15" s="57" t="s">
        <v>62</v>
      </c>
      <c r="B15" s="58" t="s">
        <v>61</v>
      </c>
      <c r="C15" s="59" t="s">
        <v>62</v>
      </c>
      <c r="D15" s="60">
        <v>0</v>
      </c>
      <c r="E15" s="61">
        <v>29</v>
      </c>
      <c r="F15" s="61">
        <v>8839</v>
      </c>
      <c r="G15" s="61">
        <v>1556</v>
      </c>
      <c r="H15" s="61">
        <v>55</v>
      </c>
      <c r="I15" s="61">
        <v>3</v>
      </c>
      <c r="J15" s="171">
        <v>10482</v>
      </c>
      <c r="K15" s="60">
        <v>0</v>
      </c>
      <c r="L15" s="61">
        <v>4</v>
      </c>
      <c r="M15" s="61">
        <v>758</v>
      </c>
      <c r="N15" s="61">
        <v>308</v>
      </c>
      <c r="O15" s="61">
        <v>43</v>
      </c>
      <c r="P15" s="61">
        <v>1</v>
      </c>
      <c r="Q15" s="171">
        <v>1114</v>
      </c>
      <c r="R15" s="62">
        <f t="shared" si="1"/>
        <v>0</v>
      </c>
      <c r="S15" s="61">
        <f t="shared" si="0"/>
        <v>33</v>
      </c>
      <c r="T15" s="61">
        <f t="shared" si="0"/>
        <v>9597</v>
      </c>
      <c r="U15" s="61">
        <f t="shared" si="0"/>
        <v>1864</v>
      </c>
      <c r="V15" s="61">
        <f t="shared" si="0"/>
        <v>98</v>
      </c>
      <c r="W15" s="61">
        <f t="shared" si="0"/>
        <v>4</v>
      </c>
      <c r="X15" s="63">
        <f t="shared" si="0"/>
        <v>11596</v>
      </c>
    </row>
    <row r="16" spans="1:24" x14ac:dyDescent="0.3">
      <c r="A16" s="57" t="s">
        <v>62</v>
      </c>
      <c r="B16" s="58" t="s">
        <v>62</v>
      </c>
      <c r="C16" s="59" t="s">
        <v>61</v>
      </c>
      <c r="D16" s="60">
        <v>8</v>
      </c>
      <c r="E16" s="61">
        <v>526</v>
      </c>
      <c r="F16" s="61">
        <v>57021</v>
      </c>
      <c r="G16" s="61">
        <v>7044</v>
      </c>
      <c r="H16" s="61">
        <v>221</v>
      </c>
      <c r="I16" s="61">
        <v>4</v>
      </c>
      <c r="J16" s="171">
        <v>64824</v>
      </c>
      <c r="K16" s="60">
        <v>0</v>
      </c>
      <c r="L16" s="61">
        <v>24</v>
      </c>
      <c r="M16" s="61">
        <v>3258</v>
      </c>
      <c r="N16" s="61">
        <v>816</v>
      </c>
      <c r="O16" s="61">
        <v>47</v>
      </c>
      <c r="P16" s="61">
        <v>3</v>
      </c>
      <c r="Q16" s="171">
        <v>4148</v>
      </c>
      <c r="R16" s="62">
        <f t="shared" si="1"/>
        <v>8</v>
      </c>
      <c r="S16" s="61">
        <f t="shared" si="0"/>
        <v>550</v>
      </c>
      <c r="T16" s="61">
        <f t="shared" si="0"/>
        <v>60279</v>
      </c>
      <c r="U16" s="61">
        <f t="shared" si="0"/>
        <v>7860</v>
      </c>
      <c r="V16" s="61">
        <f t="shared" si="0"/>
        <v>268</v>
      </c>
      <c r="W16" s="61">
        <f t="shared" si="0"/>
        <v>7</v>
      </c>
      <c r="X16" s="63">
        <f t="shared" si="0"/>
        <v>68972</v>
      </c>
    </row>
    <row r="17" spans="1:24" x14ac:dyDescent="0.3">
      <c r="A17" s="57" t="s">
        <v>62</v>
      </c>
      <c r="B17" s="58" t="s">
        <v>62</v>
      </c>
      <c r="C17" s="59" t="s">
        <v>62</v>
      </c>
      <c r="D17" s="60">
        <v>44</v>
      </c>
      <c r="E17" s="61">
        <v>3284</v>
      </c>
      <c r="F17" s="61">
        <v>194662</v>
      </c>
      <c r="G17" s="61">
        <v>7302</v>
      </c>
      <c r="H17" s="61">
        <v>108</v>
      </c>
      <c r="I17" s="61">
        <v>1</v>
      </c>
      <c r="J17" s="171">
        <v>205401</v>
      </c>
      <c r="K17" s="60">
        <v>4</v>
      </c>
      <c r="L17" s="61">
        <v>70</v>
      </c>
      <c r="M17" s="61">
        <v>3309</v>
      </c>
      <c r="N17" s="61">
        <v>599</v>
      </c>
      <c r="O17" s="61">
        <v>52</v>
      </c>
      <c r="P17" s="61">
        <v>2</v>
      </c>
      <c r="Q17" s="171">
        <v>4036</v>
      </c>
      <c r="R17" s="62">
        <f t="shared" si="1"/>
        <v>48</v>
      </c>
      <c r="S17" s="61">
        <f t="shared" si="0"/>
        <v>3354</v>
      </c>
      <c r="T17" s="61">
        <f t="shared" si="0"/>
        <v>197971</v>
      </c>
      <c r="U17" s="61">
        <f t="shared" si="0"/>
        <v>7901</v>
      </c>
      <c r="V17" s="61">
        <f t="shared" si="0"/>
        <v>160</v>
      </c>
      <c r="W17" s="61">
        <f t="shared" si="0"/>
        <v>3</v>
      </c>
      <c r="X17" s="63">
        <f t="shared" si="0"/>
        <v>209437</v>
      </c>
    </row>
    <row r="18" spans="1:24" s="140" customFormat="1" x14ac:dyDescent="0.3">
      <c r="A18" s="56"/>
      <c r="B18" s="56"/>
      <c r="C18" s="56" t="s">
        <v>0</v>
      </c>
      <c r="D18" s="64">
        <f>SUM(D10:D17)</f>
        <v>56</v>
      </c>
      <c r="E18" s="65">
        <f t="shared" ref="E18:X18" si="2">SUM(E10:E17)</f>
        <v>4198</v>
      </c>
      <c r="F18" s="65">
        <f t="shared" si="2"/>
        <v>334911</v>
      </c>
      <c r="G18" s="65">
        <f t="shared" si="2"/>
        <v>32767</v>
      </c>
      <c r="H18" s="65">
        <f t="shared" si="2"/>
        <v>1436</v>
      </c>
      <c r="I18" s="65">
        <f t="shared" si="2"/>
        <v>36</v>
      </c>
      <c r="J18" s="66">
        <f t="shared" si="2"/>
        <v>373404</v>
      </c>
      <c r="K18" s="64">
        <f t="shared" si="2"/>
        <v>12</v>
      </c>
      <c r="L18" s="65">
        <f t="shared" si="2"/>
        <v>229</v>
      </c>
      <c r="M18" s="65">
        <f t="shared" si="2"/>
        <v>29295</v>
      </c>
      <c r="N18" s="65">
        <f t="shared" si="2"/>
        <v>12459</v>
      </c>
      <c r="O18" s="65">
        <f t="shared" si="2"/>
        <v>1864</v>
      </c>
      <c r="P18" s="65">
        <f t="shared" si="2"/>
        <v>141</v>
      </c>
      <c r="Q18" s="66">
        <f t="shared" si="2"/>
        <v>44000</v>
      </c>
      <c r="R18" s="67">
        <f t="shared" si="2"/>
        <v>68</v>
      </c>
      <c r="S18" s="65">
        <f t="shared" si="2"/>
        <v>4427</v>
      </c>
      <c r="T18" s="65">
        <f t="shared" si="2"/>
        <v>364206</v>
      </c>
      <c r="U18" s="65">
        <f t="shared" si="2"/>
        <v>45226</v>
      </c>
      <c r="V18" s="65">
        <f t="shared" si="2"/>
        <v>3300</v>
      </c>
      <c r="W18" s="65">
        <f t="shared" si="2"/>
        <v>177</v>
      </c>
      <c r="X18" s="68">
        <f t="shared" si="2"/>
        <v>417404</v>
      </c>
    </row>
    <row r="21" spans="1:24" x14ac:dyDescent="0.3">
      <c r="A21" s="174" t="s">
        <v>21</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row>
    <row r="22" spans="1:24" s="107" customFormat="1" x14ac:dyDescent="0.3">
      <c r="A22" s="178" t="s">
        <v>102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row>
    <row r="23" spans="1:24" ht="7.2" customHeight="1" x14ac:dyDescent="0.3">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x14ac:dyDescent="0.3">
      <c r="A24" s="195" t="s">
        <v>85</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row>
    <row r="25" spans="1:24" ht="7.2" customHeight="1" thickBot="1" x14ac:dyDescent="0.35"/>
    <row r="26" spans="1:24" ht="15" thickTop="1" x14ac:dyDescent="0.3">
      <c r="A26" s="192" t="s">
        <v>49</v>
      </c>
      <c r="B26" s="192"/>
      <c r="C26" s="192"/>
      <c r="D26" s="202" t="s">
        <v>43</v>
      </c>
      <c r="E26" s="203"/>
      <c r="F26" s="203"/>
      <c r="G26" s="203"/>
      <c r="H26" s="203"/>
      <c r="I26" s="203"/>
      <c r="J26" s="204"/>
      <c r="K26" s="202" t="s">
        <v>42</v>
      </c>
      <c r="L26" s="203"/>
      <c r="M26" s="203"/>
      <c r="N26" s="203"/>
      <c r="O26" s="203"/>
      <c r="P26" s="203"/>
      <c r="Q26" s="204"/>
      <c r="R26" s="202" t="s">
        <v>0</v>
      </c>
      <c r="S26" s="203"/>
      <c r="T26" s="203"/>
      <c r="U26" s="203"/>
      <c r="V26" s="203"/>
      <c r="W26" s="203"/>
      <c r="X26" s="203"/>
    </row>
    <row r="27" spans="1:24" ht="43.2" x14ac:dyDescent="0.3">
      <c r="A27" s="113" t="s">
        <v>40</v>
      </c>
      <c r="B27" s="114" t="s">
        <v>63</v>
      </c>
      <c r="C27" s="135" t="s">
        <v>97</v>
      </c>
      <c r="D27" s="200" t="s">
        <v>46</v>
      </c>
      <c r="E27" s="197"/>
      <c r="F27" s="116" t="s">
        <v>45</v>
      </c>
      <c r="G27" s="198" t="s">
        <v>44</v>
      </c>
      <c r="H27" s="196"/>
      <c r="I27" s="197"/>
      <c r="J27" s="136" t="s">
        <v>0</v>
      </c>
      <c r="K27" s="200" t="s">
        <v>46</v>
      </c>
      <c r="L27" s="197"/>
      <c r="M27" s="116" t="s">
        <v>45</v>
      </c>
      <c r="N27" s="198" t="s">
        <v>44</v>
      </c>
      <c r="O27" s="196"/>
      <c r="P27" s="197"/>
      <c r="Q27" s="136" t="s">
        <v>0</v>
      </c>
      <c r="R27" s="196" t="s">
        <v>46</v>
      </c>
      <c r="S27" s="197"/>
      <c r="T27" s="116" t="s">
        <v>45</v>
      </c>
      <c r="U27" s="198" t="s">
        <v>44</v>
      </c>
      <c r="V27" s="196"/>
      <c r="W27" s="197"/>
      <c r="X27" s="117" t="s">
        <v>0</v>
      </c>
    </row>
    <row r="28" spans="1:24" ht="16.5" customHeight="1" x14ac:dyDescent="0.3">
      <c r="A28" s="137"/>
      <c r="B28" s="138"/>
      <c r="C28" s="139" t="s">
        <v>50</v>
      </c>
      <c r="D28" s="122" t="s">
        <v>100</v>
      </c>
      <c r="E28" s="123">
        <v>1</v>
      </c>
      <c r="F28" s="123">
        <v>0</v>
      </c>
      <c r="G28" s="123">
        <v>1</v>
      </c>
      <c r="H28" s="123">
        <v>2</v>
      </c>
      <c r="I28" s="123" t="s">
        <v>17</v>
      </c>
      <c r="J28" s="117"/>
      <c r="K28" s="122" t="s">
        <v>100</v>
      </c>
      <c r="L28" s="123">
        <v>1</v>
      </c>
      <c r="M28" s="123">
        <v>0</v>
      </c>
      <c r="N28" s="123">
        <v>1</v>
      </c>
      <c r="O28" s="123">
        <v>2</v>
      </c>
      <c r="P28" s="123" t="s">
        <v>17</v>
      </c>
      <c r="Q28" s="118"/>
      <c r="R28" s="124" t="s">
        <v>100</v>
      </c>
      <c r="S28" s="123">
        <v>1</v>
      </c>
      <c r="T28" s="123">
        <v>0</v>
      </c>
      <c r="U28" s="123">
        <v>1</v>
      </c>
      <c r="V28" s="123">
        <v>2</v>
      </c>
      <c r="W28" s="123" t="s">
        <v>17</v>
      </c>
      <c r="X28" s="158"/>
    </row>
    <row r="29" spans="1:24" x14ac:dyDescent="0.3">
      <c r="A29" s="57" t="s">
        <v>61</v>
      </c>
      <c r="B29" s="58" t="s">
        <v>61</v>
      </c>
      <c r="C29" s="59" t="s">
        <v>61</v>
      </c>
      <c r="D29" s="71">
        <f t="shared" ref="D29:J29" si="3">+D10/$J10*100</f>
        <v>4.1240514681623224E-3</v>
      </c>
      <c r="E29" s="72">
        <f t="shared" si="3"/>
        <v>0.18145826459914219</v>
      </c>
      <c r="F29" s="72">
        <f t="shared" si="3"/>
        <v>73.750412405146818</v>
      </c>
      <c r="G29" s="72">
        <f t="shared" si="3"/>
        <v>24.080336522599801</v>
      </c>
      <c r="H29" s="72">
        <f t="shared" si="3"/>
        <v>1.9135598812273176</v>
      </c>
      <c r="I29" s="72">
        <f t="shared" si="3"/>
        <v>7.010887495875949E-2</v>
      </c>
      <c r="J29" s="73">
        <f t="shared" si="3"/>
        <v>100</v>
      </c>
      <c r="K29" s="71">
        <f t="shared" ref="K29:Q29" si="4">K10/$Q10*100</f>
        <v>3.9339103068450038E-2</v>
      </c>
      <c r="L29" s="72">
        <f t="shared" si="4"/>
        <v>0.30684500393391029</v>
      </c>
      <c r="M29" s="72">
        <f t="shared" si="4"/>
        <v>56.797797010228166</v>
      </c>
      <c r="N29" s="72">
        <f t="shared" si="4"/>
        <v>35.121951219512191</v>
      </c>
      <c r="O29" s="72">
        <f t="shared" si="4"/>
        <v>7.081038552321008</v>
      </c>
      <c r="P29" s="72">
        <f t="shared" si="4"/>
        <v>0.6530291109362707</v>
      </c>
      <c r="Q29" s="73">
        <f t="shared" si="4"/>
        <v>100</v>
      </c>
      <c r="R29" s="74">
        <f t="shared" ref="R29:X29" si="5">R10/$X10*100</f>
        <v>1.6234644731857786E-2</v>
      </c>
      <c r="S29" s="72">
        <f t="shared" si="5"/>
        <v>0.22457925212403268</v>
      </c>
      <c r="T29" s="72">
        <f t="shared" si="5"/>
        <v>67.920342009849023</v>
      </c>
      <c r="U29" s="72">
        <f t="shared" si="5"/>
        <v>27.877590778721796</v>
      </c>
      <c r="V29" s="72">
        <f t="shared" si="5"/>
        <v>3.6906759023756694</v>
      </c>
      <c r="W29" s="72">
        <f t="shared" si="5"/>
        <v>0.27057741219762971</v>
      </c>
      <c r="X29" s="75">
        <f t="shared" si="5"/>
        <v>100</v>
      </c>
    </row>
    <row r="30" spans="1:24" x14ac:dyDescent="0.3">
      <c r="A30" s="57" t="s">
        <v>61</v>
      </c>
      <c r="B30" s="58" t="s">
        <v>61</v>
      </c>
      <c r="C30" s="59" t="s">
        <v>62</v>
      </c>
      <c r="D30" s="71">
        <f t="shared" ref="D30:J30" si="6">+D11/$J11*100</f>
        <v>0</v>
      </c>
      <c r="E30" s="72">
        <f t="shared" si="6"/>
        <v>0.27891010512765502</v>
      </c>
      <c r="F30" s="72">
        <f t="shared" si="6"/>
        <v>79.982836301222918</v>
      </c>
      <c r="G30" s="72">
        <f t="shared" si="6"/>
        <v>18.236429950654365</v>
      </c>
      <c r="H30" s="72">
        <f>+H11/$J11*100</f>
        <v>1.4589143960523492</v>
      </c>
      <c r="I30" s="72">
        <f t="shared" si="6"/>
        <v>4.2909246942716153E-2</v>
      </c>
      <c r="J30" s="73">
        <f t="shared" si="6"/>
        <v>100</v>
      </c>
      <c r="K30" s="71">
        <f t="shared" ref="K30:Q30" si="7">K11/$Q11*100</f>
        <v>5.3628888094386845E-2</v>
      </c>
      <c r="L30" s="72">
        <f t="shared" si="7"/>
        <v>0.25026814444047191</v>
      </c>
      <c r="M30" s="72">
        <f t="shared" si="7"/>
        <v>57.186271004647836</v>
      </c>
      <c r="N30" s="72">
        <f t="shared" si="7"/>
        <v>35.591705398641402</v>
      </c>
      <c r="O30" s="72">
        <f t="shared" si="7"/>
        <v>6.2030747229174112</v>
      </c>
      <c r="P30" s="72">
        <f t="shared" si="7"/>
        <v>0.71505184125849119</v>
      </c>
      <c r="Q30" s="73">
        <f t="shared" si="7"/>
        <v>100</v>
      </c>
      <c r="R30" s="74">
        <f t="shared" ref="R30:X30" si="8">R11/$X11*100</f>
        <v>2.9254022428083861E-2</v>
      </c>
      <c r="S30" s="72">
        <f t="shared" si="8"/>
        <v>0.26328620185275475</v>
      </c>
      <c r="T30" s="72">
        <f t="shared" si="8"/>
        <v>67.547537786445631</v>
      </c>
      <c r="U30" s="72">
        <f t="shared" si="8"/>
        <v>27.703559239395414</v>
      </c>
      <c r="V30" s="72">
        <f t="shared" si="8"/>
        <v>4.0468064358849345</v>
      </c>
      <c r="W30" s="72">
        <f t="shared" si="8"/>
        <v>0.40955631399317405</v>
      </c>
      <c r="X30" s="75">
        <f t="shared" si="8"/>
        <v>100</v>
      </c>
    </row>
    <row r="31" spans="1:24" x14ac:dyDescent="0.3">
      <c r="A31" s="57" t="s">
        <v>61</v>
      </c>
      <c r="B31" s="58" t="s">
        <v>62</v>
      </c>
      <c r="C31" s="59" t="s">
        <v>61</v>
      </c>
      <c r="D31" s="71">
        <f t="shared" ref="D31:J31" si="9">+D12/$J12*100</f>
        <v>9.4876660341555973E-3</v>
      </c>
      <c r="E31" s="72">
        <f t="shared" si="9"/>
        <v>0.41271347248576851</v>
      </c>
      <c r="F31" s="72">
        <f t="shared" si="9"/>
        <v>83.021821631878552</v>
      </c>
      <c r="G31" s="72">
        <f t="shared" si="9"/>
        <v>15.759013282732449</v>
      </c>
      <c r="H31" s="72">
        <f t="shared" si="9"/>
        <v>0.77798861480075898</v>
      </c>
      <c r="I31" s="72">
        <f t="shared" si="9"/>
        <v>1.8975332068311195E-2</v>
      </c>
      <c r="J31" s="73">
        <f t="shared" si="9"/>
        <v>100</v>
      </c>
      <c r="K31" s="71">
        <f t="shared" ref="K31:Q31" si="10">K12/$Q12*100</f>
        <v>0</v>
      </c>
      <c r="L31" s="72">
        <f t="shared" si="10"/>
        <v>0.50597329585382989</v>
      </c>
      <c r="M31" s="72">
        <f t="shared" si="10"/>
        <v>69.922698524244552</v>
      </c>
      <c r="N31" s="72">
        <f t="shared" si="10"/>
        <v>26.451159522136329</v>
      </c>
      <c r="O31" s="72">
        <f t="shared" si="10"/>
        <v>3.0358397751229798</v>
      </c>
      <c r="P31" s="72">
        <f t="shared" si="10"/>
        <v>8.4328882642304981E-2</v>
      </c>
      <c r="Q31" s="73">
        <f t="shared" si="10"/>
        <v>100</v>
      </c>
      <c r="R31" s="74">
        <f t="shared" ref="R31:X31" si="11">R12/$X12*100</f>
        <v>7.0934562865756345E-3</v>
      </c>
      <c r="S31" s="72">
        <f t="shared" si="11"/>
        <v>0.43624756162440154</v>
      </c>
      <c r="T31" s="72">
        <f t="shared" si="11"/>
        <v>79.716261748536979</v>
      </c>
      <c r="U31" s="72">
        <f t="shared" si="11"/>
        <v>18.457173257669798</v>
      </c>
      <c r="V31" s="72">
        <f t="shared" si="11"/>
        <v>1.3477566944493706</v>
      </c>
      <c r="W31" s="72">
        <f t="shared" si="11"/>
        <v>3.5467281432878167E-2</v>
      </c>
      <c r="X31" s="75">
        <f t="shared" si="11"/>
        <v>100</v>
      </c>
    </row>
    <row r="32" spans="1:24" x14ac:dyDescent="0.3">
      <c r="A32" s="57" t="s">
        <v>62</v>
      </c>
      <c r="B32" s="58" t="s">
        <v>61</v>
      </c>
      <c r="C32" s="59" t="s">
        <v>61</v>
      </c>
      <c r="D32" s="71">
        <f t="shared" ref="D32:J32" si="12">+D13/$J13*100</f>
        <v>0</v>
      </c>
      <c r="E32" s="72">
        <f t="shared" si="12"/>
        <v>0.20268352993635738</v>
      </c>
      <c r="F32" s="72">
        <f t="shared" si="12"/>
        <v>75.710405772426938</v>
      </c>
      <c r="G32" s="72">
        <f t="shared" si="12"/>
        <v>22.862702176821113</v>
      </c>
      <c r="H32" s="72">
        <f t="shared" si="12"/>
        <v>1.2079938384206899</v>
      </c>
      <c r="I32" s="72">
        <f t="shared" si="12"/>
        <v>1.621468239490859E-2</v>
      </c>
      <c r="J32" s="73">
        <f t="shared" si="12"/>
        <v>100</v>
      </c>
      <c r="K32" s="71">
        <f t="shared" ref="K32:Q32" si="13">K13/$Q13*100</f>
        <v>0</v>
      </c>
      <c r="L32" s="72">
        <f t="shared" si="13"/>
        <v>6.9372181755116197E-2</v>
      </c>
      <c r="M32" s="72">
        <f t="shared" si="13"/>
        <v>68.054110301768986</v>
      </c>
      <c r="N32" s="72">
        <f t="shared" si="13"/>
        <v>28.338536246964967</v>
      </c>
      <c r="O32" s="72">
        <f t="shared" si="13"/>
        <v>3.5032951786333677</v>
      </c>
      <c r="P32" s="72">
        <f t="shared" si="13"/>
        <v>3.4686090877558098E-2</v>
      </c>
      <c r="Q32" s="73">
        <f t="shared" si="13"/>
        <v>100</v>
      </c>
      <c r="R32" s="74">
        <f t="shared" ref="R32:X32" si="14">R13/$X13*100</f>
        <v>0</v>
      </c>
      <c r="S32" s="72">
        <f t="shared" si="14"/>
        <v>0.18873403019744484</v>
      </c>
      <c r="T32" s="72">
        <f t="shared" si="14"/>
        <v>74.909262485482003</v>
      </c>
      <c r="U32" s="72">
        <f t="shared" si="14"/>
        <v>23.435685249709639</v>
      </c>
      <c r="V32" s="72">
        <f t="shared" si="14"/>
        <v>1.4481707317073171</v>
      </c>
      <c r="W32" s="72">
        <f t="shared" si="14"/>
        <v>1.8147502903600465E-2</v>
      </c>
      <c r="X32" s="75">
        <f t="shared" si="14"/>
        <v>100</v>
      </c>
    </row>
    <row r="33" spans="1:24" x14ac:dyDescent="0.3">
      <c r="A33" s="57" t="s">
        <v>61</v>
      </c>
      <c r="B33" s="58" t="s">
        <v>62</v>
      </c>
      <c r="C33" s="59" t="s">
        <v>62</v>
      </c>
      <c r="D33" s="71">
        <f t="shared" ref="D33:J33" si="15">+D14/$J14*100</f>
        <v>5.5435445423803985E-3</v>
      </c>
      <c r="E33" s="72">
        <f t="shared" si="15"/>
        <v>0.91468484949276574</v>
      </c>
      <c r="F33" s="72">
        <f t="shared" si="15"/>
        <v>92.02283940351461</v>
      </c>
      <c r="G33" s="72">
        <f t="shared" si="15"/>
        <v>6.7298630744498027</v>
      </c>
      <c r="H33" s="72">
        <f t="shared" si="15"/>
        <v>0.32152558345806309</v>
      </c>
      <c r="I33" s="72">
        <f t="shared" si="15"/>
        <v>5.5435445423803985E-3</v>
      </c>
      <c r="J33" s="73">
        <f t="shared" si="15"/>
        <v>100</v>
      </c>
      <c r="K33" s="71">
        <f t="shared" ref="K33:Q33" si="16">K14/$Q14*100</f>
        <v>0</v>
      </c>
      <c r="L33" s="72">
        <f t="shared" si="16"/>
        <v>0.625</v>
      </c>
      <c r="M33" s="72">
        <f t="shared" si="16"/>
        <v>72.109375</v>
      </c>
      <c r="N33" s="72">
        <f t="shared" si="16"/>
        <v>24.71875</v>
      </c>
      <c r="O33" s="72">
        <f t="shared" si="16"/>
        <v>2.46875</v>
      </c>
      <c r="P33" s="72">
        <f t="shared" si="16"/>
        <v>7.8125E-2</v>
      </c>
      <c r="Q33" s="73">
        <f t="shared" si="16"/>
        <v>100</v>
      </c>
      <c r="R33" s="74">
        <f t="shared" ref="R33:X33" si="17">R14/$X14*100</f>
        <v>4.0918204509186136E-3</v>
      </c>
      <c r="S33" s="72">
        <f t="shared" si="17"/>
        <v>0.83882319243831582</v>
      </c>
      <c r="T33" s="72">
        <f t="shared" si="17"/>
        <v>86.807970866238392</v>
      </c>
      <c r="U33" s="72">
        <f t="shared" si="17"/>
        <v>11.440729980768443</v>
      </c>
      <c r="V33" s="72">
        <f t="shared" si="17"/>
        <v>0.88383321739842069</v>
      </c>
      <c r="W33" s="72">
        <f t="shared" si="17"/>
        <v>2.4550922705511683E-2</v>
      </c>
      <c r="X33" s="75">
        <f t="shared" si="17"/>
        <v>100</v>
      </c>
    </row>
    <row r="34" spans="1:24" x14ac:dyDescent="0.3">
      <c r="A34" s="57" t="s">
        <v>62</v>
      </c>
      <c r="B34" s="58" t="s">
        <v>61</v>
      </c>
      <c r="C34" s="59" t="s">
        <v>62</v>
      </c>
      <c r="D34" s="71">
        <f t="shared" ref="D34:J34" si="18">+D15/$J15*100</f>
        <v>0</v>
      </c>
      <c r="E34" s="72">
        <f t="shared" si="18"/>
        <v>0.27666475863384848</v>
      </c>
      <c r="F34" s="72">
        <f t="shared" si="18"/>
        <v>84.32551039877886</v>
      </c>
      <c r="G34" s="72">
        <f t="shared" si="18"/>
        <v>14.844495325319595</v>
      </c>
      <c r="H34" s="72">
        <f t="shared" si="18"/>
        <v>0.52470902499522998</v>
      </c>
      <c r="I34" s="72">
        <f t="shared" si="18"/>
        <v>2.8620492272467084E-2</v>
      </c>
      <c r="J34" s="73">
        <f t="shared" si="18"/>
        <v>100</v>
      </c>
      <c r="K34" s="71">
        <f t="shared" ref="K34:Q34" si="19">K15/$Q15*100</f>
        <v>0</v>
      </c>
      <c r="L34" s="72">
        <f t="shared" si="19"/>
        <v>0.35906642728904847</v>
      </c>
      <c r="M34" s="72">
        <f t="shared" si="19"/>
        <v>68.043087971274687</v>
      </c>
      <c r="N34" s="72">
        <f t="shared" si="19"/>
        <v>27.648114901256733</v>
      </c>
      <c r="O34" s="72">
        <f t="shared" si="19"/>
        <v>3.859964093357271</v>
      </c>
      <c r="P34" s="72">
        <f t="shared" si="19"/>
        <v>8.9766606822262118E-2</v>
      </c>
      <c r="Q34" s="73">
        <f t="shared" si="19"/>
        <v>100</v>
      </c>
      <c r="R34" s="74">
        <f t="shared" ref="R34:X34" si="20">R15/$X15*100</f>
        <v>0</v>
      </c>
      <c r="S34" s="72">
        <f t="shared" si="20"/>
        <v>0.28458088996205588</v>
      </c>
      <c r="T34" s="72">
        <f t="shared" si="20"/>
        <v>82.761296998965165</v>
      </c>
      <c r="U34" s="72">
        <f t="shared" si="20"/>
        <v>16.074508451190063</v>
      </c>
      <c r="V34" s="72">
        <f t="shared" si="20"/>
        <v>0.8451190065539842</v>
      </c>
      <c r="W34" s="72">
        <f t="shared" si="20"/>
        <v>3.4494653328734047E-2</v>
      </c>
      <c r="X34" s="75">
        <f t="shared" si="20"/>
        <v>100</v>
      </c>
    </row>
    <row r="35" spans="1:24" x14ac:dyDescent="0.3">
      <c r="A35" s="57" t="s">
        <v>62</v>
      </c>
      <c r="B35" s="58" t="s">
        <v>62</v>
      </c>
      <c r="C35" s="59" t="s">
        <v>61</v>
      </c>
      <c r="D35" s="71">
        <f t="shared" ref="D35:J35" si="21">+D16/$J16*100</f>
        <v>1.2341108231519191E-2</v>
      </c>
      <c r="E35" s="72">
        <f t="shared" si="21"/>
        <v>0.81142786622238683</v>
      </c>
      <c r="F35" s="72">
        <f t="shared" si="21"/>
        <v>87.962791558681971</v>
      </c>
      <c r="G35" s="72">
        <f t="shared" si="21"/>
        <v>10.866345797852647</v>
      </c>
      <c r="H35" s="72">
        <f t="shared" si="21"/>
        <v>0.34092311489571764</v>
      </c>
      <c r="I35" s="72">
        <f t="shared" si="21"/>
        <v>6.1705541157595955E-3</v>
      </c>
      <c r="J35" s="73">
        <f t="shared" si="21"/>
        <v>100</v>
      </c>
      <c r="K35" s="71">
        <f t="shared" ref="K35:Q35" si="22">K16/$Q16*100</f>
        <v>0</v>
      </c>
      <c r="L35" s="72">
        <f t="shared" si="22"/>
        <v>0.57859209257473487</v>
      </c>
      <c r="M35" s="72">
        <f t="shared" si="22"/>
        <v>78.543876567020249</v>
      </c>
      <c r="N35" s="72">
        <f t="shared" si="22"/>
        <v>19.672131147540984</v>
      </c>
      <c r="O35" s="72">
        <f t="shared" si="22"/>
        <v>1.133076181292189</v>
      </c>
      <c r="P35" s="72">
        <f t="shared" si="22"/>
        <v>7.2324011571841859E-2</v>
      </c>
      <c r="Q35" s="73">
        <f t="shared" si="22"/>
        <v>100</v>
      </c>
      <c r="R35" s="74">
        <f t="shared" ref="R35:X35" si="23">R16/$X16*100</f>
        <v>1.1598909702487966E-2</v>
      </c>
      <c r="S35" s="72">
        <f t="shared" si="23"/>
        <v>0.79742504204604758</v>
      </c>
      <c r="T35" s="72">
        <f t="shared" si="23"/>
        <v>87.396334744534016</v>
      </c>
      <c r="U35" s="72">
        <f t="shared" si="23"/>
        <v>11.395928782694426</v>
      </c>
      <c r="V35" s="72">
        <f t="shared" si="23"/>
        <v>0.38856347503334687</v>
      </c>
      <c r="W35" s="72">
        <f t="shared" si="23"/>
        <v>1.0149045989676971E-2</v>
      </c>
      <c r="X35" s="75">
        <f t="shared" si="23"/>
        <v>100</v>
      </c>
    </row>
    <row r="36" spans="1:24" x14ac:dyDescent="0.3">
      <c r="A36" s="57" t="s">
        <v>62</v>
      </c>
      <c r="B36" s="58" t="s">
        <v>62</v>
      </c>
      <c r="C36" s="59" t="s">
        <v>62</v>
      </c>
      <c r="D36" s="71">
        <f t="shared" ref="D36:J36" si="24">+D17/$J17*100</f>
        <v>2.1421512066640377E-2</v>
      </c>
      <c r="E36" s="72">
        <f t="shared" si="24"/>
        <v>1.5988237642465226</v>
      </c>
      <c r="F36" s="72">
        <f t="shared" si="24"/>
        <v>94.771690498098835</v>
      </c>
      <c r="G36" s="72">
        <f t="shared" si="24"/>
        <v>3.5549972979683644</v>
      </c>
      <c r="H36" s="72">
        <f t="shared" si="24"/>
        <v>5.2580075072662741E-2</v>
      </c>
      <c r="I36" s="72">
        <f t="shared" si="24"/>
        <v>4.8685254696909954E-4</v>
      </c>
      <c r="J36" s="73">
        <f t="shared" si="24"/>
        <v>100</v>
      </c>
      <c r="K36" s="71">
        <f t="shared" ref="K36:Q36" si="25">K17/$Q17*100</f>
        <v>9.9108027750247768E-2</v>
      </c>
      <c r="L36" s="72">
        <f t="shared" si="25"/>
        <v>1.734390485629336</v>
      </c>
      <c r="M36" s="72">
        <f t="shared" si="25"/>
        <v>81.987115956392458</v>
      </c>
      <c r="N36" s="72">
        <f t="shared" si="25"/>
        <v>14.841427155599604</v>
      </c>
      <c r="O36" s="72">
        <f t="shared" si="25"/>
        <v>1.288404360753221</v>
      </c>
      <c r="P36" s="72">
        <f t="shared" si="25"/>
        <v>4.9554013875123884E-2</v>
      </c>
      <c r="Q36" s="73">
        <f t="shared" si="25"/>
        <v>100</v>
      </c>
      <c r="R36" s="74">
        <f t="shared" ref="R36:X36" si="26">R17/$X17*100</f>
        <v>2.291858649617785E-2</v>
      </c>
      <c r="S36" s="72">
        <f t="shared" si="26"/>
        <v>1.6014362314204271</v>
      </c>
      <c r="T36" s="72">
        <f t="shared" si="26"/>
        <v>94.525322650725514</v>
      </c>
      <c r="U36" s="72">
        <f t="shared" si="26"/>
        <v>3.7724948313812749</v>
      </c>
      <c r="V36" s="72">
        <f t="shared" si="26"/>
        <v>7.6395288320592822E-2</v>
      </c>
      <c r="W36" s="72">
        <f t="shared" si="26"/>
        <v>1.4324116560111156E-3</v>
      </c>
      <c r="X36" s="75">
        <f t="shared" si="26"/>
        <v>100</v>
      </c>
    </row>
    <row r="37" spans="1:24" s="19" customFormat="1" x14ac:dyDescent="0.3">
      <c r="A37" s="55"/>
      <c r="B37" s="55"/>
      <c r="C37" s="56" t="s">
        <v>0</v>
      </c>
      <c r="D37" s="76">
        <f t="shared" ref="D37:J37" si="27">+D18/$J18*100</f>
        <v>1.499716125162023E-2</v>
      </c>
      <c r="E37" s="77">
        <f t="shared" si="27"/>
        <v>1.1242514809696735</v>
      </c>
      <c r="F37" s="77">
        <f t="shared" si="27"/>
        <v>89.691326284667554</v>
      </c>
      <c r="G37" s="77">
        <f t="shared" si="27"/>
        <v>8.7752139773542854</v>
      </c>
      <c r="H37" s="77">
        <f t="shared" si="27"/>
        <v>0.38457006352369016</v>
      </c>
      <c r="I37" s="77">
        <f t="shared" si="27"/>
        <v>9.6410322331844326E-3</v>
      </c>
      <c r="J37" s="78">
        <f t="shared" si="27"/>
        <v>100</v>
      </c>
      <c r="K37" s="76">
        <f t="shared" ref="K37:Q37" si="28">K18/$Q18*100</f>
        <v>2.7272727272727275E-2</v>
      </c>
      <c r="L37" s="77">
        <f t="shared" si="28"/>
        <v>0.5204545454545455</v>
      </c>
      <c r="M37" s="77">
        <f t="shared" si="28"/>
        <v>66.579545454545453</v>
      </c>
      <c r="N37" s="77">
        <f t="shared" si="28"/>
        <v>28.315909090909091</v>
      </c>
      <c r="O37" s="77">
        <f t="shared" si="28"/>
        <v>4.2363636363636363</v>
      </c>
      <c r="P37" s="77">
        <f t="shared" si="28"/>
        <v>0.32045454545454549</v>
      </c>
      <c r="Q37" s="78">
        <f t="shared" si="28"/>
        <v>100</v>
      </c>
      <c r="R37" s="79">
        <f t="shared" ref="R37:X37" si="29">R18/$X18*100</f>
        <v>1.6291171143544381E-2</v>
      </c>
      <c r="S37" s="77">
        <f t="shared" si="29"/>
        <v>1.0606031566539851</v>
      </c>
      <c r="T37" s="77">
        <f t="shared" si="29"/>
        <v>87.255033492731258</v>
      </c>
      <c r="U37" s="77">
        <f t="shared" si="29"/>
        <v>10.835066266734387</v>
      </c>
      <c r="V37" s="77">
        <f t="shared" si="29"/>
        <v>0.7906009525543598</v>
      </c>
      <c r="W37" s="77">
        <f t="shared" si="29"/>
        <v>4.2404960182461114E-2</v>
      </c>
      <c r="X37" s="80">
        <f t="shared" si="29"/>
        <v>100</v>
      </c>
    </row>
    <row r="39" spans="1:24" x14ac:dyDescent="0.3">
      <c r="A39" s="102"/>
      <c r="X39" s="18"/>
    </row>
    <row r="40" spans="1:24" x14ac:dyDescent="0.3">
      <c r="X40" s="18"/>
    </row>
    <row r="41" spans="1:24" x14ac:dyDescent="0.3">
      <c r="X41" s="18"/>
    </row>
    <row r="42" spans="1:24" x14ac:dyDescent="0.3">
      <c r="X42" s="18"/>
    </row>
  </sheetData>
  <mergeCells count="26">
    <mergeCell ref="A2:X2"/>
    <mergeCell ref="A5:X5"/>
    <mergeCell ref="A21:X21"/>
    <mergeCell ref="A24:X24"/>
    <mergeCell ref="A7:C7"/>
    <mergeCell ref="R7:X7"/>
    <mergeCell ref="R8:S8"/>
    <mergeCell ref="U8:W8"/>
    <mergeCell ref="D7:J7"/>
    <mergeCell ref="N8:P8"/>
    <mergeCell ref="A3:X3"/>
    <mergeCell ref="D8:E8"/>
    <mergeCell ref="K8:L8"/>
    <mergeCell ref="K7:Q7"/>
    <mergeCell ref="G8:I8"/>
    <mergeCell ref="A22:X22"/>
    <mergeCell ref="A26:C26"/>
    <mergeCell ref="R26:X26"/>
    <mergeCell ref="D27:E27"/>
    <mergeCell ref="K27:L27"/>
    <mergeCell ref="N27:P27"/>
    <mergeCell ref="R27:S27"/>
    <mergeCell ref="U27:W27"/>
    <mergeCell ref="G27:I27"/>
    <mergeCell ref="D26:J26"/>
    <mergeCell ref="K26:Q26"/>
  </mergeCells>
  <pageMargins left="0.51181102362204722" right="0.51181102362204722" top="0.35433070866141736" bottom="0.35433070866141736" header="0.31496062992125984" footer="0.31496062992125984"/>
  <pageSetup paperSize="9" scale="9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A41718-95DD-45CC-9A21-623E8E0A04F9}"/>
</file>

<file path=customXml/itemProps2.xml><?xml version="1.0" encoding="utf-8"?>
<ds:datastoreItem xmlns:ds="http://schemas.openxmlformats.org/officeDocument/2006/customXml" ds:itemID="{6542652D-9F42-4255-8A4E-0F31F2FE16F9}">
  <ds:schemaRefs>
    <ds:schemaRef ds:uri="http://schemas.microsoft.com/sharepoint/v3/contenttype/forms"/>
  </ds:schemaRefs>
</ds:datastoreItem>
</file>

<file path=customXml/itemProps3.xml><?xml version="1.0" encoding="utf-8"?>
<ds:datastoreItem xmlns:ds="http://schemas.openxmlformats.org/officeDocument/2006/customXml" ds:itemID="{097294FA-D9A1-41C6-AC30-1702045FCD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2</vt:i4>
      </vt:variant>
    </vt:vector>
  </HeadingPairs>
  <TitlesOfParts>
    <vt:vector size="13" baseType="lpstr">
      <vt:lpstr>INHOUD</vt:lpstr>
      <vt:lpstr>TOELICHTING</vt:lpstr>
      <vt:lpstr>1_SES_KL</vt:lpstr>
      <vt:lpstr>2_SES_LA</vt:lpstr>
      <vt:lpstr>3_Evolutie SES</vt:lpstr>
      <vt:lpstr>4_KL_SES_DETAIL</vt:lpstr>
      <vt:lpstr>5_LA_SES_DETAIL</vt:lpstr>
      <vt:lpstr>6_SES_SV_LA_geslacht</vt:lpstr>
      <vt:lpstr>7_SES_SV_LA_Belg_NBelg</vt:lpstr>
      <vt:lpstr>8_SES_ZBL_LA_geslacht</vt:lpstr>
      <vt:lpstr>9_SES_ZBL_LA_Belg_NBelg</vt:lpstr>
      <vt:lpstr>INHOUD!Afdrukbereik</vt:lpstr>
      <vt:lpstr>TOELICHTING!Afdrukbereik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Vermeulen, Geert</cp:lastModifiedBy>
  <cp:lastPrinted>2018-06-25T14:25:37Z</cp:lastPrinted>
  <dcterms:created xsi:type="dcterms:W3CDTF">2012-06-27T12:37:12Z</dcterms:created>
  <dcterms:modified xsi:type="dcterms:W3CDTF">2022-12-18T11:38:31Z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