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C:\Users\vanimpha\Desktop\"/>
    </mc:Choice>
  </mc:AlternateContent>
  <xr:revisionPtr revIDLastSave="0" documentId="13_ncr:1_{CF2C5CCE-FF4C-4206-A6FD-B630BF77DF3E}" xr6:coauthVersionLast="47" xr6:coauthVersionMax="47" xr10:uidLastSave="{00000000-0000-0000-0000-000000000000}"/>
  <bookViews>
    <workbookView xWindow="96" yWindow="156" windowWidth="22896" windowHeight="11796" tabRatio="862" xr2:uid="{00000000-000D-0000-FFFF-FFFF00000000}"/>
  </bookViews>
  <sheets>
    <sheet name="INHOUD" sheetId="13" r:id="rId1"/>
    <sheet name="TOELICHTING" sheetId="14" r:id="rId2"/>
    <sheet name="1_SES_SO" sheetId="3" r:id="rId3"/>
    <sheet name="2_SES_DBSO" sheetId="12" r:id="rId4"/>
    <sheet name="3_SES_evolutie" sheetId="11" r:id="rId5"/>
    <sheet name="4_SES_SO_detail" sheetId="22" r:id="rId6"/>
    <sheet name="5_SES_DBSO_detail" sheetId="21" r:id="rId7"/>
    <sheet name="6_SES_SO_SV_geslacht" sheetId="27" r:id="rId8"/>
    <sheet name="7_SES_SO_SV_Belg_NBelg" sheetId="25" r:id="rId9"/>
    <sheet name="8_SES_SO_ZBL_geslacht" sheetId="29" r:id="rId10"/>
    <sheet name="9_SES_SO_ZBL_Belg_NBelg" sheetId="28" r:id="rId11"/>
  </sheets>
  <definedNames>
    <definedName name="_xlnm.Print_Area" localSheetId="6">'5_SES_DBSO_detail'!$A$1:$T$53</definedName>
    <definedName name="_xlnm.Print_Area" localSheetId="8">'7_SES_SO_SV_Belg_NBelg'!$A$1:$X$37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11" l="1"/>
  <c r="M21" i="11"/>
  <c r="L21" i="11"/>
  <c r="G21" i="11"/>
  <c r="F21" i="11"/>
  <c r="E21" i="11"/>
  <c r="D21" i="11"/>
  <c r="C21" i="11"/>
  <c r="B21" i="11"/>
  <c r="H45" i="3"/>
  <c r="I45" i="3"/>
  <c r="J45" i="3"/>
  <c r="H46" i="3"/>
  <c r="I46" i="3"/>
  <c r="J46" i="3"/>
  <c r="R43" i="22"/>
  <c r="B47" i="21"/>
  <c r="B48" i="21"/>
  <c r="B45" i="21"/>
  <c r="R17" i="27"/>
  <c r="R36" i="27" s="1"/>
  <c r="X17" i="27"/>
  <c r="X36" i="27" s="1"/>
  <c r="B45" i="3"/>
  <c r="C45" i="3"/>
  <c r="D45" i="3"/>
  <c r="B46" i="3"/>
  <c r="C46" i="3"/>
  <c r="D46" i="3"/>
  <c r="D49" i="3" s="1"/>
  <c r="D18" i="25"/>
  <c r="D37" i="25" s="1"/>
  <c r="Q18" i="27"/>
  <c r="L37" i="27" s="1"/>
  <c r="P18" i="27"/>
  <c r="O18" i="27"/>
  <c r="N18" i="27"/>
  <c r="M18" i="27"/>
  <c r="L18" i="27"/>
  <c r="K18" i="27"/>
  <c r="J18" i="27"/>
  <c r="I18" i="27"/>
  <c r="W18" i="27" s="1"/>
  <c r="H18" i="27"/>
  <c r="H37" i="27" s="1"/>
  <c r="G18" i="27"/>
  <c r="U18" i="27" s="1"/>
  <c r="F18" i="27"/>
  <c r="E18" i="27"/>
  <c r="S18" i="27" s="1"/>
  <c r="D18" i="27"/>
  <c r="R18" i="27" s="1"/>
  <c r="D37" i="27"/>
  <c r="S45" i="22"/>
  <c r="Q45" i="22"/>
  <c r="P45" i="22"/>
  <c r="N45" i="22"/>
  <c r="M45" i="22"/>
  <c r="L45" i="22"/>
  <c r="S48" i="22"/>
  <c r="Q48" i="22"/>
  <c r="P48" i="22"/>
  <c r="N48" i="22"/>
  <c r="M48" i="22"/>
  <c r="L48" i="22"/>
  <c r="S46" i="22"/>
  <c r="Q46" i="22"/>
  <c r="P46" i="22"/>
  <c r="N46" i="22"/>
  <c r="M46" i="22"/>
  <c r="L46" i="22"/>
  <c r="E32" i="25"/>
  <c r="S47" i="22"/>
  <c r="J48" i="12"/>
  <c r="I48" i="12"/>
  <c r="H48" i="12"/>
  <c r="G48" i="12"/>
  <c r="F48" i="12"/>
  <c r="E48" i="12"/>
  <c r="D48" i="12"/>
  <c r="C48" i="12"/>
  <c r="J47" i="12"/>
  <c r="I47" i="12"/>
  <c r="H47" i="12"/>
  <c r="G47" i="12"/>
  <c r="F47" i="12"/>
  <c r="E47" i="12"/>
  <c r="D47" i="12"/>
  <c r="C47" i="12"/>
  <c r="J46" i="12"/>
  <c r="I46" i="12"/>
  <c r="H46" i="12"/>
  <c r="G46" i="12"/>
  <c r="F46" i="12"/>
  <c r="E46" i="12"/>
  <c r="D46" i="12"/>
  <c r="C46" i="12"/>
  <c r="J45" i="12"/>
  <c r="J49" i="12" s="1"/>
  <c r="J37" i="11" s="1"/>
  <c r="I45" i="12"/>
  <c r="I49" i="12" s="1"/>
  <c r="I37" i="11" s="1"/>
  <c r="H45" i="12"/>
  <c r="G45" i="12"/>
  <c r="F45" i="12"/>
  <c r="E45" i="12"/>
  <c r="D45" i="12"/>
  <c r="C45" i="12"/>
  <c r="C49" i="12" s="1"/>
  <c r="C37" i="11" s="1"/>
  <c r="B48" i="12"/>
  <c r="B47" i="12"/>
  <c r="B46" i="12"/>
  <c r="B45" i="12"/>
  <c r="R24" i="22"/>
  <c r="R23" i="22"/>
  <c r="T23" i="22" s="1"/>
  <c r="R22" i="22"/>
  <c r="O24" i="22"/>
  <c r="O23" i="22"/>
  <c r="O22" i="22"/>
  <c r="K17" i="28"/>
  <c r="J17" i="28"/>
  <c r="I17" i="28"/>
  <c r="H35" i="28" s="1"/>
  <c r="I35" i="28" s="1"/>
  <c r="H17" i="28"/>
  <c r="G17" i="28"/>
  <c r="F17" i="28"/>
  <c r="E17" i="28"/>
  <c r="E35" i="28"/>
  <c r="D17" i="28"/>
  <c r="D35" i="28" s="1"/>
  <c r="F35" i="28" s="1"/>
  <c r="K17" i="29"/>
  <c r="J17" i="29"/>
  <c r="I17" i="29"/>
  <c r="H17" i="29"/>
  <c r="H35" i="29" s="1"/>
  <c r="G17" i="29"/>
  <c r="F17" i="29"/>
  <c r="E17" i="29"/>
  <c r="D17" i="29"/>
  <c r="D35" i="29" s="1"/>
  <c r="Q18" i="25"/>
  <c r="L37" i="25" s="1"/>
  <c r="P18" i="25"/>
  <c r="W18" i="25" s="1"/>
  <c r="O18" i="25"/>
  <c r="V18" i="25" s="1"/>
  <c r="N18" i="25"/>
  <c r="N37" i="25" s="1"/>
  <c r="M18" i="25"/>
  <c r="L18" i="25"/>
  <c r="K18" i="25"/>
  <c r="R18" i="25" s="1"/>
  <c r="J18" i="25"/>
  <c r="J37" i="25" s="1"/>
  <c r="I18" i="25"/>
  <c r="H18" i="25"/>
  <c r="H37" i="25" s="1"/>
  <c r="G18" i="25"/>
  <c r="G37" i="25" s="1"/>
  <c r="F18" i="25"/>
  <c r="F37" i="25" s="1"/>
  <c r="E18" i="25"/>
  <c r="S18" i="25"/>
  <c r="O35" i="27"/>
  <c r="Q34" i="27"/>
  <c r="Q32" i="27"/>
  <c r="P32" i="27"/>
  <c r="Q30" i="27"/>
  <c r="P29" i="27"/>
  <c r="H36" i="27"/>
  <c r="X16" i="27"/>
  <c r="X35" i="27" s="1"/>
  <c r="H34" i="27"/>
  <c r="G33" i="27"/>
  <c r="H31" i="27"/>
  <c r="J30" i="27"/>
  <c r="G29" i="27"/>
  <c r="O16" i="29"/>
  <c r="N16" i="29"/>
  <c r="M16" i="29"/>
  <c r="K34" i="29" s="1"/>
  <c r="L16" i="29"/>
  <c r="J34" i="29"/>
  <c r="O15" i="29"/>
  <c r="N15" i="29"/>
  <c r="M15" i="29"/>
  <c r="L15" i="29"/>
  <c r="J33" i="29" s="1"/>
  <c r="O14" i="29"/>
  <c r="N14" i="29"/>
  <c r="M14" i="29"/>
  <c r="L14" i="29"/>
  <c r="K32" i="29"/>
  <c r="O13" i="29"/>
  <c r="N13" i="29"/>
  <c r="M13" i="29"/>
  <c r="L13" i="29"/>
  <c r="J31" i="29"/>
  <c r="O12" i="29"/>
  <c r="N12" i="29"/>
  <c r="N17" i="29" s="1"/>
  <c r="M12" i="29"/>
  <c r="L12" i="29"/>
  <c r="J30" i="29" s="1"/>
  <c r="L30" i="29" s="1"/>
  <c r="K30" i="29"/>
  <c r="O11" i="29"/>
  <c r="O17" i="29" s="1"/>
  <c r="N11" i="29"/>
  <c r="M11" i="29"/>
  <c r="L11" i="29"/>
  <c r="K29" i="29" s="1"/>
  <c r="L29" i="29" s="1"/>
  <c r="O10" i="29"/>
  <c r="N10" i="29"/>
  <c r="M10" i="29"/>
  <c r="J28" i="29" s="1"/>
  <c r="L10" i="29"/>
  <c r="O9" i="29"/>
  <c r="N9" i="29"/>
  <c r="M9" i="29"/>
  <c r="L9" i="29"/>
  <c r="K27" i="29" s="1"/>
  <c r="O16" i="28"/>
  <c r="N16" i="28"/>
  <c r="M16" i="28"/>
  <c r="L16" i="28"/>
  <c r="J34" i="28"/>
  <c r="L34" i="28" s="1"/>
  <c r="O15" i="28"/>
  <c r="N15" i="28"/>
  <c r="M15" i="28"/>
  <c r="K33" i="28" s="1"/>
  <c r="L15" i="28"/>
  <c r="J33" i="28" s="1"/>
  <c r="L33" i="28" s="1"/>
  <c r="O14" i="28"/>
  <c r="O17" i="28" s="1"/>
  <c r="N14" i="28"/>
  <c r="M14" i="28"/>
  <c r="L14" i="28"/>
  <c r="O13" i="28"/>
  <c r="N13" i="28"/>
  <c r="M13" i="28"/>
  <c r="L13" i="28"/>
  <c r="O12" i="28"/>
  <c r="N12" i="28"/>
  <c r="M12" i="28"/>
  <c r="J30" i="28" s="1"/>
  <c r="L12" i="28"/>
  <c r="O11" i="28"/>
  <c r="N11" i="28"/>
  <c r="M11" i="28"/>
  <c r="K29" i="28" s="1"/>
  <c r="L11" i="28"/>
  <c r="O10" i="28"/>
  <c r="N10" i="28"/>
  <c r="M10" i="28"/>
  <c r="K28" i="28" s="1"/>
  <c r="L10" i="28"/>
  <c r="J28" i="28" s="1"/>
  <c r="L28" i="28" s="1"/>
  <c r="O9" i="28"/>
  <c r="N9" i="28"/>
  <c r="N17" i="28" s="1"/>
  <c r="M9" i="28"/>
  <c r="M17" i="28" s="1"/>
  <c r="L9" i="28"/>
  <c r="L17" i="28" s="1"/>
  <c r="J35" i="28" s="1"/>
  <c r="R11" i="25"/>
  <c r="S11" i="25"/>
  <c r="S30" i="25" s="1"/>
  <c r="T11" i="25"/>
  <c r="U11" i="25"/>
  <c r="V11" i="25"/>
  <c r="V30" i="25" s="1"/>
  <c r="W11" i="25"/>
  <c r="W30" i="25" s="1"/>
  <c r="X11" i="25"/>
  <c r="T30" i="25" s="1"/>
  <c r="R12" i="25"/>
  <c r="S12" i="25"/>
  <c r="T12" i="25"/>
  <c r="T31" i="25" s="1"/>
  <c r="U12" i="25"/>
  <c r="V12" i="25"/>
  <c r="W12" i="25"/>
  <c r="W31" i="25" s="1"/>
  <c r="X12" i="25"/>
  <c r="R31" i="25" s="1"/>
  <c r="S31" i="25"/>
  <c r="R13" i="25"/>
  <c r="R32" i="25"/>
  <c r="S13" i="25"/>
  <c r="T13" i="25"/>
  <c r="T32" i="25" s="1"/>
  <c r="U13" i="25"/>
  <c r="U32" i="25" s="1"/>
  <c r="V13" i="25"/>
  <c r="V32" i="25" s="1"/>
  <c r="W13" i="25"/>
  <c r="X13" i="25"/>
  <c r="S32" i="25" s="1"/>
  <c r="X32" i="25"/>
  <c r="R14" i="25"/>
  <c r="R33" i="25"/>
  <c r="S14" i="25"/>
  <c r="T14" i="25"/>
  <c r="T33" i="25"/>
  <c r="U14" i="25"/>
  <c r="V14" i="25"/>
  <c r="V33" i="25" s="1"/>
  <c r="W14" i="25"/>
  <c r="W33" i="25" s="1"/>
  <c r="X14" i="25"/>
  <c r="U33" i="25"/>
  <c r="R15" i="25"/>
  <c r="S15" i="25"/>
  <c r="S34" i="25" s="1"/>
  <c r="T15" i="25"/>
  <c r="T34" i="25"/>
  <c r="U15" i="25"/>
  <c r="V15" i="25"/>
  <c r="V34" i="25" s="1"/>
  <c r="W15" i="25"/>
  <c r="W34" i="25" s="1"/>
  <c r="X15" i="25"/>
  <c r="U34" i="25"/>
  <c r="R34" i="25"/>
  <c r="R16" i="25"/>
  <c r="R35" i="25" s="1"/>
  <c r="S16" i="25"/>
  <c r="T16" i="25"/>
  <c r="T35" i="25" s="1"/>
  <c r="U16" i="25"/>
  <c r="V16" i="25"/>
  <c r="W16" i="25"/>
  <c r="W35" i="25" s="1"/>
  <c r="X16" i="25"/>
  <c r="S35" i="25" s="1"/>
  <c r="R17" i="25"/>
  <c r="R36" i="25" s="1"/>
  <c r="S17" i="25"/>
  <c r="T17" i="25"/>
  <c r="U17" i="25"/>
  <c r="U36" i="25" s="1"/>
  <c r="V17" i="25"/>
  <c r="W17" i="25"/>
  <c r="W36" i="25"/>
  <c r="X17" i="25"/>
  <c r="X36" i="25" s="1"/>
  <c r="S10" i="25"/>
  <c r="S29" i="25"/>
  <c r="T10" i="25"/>
  <c r="T29" i="25"/>
  <c r="U10" i="25"/>
  <c r="U29" i="25" s="1"/>
  <c r="V10" i="25"/>
  <c r="V29" i="25" s="1"/>
  <c r="W10" i="25"/>
  <c r="X10" i="25"/>
  <c r="W29" i="25"/>
  <c r="R10" i="25"/>
  <c r="R11" i="27"/>
  <c r="R30" i="27" s="1"/>
  <c r="S11" i="27"/>
  <c r="T11" i="27"/>
  <c r="T30" i="27" s="1"/>
  <c r="U11" i="27"/>
  <c r="V11" i="27"/>
  <c r="V30" i="27"/>
  <c r="W11" i="27"/>
  <c r="W30" i="27" s="1"/>
  <c r="R12" i="27"/>
  <c r="R31" i="27" s="1"/>
  <c r="S12" i="27"/>
  <c r="S31" i="27" s="1"/>
  <c r="T12" i="27"/>
  <c r="U12" i="27"/>
  <c r="V12" i="27"/>
  <c r="V31" i="27" s="1"/>
  <c r="W12" i="27"/>
  <c r="X12" i="27"/>
  <c r="X31" i="27"/>
  <c r="R13" i="27"/>
  <c r="R32" i="27" s="1"/>
  <c r="S13" i="27"/>
  <c r="S32" i="27" s="1"/>
  <c r="T13" i="27"/>
  <c r="U13" i="27"/>
  <c r="U32" i="27" s="1"/>
  <c r="V13" i="27"/>
  <c r="W13" i="27"/>
  <c r="R14" i="27"/>
  <c r="R33" i="27" s="1"/>
  <c r="S14" i="27"/>
  <c r="T14" i="27"/>
  <c r="U14" i="27"/>
  <c r="U33" i="27" s="1"/>
  <c r="V14" i="27"/>
  <c r="W14" i="27"/>
  <c r="W33" i="27" s="1"/>
  <c r="R15" i="27"/>
  <c r="R34" i="27" s="1"/>
  <c r="S15" i="27"/>
  <c r="S34" i="27" s="1"/>
  <c r="T15" i="27"/>
  <c r="U15" i="27"/>
  <c r="U34" i="27" s="1"/>
  <c r="V15" i="27"/>
  <c r="W15" i="27"/>
  <c r="R16" i="27"/>
  <c r="R35" i="27" s="1"/>
  <c r="S16" i="27"/>
  <c r="S35" i="27" s="1"/>
  <c r="T16" i="27"/>
  <c r="T35" i="27" s="1"/>
  <c r="U16" i="27"/>
  <c r="V16" i="27"/>
  <c r="W16" i="27"/>
  <c r="S17" i="27"/>
  <c r="S36" i="27" s="1"/>
  <c r="T17" i="27"/>
  <c r="U17" i="27"/>
  <c r="U36" i="27"/>
  <c r="V17" i="27"/>
  <c r="V36" i="27" s="1"/>
  <c r="W17" i="27"/>
  <c r="W36" i="27" s="1"/>
  <c r="S10" i="27"/>
  <c r="T10" i="27"/>
  <c r="T29" i="27" s="1"/>
  <c r="U10" i="27"/>
  <c r="U29" i="27" s="1"/>
  <c r="V10" i="27"/>
  <c r="W10" i="27"/>
  <c r="R10" i="27"/>
  <c r="R29" i="27"/>
  <c r="R43" i="21"/>
  <c r="T43" i="21" s="1"/>
  <c r="O43" i="21"/>
  <c r="R42" i="21"/>
  <c r="O42" i="21"/>
  <c r="R41" i="21"/>
  <c r="T41" i="21" s="1"/>
  <c r="O41" i="21"/>
  <c r="R40" i="21"/>
  <c r="O40" i="21"/>
  <c r="R39" i="21"/>
  <c r="O39" i="21"/>
  <c r="R37" i="21"/>
  <c r="O37" i="21"/>
  <c r="T37" i="21" s="1"/>
  <c r="R36" i="21"/>
  <c r="T36" i="21" s="1"/>
  <c r="O36" i="21"/>
  <c r="R35" i="21"/>
  <c r="O35" i="21"/>
  <c r="T35" i="21"/>
  <c r="R34" i="21"/>
  <c r="O34" i="21"/>
  <c r="R33" i="21"/>
  <c r="O33" i="21"/>
  <c r="R31" i="21"/>
  <c r="O31" i="21"/>
  <c r="R30" i="21"/>
  <c r="O30" i="21"/>
  <c r="O48" i="21" s="1"/>
  <c r="R29" i="21"/>
  <c r="O29" i="21"/>
  <c r="R28" i="21"/>
  <c r="O28" i="21"/>
  <c r="R27" i="21"/>
  <c r="O27" i="21"/>
  <c r="R25" i="21"/>
  <c r="O25" i="21"/>
  <c r="R24" i="21"/>
  <c r="O24" i="21"/>
  <c r="R23" i="21"/>
  <c r="T23" i="21" s="1"/>
  <c r="O23" i="21"/>
  <c r="R22" i="21"/>
  <c r="O22" i="21"/>
  <c r="R20" i="21"/>
  <c r="O20" i="21"/>
  <c r="R19" i="21"/>
  <c r="O19" i="21"/>
  <c r="R18" i="21"/>
  <c r="O18" i="21"/>
  <c r="R17" i="21"/>
  <c r="O17" i="21"/>
  <c r="R16" i="21"/>
  <c r="T16" i="21" s="1"/>
  <c r="O16" i="21"/>
  <c r="R14" i="21"/>
  <c r="O14" i="21"/>
  <c r="T14" i="21" s="1"/>
  <c r="R13" i="21"/>
  <c r="R48" i="21" s="1"/>
  <c r="O13" i="21"/>
  <c r="R12" i="21"/>
  <c r="O12" i="21"/>
  <c r="R11" i="21"/>
  <c r="O11" i="21"/>
  <c r="R10" i="21"/>
  <c r="O10" i="21"/>
  <c r="R42" i="22"/>
  <c r="R41" i="22"/>
  <c r="R40" i="22"/>
  <c r="R39" i="22"/>
  <c r="R37" i="22"/>
  <c r="R36" i="22"/>
  <c r="R35" i="22"/>
  <c r="R34" i="22"/>
  <c r="R33" i="22"/>
  <c r="R31" i="22"/>
  <c r="R30" i="22"/>
  <c r="R29" i="22"/>
  <c r="T29" i="22" s="1"/>
  <c r="R28" i="22"/>
  <c r="R27" i="22"/>
  <c r="R20" i="22"/>
  <c r="R19" i="22"/>
  <c r="R18" i="22"/>
  <c r="R17" i="22"/>
  <c r="R16" i="22"/>
  <c r="R14" i="22"/>
  <c r="R13" i="22"/>
  <c r="R12" i="22"/>
  <c r="R11" i="22"/>
  <c r="R10" i="22"/>
  <c r="O43" i="22"/>
  <c r="O42" i="22"/>
  <c r="O41" i="22"/>
  <c r="O40" i="22"/>
  <c r="O39" i="22"/>
  <c r="O37" i="22"/>
  <c r="O36" i="22"/>
  <c r="T36" i="22" s="1"/>
  <c r="O35" i="22"/>
  <c r="O34" i="22"/>
  <c r="O33" i="22"/>
  <c r="O31" i="22"/>
  <c r="O30" i="22"/>
  <c r="O29" i="22"/>
  <c r="O28" i="22"/>
  <c r="T28" i="22" s="1"/>
  <c r="O27" i="22"/>
  <c r="O20" i="22"/>
  <c r="O19" i="22"/>
  <c r="O18" i="22"/>
  <c r="O17" i="22"/>
  <c r="O16" i="22"/>
  <c r="O14" i="22"/>
  <c r="O13" i="22"/>
  <c r="O12" i="22"/>
  <c r="O11" i="22"/>
  <c r="O10" i="22"/>
  <c r="T10" i="22" s="1"/>
  <c r="G14" i="22"/>
  <c r="G13" i="22"/>
  <c r="I13" i="22" s="1"/>
  <c r="G12" i="22"/>
  <c r="G11" i="22"/>
  <c r="G10" i="22"/>
  <c r="G20" i="22"/>
  <c r="G19" i="22"/>
  <c r="G18" i="22"/>
  <c r="G17" i="22"/>
  <c r="G16" i="22"/>
  <c r="I16" i="22" s="1"/>
  <c r="G25" i="22"/>
  <c r="G24" i="22"/>
  <c r="G22" i="22"/>
  <c r="G31" i="22"/>
  <c r="G30" i="22"/>
  <c r="G29" i="22"/>
  <c r="G28" i="22"/>
  <c r="G27" i="22"/>
  <c r="I27" i="22" s="1"/>
  <c r="G37" i="22"/>
  <c r="G36" i="22"/>
  <c r="G35" i="22"/>
  <c r="G34" i="22"/>
  <c r="G33" i="22"/>
  <c r="G43" i="22"/>
  <c r="G42" i="22"/>
  <c r="G41" i="22"/>
  <c r="G40" i="22"/>
  <c r="G39" i="22"/>
  <c r="D43" i="22"/>
  <c r="D42" i="22"/>
  <c r="D41" i="22"/>
  <c r="D40" i="22"/>
  <c r="D39" i="22"/>
  <c r="D37" i="22"/>
  <c r="I37" i="22" s="1"/>
  <c r="D36" i="22"/>
  <c r="D35" i="22"/>
  <c r="D34" i="22"/>
  <c r="I34" i="22" s="1"/>
  <c r="D33" i="22"/>
  <c r="D31" i="22"/>
  <c r="I31" i="22" s="1"/>
  <c r="D30" i="22"/>
  <c r="D29" i="22"/>
  <c r="D28" i="22"/>
  <c r="D27" i="22"/>
  <c r="D25" i="22"/>
  <c r="D24" i="22"/>
  <c r="D23" i="22"/>
  <c r="D22" i="22"/>
  <c r="D20" i="22"/>
  <c r="I20" i="22" s="1"/>
  <c r="D19" i="22"/>
  <c r="I19" i="22" s="1"/>
  <c r="D18" i="22"/>
  <c r="D47" i="22" s="1"/>
  <c r="D17" i="22"/>
  <c r="D16" i="22"/>
  <c r="D14" i="22"/>
  <c r="D13" i="22"/>
  <c r="D12" i="22"/>
  <c r="D11" i="22"/>
  <c r="D10" i="22"/>
  <c r="G43" i="21"/>
  <c r="G42" i="21"/>
  <c r="G48" i="21" s="1"/>
  <c r="G41" i="21"/>
  <c r="G40" i="21"/>
  <c r="G39" i="21"/>
  <c r="G37" i="21"/>
  <c r="G36" i="21"/>
  <c r="G35" i="21"/>
  <c r="G47" i="21" s="1"/>
  <c r="G34" i="21"/>
  <c r="G33" i="21"/>
  <c r="G31" i="21"/>
  <c r="G30" i="21"/>
  <c r="G29" i="21"/>
  <c r="G28" i="21"/>
  <c r="G27" i="21"/>
  <c r="G25" i="21"/>
  <c r="G24" i="21"/>
  <c r="G23" i="21"/>
  <c r="G22" i="21"/>
  <c r="G20" i="21"/>
  <c r="G19" i="21"/>
  <c r="G18" i="21"/>
  <c r="G17" i="21"/>
  <c r="G16" i="21"/>
  <c r="G45" i="21" s="1"/>
  <c r="G14" i="21"/>
  <c r="G13" i="21"/>
  <c r="G12" i="21"/>
  <c r="G11" i="21"/>
  <c r="G10" i="21"/>
  <c r="D43" i="21"/>
  <c r="I43" i="21" s="1"/>
  <c r="D42" i="21"/>
  <c r="D41" i="21"/>
  <c r="D40" i="21"/>
  <c r="D39" i="21"/>
  <c r="I39" i="21" s="1"/>
  <c r="D37" i="21"/>
  <c r="I37" i="21" s="1"/>
  <c r="D36" i="21"/>
  <c r="I36" i="21" s="1"/>
  <c r="D35" i="21"/>
  <c r="D34" i="21"/>
  <c r="I34" i="21" s="1"/>
  <c r="D33" i="21"/>
  <c r="D31" i="21"/>
  <c r="I31" i="21" s="1"/>
  <c r="D30" i="21"/>
  <c r="I30" i="21" s="1"/>
  <c r="D29" i="21"/>
  <c r="I29" i="21" s="1"/>
  <c r="D28" i="21"/>
  <c r="I28" i="21" s="1"/>
  <c r="D27" i="21"/>
  <c r="D25" i="21"/>
  <c r="D24" i="21"/>
  <c r="I24" i="21" s="1"/>
  <c r="D23" i="21"/>
  <c r="D22" i="21"/>
  <c r="D20" i="21"/>
  <c r="I20" i="21" s="1"/>
  <c r="D19" i="21"/>
  <c r="D18" i="21"/>
  <c r="D17" i="21"/>
  <c r="D16" i="21"/>
  <c r="I16" i="21" s="1"/>
  <c r="D14" i="21"/>
  <c r="D13" i="21"/>
  <c r="D12" i="21"/>
  <c r="I12" i="21" s="1"/>
  <c r="D11" i="21"/>
  <c r="I11" i="21" s="1"/>
  <c r="D10" i="21"/>
  <c r="I10" i="21" s="1"/>
  <c r="H45" i="22"/>
  <c r="H46" i="22"/>
  <c r="H47" i="22"/>
  <c r="H48" i="22"/>
  <c r="N48" i="3"/>
  <c r="M48" i="3"/>
  <c r="L48" i="3"/>
  <c r="N47" i="3"/>
  <c r="M47" i="3"/>
  <c r="L47" i="3"/>
  <c r="N46" i="3"/>
  <c r="N49" i="3" s="1"/>
  <c r="M46" i="3"/>
  <c r="L46" i="3"/>
  <c r="N45" i="3"/>
  <c r="M45" i="3"/>
  <c r="M49" i="3" s="1"/>
  <c r="L45" i="3"/>
  <c r="L49" i="3" s="1"/>
  <c r="N48" i="12"/>
  <c r="M48" i="12"/>
  <c r="L48" i="12"/>
  <c r="N47" i="12"/>
  <c r="M47" i="12"/>
  <c r="M49" i="12" s="1"/>
  <c r="M37" i="11" s="1"/>
  <c r="L47" i="12"/>
  <c r="N46" i="12"/>
  <c r="M46" i="12"/>
  <c r="L46" i="12"/>
  <c r="N45" i="12"/>
  <c r="M45" i="12"/>
  <c r="L45" i="12"/>
  <c r="S45" i="21"/>
  <c r="S46" i="21"/>
  <c r="S47" i="21"/>
  <c r="S48" i="21"/>
  <c r="H45" i="21"/>
  <c r="H46" i="21"/>
  <c r="H47" i="21"/>
  <c r="H48" i="21"/>
  <c r="F45" i="21"/>
  <c r="F46" i="21"/>
  <c r="F47" i="21"/>
  <c r="F48" i="21"/>
  <c r="F45" i="22"/>
  <c r="F47" i="22"/>
  <c r="H34" i="28"/>
  <c r="G34" i="28"/>
  <c r="I34" i="28" s="1"/>
  <c r="E34" i="28"/>
  <c r="D34" i="28"/>
  <c r="F34" i="28" s="1"/>
  <c r="H33" i="28"/>
  <c r="G33" i="28"/>
  <c r="I33" i="28" s="1"/>
  <c r="E33" i="28"/>
  <c r="F33" i="28" s="1"/>
  <c r="D33" i="28"/>
  <c r="H32" i="28"/>
  <c r="G32" i="28"/>
  <c r="I32" i="28" s="1"/>
  <c r="E32" i="28"/>
  <c r="D32" i="28"/>
  <c r="F32" i="28" s="1"/>
  <c r="H31" i="28"/>
  <c r="G31" i="28"/>
  <c r="I31" i="28" s="1"/>
  <c r="E31" i="28"/>
  <c r="D31" i="28"/>
  <c r="F31" i="28" s="1"/>
  <c r="H30" i="28"/>
  <c r="G30" i="28"/>
  <c r="I30" i="28" s="1"/>
  <c r="E30" i="28"/>
  <c r="D30" i="28"/>
  <c r="F30" i="28" s="1"/>
  <c r="H29" i="28"/>
  <c r="G29" i="28"/>
  <c r="I29" i="28" s="1"/>
  <c r="E29" i="28"/>
  <c r="D29" i="28"/>
  <c r="F29" i="28" s="1"/>
  <c r="H28" i="28"/>
  <c r="G28" i="28"/>
  <c r="I28" i="28" s="1"/>
  <c r="E28" i="28"/>
  <c r="D28" i="28"/>
  <c r="F28" i="28"/>
  <c r="H27" i="28"/>
  <c r="G27" i="28"/>
  <c r="I27" i="28" s="1"/>
  <c r="E27" i="28"/>
  <c r="D27" i="28"/>
  <c r="F27" i="28" s="1"/>
  <c r="Q36" i="25"/>
  <c r="P36" i="25"/>
  <c r="O36" i="25"/>
  <c r="N36" i="25"/>
  <c r="M36" i="25"/>
  <c r="L36" i="25"/>
  <c r="K36" i="25"/>
  <c r="J36" i="25"/>
  <c r="I36" i="25"/>
  <c r="H36" i="25"/>
  <c r="G36" i="25"/>
  <c r="F36" i="25"/>
  <c r="E36" i="25"/>
  <c r="D36" i="25"/>
  <c r="Q35" i="25"/>
  <c r="P35" i="25"/>
  <c r="O35" i="25"/>
  <c r="N35" i="25"/>
  <c r="M35" i="25"/>
  <c r="L35" i="25"/>
  <c r="K35" i="25"/>
  <c r="J35" i="25"/>
  <c r="I35" i="25"/>
  <c r="H35" i="25"/>
  <c r="G35" i="25"/>
  <c r="F35" i="25"/>
  <c r="E35" i="25"/>
  <c r="D35" i="25"/>
  <c r="Q34" i="25"/>
  <c r="P34" i="25"/>
  <c r="O34" i="25"/>
  <c r="N34" i="25"/>
  <c r="M34" i="25"/>
  <c r="L34" i="25"/>
  <c r="K34" i="25"/>
  <c r="J34" i="25"/>
  <c r="I34" i="25"/>
  <c r="H34" i="25"/>
  <c r="G34" i="25"/>
  <c r="F34" i="25"/>
  <c r="E34" i="25"/>
  <c r="D34" i="25"/>
  <c r="Q33" i="25"/>
  <c r="P33" i="25"/>
  <c r="O33" i="25"/>
  <c r="N33" i="25"/>
  <c r="M33" i="25"/>
  <c r="L33" i="25"/>
  <c r="K33" i="25"/>
  <c r="J33" i="25"/>
  <c r="I33" i="25"/>
  <c r="H33" i="25"/>
  <c r="G33" i="25"/>
  <c r="F33" i="25"/>
  <c r="E33" i="25"/>
  <c r="D33" i="25"/>
  <c r="Q32" i="25"/>
  <c r="P32" i="25"/>
  <c r="O32" i="25"/>
  <c r="N32" i="25"/>
  <c r="M32" i="25"/>
  <c r="L32" i="25"/>
  <c r="K32" i="25"/>
  <c r="J32" i="25"/>
  <c r="I32" i="25"/>
  <c r="H32" i="25"/>
  <c r="G32" i="25"/>
  <c r="F32" i="25"/>
  <c r="D32" i="25"/>
  <c r="Q31" i="25"/>
  <c r="P31" i="25"/>
  <c r="O31" i="25"/>
  <c r="N31" i="25"/>
  <c r="M31" i="25"/>
  <c r="L31" i="25"/>
  <c r="K31" i="25"/>
  <c r="J31" i="25"/>
  <c r="I31" i="25"/>
  <c r="H31" i="25"/>
  <c r="G31" i="25"/>
  <c r="F31" i="25"/>
  <c r="E31" i="25"/>
  <c r="D31" i="25"/>
  <c r="Q30" i="25"/>
  <c r="P30" i="25"/>
  <c r="O30" i="25"/>
  <c r="N30" i="25"/>
  <c r="M30" i="25"/>
  <c r="L30" i="25"/>
  <c r="K30" i="25"/>
  <c r="J30" i="25"/>
  <c r="I30" i="25"/>
  <c r="H30" i="25"/>
  <c r="G30" i="25"/>
  <c r="F30" i="25"/>
  <c r="E30" i="25"/>
  <c r="D30" i="25"/>
  <c r="Q29" i="25"/>
  <c r="P29" i="25"/>
  <c r="O29" i="25"/>
  <c r="N29" i="25"/>
  <c r="M29" i="25"/>
  <c r="L29" i="25"/>
  <c r="K29" i="25"/>
  <c r="J29" i="25"/>
  <c r="I29" i="25"/>
  <c r="H29" i="25"/>
  <c r="G29" i="25"/>
  <c r="F29" i="25"/>
  <c r="E29" i="25"/>
  <c r="D29" i="25"/>
  <c r="H34" i="29"/>
  <c r="G34" i="29"/>
  <c r="I34" i="29"/>
  <c r="E34" i="29"/>
  <c r="D34" i="29"/>
  <c r="F34" i="29"/>
  <c r="H33" i="29"/>
  <c r="G33" i="29"/>
  <c r="I33" i="29" s="1"/>
  <c r="E33" i="29"/>
  <c r="D33" i="29"/>
  <c r="F33" i="29"/>
  <c r="H32" i="29"/>
  <c r="G32" i="29"/>
  <c r="I32" i="29"/>
  <c r="E32" i="29"/>
  <c r="D32" i="29"/>
  <c r="F32" i="29"/>
  <c r="H31" i="29"/>
  <c r="G31" i="29"/>
  <c r="I31" i="29" s="1"/>
  <c r="E31" i="29"/>
  <c r="D31" i="29"/>
  <c r="F31" i="29"/>
  <c r="H30" i="29"/>
  <c r="G30" i="29"/>
  <c r="I30" i="29"/>
  <c r="E30" i="29"/>
  <c r="D30" i="29"/>
  <c r="F30" i="29"/>
  <c r="H29" i="29"/>
  <c r="G29" i="29"/>
  <c r="I29" i="29" s="1"/>
  <c r="E29" i="29"/>
  <c r="D29" i="29"/>
  <c r="F29" i="29"/>
  <c r="H28" i="29"/>
  <c r="G28" i="29"/>
  <c r="I28" i="29"/>
  <c r="E28" i="29"/>
  <c r="D28" i="29"/>
  <c r="F28" i="29"/>
  <c r="H27" i="29"/>
  <c r="G27" i="29"/>
  <c r="I27" i="29" s="1"/>
  <c r="E27" i="29"/>
  <c r="D27" i="29"/>
  <c r="F27" i="29"/>
  <c r="Q36" i="27"/>
  <c r="O36" i="27"/>
  <c r="N36" i="27"/>
  <c r="M36" i="27"/>
  <c r="K36" i="27"/>
  <c r="I36" i="27"/>
  <c r="G36" i="27"/>
  <c r="E36" i="27"/>
  <c r="Q35" i="27"/>
  <c r="P35" i="27"/>
  <c r="M35" i="27"/>
  <c r="L35" i="27"/>
  <c r="I35" i="27"/>
  <c r="H35" i="27"/>
  <c r="E35" i="27"/>
  <c r="D35" i="27"/>
  <c r="I34" i="27"/>
  <c r="Q33" i="27"/>
  <c r="P33" i="27"/>
  <c r="O33" i="27"/>
  <c r="N33" i="27"/>
  <c r="M33" i="27"/>
  <c r="L33" i="27"/>
  <c r="K33" i="27"/>
  <c r="I33" i="27"/>
  <c r="E33" i="27"/>
  <c r="N32" i="27"/>
  <c r="M32" i="27"/>
  <c r="J32" i="27"/>
  <c r="I32" i="27"/>
  <c r="H32" i="27"/>
  <c r="G32" i="27"/>
  <c r="F32" i="27"/>
  <c r="E32" i="27"/>
  <c r="D32" i="27"/>
  <c r="Q31" i="27"/>
  <c r="P31" i="27"/>
  <c r="O31" i="27"/>
  <c r="N31" i="27"/>
  <c r="M31" i="27"/>
  <c r="L31" i="27"/>
  <c r="K31" i="27"/>
  <c r="I31" i="27"/>
  <c r="E31" i="27"/>
  <c r="N30" i="27"/>
  <c r="F30" i="27"/>
  <c r="Q29" i="27"/>
  <c r="M29" i="27"/>
  <c r="I29" i="27"/>
  <c r="Q48" i="21"/>
  <c r="P48" i="21"/>
  <c r="N48" i="21"/>
  <c r="M48" i="21"/>
  <c r="L48" i="21"/>
  <c r="E48" i="21"/>
  <c r="C48" i="21"/>
  <c r="Q47" i="21"/>
  <c r="P47" i="21"/>
  <c r="N47" i="21"/>
  <c r="M47" i="21"/>
  <c r="L47" i="21"/>
  <c r="E47" i="21"/>
  <c r="C47" i="21"/>
  <c r="Q46" i="21"/>
  <c r="P46" i="21"/>
  <c r="N46" i="21"/>
  <c r="M46" i="21"/>
  <c r="L46" i="21"/>
  <c r="E46" i="21"/>
  <c r="C46" i="21"/>
  <c r="B46" i="21"/>
  <c r="B49" i="21" s="1"/>
  <c r="Q45" i="21"/>
  <c r="P45" i="21"/>
  <c r="P49" i="21" s="1"/>
  <c r="N45" i="21"/>
  <c r="N49" i="21" s="1"/>
  <c r="M45" i="21"/>
  <c r="M49" i="21" s="1"/>
  <c r="L45" i="21"/>
  <c r="E45" i="21"/>
  <c r="E49" i="21" s="1"/>
  <c r="C45" i="21"/>
  <c r="E48" i="22"/>
  <c r="C48" i="22"/>
  <c r="Q47" i="22"/>
  <c r="P47" i="22"/>
  <c r="N47" i="22"/>
  <c r="M47" i="22"/>
  <c r="L47" i="22"/>
  <c r="E47" i="22"/>
  <c r="C47" i="22"/>
  <c r="E46" i="22"/>
  <c r="C46" i="22"/>
  <c r="E45" i="22"/>
  <c r="C45" i="22"/>
  <c r="B48" i="22"/>
  <c r="B47" i="22"/>
  <c r="B46" i="22"/>
  <c r="B45" i="22"/>
  <c r="G48" i="3"/>
  <c r="F48" i="3"/>
  <c r="E48" i="3"/>
  <c r="D48" i="3"/>
  <c r="C48" i="3"/>
  <c r="J47" i="3"/>
  <c r="J49" i="3" s="1"/>
  <c r="J21" i="11" s="1"/>
  <c r="G47" i="3"/>
  <c r="F47" i="3"/>
  <c r="E47" i="3"/>
  <c r="D47" i="3"/>
  <c r="C47" i="3"/>
  <c r="G46" i="3"/>
  <c r="F46" i="3"/>
  <c r="E46" i="3"/>
  <c r="G45" i="3"/>
  <c r="G49" i="3" s="1"/>
  <c r="F45" i="3"/>
  <c r="F49" i="3" s="1"/>
  <c r="E45" i="3"/>
  <c r="B48" i="3"/>
  <c r="B47" i="3"/>
  <c r="F46" i="22"/>
  <c r="G23" i="22"/>
  <c r="F48" i="22"/>
  <c r="J29" i="27"/>
  <c r="F33" i="27"/>
  <c r="X14" i="27"/>
  <c r="T33" i="27" s="1"/>
  <c r="H29" i="27"/>
  <c r="D33" i="27"/>
  <c r="H33" i="27"/>
  <c r="E34" i="27"/>
  <c r="F29" i="27"/>
  <c r="J33" i="27"/>
  <c r="K30" i="27"/>
  <c r="O30" i="27"/>
  <c r="L30" i="27"/>
  <c r="P30" i="27"/>
  <c r="M30" i="27"/>
  <c r="L32" i="27"/>
  <c r="L36" i="27"/>
  <c r="P36" i="27"/>
  <c r="X11" i="27"/>
  <c r="S30" i="27" s="1"/>
  <c r="U30" i="27"/>
  <c r="F34" i="27"/>
  <c r="H30" i="27"/>
  <c r="G34" i="27"/>
  <c r="F35" i="27"/>
  <c r="J35" i="27"/>
  <c r="J34" i="27"/>
  <c r="E30" i="27"/>
  <c r="D31" i="27"/>
  <c r="D34" i="27"/>
  <c r="G35" i="27"/>
  <c r="P34" i="27"/>
  <c r="N29" i="27"/>
  <c r="X15" i="27"/>
  <c r="V34" i="27" s="1"/>
  <c r="W34" i="27"/>
  <c r="T34" i="27"/>
  <c r="M34" i="27"/>
  <c r="L34" i="27"/>
  <c r="K34" i="27"/>
  <c r="X13" i="27"/>
  <c r="X32" i="27" s="1"/>
  <c r="X10" i="27"/>
  <c r="V29" i="27"/>
  <c r="K29" i="27"/>
  <c r="O29" i="27"/>
  <c r="O32" i="27"/>
  <c r="N34" i="27"/>
  <c r="N35" i="27"/>
  <c r="O34" i="27"/>
  <c r="L29" i="27"/>
  <c r="K32" i="27"/>
  <c r="K35" i="27"/>
  <c r="I30" i="27"/>
  <c r="D30" i="27"/>
  <c r="G30" i="27"/>
  <c r="D29" i="27"/>
  <c r="J31" i="27"/>
  <c r="F36" i="27"/>
  <c r="J36" i="27"/>
  <c r="G31" i="27"/>
  <c r="E29" i="27"/>
  <c r="F31" i="27"/>
  <c r="D36" i="27"/>
  <c r="H48" i="3"/>
  <c r="I47" i="3"/>
  <c r="H47" i="3"/>
  <c r="J48" i="3"/>
  <c r="I48" i="3"/>
  <c r="X29" i="25"/>
  <c r="V33" i="27"/>
  <c r="K34" i="28"/>
  <c r="K32" i="28"/>
  <c r="T18" i="25"/>
  <c r="W32" i="25"/>
  <c r="T18" i="27"/>
  <c r="T24" i="21"/>
  <c r="I19" i="21"/>
  <c r="T42" i="21"/>
  <c r="I18" i="21"/>
  <c r="J31" i="28"/>
  <c r="L31" i="28" s="1"/>
  <c r="J32" i="28"/>
  <c r="L32" i="28" s="1"/>
  <c r="J29" i="29"/>
  <c r="I37" i="25"/>
  <c r="E37" i="25"/>
  <c r="U31" i="25"/>
  <c r="U18" i="25"/>
  <c r="X29" i="27"/>
  <c r="S36" i="25"/>
  <c r="X34" i="27"/>
  <c r="X33" i="25"/>
  <c r="S33" i="25"/>
  <c r="F37" i="27"/>
  <c r="J37" i="27"/>
  <c r="S29" i="27"/>
  <c r="X30" i="27"/>
  <c r="G37" i="27"/>
  <c r="T10" i="21"/>
  <c r="G49" i="12"/>
  <c r="G37" i="11" s="1"/>
  <c r="H49" i="12"/>
  <c r="H37" i="11" s="1"/>
  <c r="E49" i="12"/>
  <c r="E37" i="11" s="1"/>
  <c r="T11" i="21"/>
  <c r="T19" i="21"/>
  <c r="V36" i="25"/>
  <c r="U35" i="25"/>
  <c r="X34" i="25"/>
  <c r="U30" i="25"/>
  <c r="X30" i="25"/>
  <c r="W31" i="27"/>
  <c r="U31" i="27"/>
  <c r="T31" i="27"/>
  <c r="K31" i="28"/>
  <c r="G35" i="28"/>
  <c r="J27" i="28"/>
  <c r="L27" i="28" s="1"/>
  <c r="K27" i="28"/>
  <c r="L17" i="29"/>
  <c r="K31" i="29"/>
  <c r="L31" i="29" s="1"/>
  <c r="J32" i="29"/>
  <c r="L32" i="29"/>
  <c r="X31" i="25"/>
  <c r="Q37" i="25"/>
  <c r="X35" i="25"/>
  <c r="K37" i="25"/>
  <c r="R29" i="25"/>
  <c r="V31" i="25"/>
  <c r="M37" i="25"/>
  <c r="W35" i="27"/>
  <c r="X33" i="27"/>
  <c r="T32" i="27"/>
  <c r="E37" i="27"/>
  <c r="W29" i="27"/>
  <c r="U35" i="27"/>
  <c r="V35" i="27"/>
  <c r="T28" i="21"/>
  <c r="R25" i="22"/>
  <c r="I24" i="22"/>
  <c r="H49" i="21" l="1"/>
  <c r="T33" i="21"/>
  <c r="G46" i="21"/>
  <c r="G49" i="21" s="1"/>
  <c r="O46" i="21"/>
  <c r="T34" i="21"/>
  <c r="Q49" i="21"/>
  <c r="R46" i="21"/>
  <c r="T20" i="21"/>
  <c r="T39" i="21"/>
  <c r="F49" i="21"/>
  <c r="S49" i="21"/>
  <c r="I23" i="21"/>
  <c r="I33" i="21"/>
  <c r="I42" i="21"/>
  <c r="R47" i="21"/>
  <c r="T17" i="21"/>
  <c r="T46" i="21" s="1"/>
  <c r="T22" i="21"/>
  <c r="T25" i="21"/>
  <c r="T30" i="21"/>
  <c r="T40" i="21"/>
  <c r="L49" i="21"/>
  <c r="I35" i="21"/>
  <c r="R45" i="21"/>
  <c r="T31" i="21"/>
  <c r="I14" i="21"/>
  <c r="O45" i="21"/>
  <c r="T18" i="21"/>
  <c r="I10" i="22"/>
  <c r="O25" i="22"/>
  <c r="I35" i="22"/>
  <c r="I36" i="22"/>
  <c r="I17" i="22"/>
  <c r="I40" i="22"/>
  <c r="I25" i="22"/>
  <c r="I12" i="22"/>
  <c r="T37" i="22"/>
  <c r="T41" i="22"/>
  <c r="T18" i="22"/>
  <c r="Q49" i="22"/>
  <c r="I33" i="22"/>
  <c r="B49" i="12"/>
  <c r="B37" i="11" s="1"/>
  <c r="N49" i="12"/>
  <c r="N37" i="11" s="1"/>
  <c r="L49" i="12"/>
  <c r="L37" i="11" s="1"/>
  <c r="I28" i="22"/>
  <c r="I42" i="22"/>
  <c r="T42" i="22"/>
  <c r="G47" i="22"/>
  <c r="T27" i="22"/>
  <c r="T40" i="22"/>
  <c r="H49" i="22"/>
  <c r="I39" i="22"/>
  <c r="T43" i="22"/>
  <c r="E49" i="22"/>
  <c r="R47" i="22"/>
  <c r="D45" i="22"/>
  <c r="G48" i="22"/>
  <c r="I14" i="22"/>
  <c r="T14" i="22"/>
  <c r="G45" i="22"/>
  <c r="F49" i="22"/>
  <c r="I11" i="22"/>
  <c r="P49" i="22"/>
  <c r="S49" i="22"/>
  <c r="T12" i="22"/>
  <c r="R45" i="22"/>
  <c r="T11" i="22"/>
  <c r="T30" i="22"/>
  <c r="T33" i="22"/>
  <c r="T16" i="22"/>
  <c r="T34" i="22"/>
  <c r="M49" i="22"/>
  <c r="T20" i="22"/>
  <c r="T24" i="22"/>
  <c r="T13" i="22"/>
  <c r="N49" i="22"/>
  <c r="L49" i="22"/>
  <c r="O45" i="22"/>
  <c r="T17" i="22"/>
  <c r="O47" i="22"/>
  <c r="B49" i="22"/>
  <c r="C49" i="22"/>
  <c r="I22" i="22"/>
  <c r="D46" i="22"/>
  <c r="I23" i="22"/>
  <c r="F49" i="12"/>
  <c r="F37" i="11" s="1"/>
  <c r="E49" i="3"/>
  <c r="D49" i="12"/>
  <c r="D37" i="11" s="1"/>
  <c r="C49" i="3"/>
  <c r="B49" i="3"/>
  <c r="R37" i="25"/>
  <c r="U37" i="25"/>
  <c r="X18" i="25"/>
  <c r="R30" i="25"/>
  <c r="V35" i="25"/>
  <c r="P37" i="25"/>
  <c r="T36" i="25"/>
  <c r="O37" i="25"/>
  <c r="R37" i="27"/>
  <c r="P37" i="27"/>
  <c r="Q37" i="27"/>
  <c r="V18" i="27"/>
  <c r="V37" i="27" s="1"/>
  <c r="K37" i="27"/>
  <c r="V32" i="27"/>
  <c r="O37" i="27"/>
  <c r="T36" i="27"/>
  <c r="N37" i="27"/>
  <c r="S33" i="27"/>
  <c r="M37" i="27"/>
  <c r="X18" i="27"/>
  <c r="U37" i="27" s="1"/>
  <c r="W32" i="27"/>
  <c r="I37" i="27"/>
  <c r="K35" i="28"/>
  <c r="L35" i="28" s="1"/>
  <c r="L30" i="28"/>
  <c r="K30" i="28"/>
  <c r="J29" i="28"/>
  <c r="L29" i="28" s="1"/>
  <c r="L33" i="29"/>
  <c r="L28" i="29"/>
  <c r="L34" i="29"/>
  <c r="E35" i="29"/>
  <c r="F35" i="29" s="1"/>
  <c r="K33" i="29"/>
  <c r="K28" i="29"/>
  <c r="J27" i="29"/>
  <c r="L27" i="29" s="1"/>
  <c r="M17" i="29"/>
  <c r="K35" i="29" s="1"/>
  <c r="G35" i="29"/>
  <c r="I35" i="29" s="1"/>
  <c r="I49" i="3"/>
  <c r="I21" i="11" s="1"/>
  <c r="H49" i="3"/>
  <c r="H21" i="11" s="1"/>
  <c r="R49" i="21"/>
  <c r="T13" i="21"/>
  <c r="T48" i="21" s="1"/>
  <c r="T27" i="21"/>
  <c r="T45" i="21" s="1"/>
  <c r="T29" i="21"/>
  <c r="T12" i="21"/>
  <c r="O47" i="21"/>
  <c r="O49" i="21" s="1"/>
  <c r="R48" i="22"/>
  <c r="T22" i="22"/>
  <c r="T35" i="22"/>
  <c r="T19" i="22"/>
  <c r="R46" i="22"/>
  <c r="T39" i="22"/>
  <c r="T31" i="22"/>
  <c r="O46" i="22"/>
  <c r="O48" i="22"/>
  <c r="I25" i="21"/>
  <c r="I40" i="21"/>
  <c r="I27" i="21"/>
  <c r="I41" i="21"/>
  <c r="I17" i="21"/>
  <c r="D48" i="21"/>
  <c r="D47" i="21"/>
  <c r="I13" i="21"/>
  <c r="D45" i="21"/>
  <c r="I48" i="21"/>
  <c r="C49" i="21"/>
  <c r="I22" i="21"/>
  <c r="D46" i="21"/>
  <c r="I29" i="22"/>
  <c r="I30" i="22"/>
  <c r="I41" i="22"/>
  <c r="I43" i="22"/>
  <c r="G46" i="22"/>
  <c r="I18" i="22"/>
  <c r="D48" i="22"/>
  <c r="I46" i="21" l="1"/>
  <c r="D49" i="21"/>
  <c r="I47" i="21"/>
  <c r="T25" i="22"/>
  <c r="G49" i="22"/>
  <c r="I48" i="22"/>
  <c r="I46" i="22"/>
  <c r="I45" i="22"/>
  <c r="I49" i="22" s="1"/>
  <c r="T47" i="22"/>
  <c r="T46" i="22"/>
  <c r="T48" i="22"/>
  <c r="D49" i="22"/>
  <c r="R49" i="22"/>
  <c r="O49" i="22"/>
  <c r="I47" i="22"/>
  <c r="X37" i="25"/>
  <c r="S37" i="25"/>
  <c r="V37" i="25"/>
  <c r="T37" i="25"/>
  <c r="W37" i="25"/>
  <c r="W37" i="27"/>
  <c r="X37" i="27"/>
  <c r="T37" i="27"/>
  <c r="S37" i="27"/>
  <c r="J35" i="29"/>
  <c r="L35" i="29" s="1"/>
  <c r="T47" i="21"/>
  <c r="T49" i="21" s="1"/>
  <c r="T45" i="22"/>
  <c r="I45" i="21"/>
  <c r="I49" i="21" s="1"/>
  <c r="T49" i="22" l="1"/>
</calcChain>
</file>

<file path=xl/sharedStrings.xml><?xml version="1.0" encoding="utf-8"?>
<sst xmlns="http://schemas.openxmlformats.org/spreadsheetml/2006/main" count="823" uniqueCount="109">
  <si>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</si>
  <si>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</si>
  <si>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</si>
  <si>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</si>
  <si>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</si>
  <si>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</si>
  <si>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</si>
  <si>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</si>
  <si>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</si>
  <si>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</si>
  <si>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</si>
  <si>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</si>
  <si>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</si>
  <si>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</si>
  <si>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</si>
  <si>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</si>
  <si>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&gt;2</t>
  </si>
  <si>
    <t>Zittenblijver</t>
  </si>
  <si>
    <t>Geen zittenblijver</t>
  </si>
  <si>
    <t xml:space="preserve">  2008-2009</t>
  </si>
  <si>
    <t xml:space="preserve">  2009-2010</t>
  </si>
  <si>
    <t xml:space="preserve">  2010-2011</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</si>
  <si>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</si>
  <si>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</si>
  <si>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</si>
  <si>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</si>
  <si>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</si>
  <si>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</si>
  <si>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</si>
  <si>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</si>
  <si>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</si>
  <si>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</si>
  <si>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</si>
  <si>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</si>
  <si>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</si>
  <si>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</si>
  <si>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</si>
  <si>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</si>
  <si>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</si>
  <si>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</si>
  <si>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</si>
  <si>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</si>
  <si>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</si>
  <si>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</si>
  <si>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</si>
  <si>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voltijds gewoon 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</si>
  <si>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</si>
  <si>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</si>
  <si>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</si>
  <si>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</si>
  <si>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</si>
  <si>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</si>
  <si>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</si>
  <si>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</si>
  <si>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</si>
  <si>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</si>
  <si>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</si>
  <si>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</si>
  <si>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</si>
  <si>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</si>
  <si>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</si>
  <si>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</si>
  <si>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</si>
  <si>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</si>
  <si>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</si>
  <si>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</si>
  <si>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</si>
  <si>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</si>
  <si>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 xml:space="preserve">  2014-2015</t>
  </si>
  <si>
    <t xml:space="preserve">  2015-2016</t>
  </si>
  <si>
    <t>7_SES_SO_SV_Belg_NBelg</t>
  </si>
  <si>
    <t>8_SES_SO_ZBL_geslacht</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</si>
  <si>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</si>
  <si>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</si>
  <si>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</si>
  <si>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</si>
  <si>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</si>
  <si>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</si>
  <si>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aantallen</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</si>
  <si>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</si>
  <si>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</si>
  <si>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</si>
  <si>
    <t xml:space="preserve">  2016-2017</t>
  </si>
  <si>
    <t xml:space="preserve">  2017-2018</t>
  </si>
  <si>
    <t xml:space="preserve">  2018-2019</t>
  </si>
  <si>
    <t xml:space="preserve">  2019-2020</t>
  </si>
  <si>
    <t>Schooltoeslag</t>
  </si>
  <si>
    <t>Aantikken Schooltoeslag</t>
  </si>
  <si>
    <t>Schooltoelage / Schooltoeslag (1)</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</si>
  <si>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</si>
  <si>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&gt;1</t>
  </si>
  <si>
    <t xml:space="preserve">  2020-2021</t>
  </si>
  <si>
    <t>Data schooljaar 2021-2022</t>
  </si>
  <si>
    <t>Totale leerlingen                      populatie 2021-2022</t>
  </si>
  <si>
    <t>Totale leerlingen-                populatie 2021-2022</t>
  </si>
  <si>
    <t xml:space="preserve">  2021-2022</t>
  </si>
  <si>
    <t xml:space="preserve">(1) De cijfers voor voltijds gewoon secundair onderwijs zijn deze zonder de leerlingen duaal leren aangeboden in CDO en Syntra-campussen. </t>
  </si>
  <si>
    <t xml:space="preserve">(1) Deze tabel bevat de leerlingenaantallen van het deeltijds beroepssecundair onderwijs en duaal leren aangeboden in CDO. </t>
  </si>
  <si>
    <t xml:space="preserve">(2) De cijfers voor voltijds gewoon secundair onderwijs zijn deze zonder de leerlingen duaal leren aangeboden in CDO en Syntra-campussen. </t>
  </si>
  <si>
    <t xml:space="preserve">(3) De cijfers voor deeltijds secundair onderwijs bevatten hier de leerlingenaantallen van het deeltijds beroepssecundair onderwijs en duaal leren aangeboden in CDO. </t>
  </si>
  <si>
    <t>deeltijds beroepssecundair onderwijs en duaal leren aangeboden in CDO</t>
  </si>
  <si>
    <t>VOLTIJDS GEWOON SECUNDAIR ONDERWIJS (1)</t>
  </si>
  <si>
    <t>DEELTIJDS BEROEPSSECUNDAIR ONDERWIJS EN DUAAL LEREN AANGEBODEN IN CDO (1)</t>
  </si>
  <si>
    <t>(2) Spreekt Nederlands met maximum 1 gezinslid (zie toelichting vooraan dit hoofdstuk).</t>
  </si>
  <si>
    <t>(3) Spreekt Nederlands met meer dan één gezinslid (zie toelichting vooraan dit hoofdstuk).</t>
  </si>
  <si>
    <t>Nederlands met sommigen (2)</t>
  </si>
  <si>
    <t>Nederlands met sommigen (3)</t>
  </si>
  <si>
    <t>Voltijds gewoon secundair onderwijs (2)</t>
  </si>
  <si>
    <t>Deeltijds beroepssecundair onderwijs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</si>
</sst>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17" x14ac:knownFonts="1">
    <font>
      <sz val="11"/>
      <color theme="1"/>
      <name val="Calibri"/>
      <family val="2"/>
      <scheme val="minor"/>
    </font>
    <font>
      <b/>
      <sz val="10"/>
      <name val="Arial"/>
      <family val="2"/>
    </font>
    <font>
      <sz val="8"/>
      <name val="Arial"/>
      <family val="2"/>
    </font>
    <font>
      <sz val="8"/>
      <name val="Calibri"/>
      <family val="2"/>
    </font>
    <font>
      <u/>
      <sz val="11"/>
      <color theme="1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0"/>
      <color theme="1"/>
      <name val="Arial"/>
      <family val="2"/>
    </font>
    <font>
      <sz val="10"/>
      <color theme="1"/>
      <name val="Arial"/>
      <family val="2"/>
    </font>
    <font>
      <b/>
      <sz val="14"/>
      <color theme="1"/>
      <name val="Calibri"/>
      <family val="2"/>
      <scheme val="minor"/>
    </font>
    <font>
      <b/>
      <sz val="11"/>
      <name val="Calibri"/>
      <family val="2"/>
      <scheme val="minor"/>
    </font>
    <font>
      <b/>
      <sz val="10"/>
      <color rgb="FFFF0000"/>
      <name val="Arial"/>
      <family val="2"/>
    </font>
    <font>
      <b/>
      <sz val="14"/>
      <color rgb="FFFF0000"/>
      <name val="Calibri"/>
      <family val="2"/>
      <scheme val="minor"/>
    </font>
    <font>
      <sz val="9"/>
      <color theme="1"/>
      <name val="Calibri"/>
      <family val="2"/>
      <scheme val="minor"/>
    </font>
    <font>
      <sz val="9"/>
      <name val="Calibri"/>
      <family val="2"/>
      <scheme val="minor"/>
    </font>
    <font>
      <sz val="11"/>
      <name val="Calibri"/>
      <family val="2"/>
      <scheme val="minor"/>
    </font>
  </fonts>
  <fills count="2">
    <fill>
      <patternFill patternType="none"/>
    </fill>
    <fill>
      <patternFill patternType="gray125"/>
    </fill>
  </fills>
  <borders count="55">
    <border>
      <left/>
      <right/>
      <top/>
      <bottom/>
      <diagonal/>
    </border>
    <border>
      <left/>
      <right/>
      <top style="medium">
        <color indexed="64"/>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style="thin">
        <color indexed="8"/>
      </bottom>
      <diagonal/>
    </border>
    <border>
      <left/>
      <right style="thin">
        <color indexed="64"/>
      </right>
      <top style="thin">
        <color indexed="8"/>
      </top>
      <bottom/>
      <diagonal/>
    </border>
    <border>
      <left style="thin">
        <color indexed="64"/>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top/>
      <bottom style="thin">
        <color indexed="8"/>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8"/>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0">
    <xf numFmtId="0" fontId="0" fillId="0" borderId="0" xfId="0"/>
    <xf numFmtId="0" fontId="1" fillId="0" borderId="0" xfId="0" applyFont="1" applyBorder="1"/>
    <xf numFmtId="0" fontId="0" fillId="0" borderId="0" xfId="0" applyBorder="1"/>
    <xf numFmtId="0" fontId="1" fillId="0" borderId="0" xfId="0" applyFont="1"/>
    <xf numFmtId="0" fontId="1" fillId="0" borderId="1" xfId="0" applyFont="1" applyBorder="1"/>
    <xf numFmtId="0" fontId="1" fillId="0" borderId="2" xfId="0" applyFont="1" applyBorder="1"/>
    <xf numFmtId="0" fontId="0" fillId="0" borderId="3" xfId="0" applyBorder="1" applyAlignment="1">
      <alignment horizontal="center"/>
    </xf>
    <xf numFmtId="0" fontId="0" fillId="0" borderId="4" xfId="0" applyBorder="1" applyAlignment="1">
      <alignment horizontal="center"/>
    </xf>
    <xf numFmtId="0" fontId="1" fillId="0" borderId="5" xfId="0" applyFont="1" applyBorder="1"/>
    <xf numFmtId="0" fontId="0" fillId="0" borderId="6" xfId="0" applyBorder="1" applyAlignment="1">
      <alignment horizontal="right"/>
    </xf>
    <xf numFmtId="0" fontId="0" fillId="0" borderId="5" xfId="0" applyBorder="1" applyAlignment="1">
      <alignment horizontal="right"/>
    </xf>
    <xf numFmtId="0" fontId="0" fillId="0" borderId="6" xfId="0" applyBorder="1"/>
    <xf numFmtId="0" fontId="0" fillId="0" borderId="5" xfId="0" applyBorder="1"/>
    <xf numFmtId="164" fontId="0" fillId="0" borderId="7" xfId="0" applyNumberFormat="1" applyBorder="1"/>
    <xf numFmtId="164" fontId="0" fillId="0" borderId="0" xfId="0" applyNumberFormat="1" applyBorder="1"/>
    <xf numFmtId="164" fontId="0" fillId="0" borderId="0" xfId="0" applyNumberFormat="1"/>
    <xf numFmtId="164" fontId="0" fillId="0" borderId="0" xfId="0" applyNumberFormat="1" applyFill="1"/>
    <xf numFmtId="164" fontId="0" fillId="0" borderId="0" xfId="0" applyNumberFormat="1" applyFill="1" applyBorder="1"/>
    <xf numFmtId="164" fontId="0" fillId="0" borderId="7" xfId="0" applyNumberFormat="1" applyFill="1" applyBorder="1"/>
    <xf numFmtId="0" fontId="1" fillId="0" borderId="0" xfId="0" applyFont="1" applyBorder="1" applyAlignment="1">
      <alignment horizontal="right"/>
    </xf>
    <xf numFmtId="164" fontId="1" fillId="0" borderId="6" xfId="0" applyNumberFormat="1" applyFont="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0" fontId="1" fillId="0" borderId="8" xfId="0" applyFont="1" applyBorder="1"/>
    <xf numFmtId="164" fontId="0" fillId="0" borderId="6" xfId="0" applyNumberFormat="1" applyBorder="1"/>
    <xf numFmtId="164" fontId="0" fillId="0" borderId="5" xfId="0" applyNumberFormat="1" applyFill="1" applyBorder="1"/>
    <xf numFmtId="164" fontId="0" fillId="0" borderId="6" xfId="0" applyNumberFormat="1" applyFill="1" applyBorder="1"/>
    <xf numFmtId="0" fontId="2" fillId="0" borderId="0" xfId="0" applyFont="1" applyFill="1" applyBorder="1"/>
    <xf numFmtId="0" fontId="0" fillId="0" borderId="0" xfId="0" applyFill="1"/>
    <xf numFmtId="0" fontId="0" fillId="0" borderId="0" xfId="0" applyFill="1" applyBorder="1"/>
    <xf numFmtId="0" fontId="1" fillId="0" borderId="0" xfId="0" applyFont="1" applyBorder="1" applyAlignment="1">
      <alignment horizontal="center"/>
    </xf>
    <xf numFmtId="0" fontId="0" fillId="0" borderId="9" xfId="0" applyBorder="1"/>
    <xf numFmtId="0" fontId="5" fillId="0" borderId="0" xfId="0" applyFont="1"/>
    <xf numFmtId="0" fontId="5" fillId="0" borderId="0" xfId="0" applyFont="1" applyBorder="1"/>
    <xf numFmtId="0" fontId="5" fillId="0" borderId="0" xfId="0" applyFont="1" applyBorder="1" applyAlignment="1">
      <alignment horizontal="right"/>
    </xf>
    <xf numFmtId="0" fontId="5" fillId="0" borderId="0" xfId="0" applyFont="1" applyFill="1" applyBorder="1"/>
    <xf numFmtId="0" fontId="0" fillId="0" borderId="0" xfId="0" applyAlignment="1">
      <alignment horizontal="right"/>
    </xf>
    <xf numFmtId="164" fontId="0" fillId="0" borderId="7"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7" xfId="0" applyNumberFormat="1" applyFill="1" applyBorder="1" applyAlignment="1">
      <alignment horizontal="right"/>
    </xf>
    <xf numFmtId="164" fontId="0" fillId="0" borderId="6" xfId="0" applyNumberFormat="1" applyBorder="1" applyAlignment="1">
      <alignment horizontal="right"/>
    </xf>
    <xf numFmtId="164"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7" xfId="0" applyNumberFormat="1" applyBorder="1" applyAlignment="1">
      <alignment horizontal="right"/>
    </xf>
    <xf numFmtId="3" fontId="0" fillId="0" borderId="0" xfId="0" applyNumberFormat="1" applyBorder="1" applyAlignment="1">
      <alignment horizontal="right"/>
    </xf>
    <xf numFmtId="3" fontId="0" fillId="0" borderId="7" xfId="0" applyNumberFormat="1" applyBorder="1"/>
    <xf numFmtId="3" fontId="0" fillId="0" borderId="0" xfId="0" applyNumberFormat="1"/>
    <xf numFmtId="3" fontId="0" fillId="0" borderId="0" xfId="0" applyNumberFormat="1" applyBorder="1"/>
    <xf numFmtId="3" fontId="0" fillId="0" borderId="0" xfId="0" applyNumberFormat="1" applyFill="1"/>
    <xf numFmtId="3" fontId="0" fillId="0" borderId="0" xfId="0" applyNumberFormat="1" applyFill="1" applyBorder="1"/>
    <xf numFmtId="3" fontId="0" fillId="0" borderId="7" xfId="0" applyNumberFormat="1" applyFill="1" applyBorder="1"/>
    <xf numFmtId="3" fontId="0" fillId="0" borderId="10" xfId="0" applyNumberFormat="1" applyBorder="1"/>
    <xf numFmtId="3" fontId="0" fillId="0" borderId="9" xfId="0" applyNumberFormat="1" applyBorder="1"/>
    <xf numFmtId="0" fontId="0" fillId="0" borderId="11" xfId="0" applyBorder="1" applyAlignment="1">
      <alignment horizontal="center"/>
    </xf>
    <xf numFmtId="3" fontId="0" fillId="0" borderId="9" xfId="0" applyNumberFormat="1" applyFill="1" applyBorder="1"/>
    <xf numFmtId="0" fontId="0" fillId="0" borderId="12" xfId="0" applyBorder="1"/>
    <xf numFmtId="0" fontId="0" fillId="0" borderId="12" xfId="0" applyBorder="1" applyAlignment="1">
      <alignment horizontal="center" wrapText="1"/>
    </xf>
    <xf numFmtId="0" fontId="0" fillId="0" borderId="12" xfId="0" applyBorder="1" applyAlignment="1">
      <alignment horizontal="right"/>
    </xf>
    <xf numFmtId="0" fontId="0" fillId="0" borderId="12" xfId="0" applyBorder="1" applyAlignment="1">
      <alignment horizontal="center"/>
    </xf>
    <xf numFmtId="0" fontId="0" fillId="0" borderId="13" xfId="0" applyBorder="1" applyAlignment="1">
      <alignment horizontal="center" wrapText="1"/>
    </xf>
    <xf numFmtId="0" fontId="7" fillId="0" borderId="0" xfId="0" applyFont="1" applyFill="1" applyBorder="1"/>
    <xf numFmtId="0" fontId="0" fillId="0" borderId="14" xfId="0" applyBorder="1" applyAlignment="1">
      <alignment horizontal="center"/>
    </xf>
    <xf numFmtId="164" fontId="5" fillId="0" borderId="7" xfId="0" applyNumberFormat="1" applyFont="1" applyFill="1" applyBorder="1"/>
    <xf numFmtId="164" fontId="5" fillId="0" borderId="6" xfId="0" applyNumberFormat="1" applyFont="1" applyFill="1" applyBorder="1"/>
    <xf numFmtId="0" fontId="5" fillId="0" borderId="0" xfId="0" applyFont="1" applyFill="1"/>
    <xf numFmtId="164" fontId="0" fillId="0" borderId="9" xfId="0" applyNumberFormat="1" applyFill="1" applyBorder="1" applyAlignment="1">
      <alignment horizontal="right"/>
    </xf>
    <xf numFmtId="164" fontId="1" fillId="0" borderId="15" xfId="0" applyNumberFormat="1" applyFont="1" applyFill="1" applyBorder="1" applyAlignment="1">
      <alignment horizontal="right"/>
    </xf>
    <xf numFmtId="164" fontId="0" fillId="0" borderId="15" xfId="0" applyNumberFormat="1" applyFill="1" applyBorder="1" applyAlignment="1">
      <alignment horizontal="right"/>
    </xf>
    <xf numFmtId="164" fontId="0" fillId="0" borderId="9" xfId="0" applyNumberFormat="1" applyFill="1" applyBorder="1"/>
    <xf numFmtId="164" fontId="0" fillId="0" borderId="15" xfId="0" applyNumberFormat="1" applyFill="1" applyBorder="1"/>
    <xf numFmtId="0" fontId="0" fillId="0" borderId="16" xfId="0" applyBorder="1" applyAlignment="1">
      <alignment horizontal="center"/>
    </xf>
    <xf numFmtId="3" fontId="0" fillId="0" borderId="10" xfId="0" applyNumberFormat="1" applyFill="1" applyBorder="1"/>
    <xf numFmtId="0" fontId="0" fillId="0" borderId="17" xfId="0" applyBorder="1" applyAlignment="1">
      <alignment horizontal="right" wrapText="1"/>
    </xf>
    <xf numFmtId="0" fontId="0" fillId="0" borderId="12" xfId="0" applyBorder="1" applyAlignment="1">
      <alignment horizontal="right" wrapText="1"/>
    </xf>
    <xf numFmtId="0" fontId="1" fillId="0" borderId="0" xfId="0" applyFont="1" applyBorder="1" applyAlignment="1"/>
    <xf numFmtId="164" fontId="5" fillId="0" borderId="0" xfId="0" applyNumberFormat="1" applyFont="1" applyFill="1" applyBorder="1"/>
    <xf numFmtId="164" fontId="1" fillId="0" borderId="0" xfId="0" applyNumberFormat="1" applyFont="1" applyFill="1" applyBorder="1" applyAlignment="1">
      <alignment horizontal="right"/>
    </xf>
    <xf numFmtId="0" fontId="5" fillId="0" borderId="0" xfId="0" applyFont="1" applyFill="1" applyBorder="1" applyAlignment="1">
      <alignment horizontal="center" wrapText="1"/>
    </xf>
    <xf numFmtId="0" fontId="0" fillId="0" borderId="18" xfId="0" applyFill="1" applyBorder="1" applyAlignment="1">
      <alignment horizontal="center" wrapText="1"/>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0" fontId="1" fillId="0" borderId="20" xfId="0" applyFont="1" applyFill="1" applyBorder="1"/>
    <xf numFmtId="0" fontId="0" fillId="0" borderId="21" xfId="0" applyFill="1" applyBorder="1" applyAlignment="1">
      <alignment horizontal="center" wrapText="1"/>
    </xf>
    <xf numFmtId="0" fontId="0" fillId="0" borderId="22" xfId="0" applyFill="1" applyBorder="1" applyAlignment="1">
      <alignment horizontal="center" wrapText="1"/>
    </xf>
    <xf numFmtId="0" fontId="5" fillId="0" borderId="22" xfId="0" applyFont="1" applyFill="1" applyBorder="1" applyAlignment="1">
      <alignment horizontal="center" wrapText="1"/>
    </xf>
    <xf numFmtId="0" fontId="0" fillId="0" borderId="23" xfId="0" applyFill="1" applyBorder="1" applyAlignment="1">
      <alignment horizontal="center" wrapText="1"/>
    </xf>
    <xf numFmtId="0" fontId="0" fillId="0" borderId="17" xfId="0" applyBorder="1" applyAlignment="1">
      <alignment horizontal="center"/>
    </xf>
    <xf numFmtId="0" fontId="0" fillId="0" borderId="12" xfId="0" applyBorder="1" applyAlignment="1">
      <alignment horizontal="center"/>
    </xf>
    <xf numFmtId="0" fontId="0" fillId="0" borderId="13" xfId="0" applyBorder="1" applyAlignment="1">
      <alignment horizontal="center" wrapText="1"/>
    </xf>
    <xf numFmtId="0" fontId="0" fillId="0" borderId="12" xfId="0" applyBorder="1" applyAlignment="1">
      <alignment horizontal="center" wrapText="1"/>
    </xf>
    <xf numFmtId="0" fontId="0" fillId="0" borderId="24" xfId="0" applyBorder="1" applyAlignment="1">
      <alignment horizontal="center" wrapText="1"/>
    </xf>
    <xf numFmtId="0" fontId="0" fillId="0" borderId="12" xfId="0" applyBorder="1" applyAlignment="1">
      <alignment horizontal="right" indent="2"/>
    </xf>
    <xf numFmtId="0" fontId="0" fillId="0" borderId="24" xfId="0" applyBorder="1" applyAlignment="1">
      <alignment horizontal="right" indent="2"/>
    </xf>
    <xf numFmtId="0" fontId="0" fillId="0" borderId="12" xfId="0" applyBorder="1" applyAlignment="1">
      <alignment horizontal="right" indent="2"/>
    </xf>
    <xf numFmtId="0" fontId="5" fillId="0" borderId="25" xfId="0" applyFont="1" applyBorder="1"/>
    <xf numFmtId="0" fontId="5" fillId="0" borderId="26" xfId="0" applyFont="1" applyBorder="1" applyAlignment="1">
      <alignment horizontal="right"/>
    </xf>
    <xf numFmtId="0" fontId="0" fillId="0" borderId="27" xfId="0" applyBorder="1" applyAlignment="1">
      <alignment horizontal="center" wrapText="1"/>
    </xf>
    <xf numFmtId="0" fontId="0" fillId="0" borderId="27" xfId="0" applyBorder="1" applyAlignment="1">
      <alignment horizontal="right" indent="2"/>
    </xf>
    <xf numFmtId="0" fontId="0" fillId="0" borderId="17" xfId="0" applyBorder="1" applyAlignment="1">
      <alignment horizontal="right" indent="2"/>
    </xf>
    <xf numFmtId="0" fontId="5" fillId="0" borderId="25" xfId="0" applyFont="1" applyBorder="1" applyAlignment="1">
      <alignment horizontal="right"/>
    </xf>
    <xf numFmtId="0" fontId="0" fillId="0" borderId="1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29" xfId="0" applyBorder="1" applyAlignment="1">
      <alignment horizontal="right" wrapText="1"/>
    </xf>
    <xf numFmtId="0" fontId="0" fillId="0" borderId="24" xfId="0" applyBorder="1" applyAlignment="1">
      <alignment horizontal="right" wrapText="1"/>
    </xf>
    <xf numFmtId="0" fontId="5" fillId="0" borderId="0" xfId="0" applyFont="1" applyBorder="1" applyAlignment="1"/>
    <xf numFmtId="3" fontId="5" fillId="0" borderId="0" xfId="0" applyNumberFormat="1" applyFont="1" applyBorder="1"/>
    <xf numFmtId="0" fontId="0" fillId="0" borderId="30" xfId="0" applyBorder="1" applyAlignment="1">
      <alignment horizontal="right" wrapText="1"/>
    </xf>
    <xf numFmtId="0" fontId="0" fillId="0" borderId="27" xfId="0" applyBorder="1"/>
    <xf numFmtId="0" fontId="0" fillId="0" borderId="27" xfId="0" applyBorder="1" applyAlignment="1">
      <alignment horizontal="right" wrapText="1"/>
    </xf>
    <xf numFmtId="0" fontId="0" fillId="0" borderId="27" xfId="0" applyBorder="1" applyAlignment="1">
      <alignment horizontal="right"/>
    </xf>
    <xf numFmtId="164" fontId="0" fillId="0" borderId="12" xfId="0" applyNumberFormat="1" applyBorder="1"/>
    <xf numFmtId="164" fontId="5" fillId="0" borderId="31" xfId="0" applyNumberFormat="1" applyFont="1" applyBorder="1"/>
    <xf numFmtId="0" fontId="0" fillId="0" borderId="17" xfId="0" applyBorder="1" applyAlignment="1">
      <alignment horizontal="right"/>
    </xf>
    <xf numFmtId="164" fontId="0" fillId="0" borderId="17" xfId="0" applyNumberFormat="1" applyBorder="1"/>
    <xf numFmtId="164" fontId="5" fillId="0" borderId="32" xfId="0" applyNumberFormat="1" applyFont="1" applyBorder="1"/>
    <xf numFmtId="164" fontId="0" fillId="0" borderId="27" xfId="0" applyNumberFormat="1" applyBorder="1"/>
    <xf numFmtId="164" fontId="5" fillId="0" borderId="33" xfId="0" applyNumberFormat="1" applyFont="1" applyBorder="1"/>
    <xf numFmtId="0" fontId="0" fillId="0" borderId="28" xfId="0" applyBorder="1" applyAlignment="1">
      <alignment horizontal="right"/>
    </xf>
    <xf numFmtId="0" fontId="0" fillId="0" borderId="29" xfId="0" applyBorder="1" applyAlignment="1">
      <alignment horizontal="right"/>
    </xf>
    <xf numFmtId="164" fontId="0" fillId="0" borderId="28" xfId="0" applyNumberFormat="1" applyBorder="1"/>
    <xf numFmtId="164" fontId="0" fillId="0" borderId="29" xfId="0" applyNumberFormat="1" applyBorder="1"/>
    <xf numFmtId="164" fontId="5" fillId="0" borderId="34" xfId="0" applyNumberFormat="1" applyFont="1" applyBorder="1"/>
    <xf numFmtId="164" fontId="5" fillId="0" borderId="35" xfId="0" applyNumberFormat="1" applyFont="1" applyBorder="1"/>
    <xf numFmtId="0" fontId="0" fillId="0" borderId="36" xfId="0" applyBorder="1" applyAlignment="1">
      <alignment horizontal="right" wrapText="1"/>
    </xf>
    <xf numFmtId="0" fontId="0" fillId="0" borderId="29" xfId="0" applyBorder="1" applyAlignment="1">
      <alignment horizontal="right" indent="2"/>
    </xf>
    <xf numFmtId="0" fontId="5" fillId="0" borderId="37" xfId="0" applyFont="1" applyBorder="1" applyAlignment="1">
      <alignment horizontal="right"/>
    </xf>
    <xf numFmtId="2" fontId="0" fillId="0" borderId="28" xfId="0" applyNumberFormat="1" applyBorder="1"/>
    <xf numFmtId="2" fontId="0" fillId="0" borderId="12" xfId="0" applyNumberFormat="1" applyBorder="1"/>
    <xf numFmtId="2" fontId="0" fillId="0" borderId="29" xfId="0" applyNumberFormat="1" applyBorder="1"/>
    <xf numFmtId="2" fontId="0" fillId="0" borderId="27" xfId="0" applyNumberFormat="1" applyBorder="1"/>
    <xf numFmtId="2" fontId="0" fillId="0" borderId="17" xfId="0" applyNumberFormat="1" applyBorder="1"/>
    <xf numFmtId="2" fontId="5" fillId="0" borderId="34" xfId="0" applyNumberFormat="1" applyFont="1" applyBorder="1"/>
    <xf numFmtId="2" fontId="5" fillId="0" borderId="31" xfId="0" applyNumberFormat="1" applyFont="1" applyBorder="1"/>
    <xf numFmtId="2" fontId="5" fillId="0" borderId="35" xfId="0" applyNumberFormat="1" applyFont="1" applyBorder="1"/>
    <xf numFmtId="2" fontId="5" fillId="0" borderId="33" xfId="0" applyNumberFormat="1" applyFont="1" applyBorder="1"/>
    <xf numFmtId="2" fontId="5" fillId="0" borderId="32" xfId="0" applyNumberFormat="1" applyFont="1" applyBorder="1"/>
    <xf numFmtId="2" fontId="0" fillId="0" borderId="38" xfId="0" applyNumberFormat="1" applyBorder="1"/>
    <xf numFmtId="2" fontId="0" fillId="0" borderId="30" xfId="0" applyNumberFormat="1" applyBorder="1"/>
    <xf numFmtId="2" fontId="5" fillId="0" borderId="39" xfId="0" applyNumberFormat="1" applyFont="1" applyBorder="1"/>
    <xf numFmtId="2" fontId="5" fillId="0" borderId="25" xfId="0" applyNumberFormat="1" applyFont="1" applyBorder="1"/>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xf numFmtId="0" fontId="1" fillId="0" borderId="40" xfId="0" applyFont="1" applyFill="1" applyBorder="1" applyAlignment="1"/>
    <xf numFmtId="0" fontId="1" fillId="0" borderId="41" xfId="0" applyFont="1" applyFill="1" applyBorder="1" applyAlignment="1"/>
    <xf numFmtId="0" fontId="1" fillId="0" borderId="1" xfId="0" applyFont="1" applyFill="1" applyBorder="1" applyAlignment="1"/>
    <xf numFmtId="0" fontId="5" fillId="0" borderId="42" xfId="0" applyFont="1" applyFill="1" applyBorder="1" applyAlignment="1">
      <alignment horizontal="center" wrapText="1"/>
    </xf>
    <xf numFmtId="0" fontId="0" fillId="0" borderId="18" xfId="0" applyFont="1" applyFill="1" applyBorder="1" applyAlignment="1">
      <alignment horizontal="center" wrapText="1"/>
    </xf>
    <xf numFmtId="0" fontId="1" fillId="0" borderId="5" xfId="0" applyFont="1" applyFill="1" applyBorder="1"/>
    <xf numFmtId="0" fontId="0" fillId="0" borderId="6" xfId="0" applyFill="1" applyBorder="1" applyAlignment="1">
      <alignment horizontal="right"/>
    </xf>
    <xf numFmtId="0" fontId="5" fillId="0" borderId="6" xfId="0" applyFont="1" applyFill="1" applyBorder="1"/>
    <xf numFmtId="0" fontId="0" fillId="0" borderId="6" xfId="0" applyFill="1" applyBorder="1"/>
    <xf numFmtId="0" fontId="5" fillId="0" borderId="7" xfId="0" applyFont="1" applyFill="1" applyBorder="1"/>
    <xf numFmtId="0" fontId="1" fillId="0" borderId="15" xfId="0" applyFont="1" applyFill="1" applyBorder="1"/>
    <xf numFmtId="0" fontId="0" fillId="0" borderId="5" xfId="0" applyFill="1" applyBorder="1" applyAlignment="1">
      <alignment horizontal="right"/>
    </xf>
    <xf numFmtId="0" fontId="5" fillId="0" borderId="6" xfId="0" applyFont="1" applyFill="1" applyBorder="1" applyAlignment="1">
      <alignment horizontal="right"/>
    </xf>
    <xf numFmtId="0" fontId="0" fillId="0" borderId="6" xfId="0" applyFont="1" applyFill="1" applyBorder="1"/>
    <xf numFmtId="0" fontId="0" fillId="0" borderId="9" xfId="0" applyFill="1" applyBorder="1"/>
    <xf numFmtId="164" fontId="0" fillId="0" borderId="7" xfId="0" applyNumberFormat="1" applyFont="1" applyFill="1" applyBorder="1"/>
    <xf numFmtId="0" fontId="1" fillId="0" borderId="0" xfId="0" applyFont="1" applyFill="1" applyBorder="1" applyAlignment="1">
      <alignment horizontal="right"/>
    </xf>
    <xf numFmtId="0" fontId="1" fillId="0" borderId="9" xfId="0" applyFont="1" applyFill="1" applyBorder="1" applyAlignment="1">
      <alignment horizontal="right"/>
    </xf>
    <xf numFmtId="0" fontId="1" fillId="0" borderId="9" xfId="0" applyFont="1" applyFill="1" applyBorder="1"/>
    <xf numFmtId="0" fontId="1" fillId="0" borderId="8" xfId="0" applyFont="1" applyFill="1" applyBorder="1"/>
    <xf numFmtId="164" fontId="0" fillId="0" borderId="6" xfId="0" applyNumberFormat="1" applyFont="1" applyFill="1" applyBorder="1"/>
    <xf numFmtId="0" fontId="10" fillId="0" borderId="0" xfId="0" applyFont="1"/>
    <xf numFmtId="3" fontId="0" fillId="0" borderId="7" xfId="0" applyNumberFormat="1" applyFill="1" applyBorder="1" applyAlignment="1">
      <alignment horizontal="right"/>
    </xf>
    <xf numFmtId="3" fontId="0" fillId="0" borderId="0" xfId="0" applyNumberFormat="1" applyFill="1" applyBorder="1" applyAlignment="1">
      <alignment horizontal="right"/>
    </xf>
    <xf numFmtId="164" fontId="11" fillId="0" borderId="35" xfId="0" applyNumberFormat="1" applyFont="1" applyFill="1" applyBorder="1"/>
    <xf numFmtId="164" fontId="5" fillId="0" borderId="31" xfId="0" applyNumberFormat="1" applyFont="1" applyFill="1" applyBorder="1"/>
    <xf numFmtId="164" fontId="5" fillId="0" borderId="35" xfId="0" applyNumberFormat="1" applyFont="1" applyFill="1" applyBorder="1"/>
    <xf numFmtId="164" fontId="5" fillId="0" borderId="34" xfId="0" applyNumberFormat="1" applyFont="1" applyFill="1" applyBorder="1"/>
    <xf numFmtId="164" fontId="5" fillId="0" borderId="33" xfId="0" applyNumberFormat="1" applyFont="1" applyFill="1" applyBorder="1"/>
    <xf numFmtId="164" fontId="0" fillId="0" borderId="13" xfId="0" applyNumberFormat="1" applyBorder="1"/>
    <xf numFmtId="164" fontId="0" fillId="0" borderId="24" xfId="0" applyNumberFormat="1" applyBorder="1"/>
    <xf numFmtId="164" fontId="5" fillId="0" borderId="43" xfId="0" applyNumberFormat="1" applyFont="1" applyBorder="1"/>
    <xf numFmtId="164" fontId="5" fillId="0" borderId="44" xfId="0" applyNumberFormat="1" applyFont="1" applyBorder="1"/>
    <xf numFmtId="164" fontId="0" fillId="0" borderId="28" xfId="0" applyNumberFormat="1" applyFill="1" applyBorder="1"/>
    <xf numFmtId="164" fontId="0" fillId="0" borderId="12" xfId="0" applyNumberFormat="1" applyFill="1" applyBorder="1"/>
    <xf numFmtId="164" fontId="0" fillId="0" borderId="29" xfId="0" applyNumberFormat="1" applyFill="1" applyBorder="1"/>
    <xf numFmtId="164" fontId="5" fillId="0" borderId="32" xfId="0" applyNumberFormat="1" applyFont="1" applyFill="1" applyBorder="1"/>
    <xf numFmtId="2" fontId="0" fillId="0" borderId="0" xfId="0" applyNumberFormat="1"/>
    <xf numFmtId="0" fontId="6" fillId="0" borderId="0" xfId="0" applyFont="1" applyFill="1"/>
    <xf numFmtId="0" fontId="12" fillId="0" borderId="0" xfId="0" applyFont="1"/>
    <xf numFmtId="0" fontId="6" fillId="0" borderId="0" xfId="0" applyFont="1"/>
    <xf numFmtId="0" fontId="12" fillId="0" borderId="0" xfId="0" applyFont="1" applyBorder="1" applyAlignment="1"/>
    <xf numFmtId="0" fontId="4" fillId="0" borderId="0" xfId="1" applyFill="1"/>
    <xf numFmtId="0" fontId="13" fillId="0" borderId="0" xfId="0" applyFont="1"/>
    <xf numFmtId="0" fontId="12" fillId="0" borderId="0" xfId="0" applyFont="1" applyFill="1" applyBorder="1" applyAlignment="1">
      <alignment horizontal="center"/>
    </xf>
    <xf numFmtId="0" fontId="0" fillId="0" borderId="0" xfId="0" applyBorder="1" applyAlignment="1">
      <alignment horizontal="left"/>
    </xf>
    <xf numFmtId="0" fontId="5" fillId="0" borderId="0" xfId="0" applyFont="1" applyBorder="1" applyAlignment="1">
      <alignment horizontal="left"/>
    </xf>
    <xf numFmtId="0" fontId="1"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 fillId="0" borderId="0" xfId="0" applyFont="1" applyBorder="1" applyAlignment="1">
      <alignment horizontal="left"/>
    </xf>
    <xf numFmtId="0" fontId="1" fillId="0" borderId="0"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11" xfId="0" applyFill="1" applyBorder="1" applyAlignment="1">
      <alignment horizontal="center"/>
    </xf>
    <xf numFmtId="0" fontId="0" fillId="0" borderId="5" xfId="0" applyFill="1" applyBorder="1"/>
    <xf numFmtId="0" fontId="0" fillId="0" borderId="27" xfId="0" applyFill="1" applyBorder="1" applyAlignment="1">
      <alignment horizontal="right" indent="2"/>
    </xf>
    <xf numFmtId="0" fontId="0" fillId="0" borderId="12" xfId="0" applyFill="1" applyBorder="1" applyAlignment="1">
      <alignment horizontal="right" indent="2"/>
    </xf>
    <xf numFmtId="0" fontId="0" fillId="0" borderId="29" xfId="0" applyFill="1" applyBorder="1" applyAlignment="1">
      <alignment horizontal="right" indent="2"/>
    </xf>
    <xf numFmtId="164" fontId="0" fillId="0" borderId="27" xfId="0" applyNumberFormat="1" applyFill="1" applyBorder="1"/>
    <xf numFmtId="164" fontId="0" fillId="0" borderId="17" xfId="0" applyNumberFormat="1" applyFill="1" applyBorder="1"/>
    <xf numFmtId="0" fontId="0" fillId="0" borderId="17" xfId="0" applyFill="1" applyBorder="1" applyAlignment="1">
      <alignment horizontal="right" indent="2"/>
    </xf>
    <xf numFmtId="0" fontId="15" fillId="0" borderId="0" xfId="0" applyFont="1" applyFill="1" applyBorder="1"/>
    <xf numFmtId="0" fontId="0" fillId="0" borderId="45" xfId="0" applyBorder="1" applyAlignment="1">
      <alignment horizontal="center" wrapText="1"/>
    </xf>
    <xf numFmtId="0" fontId="0" fillId="0" borderId="14" xfId="0" applyBorder="1" applyAlignment="1">
      <alignment horizontal="center" wrapText="1"/>
    </xf>
    <xf numFmtId="0" fontId="1" fillId="0" borderId="0" xfId="0" applyFont="1" applyBorder="1" applyAlignment="1">
      <alignment horizontal="center"/>
    </xf>
    <xf numFmtId="0" fontId="0" fillId="0" borderId="45" xfId="0" applyBorder="1" applyAlignment="1">
      <alignment horizontal="center"/>
    </xf>
    <xf numFmtId="0" fontId="0" fillId="0" borderId="14" xfId="0" applyBorder="1" applyAlignment="1">
      <alignment horizontal="center"/>
    </xf>
    <xf numFmtId="0" fontId="0" fillId="0" borderId="46" xfId="0" applyBorder="1" applyAlignment="1">
      <alignment horizontal="center"/>
    </xf>
    <xf numFmtId="0" fontId="0" fillId="0" borderId="45" xfId="0" applyFill="1" applyBorder="1" applyAlignment="1">
      <alignment horizontal="center"/>
    </xf>
    <xf numFmtId="0" fontId="0" fillId="0" borderId="14" xfId="0" applyFill="1" applyBorder="1" applyAlignment="1">
      <alignment horizontal="center"/>
    </xf>
    <xf numFmtId="0" fontId="0" fillId="0" borderId="46" xfId="0" applyFill="1" applyBorder="1" applyAlignment="1">
      <alignment horizontal="center"/>
    </xf>
    <xf numFmtId="0" fontId="12" fillId="0" borderId="0" xfId="0" applyFont="1" applyBorder="1" applyAlignment="1">
      <alignment horizontal="center"/>
    </xf>
    <xf numFmtId="0" fontId="14" fillId="0" borderId="0" xfId="0" applyNumberFormat="1" applyFont="1" applyAlignment="1">
      <alignment horizontal="left" wrapText="1"/>
    </xf>
    <xf numFmtId="0" fontId="0" fillId="0" borderId="45" xfId="0" applyNumberFormat="1" applyBorder="1" applyAlignment="1">
      <alignment horizontal="center" wrapText="1"/>
    </xf>
    <xf numFmtId="0" fontId="0" fillId="0" borderId="14" xfId="0" applyNumberFormat="1" applyBorder="1" applyAlignment="1">
      <alignment horizontal="center" wrapText="1"/>
    </xf>
    <xf numFmtId="0" fontId="0" fillId="0" borderId="46" xfId="0" applyNumberFormat="1" applyBorder="1" applyAlignment="1">
      <alignment horizont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1" fillId="0" borderId="49" xfId="0" applyFont="1" applyFill="1" applyBorder="1" applyAlignment="1">
      <alignment horizontal="center"/>
    </xf>
    <xf numFmtId="0" fontId="1" fillId="0" borderId="47" xfId="0" applyFont="1" applyFill="1" applyBorder="1" applyAlignment="1">
      <alignment horizontal="center"/>
    </xf>
    <xf numFmtId="0" fontId="8" fillId="0" borderId="0" xfId="0" applyFont="1" applyFill="1" applyBorder="1" applyAlignment="1">
      <alignment horizontal="center"/>
    </xf>
    <xf numFmtId="0" fontId="12" fillId="0" borderId="0" xfId="0" applyFont="1" applyFill="1" applyBorder="1" applyAlignment="1">
      <alignment horizontal="center"/>
    </xf>
    <xf numFmtId="0" fontId="0" fillId="0" borderId="17"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0" fillId="0" borderId="38" xfId="0" applyBorder="1" applyAlignment="1">
      <alignment horizontal="center"/>
    </xf>
    <xf numFmtId="0" fontId="5" fillId="0" borderId="0" xfId="0" applyFont="1" applyBorder="1" applyAlignment="1">
      <alignment horizontal="center"/>
    </xf>
    <xf numFmtId="0" fontId="0" fillId="0" borderId="51" xfId="0" applyFont="1" applyBorder="1" applyAlignment="1">
      <alignment horizontal="center"/>
    </xf>
    <xf numFmtId="0" fontId="0" fillId="0" borderId="50" xfId="0" applyFont="1" applyBorder="1" applyAlignment="1">
      <alignment horizontal="center"/>
    </xf>
    <xf numFmtId="0" fontId="0" fillId="0" borderId="52" xfId="0" applyFont="1" applyBorder="1" applyAlignment="1">
      <alignment horizontal="center"/>
    </xf>
    <xf numFmtId="0" fontId="5" fillId="0" borderId="54"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16" fillId="0" borderId="0" xfId="0" applyFont="1"/>
    <xf numFmtId="0" fontId="15" fillId="0" borderId="0" xfId="0" applyFont="1"/>
    <xf numFmtId="0" fontId="15" fillId="0" borderId="0" xfId="0" quotePrefix="1" applyFont="1" applyAlignment="1"/>
    <xf numFmtId="0" fontId="16" fillId="0" borderId="18" xfId="0" applyFont="1" applyFill="1" applyBorder="1" applyAlignment="1">
      <alignment horizont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12</xdr:col>
      <xdr:colOff>457200</xdr:colOff>
      <xdr:row>36</xdr:row>
      <xdr:rowOff>0</xdr:rowOff>
    </xdr:to>
    <xdr:sp macro="" textlink="">
      <xdr:nvSpPr>
        <xdr:cNvPr id="2" name="Tekstvak 1">
          <a:extLst>
            <a:ext uri="{FF2B5EF4-FFF2-40B4-BE49-F238E27FC236}">
              <a16:creationId xmlns:a16="http://schemas.microsoft.com/office/drawing/2014/main" id="{104D0DA7-4556-405F-BA1E-748049D9EB2E}"/>
            </a:ext>
          </a:extLst>
        </xdr:cNvPr>
        <xdr:cNvSpPr txBox="1"/>
      </xdr:nvSpPr>
      <xdr:spPr>
        <a:xfrm>
          <a:off x="0" y="7620"/>
          <a:ext cx="7772400" cy="66714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100" b="1" i="0" u="sng">
              <a:solidFill>
                <a:sysClr val="windowText" lastClr="000000"/>
              </a:solidFill>
            </a:rPr>
            <a:t>TOELICHTING</a:t>
          </a:r>
        </a:p>
        <a:p>
          <a:endParaRPr lang="nl-BE" sz="1100" b="1" i="0" u="sng">
            <a:solidFill>
              <a:sysClr val="windowText" lastClr="000000"/>
            </a:solidFill>
          </a:endParaRPr>
        </a:p>
        <a:p>
          <a:r>
            <a:rPr lang="nl-BE" sz="1100">
              <a:solidFill>
                <a:sysClr val="windowText" lastClr="000000"/>
              </a:solidFill>
            </a:rPr>
            <a:t>In</a:t>
          </a:r>
          <a:r>
            <a:rPr lang="nl-BE" sz="1100" baseline="0">
              <a:solidFill>
                <a:sysClr val="windowText" lastClr="000000"/>
              </a:solidFill>
            </a:rPr>
            <a:t> d</a:t>
          </a:r>
          <a:r>
            <a:rPr lang="nl-BE" sz="1100">
              <a:solidFill>
                <a:sysClr val="windowText" lastClr="000000"/>
              </a:solidFill>
            </a:rPr>
            <a:t>it statistisch jaarboek wordt er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a:t>
          </a:r>
        </a:p>
        <a:p>
          <a:r>
            <a:rPr lang="nl-BE" sz="1100">
              <a:solidFill>
                <a:sysClr val="windowText" lastClr="000000"/>
              </a:solidFill>
            </a:rPr>
            <a:t> </a:t>
          </a:r>
        </a:p>
        <a:p>
          <a:r>
            <a:rPr lang="nl-BE" sz="1100" b="1">
              <a:solidFill>
                <a:schemeClr val="dk1"/>
              </a:solidFill>
              <a:effectLst/>
              <a:latin typeface="+mn-lt"/>
              <a:ea typeface="+mn-ea"/>
              <a:cs typeface="+mn-cs"/>
            </a:rPr>
            <a:t>Gezinstaal</a:t>
          </a:r>
          <a:endParaRPr lang="nl-BE" sz="1100">
            <a:effectLst/>
          </a:endParaRPr>
        </a:p>
        <a:p>
          <a:r>
            <a:rPr lang="nl-BE" sz="1100">
              <a:solidFill>
                <a:schemeClr val="dk1"/>
              </a:solidFill>
              <a:effectLst/>
              <a:latin typeface="+mn-lt"/>
              <a:ea typeface="+mn-ea"/>
              <a:cs typeface="+mn-cs"/>
            </a:rPr>
            <a:t>De gezinstaal is risicovol wanneer de gezinstaal niet overeenkomt met de onderwijstaal. We gaan er hierbij vanuit dat de onderwijstaal Nederlands is.</a:t>
          </a:r>
          <a:endParaRPr lang="nl-BE" sz="1100">
            <a:effectLst/>
          </a:endParaRPr>
        </a:p>
        <a:p>
          <a:r>
            <a:rPr lang="nl-BE" sz="1100">
              <a:solidFill>
                <a:schemeClr val="dk1"/>
              </a:solidFill>
              <a:effectLst/>
              <a:latin typeface="+mn-lt"/>
              <a:ea typeface="+mn-ea"/>
              <a:cs typeface="+mn-cs"/>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endParaRPr lang="nl-BE" sz="1100">
            <a:effectLst/>
          </a:endParaRPr>
        </a:p>
        <a:p>
          <a:endParaRPr lang="nl-BE" sz="1100">
            <a:solidFill>
              <a:sysClr val="windowText" lastClr="000000"/>
            </a:solidFill>
          </a:endParaRPr>
        </a:p>
        <a:p>
          <a:r>
            <a:rPr lang="nl-BE" sz="1100" b="1">
              <a:solidFill>
                <a:sysClr val="windowText" lastClr="000000"/>
              </a:solidFill>
            </a:rPr>
            <a:t>Opleidingsniveau van de moeder</a:t>
          </a:r>
        </a:p>
        <a:p>
          <a:r>
            <a:rPr lang="nl-BE" sz="1100">
              <a:solidFill>
                <a:sysClr val="windowText" lastClr="000000"/>
              </a:solidFill>
            </a:rPr>
            <a:t>Een leerling tikt aan op dit kenmerk als de moeder maximaal lager secundair onderwijs afgewerkt heeft. Als het opleidingsniveau niet gekend is, tikt de leerling niet aan.</a:t>
          </a:r>
        </a:p>
        <a:p>
          <a:endParaRPr lang="nl-BE" sz="1100" b="1">
            <a:solidFill>
              <a:sysClr val="windowText" lastClr="000000"/>
            </a:solidFill>
          </a:endParaRPr>
        </a:p>
        <a:p>
          <a:pPr>
            <a:lnSpc>
              <a:spcPct val="100000"/>
            </a:lnSpc>
          </a:pPr>
          <a:r>
            <a:rPr lang="nl-BE" sz="1100" b="1">
              <a:solidFill>
                <a:sysClr val="windowText" lastClr="000000"/>
              </a:solidFill>
            </a:rPr>
            <a:t>Schooltoeslag</a:t>
          </a:r>
        </a:p>
        <a:p>
          <a:pPr>
            <a:lnSpc>
              <a:spcPct val="100000"/>
            </a:lnSpc>
          </a:pPr>
          <a:r>
            <a:rPr lang="nl-BE" sz="1100">
              <a:solidFill>
                <a:sysClr val="windowText" lastClr="000000"/>
              </a:solidFill>
            </a:rPr>
            <a:t>De leerling tikt aan op dit kenmerk als hij/zij een schooltoeslag gekregen heeft.</a:t>
          </a:r>
        </a:p>
        <a:p>
          <a:pPr>
            <a:lnSpc>
              <a:spcPct val="100000"/>
            </a:lnSpc>
          </a:pPr>
          <a:endParaRPr lang="nl-BE" sz="1100">
            <a:solidFill>
              <a:sysClr val="windowText" lastClr="000000"/>
            </a:solidFill>
          </a:endParaRPr>
        </a:p>
        <a:p>
          <a:pPr>
            <a:lnSpc>
              <a:spcPct val="100000"/>
            </a:lnSpc>
          </a:pPr>
          <a:r>
            <a:rPr lang="nl-BE" sz="1100">
              <a:solidFill>
                <a:sysClr val="windowText" lastClr="000000"/>
              </a:solidFill>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p>
        <a:p>
          <a:pPr>
            <a:lnSpc>
              <a:spcPts val="1200"/>
            </a:lnSpc>
          </a:pPr>
          <a:r>
            <a:rPr lang="nl-BE" sz="1100">
              <a:solidFill>
                <a:sysClr val="windowText" lastClr="000000"/>
              </a:solidFill>
            </a:rPr>
            <a:t> </a:t>
          </a:r>
        </a:p>
        <a:p>
          <a:pPr>
            <a:lnSpc>
              <a:spcPct val="100000"/>
            </a:lnSpc>
          </a:pPr>
          <a:r>
            <a:rPr lang="nl-BE" sz="1100" b="1">
              <a:solidFill>
                <a:sysClr val="windowText" lastClr="000000"/>
              </a:solidFill>
            </a:rPr>
            <a:t>Scope van de gegevens</a:t>
          </a:r>
        </a:p>
        <a:p>
          <a:pPr>
            <a:lnSpc>
              <a:spcPts val="1200"/>
            </a:lnSpc>
          </a:pPr>
          <a:r>
            <a:rPr lang="nl-BE" sz="1100">
              <a:solidFill>
                <a:sysClr val="windowText" lastClr="000000"/>
              </a:solidFill>
              <a:latin typeface="+mn-lt"/>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a:t>
          </a:r>
        </a:p>
        <a:p>
          <a:pPr>
            <a:lnSpc>
              <a:spcPts val="1200"/>
            </a:lnSpc>
          </a:pPr>
          <a:r>
            <a:rPr lang="nl-BE" sz="1100" b="0" i="0" u="none" strike="noStrike">
              <a:solidFill>
                <a:srgbClr val="0070C0"/>
              </a:solidFill>
              <a:effectLst/>
              <a:latin typeface="+mn-lt"/>
              <a:ea typeface="+mn-ea"/>
              <a:cs typeface="+mn-cs"/>
            </a:rPr>
            <a:t>De cijfers voor deeltijds secundair onderwijs bevatten in de hierna volgende tabellen de leerlingenaantallen van het deeltijds beroepssecundair onderwijs en duaal leren aangeboden in CDO. De cijfers voor voltijds gewoon secundair onderwijs zijn deze zonder de leerlingen duaal leren aangeboden in CDO en Syntra-campussen.</a:t>
          </a:r>
          <a:r>
            <a:rPr lang="nl-BE">
              <a:solidFill>
                <a:srgbClr val="0070C0"/>
              </a:solidFill>
            </a:rPr>
            <a:t> </a:t>
          </a:r>
          <a:endParaRPr lang="nl-BE" sz="1100">
            <a:solidFill>
              <a:srgbClr val="0070C0"/>
            </a:solidFill>
            <a:latin typeface="+mn-lt"/>
          </a:endParaRPr>
        </a:p>
        <a:p>
          <a:pPr>
            <a:lnSpc>
              <a:spcPts val="1200"/>
            </a:lnSpc>
          </a:pPr>
          <a:endParaRPr lang="nl-BE" sz="1100">
            <a:solidFill>
              <a:sysClr val="windowText" lastClr="000000"/>
            </a:solidFill>
            <a:latin typeface="+mn-lt"/>
          </a:endParaRPr>
        </a:p>
        <a:p>
          <a:pPr>
            <a:lnSpc>
              <a:spcPts val="1000"/>
            </a:lnSpc>
          </a:pPr>
          <a:r>
            <a:rPr lang="nl-BE" sz="1100">
              <a:solidFill>
                <a:sysClr val="windowText" lastClr="000000"/>
              </a:solidFill>
              <a:latin typeface="+mn-lt"/>
            </a:rPr>
            <a:t>In dit statistisch jaarboek worden in de tabellen over de leerlingenkenmerken alle leerlingen op 1 februari geteld. Voor de berekening van de extra middelen worden soms andere teldata gebruikt.</a:t>
          </a:r>
        </a:p>
        <a:p>
          <a:pPr>
            <a:lnSpc>
              <a:spcPts val="1100"/>
            </a:lnSpc>
          </a:pPr>
          <a:endParaRPr lang="nl-BE" sz="1100">
            <a:solidFill>
              <a:sysClr val="windowText" lastClr="000000"/>
            </a:solidFill>
            <a:latin typeface="+mn-lt"/>
          </a:endParaRPr>
        </a:p>
        <a:p>
          <a:pPr>
            <a:lnSpc>
              <a:spcPts val="1000"/>
            </a:lnSpc>
          </a:pPr>
          <a:r>
            <a:rPr lang="nl-BE" sz="1100">
              <a:solidFill>
                <a:sysClr val="windowText" lastClr="000000"/>
              </a:solidFill>
              <a:latin typeface="+mn-lt"/>
            </a:rPr>
            <a:t>Voor de definities van schoolse vorderingen en zittenblijven verwijzen we naar  Deel  1, hoofdstuk 3.1.3.: Schoolse vorderingen en zittenblijven in het gewoon secundair onderwijs.</a:t>
          </a:r>
        </a:p>
        <a:p>
          <a:pPr>
            <a:lnSpc>
              <a:spcPts val="800"/>
            </a:lnSpc>
          </a:pPr>
          <a:endParaRPr lang="nl-BE" sz="1100">
            <a:solidFill>
              <a:sysClr val="windowText" lastClr="000000"/>
            </a:solidFill>
          </a:endParaRPr>
        </a:p>
        <a:p>
          <a:pPr>
            <a:lnSpc>
              <a:spcPts val="1000"/>
            </a:lnSpc>
          </a:pPr>
          <a:endParaRPr lang="nl-BE" sz="1100" b="1" baseline="0">
            <a:solidFill>
              <a:srgbClr val="FF0000"/>
            </a:solidFill>
          </a:endParaRPr>
        </a:p>
        <a:p>
          <a:pPr>
            <a:lnSpc>
              <a:spcPts val="700"/>
            </a:lnSpc>
          </a:pPr>
          <a:endParaRPr lang="nl-BE" sz="1100" b="1"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3</xdr:row>
      <xdr:rowOff>0</xdr:rowOff>
    </xdr:to>
    <xdr:sp macro="" textlink="">
      <xdr:nvSpPr>
        <xdr:cNvPr id="2481" name="Rectangle 1">
          <a:extLst>
            <a:ext uri="{FF2B5EF4-FFF2-40B4-BE49-F238E27FC236}">
              <a16:creationId xmlns:a16="http://schemas.microsoft.com/office/drawing/2014/main" id="{B029B896-0D9D-4E00-A9E1-F0893C7C12CC}"/>
            </a:ext>
          </a:extLst>
        </xdr:cNvPr>
        <xdr:cNvSpPr>
          <a:spLocks noChangeArrowheads="1"/>
        </xdr:cNvSpPr>
      </xdr:nvSpPr>
      <xdr:spPr bwMode="auto">
        <a:xfrm>
          <a:off x="0" y="541020"/>
          <a:ext cx="165354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19"/>
  <sheetViews>
    <sheetView tabSelected="1" zoomScale="115" zoomScaleNormal="115" workbookViewId="0"/>
  </sheetViews>
  <sheetFormatPr defaultRowHeight="14.4" x14ac:dyDescent="0.3"/>
  <cols>
    <col min="1" max="1" width="25.33203125" customWidth="1"/>
  </cols>
  <sheetData>
    <row r="1" spans="1:2" ht="18" x14ac:dyDescent="0.35">
      <c r="A1" s="170" t="s">
        <v>72</v>
      </c>
    </row>
    <row r="2" spans="1:2" ht="18" x14ac:dyDescent="0.35">
      <c r="A2" s="192" t="s">
        <v>92</v>
      </c>
    </row>
    <row r="4" spans="1:2" x14ac:dyDescent="0.3">
      <c r="A4" s="32" t="s">
        <v>65</v>
      </c>
    </row>
    <row r="5" spans="1:2" x14ac:dyDescent="0.3">
      <c r="A5" s="191" t="s">
        <v>46</v>
      </c>
      <c r="B5" t="s">
        <v>45</v>
      </c>
    </row>
    <row r="6" spans="1:2" x14ac:dyDescent="0.3">
      <c r="A6" s="191" t="s">
        <v>47</v>
      </c>
      <c r="B6" s="246" t="s">
        <v>100</v>
      </c>
    </row>
    <row r="7" spans="1:2" x14ac:dyDescent="0.3">
      <c r="A7" s="28"/>
    </row>
    <row r="8" spans="1:2" x14ac:dyDescent="0.3">
      <c r="A8" s="191" t="s">
        <v>48</v>
      </c>
      <c r="B8" t="s">
        <v>53</v>
      </c>
    </row>
    <row r="9" spans="1:2" x14ac:dyDescent="0.3">
      <c r="A9" s="28"/>
    </row>
    <row r="10" spans="1:2" x14ac:dyDescent="0.3">
      <c r="A10" s="67" t="s">
        <v>54</v>
      </c>
    </row>
    <row r="11" spans="1:2" x14ac:dyDescent="0.3">
      <c r="A11" s="191" t="s">
        <v>61</v>
      </c>
      <c r="B11" t="s">
        <v>45</v>
      </c>
    </row>
    <row r="12" spans="1:2" x14ac:dyDescent="0.3">
      <c r="A12" s="191" t="s">
        <v>62</v>
      </c>
      <c r="B12" s="246" t="s">
        <v>100</v>
      </c>
    </row>
    <row r="13" spans="1:2" x14ac:dyDescent="0.3">
      <c r="A13" s="28"/>
    </row>
    <row r="14" spans="1:2" x14ac:dyDescent="0.3">
      <c r="A14" s="28"/>
    </row>
    <row r="15" spans="1:2" x14ac:dyDescent="0.3">
      <c r="A15" s="67" t="s">
        <v>27</v>
      </c>
    </row>
    <row r="16" spans="1:2" x14ac:dyDescent="0.3">
      <c r="A16" s="191" t="s">
        <v>63</v>
      </c>
      <c r="B16" t="s">
        <v>52</v>
      </c>
    </row>
    <row r="17" spans="1:2" x14ac:dyDescent="0.3">
      <c r="A17" s="191" t="s">
        <v>70</v>
      </c>
      <c r="B17" t="s">
        <v>50</v>
      </c>
    </row>
    <row r="18" spans="1:2" x14ac:dyDescent="0.3">
      <c r="A18" s="191" t="s">
        <v>71</v>
      </c>
      <c r="B18" t="s">
        <v>49</v>
      </c>
    </row>
    <row r="19" spans="1:2" x14ac:dyDescent="0.3">
      <c r="A19" s="191" t="s">
        <v>64</v>
      </c>
      <c r="B19" t="s">
        <v>51</v>
      </c>
    </row>
  </sheetData>
  <hyperlinks>
    <hyperlink ref="A5" location="'1_SES_SO'!A1" display="1_SES_SO" xr:uid="{00000000-0004-0000-0000-000000000000}"/>
    <hyperlink ref="A6" location="'2_SES_DBSO'!A1" display="2_SES_DBSO" xr:uid="{00000000-0004-0000-0000-000001000000}"/>
    <hyperlink ref="A8" location="'3_SES_evolutie'!A1" display="3_SES_evolutie" xr:uid="{00000000-0004-0000-0000-000002000000}"/>
    <hyperlink ref="A11" location="'4_SES_SO_detail'!A1" display="4_SES_SO_detail" xr:uid="{00000000-0004-0000-0000-000003000000}"/>
    <hyperlink ref="A12" location="'5_SES_DBSO_detail'!A1" display="5_SES_DBSO_detail" xr:uid="{00000000-0004-0000-0000-000004000000}"/>
    <hyperlink ref="A16" location="'6_SES_SO_SV_geslacht'!A1" display="6_SES_SO_SV_geslacht" xr:uid="{00000000-0004-0000-0000-000005000000}"/>
    <hyperlink ref="A17" location="'7_SES_SO_SV_Belg_NBelg'!A1" display="7_SES_SO_SV_Belg_NBelg" xr:uid="{00000000-0004-0000-0000-000006000000}"/>
    <hyperlink ref="A18" location="'8_SES_SO_ZBL_geslacht'!A1" display="8_SES_SO_ZBL_geslacht" xr:uid="{00000000-0004-0000-0000-000007000000}"/>
    <hyperlink ref="A19" location="'9_SES_SO_ZBL_Belg_NBelg'!A1" display="9_SES_SO_ZBL_Belg_NBelg" xr:uid="{00000000-0004-0000-0000-000008000000}"/>
  </hyperlinks>
  <pageMargins left="0.51181102362204722" right="0.51181102362204722" top="0.74803149606299213" bottom="0.74803149606299213"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P37"/>
  <sheetViews>
    <sheetView zoomScaleNormal="100" workbookViewId="0"/>
  </sheetViews>
  <sheetFormatPr defaultRowHeight="14.4" x14ac:dyDescent="0.3"/>
  <cols>
    <col min="1" max="1" width="15.33203125" style="2" customWidth="1"/>
    <col min="2" max="3" width="15.33203125" customWidth="1"/>
    <col min="4" max="14" width="13.5546875" customWidth="1"/>
    <col min="15" max="15" width="13.5546875" style="2" customWidth="1"/>
  </cols>
  <sheetData>
    <row r="1" spans="1:16" x14ac:dyDescent="0.3">
      <c r="A1" s="1"/>
    </row>
    <row r="2" spans="1:16" x14ac:dyDescent="0.3">
      <c r="A2" s="214" t="s">
        <v>101</v>
      </c>
      <c r="B2" s="214"/>
      <c r="C2" s="214"/>
      <c r="D2" s="214"/>
      <c r="E2" s="214"/>
      <c r="F2" s="214"/>
      <c r="G2" s="214"/>
      <c r="H2" s="214"/>
      <c r="I2" s="214"/>
      <c r="J2" s="214"/>
      <c r="K2" s="214"/>
      <c r="L2" s="214"/>
      <c r="M2" s="214"/>
      <c r="N2" s="214"/>
      <c r="O2" s="214"/>
    </row>
    <row r="3" spans="1:16" s="189" customFormat="1" x14ac:dyDescent="0.3">
      <c r="A3" s="221" t="s">
        <v>92</v>
      </c>
      <c r="B3" s="221"/>
      <c r="C3" s="221"/>
      <c r="D3" s="221"/>
      <c r="E3" s="221"/>
      <c r="F3" s="221"/>
      <c r="G3" s="221"/>
      <c r="H3" s="221"/>
      <c r="I3" s="221"/>
      <c r="J3" s="221"/>
      <c r="K3" s="221"/>
      <c r="L3" s="221"/>
      <c r="M3" s="221"/>
      <c r="N3" s="221"/>
      <c r="O3" s="221"/>
    </row>
    <row r="4" spans="1:16" ht="7.2" customHeight="1" x14ac:dyDescent="0.3">
      <c r="A4" s="30"/>
      <c r="B4" s="30"/>
      <c r="C4" s="30"/>
      <c r="D4" s="30"/>
      <c r="E4" s="30"/>
      <c r="F4" s="30"/>
      <c r="G4" s="30"/>
      <c r="H4" s="30"/>
      <c r="I4" s="30"/>
      <c r="J4" s="30"/>
      <c r="K4" s="30"/>
      <c r="L4" s="30"/>
      <c r="M4" s="30"/>
      <c r="N4" s="30"/>
      <c r="O4" s="30"/>
    </row>
    <row r="5" spans="1:16" x14ac:dyDescent="0.3">
      <c r="A5" s="239" t="s">
        <v>78</v>
      </c>
      <c r="B5" s="239"/>
      <c r="C5" s="239"/>
      <c r="D5" s="239"/>
      <c r="E5" s="239"/>
      <c r="F5" s="239"/>
      <c r="G5" s="239"/>
      <c r="H5" s="239"/>
      <c r="I5" s="239"/>
      <c r="J5" s="239"/>
      <c r="K5" s="239"/>
      <c r="L5" s="239"/>
      <c r="M5" s="239"/>
      <c r="N5" s="239"/>
      <c r="O5" s="239"/>
    </row>
    <row r="6" spans="1:16" ht="7.2" customHeight="1" thickBot="1" x14ac:dyDescent="0.35"/>
    <row r="7" spans="1:16" s="32" customFormat="1" ht="15" thickTop="1" x14ac:dyDescent="0.3">
      <c r="A7" s="235" t="s">
        <v>43</v>
      </c>
      <c r="B7" s="235"/>
      <c r="C7" s="235"/>
      <c r="D7" s="240" t="s">
        <v>1</v>
      </c>
      <c r="E7" s="241"/>
      <c r="F7" s="241"/>
      <c r="G7" s="242"/>
      <c r="H7" s="240" t="s">
        <v>2</v>
      </c>
      <c r="I7" s="241"/>
      <c r="J7" s="241"/>
      <c r="K7" s="242"/>
      <c r="L7" s="241" t="s">
        <v>0</v>
      </c>
      <c r="M7" s="241"/>
      <c r="N7" s="241"/>
      <c r="O7" s="241"/>
    </row>
    <row r="8" spans="1:16" ht="43.2" x14ac:dyDescent="0.3">
      <c r="A8" s="99" t="s">
        <v>34</v>
      </c>
      <c r="B8" s="92" t="s">
        <v>56</v>
      </c>
      <c r="C8" s="103" t="s">
        <v>87</v>
      </c>
      <c r="D8" s="104" t="s">
        <v>17</v>
      </c>
      <c r="E8" s="59" t="s">
        <v>18</v>
      </c>
      <c r="F8" s="59" t="s">
        <v>35</v>
      </c>
      <c r="G8" s="106" t="s">
        <v>0</v>
      </c>
      <c r="H8" s="104" t="s">
        <v>17</v>
      </c>
      <c r="I8" s="59" t="s">
        <v>18</v>
      </c>
      <c r="J8" s="59" t="s">
        <v>35</v>
      </c>
      <c r="K8" s="122" t="s">
        <v>0</v>
      </c>
      <c r="L8" s="99" t="s">
        <v>17</v>
      </c>
      <c r="M8" s="59" t="s">
        <v>18</v>
      </c>
      <c r="N8" s="59" t="s">
        <v>35</v>
      </c>
      <c r="O8" s="116" t="s">
        <v>0</v>
      </c>
    </row>
    <row r="9" spans="1:16" s="28" customFormat="1" x14ac:dyDescent="0.3">
      <c r="A9" s="205" t="s">
        <v>58</v>
      </c>
      <c r="B9" s="206" t="s">
        <v>58</v>
      </c>
      <c r="C9" s="210" t="s">
        <v>58</v>
      </c>
      <c r="D9" s="182">
        <v>1498</v>
      </c>
      <c r="E9" s="183">
        <v>15160</v>
      </c>
      <c r="F9" s="183">
        <v>578</v>
      </c>
      <c r="G9" s="184">
        <v>17236</v>
      </c>
      <c r="H9" s="182">
        <v>1086</v>
      </c>
      <c r="I9" s="183">
        <v>15920</v>
      </c>
      <c r="J9" s="183">
        <v>421</v>
      </c>
      <c r="K9" s="184">
        <v>17427</v>
      </c>
      <c r="L9" s="208">
        <f>SUM(D9,H9)</f>
        <v>2584</v>
      </c>
      <c r="M9" s="183">
        <f t="shared" ref="M9:O16" si="0">SUM(E9,I9)</f>
        <v>31080</v>
      </c>
      <c r="N9" s="183">
        <f t="shared" si="0"/>
        <v>999</v>
      </c>
      <c r="O9" s="209">
        <f t="shared" si="0"/>
        <v>34663</v>
      </c>
    </row>
    <row r="10" spans="1:16" s="28" customFormat="1" x14ac:dyDescent="0.3">
      <c r="A10" s="205" t="s">
        <v>58</v>
      </c>
      <c r="B10" s="206" t="s">
        <v>58</v>
      </c>
      <c r="C10" s="210" t="s">
        <v>57</v>
      </c>
      <c r="D10" s="182">
        <v>331</v>
      </c>
      <c r="E10" s="183">
        <v>3182</v>
      </c>
      <c r="F10" s="183">
        <v>242</v>
      </c>
      <c r="G10" s="184">
        <v>3755</v>
      </c>
      <c r="H10" s="182">
        <v>199</v>
      </c>
      <c r="I10" s="183">
        <v>3349</v>
      </c>
      <c r="J10" s="183">
        <v>206</v>
      </c>
      <c r="K10" s="184">
        <v>3754</v>
      </c>
      <c r="L10" s="208">
        <f t="shared" ref="L10:L16" si="1">SUM(D10,H10)</f>
        <v>530</v>
      </c>
      <c r="M10" s="183">
        <f t="shared" si="0"/>
        <v>6531</v>
      </c>
      <c r="N10" s="183">
        <f t="shared" si="0"/>
        <v>448</v>
      </c>
      <c r="O10" s="209">
        <f t="shared" si="0"/>
        <v>7509</v>
      </c>
    </row>
    <row r="11" spans="1:16" s="28" customFormat="1" x14ac:dyDescent="0.3">
      <c r="A11" s="205" t="s">
        <v>58</v>
      </c>
      <c r="B11" s="206" t="s">
        <v>57</v>
      </c>
      <c r="C11" s="210" t="s">
        <v>58</v>
      </c>
      <c r="D11" s="182">
        <v>965</v>
      </c>
      <c r="E11" s="183">
        <v>10139</v>
      </c>
      <c r="F11" s="183">
        <v>324</v>
      </c>
      <c r="G11" s="184">
        <v>11428</v>
      </c>
      <c r="H11" s="182">
        <v>589</v>
      </c>
      <c r="I11" s="183">
        <v>10659</v>
      </c>
      <c r="J11" s="183">
        <v>262</v>
      </c>
      <c r="K11" s="184">
        <v>11510</v>
      </c>
      <c r="L11" s="208">
        <f t="shared" si="1"/>
        <v>1554</v>
      </c>
      <c r="M11" s="183">
        <f t="shared" si="0"/>
        <v>20798</v>
      </c>
      <c r="N11" s="183">
        <f t="shared" si="0"/>
        <v>586</v>
      </c>
      <c r="O11" s="209">
        <f t="shared" si="0"/>
        <v>22938</v>
      </c>
    </row>
    <row r="12" spans="1:16" s="28" customFormat="1" x14ac:dyDescent="0.3">
      <c r="A12" s="205" t="s">
        <v>57</v>
      </c>
      <c r="B12" s="206" t="s">
        <v>58</v>
      </c>
      <c r="C12" s="210" t="s">
        <v>58</v>
      </c>
      <c r="D12" s="182">
        <v>1364</v>
      </c>
      <c r="E12" s="183">
        <v>13985</v>
      </c>
      <c r="F12" s="183">
        <v>96</v>
      </c>
      <c r="G12" s="184">
        <v>15445</v>
      </c>
      <c r="H12" s="182">
        <v>971</v>
      </c>
      <c r="I12" s="183">
        <v>15373</v>
      </c>
      <c r="J12" s="183">
        <v>99</v>
      </c>
      <c r="K12" s="184">
        <v>16443</v>
      </c>
      <c r="L12" s="208">
        <f t="shared" si="1"/>
        <v>2335</v>
      </c>
      <c r="M12" s="183">
        <f t="shared" si="0"/>
        <v>29358</v>
      </c>
      <c r="N12" s="183">
        <f t="shared" si="0"/>
        <v>195</v>
      </c>
      <c r="O12" s="209">
        <f t="shared" si="0"/>
        <v>31888</v>
      </c>
    </row>
    <row r="13" spans="1:16" s="28" customFormat="1" x14ac:dyDescent="0.3">
      <c r="A13" s="205" t="s">
        <v>58</v>
      </c>
      <c r="B13" s="206" t="s">
        <v>57</v>
      </c>
      <c r="C13" s="210" t="s">
        <v>57</v>
      </c>
      <c r="D13" s="182">
        <v>550</v>
      </c>
      <c r="E13" s="183">
        <v>8020</v>
      </c>
      <c r="F13" s="183">
        <v>378</v>
      </c>
      <c r="G13" s="184">
        <v>8948</v>
      </c>
      <c r="H13" s="182">
        <v>319</v>
      </c>
      <c r="I13" s="183">
        <v>7914</v>
      </c>
      <c r="J13" s="183">
        <v>352</v>
      </c>
      <c r="K13" s="184">
        <v>8585</v>
      </c>
      <c r="L13" s="208">
        <f t="shared" si="1"/>
        <v>869</v>
      </c>
      <c r="M13" s="183">
        <f t="shared" si="0"/>
        <v>15934</v>
      </c>
      <c r="N13" s="183">
        <f t="shared" si="0"/>
        <v>730</v>
      </c>
      <c r="O13" s="209">
        <f t="shared" si="0"/>
        <v>17533</v>
      </c>
    </row>
    <row r="14" spans="1:16" s="28" customFormat="1" x14ac:dyDescent="0.3">
      <c r="A14" s="205" t="s">
        <v>57</v>
      </c>
      <c r="B14" s="206" t="s">
        <v>58</v>
      </c>
      <c r="C14" s="210" t="s">
        <v>57</v>
      </c>
      <c r="D14" s="182">
        <v>542</v>
      </c>
      <c r="E14" s="183">
        <v>7594</v>
      </c>
      <c r="F14" s="183">
        <v>104</v>
      </c>
      <c r="G14" s="184">
        <v>8240</v>
      </c>
      <c r="H14" s="182">
        <v>325</v>
      </c>
      <c r="I14" s="183">
        <v>7732</v>
      </c>
      <c r="J14" s="183">
        <v>85</v>
      </c>
      <c r="K14" s="184">
        <v>8142</v>
      </c>
      <c r="L14" s="208">
        <f t="shared" si="1"/>
        <v>867</v>
      </c>
      <c r="M14" s="183">
        <f t="shared" si="0"/>
        <v>15326</v>
      </c>
      <c r="N14" s="183">
        <f t="shared" si="0"/>
        <v>189</v>
      </c>
      <c r="O14" s="209">
        <f t="shared" si="0"/>
        <v>16382</v>
      </c>
    </row>
    <row r="15" spans="1:16" s="28" customFormat="1" x14ac:dyDescent="0.3">
      <c r="A15" s="205" t="s">
        <v>57</v>
      </c>
      <c r="B15" s="206" t="s">
        <v>57</v>
      </c>
      <c r="C15" s="210" t="s">
        <v>58</v>
      </c>
      <c r="D15" s="182">
        <v>2418</v>
      </c>
      <c r="E15" s="183">
        <v>36673</v>
      </c>
      <c r="F15" s="183">
        <v>172</v>
      </c>
      <c r="G15" s="184">
        <v>39263</v>
      </c>
      <c r="H15" s="182">
        <v>1478</v>
      </c>
      <c r="I15" s="183">
        <v>37387</v>
      </c>
      <c r="J15" s="183">
        <v>146</v>
      </c>
      <c r="K15" s="184">
        <v>39011</v>
      </c>
      <c r="L15" s="208">
        <f t="shared" si="1"/>
        <v>3896</v>
      </c>
      <c r="M15" s="183">
        <f t="shared" si="0"/>
        <v>74060</v>
      </c>
      <c r="N15" s="183">
        <f t="shared" si="0"/>
        <v>318</v>
      </c>
      <c r="O15" s="209">
        <f t="shared" si="0"/>
        <v>78274</v>
      </c>
      <c r="P15" s="16"/>
    </row>
    <row r="16" spans="1:16" x14ac:dyDescent="0.3">
      <c r="A16" s="100" t="s">
        <v>57</v>
      </c>
      <c r="B16" s="94" t="s">
        <v>57</v>
      </c>
      <c r="C16" s="101" t="s">
        <v>57</v>
      </c>
      <c r="D16" s="123">
        <v>3926</v>
      </c>
      <c r="E16" s="114">
        <v>109955</v>
      </c>
      <c r="F16" s="114">
        <v>497</v>
      </c>
      <c r="G16" s="124">
        <v>114378</v>
      </c>
      <c r="H16" s="182">
        <v>1801</v>
      </c>
      <c r="I16" s="183">
        <v>107114</v>
      </c>
      <c r="J16" s="183">
        <v>450</v>
      </c>
      <c r="K16" s="184">
        <v>109365</v>
      </c>
      <c r="L16" s="119">
        <f t="shared" si="1"/>
        <v>5727</v>
      </c>
      <c r="M16" s="114">
        <f t="shared" si="0"/>
        <v>217069</v>
      </c>
      <c r="N16" s="114">
        <f t="shared" si="0"/>
        <v>947</v>
      </c>
      <c r="O16" s="117">
        <f t="shared" si="0"/>
        <v>223743</v>
      </c>
    </row>
    <row r="17" spans="1:15" s="33" customFormat="1" x14ac:dyDescent="0.3">
      <c r="A17" s="97"/>
      <c r="B17" s="97"/>
      <c r="C17" s="102" t="s">
        <v>0</v>
      </c>
      <c r="D17" s="125">
        <f>SUM(D9:D16)</f>
        <v>11594</v>
      </c>
      <c r="E17" s="174">
        <f t="shared" ref="E17:O17" si="2">SUM(E9:E16)</f>
        <v>204708</v>
      </c>
      <c r="F17" s="174">
        <f t="shared" si="2"/>
        <v>2391</v>
      </c>
      <c r="G17" s="175">
        <f t="shared" si="2"/>
        <v>218693</v>
      </c>
      <c r="H17" s="176">
        <f t="shared" si="2"/>
        <v>6768</v>
      </c>
      <c r="I17" s="174">
        <f t="shared" si="2"/>
        <v>205448</v>
      </c>
      <c r="J17" s="174">
        <f t="shared" si="2"/>
        <v>2021</v>
      </c>
      <c r="K17" s="175">
        <f t="shared" si="2"/>
        <v>214237</v>
      </c>
      <c r="L17" s="177">
        <f>SUM(L9:L16)</f>
        <v>18362</v>
      </c>
      <c r="M17" s="174">
        <f t="shared" si="2"/>
        <v>410156</v>
      </c>
      <c r="N17" s="174">
        <f t="shared" si="2"/>
        <v>4412</v>
      </c>
      <c r="O17" s="185">
        <f t="shared" si="2"/>
        <v>432930</v>
      </c>
    </row>
    <row r="18" spans="1:15" x14ac:dyDescent="0.3">
      <c r="E18" s="49"/>
    </row>
    <row r="20" spans="1:15" x14ac:dyDescent="0.3">
      <c r="A20" s="214" t="s">
        <v>101</v>
      </c>
      <c r="B20" s="214"/>
      <c r="C20" s="214"/>
      <c r="D20" s="214"/>
      <c r="E20" s="214"/>
      <c r="F20" s="214"/>
      <c r="G20" s="214"/>
      <c r="H20" s="214"/>
      <c r="I20" s="214"/>
      <c r="J20" s="214"/>
      <c r="K20" s="214"/>
      <c r="L20" s="214"/>
      <c r="M20" s="77"/>
      <c r="N20" s="77"/>
      <c r="O20" s="77"/>
    </row>
    <row r="21" spans="1:15" s="189" customFormat="1" x14ac:dyDescent="0.3">
      <c r="A21" s="221" t="s">
        <v>92</v>
      </c>
      <c r="B21" s="221"/>
      <c r="C21" s="221"/>
      <c r="D21" s="221"/>
      <c r="E21" s="221"/>
      <c r="F21" s="221"/>
      <c r="G21" s="221"/>
      <c r="H21" s="221"/>
      <c r="I21" s="221"/>
      <c r="J21" s="221"/>
      <c r="K21" s="221"/>
      <c r="L21" s="221"/>
      <c r="M21" s="190"/>
      <c r="N21" s="190"/>
      <c r="O21" s="190"/>
    </row>
    <row r="22" spans="1:15" ht="7.2" customHeight="1" x14ac:dyDescent="0.3">
      <c r="A22" s="30"/>
      <c r="B22" s="30"/>
      <c r="C22" s="30"/>
      <c r="D22" s="30"/>
      <c r="E22" s="30"/>
      <c r="F22" s="30"/>
      <c r="G22" s="30"/>
      <c r="H22" s="30"/>
      <c r="I22" s="30"/>
      <c r="J22" s="30"/>
      <c r="K22" s="30"/>
      <c r="L22" s="30"/>
      <c r="M22" s="77"/>
      <c r="N22" s="77"/>
      <c r="O22" s="77"/>
    </row>
    <row r="23" spans="1:15" x14ac:dyDescent="0.3">
      <c r="A23" s="239" t="s">
        <v>79</v>
      </c>
      <c r="B23" s="239"/>
      <c r="C23" s="239"/>
      <c r="D23" s="239"/>
      <c r="E23" s="239"/>
      <c r="F23" s="239"/>
      <c r="G23" s="239"/>
      <c r="H23" s="239"/>
      <c r="I23" s="239"/>
      <c r="J23" s="239"/>
      <c r="K23" s="239"/>
      <c r="L23" s="239"/>
      <c r="M23" s="108"/>
      <c r="N23" s="108"/>
      <c r="O23" s="108"/>
    </row>
    <row r="24" spans="1:15" ht="7.2" customHeight="1" thickBot="1" x14ac:dyDescent="0.35"/>
    <row r="25" spans="1:15" ht="15" thickTop="1" x14ac:dyDescent="0.3">
      <c r="A25" s="235" t="s">
        <v>43</v>
      </c>
      <c r="B25" s="235"/>
      <c r="C25" s="235"/>
      <c r="D25" s="240" t="s">
        <v>1</v>
      </c>
      <c r="E25" s="241"/>
      <c r="F25" s="242"/>
      <c r="G25" s="240" t="s">
        <v>2</v>
      </c>
      <c r="H25" s="241"/>
      <c r="I25" s="242"/>
      <c r="J25" s="241" t="s">
        <v>0</v>
      </c>
      <c r="K25" s="241"/>
      <c r="L25" s="241"/>
    </row>
    <row r="26" spans="1:15" ht="43.2" x14ac:dyDescent="0.3">
      <c r="A26" s="99" t="s">
        <v>34</v>
      </c>
      <c r="B26" s="92" t="s">
        <v>56</v>
      </c>
      <c r="C26" s="103" t="s">
        <v>87</v>
      </c>
      <c r="D26" s="104" t="s">
        <v>17</v>
      </c>
      <c r="E26" s="59" t="s">
        <v>18</v>
      </c>
      <c r="F26" s="106" t="s">
        <v>0</v>
      </c>
      <c r="G26" s="104" t="s">
        <v>17</v>
      </c>
      <c r="H26" s="59" t="s">
        <v>18</v>
      </c>
      <c r="I26" s="106" t="s">
        <v>0</v>
      </c>
      <c r="J26" s="99" t="s">
        <v>17</v>
      </c>
      <c r="K26" s="59" t="s">
        <v>18</v>
      </c>
      <c r="L26" s="75" t="s">
        <v>0</v>
      </c>
    </row>
    <row r="27" spans="1:15" x14ac:dyDescent="0.3">
      <c r="A27" s="100" t="s">
        <v>58</v>
      </c>
      <c r="B27" s="94" t="s">
        <v>58</v>
      </c>
      <c r="C27" s="101" t="s">
        <v>58</v>
      </c>
      <c r="D27" s="140">
        <f t="shared" ref="D27:D35" si="3">D9/(D9+E9)*100</f>
        <v>8.9926761916196423</v>
      </c>
      <c r="E27" s="131">
        <f t="shared" ref="E27:E35" si="4">E9/(E9+D9)*100</f>
        <v>91.007323808380363</v>
      </c>
      <c r="F27" s="132">
        <f>SUM(D27:E27)</f>
        <v>100</v>
      </c>
      <c r="G27" s="140">
        <f t="shared" ref="G27:G35" si="5">H9/(H9+I9)*100</f>
        <v>6.3859814183229444</v>
      </c>
      <c r="H27" s="131">
        <f t="shared" ref="H27:H35" si="6">I9/(I9+H9)*100</f>
        <v>93.614018581677044</v>
      </c>
      <c r="I27" s="132">
        <f>SUM(G27:H27)</f>
        <v>99.999999999999986</v>
      </c>
      <c r="J27" s="141">
        <f t="shared" ref="J27:J35" si="7">L9/(L9+M9)*100</f>
        <v>7.6758555133079849</v>
      </c>
      <c r="K27" s="131">
        <f t="shared" ref="K27:K35" si="8">M9/(M9+L9)*100</f>
        <v>92.32414448669202</v>
      </c>
      <c r="L27" s="134">
        <f>SUM(J27:K27)</f>
        <v>100</v>
      </c>
    </row>
    <row r="28" spans="1:15" x14ac:dyDescent="0.3">
      <c r="A28" s="100" t="s">
        <v>58</v>
      </c>
      <c r="B28" s="94" t="s">
        <v>58</v>
      </c>
      <c r="C28" s="101" t="s">
        <v>57</v>
      </c>
      <c r="D28" s="140">
        <f t="shared" si="3"/>
        <v>9.4221463136920001</v>
      </c>
      <c r="E28" s="131">
        <f t="shared" si="4"/>
        <v>90.577853686308003</v>
      </c>
      <c r="F28" s="132">
        <f t="shared" ref="F28:F35" si="9">SUM(D28:E28)</f>
        <v>100</v>
      </c>
      <c r="G28" s="140">
        <f t="shared" si="5"/>
        <v>5.6087936865839909</v>
      </c>
      <c r="H28" s="131">
        <f t="shared" si="6"/>
        <v>94.391206313416006</v>
      </c>
      <c r="I28" s="132">
        <f t="shared" ref="I28:I35" si="10">SUM(G28:H28)</f>
        <v>100</v>
      </c>
      <c r="J28" s="141">
        <f t="shared" si="7"/>
        <v>7.5060189774819435</v>
      </c>
      <c r="K28" s="131">
        <f t="shared" si="8"/>
        <v>92.493981022518057</v>
      </c>
      <c r="L28" s="134">
        <f t="shared" ref="L28:L35" si="11">SUM(J28:K28)</f>
        <v>100</v>
      </c>
    </row>
    <row r="29" spans="1:15" x14ac:dyDescent="0.3">
      <c r="A29" s="100" t="s">
        <v>58</v>
      </c>
      <c r="B29" s="94" t="s">
        <v>57</v>
      </c>
      <c r="C29" s="101" t="s">
        <v>58</v>
      </c>
      <c r="D29" s="140">
        <f t="shared" si="3"/>
        <v>8.690561959654179</v>
      </c>
      <c r="E29" s="131">
        <f t="shared" si="4"/>
        <v>91.309438040345825</v>
      </c>
      <c r="F29" s="132">
        <f t="shared" si="9"/>
        <v>100</v>
      </c>
      <c r="G29" s="140">
        <f t="shared" si="5"/>
        <v>5.2364864864864868</v>
      </c>
      <c r="H29" s="131">
        <f t="shared" si="6"/>
        <v>94.763513513513516</v>
      </c>
      <c r="I29" s="132">
        <f t="shared" si="10"/>
        <v>100</v>
      </c>
      <c r="J29" s="141">
        <f t="shared" si="7"/>
        <v>6.9523979957050823</v>
      </c>
      <c r="K29" s="131">
        <f t="shared" si="8"/>
        <v>93.047602004294916</v>
      </c>
      <c r="L29" s="134">
        <f t="shared" si="11"/>
        <v>100</v>
      </c>
    </row>
    <row r="30" spans="1:15" x14ac:dyDescent="0.3">
      <c r="A30" s="100" t="s">
        <v>57</v>
      </c>
      <c r="B30" s="94" t="s">
        <v>58</v>
      </c>
      <c r="C30" s="101" t="s">
        <v>58</v>
      </c>
      <c r="D30" s="140">
        <f t="shared" si="3"/>
        <v>8.8865724151410515</v>
      </c>
      <c r="E30" s="131">
        <f t="shared" si="4"/>
        <v>91.113427584858954</v>
      </c>
      <c r="F30" s="132">
        <f t="shared" si="9"/>
        <v>100</v>
      </c>
      <c r="G30" s="140">
        <f t="shared" si="5"/>
        <v>5.9410181106216351</v>
      </c>
      <c r="H30" s="131">
        <f t="shared" si="6"/>
        <v>94.058981889378373</v>
      </c>
      <c r="I30" s="132">
        <f t="shared" si="10"/>
        <v>100.00000000000001</v>
      </c>
      <c r="J30" s="141">
        <f t="shared" si="7"/>
        <v>7.3675575048117876</v>
      </c>
      <c r="K30" s="131">
        <f t="shared" si="8"/>
        <v>92.632442495188215</v>
      </c>
      <c r="L30" s="134">
        <f t="shared" si="11"/>
        <v>100</v>
      </c>
    </row>
    <row r="31" spans="1:15" x14ac:dyDescent="0.3">
      <c r="A31" s="100" t="s">
        <v>58</v>
      </c>
      <c r="B31" s="94" t="s">
        <v>57</v>
      </c>
      <c r="C31" s="101" t="s">
        <v>57</v>
      </c>
      <c r="D31" s="140">
        <f t="shared" si="3"/>
        <v>6.4177362893815637</v>
      </c>
      <c r="E31" s="131">
        <f t="shared" si="4"/>
        <v>93.582263710618435</v>
      </c>
      <c r="F31" s="132">
        <f t="shared" si="9"/>
        <v>100</v>
      </c>
      <c r="G31" s="140">
        <f t="shared" si="5"/>
        <v>3.8746507955787686</v>
      </c>
      <c r="H31" s="131">
        <f t="shared" si="6"/>
        <v>96.125349204421227</v>
      </c>
      <c r="I31" s="132">
        <f t="shared" si="10"/>
        <v>100</v>
      </c>
      <c r="J31" s="141">
        <f t="shared" si="7"/>
        <v>5.1716955305600196</v>
      </c>
      <c r="K31" s="131">
        <f t="shared" si="8"/>
        <v>94.828304469439985</v>
      </c>
      <c r="L31" s="134">
        <f t="shared" si="11"/>
        <v>100</v>
      </c>
    </row>
    <row r="32" spans="1:15" x14ac:dyDescent="0.3">
      <c r="A32" s="100" t="s">
        <v>57</v>
      </c>
      <c r="B32" s="94" t="s">
        <v>58</v>
      </c>
      <c r="C32" s="101" t="s">
        <v>57</v>
      </c>
      <c r="D32" s="140">
        <f t="shared" si="3"/>
        <v>6.6617502458210422</v>
      </c>
      <c r="E32" s="131">
        <f t="shared" si="4"/>
        <v>93.33824975417896</v>
      </c>
      <c r="F32" s="132">
        <f t="shared" si="9"/>
        <v>100</v>
      </c>
      <c r="G32" s="140">
        <f t="shared" si="5"/>
        <v>4.0337594638202807</v>
      </c>
      <c r="H32" s="131">
        <f t="shared" si="6"/>
        <v>95.966240536179711</v>
      </c>
      <c r="I32" s="132">
        <f t="shared" si="10"/>
        <v>99.999999999999986</v>
      </c>
      <c r="J32" s="141">
        <f t="shared" si="7"/>
        <v>5.354165380102514</v>
      </c>
      <c r="K32" s="131">
        <f t="shared" si="8"/>
        <v>94.645834619897485</v>
      </c>
      <c r="L32" s="134">
        <f t="shared" si="11"/>
        <v>100</v>
      </c>
    </row>
    <row r="33" spans="1:12" x14ac:dyDescent="0.3">
      <c r="A33" s="100" t="s">
        <v>57</v>
      </c>
      <c r="B33" s="94" t="s">
        <v>57</v>
      </c>
      <c r="C33" s="101" t="s">
        <v>58</v>
      </c>
      <c r="D33" s="140">
        <f t="shared" si="3"/>
        <v>6.1855670103092786</v>
      </c>
      <c r="E33" s="131">
        <f t="shared" si="4"/>
        <v>93.814432989690715</v>
      </c>
      <c r="F33" s="132">
        <f t="shared" si="9"/>
        <v>100</v>
      </c>
      <c r="G33" s="140">
        <f t="shared" si="5"/>
        <v>3.8029075003216262</v>
      </c>
      <c r="H33" s="131">
        <f t="shared" si="6"/>
        <v>96.197092499678376</v>
      </c>
      <c r="I33" s="132">
        <f t="shared" si="10"/>
        <v>100</v>
      </c>
      <c r="J33" s="141">
        <f t="shared" si="7"/>
        <v>4.9976910051824106</v>
      </c>
      <c r="K33" s="131">
        <f t="shared" si="8"/>
        <v>95.002308994817582</v>
      </c>
      <c r="L33" s="134">
        <f t="shared" si="11"/>
        <v>100</v>
      </c>
    </row>
    <row r="34" spans="1:12" x14ac:dyDescent="0.3">
      <c r="A34" s="100" t="s">
        <v>57</v>
      </c>
      <c r="B34" s="94" t="s">
        <v>57</v>
      </c>
      <c r="C34" s="101" t="s">
        <v>57</v>
      </c>
      <c r="D34" s="140">
        <f t="shared" si="3"/>
        <v>3.4474583117464723</v>
      </c>
      <c r="E34" s="131">
        <f t="shared" si="4"/>
        <v>96.552541688253527</v>
      </c>
      <c r="F34" s="132">
        <f t="shared" si="9"/>
        <v>100</v>
      </c>
      <c r="G34" s="140">
        <f t="shared" si="5"/>
        <v>1.6535830693660194</v>
      </c>
      <c r="H34" s="131">
        <f t="shared" si="6"/>
        <v>98.346416930633978</v>
      </c>
      <c r="I34" s="132">
        <f t="shared" si="10"/>
        <v>100</v>
      </c>
      <c r="J34" s="141">
        <f t="shared" si="7"/>
        <v>2.5705129356002798</v>
      </c>
      <c r="K34" s="131">
        <f t="shared" si="8"/>
        <v>97.429487064399723</v>
      </c>
      <c r="L34" s="134">
        <f t="shared" si="11"/>
        <v>100</v>
      </c>
    </row>
    <row r="35" spans="1:12" x14ac:dyDescent="0.3">
      <c r="A35" s="97"/>
      <c r="B35" s="97"/>
      <c r="C35" s="102" t="s">
        <v>0</v>
      </c>
      <c r="D35" s="142">
        <f t="shared" si="3"/>
        <v>5.3600983809673517</v>
      </c>
      <c r="E35" s="136">
        <f t="shared" si="4"/>
        <v>94.639901619032656</v>
      </c>
      <c r="F35" s="137">
        <f t="shared" si="9"/>
        <v>100.00000000000001</v>
      </c>
      <c r="G35" s="142">
        <f t="shared" si="5"/>
        <v>3.1892034530855353</v>
      </c>
      <c r="H35" s="136">
        <f t="shared" si="6"/>
        <v>96.810796546914474</v>
      </c>
      <c r="I35" s="137">
        <f t="shared" si="10"/>
        <v>100.00000000000001</v>
      </c>
      <c r="J35" s="143">
        <f t="shared" si="7"/>
        <v>4.2850008634409757</v>
      </c>
      <c r="K35" s="136">
        <f t="shared" si="8"/>
        <v>95.714999136559015</v>
      </c>
      <c r="L35" s="139">
        <f t="shared" si="11"/>
        <v>99.999999999999986</v>
      </c>
    </row>
    <row r="37" spans="1:12" x14ac:dyDescent="0.3">
      <c r="A37" s="247" t="s">
        <v>96</v>
      </c>
    </row>
  </sheetData>
  <mergeCells count="14">
    <mergeCell ref="J25:L25"/>
    <mergeCell ref="A25:C25"/>
    <mergeCell ref="D25:F25"/>
    <mergeCell ref="G25:I25"/>
    <mergeCell ref="A2:O2"/>
    <mergeCell ref="A5:O5"/>
    <mergeCell ref="A20:L20"/>
    <mergeCell ref="A23:L23"/>
    <mergeCell ref="A7:C7"/>
    <mergeCell ref="D7:G7"/>
    <mergeCell ref="A3:O3"/>
    <mergeCell ref="A21:L21"/>
    <mergeCell ref="H7:K7"/>
    <mergeCell ref="L7:O7"/>
  </mergeCells>
  <pageMargins left="0.70866141732283472" right="0.70866141732283472" top="0.15748031496062992" bottom="0.15748031496062992" header="0.31496062992125984" footer="0.31496062992125984"/>
  <pageSetup paperSize="9" scale="95"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X37"/>
  <sheetViews>
    <sheetView zoomScaleNormal="100" workbookViewId="0"/>
  </sheetViews>
  <sheetFormatPr defaultRowHeight="14.4" x14ac:dyDescent="0.3"/>
  <cols>
    <col min="1" max="1" width="15.33203125" style="2" customWidth="1"/>
    <col min="2" max="3" width="15.33203125" customWidth="1"/>
    <col min="4" max="15" width="13.5546875" customWidth="1"/>
  </cols>
  <sheetData>
    <row r="1" spans="1:24" x14ac:dyDescent="0.3">
      <c r="A1" s="1"/>
    </row>
    <row r="2" spans="1:24" x14ac:dyDescent="0.3">
      <c r="A2" s="214" t="s">
        <v>101</v>
      </c>
      <c r="B2" s="214"/>
      <c r="C2" s="214"/>
      <c r="D2" s="214"/>
      <c r="E2" s="214"/>
      <c r="F2" s="214"/>
      <c r="G2" s="214"/>
      <c r="H2" s="214"/>
      <c r="I2" s="214"/>
      <c r="J2" s="214"/>
      <c r="K2" s="214"/>
      <c r="L2" s="214"/>
      <c r="M2" s="214"/>
      <c r="N2" s="214"/>
      <c r="O2" s="214"/>
      <c r="P2" s="77"/>
      <c r="Q2" s="77"/>
    </row>
    <row r="3" spans="1:24" s="189" customFormat="1" x14ac:dyDescent="0.3">
      <c r="A3" s="221" t="s">
        <v>92</v>
      </c>
      <c r="B3" s="221"/>
      <c r="C3" s="221"/>
      <c r="D3" s="221"/>
      <c r="E3" s="221"/>
      <c r="F3" s="221"/>
      <c r="G3" s="221"/>
      <c r="H3" s="221"/>
      <c r="I3" s="221"/>
      <c r="J3" s="221"/>
      <c r="K3" s="221"/>
      <c r="L3" s="221"/>
      <c r="M3" s="221"/>
      <c r="N3" s="221"/>
      <c r="O3" s="221"/>
      <c r="P3" s="190"/>
      <c r="Q3" s="190"/>
      <c r="R3" s="190"/>
    </row>
    <row r="4" spans="1:24" ht="7.2" customHeight="1" x14ac:dyDescent="0.3">
      <c r="A4" s="30"/>
      <c r="B4" s="30"/>
      <c r="C4" s="30"/>
      <c r="D4" s="30"/>
      <c r="E4" s="30"/>
      <c r="F4" s="30"/>
      <c r="G4" s="30"/>
      <c r="H4" s="30"/>
      <c r="I4" s="30"/>
      <c r="J4" s="30"/>
      <c r="K4" s="30"/>
      <c r="L4" s="30"/>
      <c r="M4" s="30"/>
      <c r="N4" s="30"/>
      <c r="O4" s="30"/>
      <c r="P4" s="77"/>
      <c r="Q4" s="77"/>
      <c r="R4" s="77"/>
    </row>
    <row r="5" spans="1:24" x14ac:dyDescent="0.3">
      <c r="A5" s="239" t="s">
        <v>81</v>
      </c>
      <c r="B5" s="239"/>
      <c r="C5" s="239"/>
      <c r="D5" s="239"/>
      <c r="E5" s="239"/>
      <c r="F5" s="239"/>
      <c r="G5" s="239"/>
      <c r="H5" s="239"/>
      <c r="I5" s="239"/>
      <c r="J5" s="239"/>
      <c r="K5" s="239"/>
      <c r="L5" s="239"/>
      <c r="M5" s="239"/>
      <c r="N5" s="239"/>
      <c r="O5" s="239"/>
      <c r="P5" s="108"/>
      <c r="Q5" s="108"/>
    </row>
    <row r="6" spans="1:24" ht="7.2" customHeight="1" thickBot="1" x14ac:dyDescent="0.35"/>
    <row r="7" spans="1:24" s="32" customFormat="1" ht="15" thickTop="1" x14ac:dyDescent="0.3">
      <c r="A7" s="235" t="s">
        <v>43</v>
      </c>
      <c r="B7" s="235"/>
      <c r="C7" s="243"/>
      <c r="D7" s="244" t="s">
        <v>37</v>
      </c>
      <c r="E7" s="241"/>
      <c r="F7" s="241"/>
      <c r="G7" s="245"/>
      <c r="H7" s="244" t="s">
        <v>36</v>
      </c>
      <c r="I7" s="241"/>
      <c r="J7" s="241"/>
      <c r="K7" s="245"/>
      <c r="L7" s="244" t="s">
        <v>0</v>
      </c>
      <c r="M7" s="241"/>
      <c r="N7" s="241"/>
      <c r="O7" s="241"/>
    </row>
    <row r="8" spans="1:24" ht="43.2" x14ac:dyDescent="0.3">
      <c r="A8" s="99" t="s">
        <v>34</v>
      </c>
      <c r="B8" s="92" t="s">
        <v>56</v>
      </c>
      <c r="C8" s="93" t="s">
        <v>87</v>
      </c>
      <c r="D8" s="62" t="s">
        <v>17</v>
      </c>
      <c r="E8" s="59" t="s">
        <v>18</v>
      </c>
      <c r="F8" s="59" t="s">
        <v>35</v>
      </c>
      <c r="G8" s="107" t="s">
        <v>0</v>
      </c>
      <c r="H8" s="62" t="s">
        <v>17</v>
      </c>
      <c r="I8" s="59" t="s">
        <v>18</v>
      </c>
      <c r="J8" s="59" t="s">
        <v>35</v>
      </c>
      <c r="K8" s="107" t="s">
        <v>0</v>
      </c>
      <c r="L8" s="91" t="s">
        <v>17</v>
      </c>
      <c r="M8" s="59" t="s">
        <v>18</v>
      </c>
      <c r="N8" s="59" t="s">
        <v>35</v>
      </c>
      <c r="O8" s="75" t="s">
        <v>0</v>
      </c>
    </row>
    <row r="9" spans="1:24" x14ac:dyDescent="0.3">
      <c r="A9" s="100" t="s">
        <v>58</v>
      </c>
      <c r="B9" s="94" t="s">
        <v>58</v>
      </c>
      <c r="C9" s="95" t="s">
        <v>58</v>
      </c>
      <c r="D9" s="178">
        <v>1771</v>
      </c>
      <c r="E9" s="114">
        <v>21926</v>
      </c>
      <c r="F9" s="114">
        <v>188</v>
      </c>
      <c r="G9" s="179">
        <v>23885</v>
      </c>
      <c r="H9" s="178">
        <v>813</v>
      </c>
      <c r="I9" s="114">
        <v>9154</v>
      </c>
      <c r="J9" s="114">
        <v>811</v>
      </c>
      <c r="K9" s="179">
        <v>10778</v>
      </c>
      <c r="L9" s="178">
        <f>SUM(H9,D9)</f>
        <v>2584</v>
      </c>
      <c r="M9" s="114">
        <f t="shared" ref="M9:O16" si="0">SUM(I9,E9)</f>
        <v>31080</v>
      </c>
      <c r="N9" s="114">
        <f t="shared" si="0"/>
        <v>999</v>
      </c>
      <c r="O9" s="117">
        <f t="shared" si="0"/>
        <v>34663</v>
      </c>
      <c r="V9" s="49"/>
      <c r="W9" s="49"/>
      <c r="X9" s="49"/>
    </row>
    <row r="10" spans="1:24" x14ac:dyDescent="0.3">
      <c r="A10" s="100" t="s">
        <v>58</v>
      </c>
      <c r="B10" s="94" t="s">
        <v>58</v>
      </c>
      <c r="C10" s="95" t="s">
        <v>57</v>
      </c>
      <c r="D10" s="178">
        <v>345</v>
      </c>
      <c r="E10" s="114">
        <v>4411</v>
      </c>
      <c r="F10" s="114">
        <v>57</v>
      </c>
      <c r="G10" s="179">
        <v>4813</v>
      </c>
      <c r="H10" s="178">
        <v>185</v>
      </c>
      <c r="I10" s="114">
        <v>2120</v>
      </c>
      <c r="J10" s="114">
        <v>391</v>
      </c>
      <c r="K10" s="179">
        <v>2696</v>
      </c>
      <c r="L10" s="178">
        <f t="shared" ref="L10:L16" si="1">SUM(H10,D10)</f>
        <v>530</v>
      </c>
      <c r="M10" s="114">
        <f t="shared" si="0"/>
        <v>6531</v>
      </c>
      <c r="N10" s="114">
        <f t="shared" si="0"/>
        <v>448</v>
      </c>
      <c r="O10" s="117">
        <f t="shared" si="0"/>
        <v>7509</v>
      </c>
      <c r="V10" s="49"/>
      <c r="W10" s="49"/>
      <c r="X10" s="49"/>
    </row>
    <row r="11" spans="1:24" x14ac:dyDescent="0.3">
      <c r="A11" s="100" t="s">
        <v>58</v>
      </c>
      <c r="B11" s="94" t="s">
        <v>57</v>
      </c>
      <c r="C11" s="95" t="s">
        <v>58</v>
      </c>
      <c r="D11" s="178">
        <v>1172</v>
      </c>
      <c r="E11" s="114">
        <v>15640</v>
      </c>
      <c r="F11" s="114">
        <v>158</v>
      </c>
      <c r="G11" s="179">
        <v>16970</v>
      </c>
      <c r="H11" s="178">
        <v>382</v>
      </c>
      <c r="I11" s="114">
        <v>5158</v>
      </c>
      <c r="J11" s="114">
        <v>428</v>
      </c>
      <c r="K11" s="179">
        <v>5968</v>
      </c>
      <c r="L11" s="178">
        <f t="shared" si="1"/>
        <v>1554</v>
      </c>
      <c r="M11" s="114">
        <f t="shared" si="0"/>
        <v>20798</v>
      </c>
      <c r="N11" s="114">
        <f t="shared" si="0"/>
        <v>586</v>
      </c>
      <c r="O11" s="117">
        <f t="shared" si="0"/>
        <v>22938</v>
      </c>
      <c r="V11" s="49"/>
      <c r="W11" s="49"/>
      <c r="X11" s="49"/>
    </row>
    <row r="12" spans="1:24" x14ac:dyDescent="0.3">
      <c r="A12" s="100" t="s">
        <v>57</v>
      </c>
      <c r="B12" s="94" t="s">
        <v>58</v>
      </c>
      <c r="C12" s="95" t="s">
        <v>58</v>
      </c>
      <c r="D12" s="178">
        <v>2076</v>
      </c>
      <c r="E12" s="114">
        <v>26813</v>
      </c>
      <c r="F12" s="114">
        <v>154</v>
      </c>
      <c r="G12" s="179">
        <v>29043</v>
      </c>
      <c r="H12" s="178">
        <v>259</v>
      </c>
      <c r="I12" s="114">
        <v>2545</v>
      </c>
      <c r="J12" s="114">
        <v>41</v>
      </c>
      <c r="K12" s="179">
        <v>2845</v>
      </c>
      <c r="L12" s="178">
        <f t="shared" si="1"/>
        <v>2335</v>
      </c>
      <c r="M12" s="114">
        <f t="shared" si="0"/>
        <v>29358</v>
      </c>
      <c r="N12" s="114">
        <f t="shared" si="0"/>
        <v>195</v>
      </c>
      <c r="O12" s="117">
        <f t="shared" si="0"/>
        <v>31888</v>
      </c>
      <c r="V12" s="49"/>
      <c r="W12" s="49"/>
      <c r="X12" s="49"/>
    </row>
    <row r="13" spans="1:24" x14ac:dyDescent="0.3">
      <c r="A13" s="100" t="s">
        <v>58</v>
      </c>
      <c r="B13" s="94" t="s">
        <v>57</v>
      </c>
      <c r="C13" s="95" t="s">
        <v>57</v>
      </c>
      <c r="D13" s="178">
        <v>687</v>
      </c>
      <c r="E13" s="114">
        <v>13081</v>
      </c>
      <c r="F13" s="114">
        <v>211</v>
      </c>
      <c r="G13" s="179">
        <v>13979</v>
      </c>
      <c r="H13" s="178">
        <v>182</v>
      </c>
      <c r="I13" s="114">
        <v>2853</v>
      </c>
      <c r="J13" s="114">
        <v>519</v>
      </c>
      <c r="K13" s="179">
        <v>3554</v>
      </c>
      <c r="L13" s="178">
        <f t="shared" si="1"/>
        <v>869</v>
      </c>
      <c r="M13" s="114">
        <f t="shared" si="0"/>
        <v>15934</v>
      </c>
      <c r="N13" s="114">
        <f t="shared" si="0"/>
        <v>730</v>
      </c>
      <c r="O13" s="117">
        <f t="shared" si="0"/>
        <v>17533</v>
      </c>
      <c r="V13" s="49"/>
      <c r="W13" s="49"/>
      <c r="X13" s="49"/>
    </row>
    <row r="14" spans="1:24" x14ac:dyDescent="0.3">
      <c r="A14" s="100" t="s">
        <v>57</v>
      </c>
      <c r="B14" s="94" t="s">
        <v>58</v>
      </c>
      <c r="C14" s="95" t="s">
        <v>57</v>
      </c>
      <c r="D14" s="178">
        <v>776</v>
      </c>
      <c r="E14" s="114">
        <v>14180</v>
      </c>
      <c r="F14" s="114">
        <v>67</v>
      </c>
      <c r="G14" s="179">
        <v>15023</v>
      </c>
      <c r="H14" s="178">
        <v>91</v>
      </c>
      <c r="I14" s="114">
        <v>1146</v>
      </c>
      <c r="J14" s="114">
        <v>122</v>
      </c>
      <c r="K14" s="179">
        <v>1359</v>
      </c>
      <c r="L14" s="178">
        <f t="shared" si="1"/>
        <v>867</v>
      </c>
      <c r="M14" s="114">
        <f t="shared" si="0"/>
        <v>15326</v>
      </c>
      <c r="N14" s="114">
        <f t="shared" si="0"/>
        <v>189</v>
      </c>
      <c r="O14" s="117">
        <f t="shared" si="0"/>
        <v>16382</v>
      </c>
      <c r="V14" s="49"/>
      <c r="W14" s="49"/>
      <c r="X14" s="49"/>
    </row>
    <row r="15" spans="1:24" x14ac:dyDescent="0.3">
      <c r="A15" s="100" t="s">
        <v>57</v>
      </c>
      <c r="B15" s="94" t="s">
        <v>57</v>
      </c>
      <c r="C15" s="95" t="s">
        <v>58</v>
      </c>
      <c r="D15" s="178">
        <v>3636</v>
      </c>
      <c r="E15" s="114">
        <v>70546</v>
      </c>
      <c r="F15" s="114">
        <v>251</v>
      </c>
      <c r="G15" s="179">
        <v>74433</v>
      </c>
      <c r="H15" s="178">
        <v>260</v>
      </c>
      <c r="I15" s="114">
        <v>3514</v>
      </c>
      <c r="J15" s="114">
        <v>67</v>
      </c>
      <c r="K15" s="179">
        <v>3841</v>
      </c>
      <c r="L15" s="178">
        <f t="shared" si="1"/>
        <v>3896</v>
      </c>
      <c r="M15" s="114">
        <f t="shared" si="0"/>
        <v>74060</v>
      </c>
      <c r="N15" s="114">
        <f t="shared" si="0"/>
        <v>318</v>
      </c>
      <c r="O15" s="117">
        <f t="shared" si="0"/>
        <v>78274</v>
      </c>
      <c r="V15" s="49"/>
      <c r="W15" s="49"/>
      <c r="X15" s="49"/>
    </row>
    <row r="16" spans="1:24" x14ac:dyDescent="0.3">
      <c r="A16" s="100" t="s">
        <v>57</v>
      </c>
      <c r="B16" s="94" t="s">
        <v>57</v>
      </c>
      <c r="C16" s="95" t="s">
        <v>57</v>
      </c>
      <c r="D16" s="178">
        <v>5495</v>
      </c>
      <c r="E16" s="114">
        <v>212914</v>
      </c>
      <c r="F16" s="114">
        <v>463</v>
      </c>
      <c r="G16" s="179">
        <v>218872</v>
      </c>
      <c r="H16" s="178">
        <v>232</v>
      </c>
      <c r="I16" s="114">
        <v>4155</v>
      </c>
      <c r="J16" s="114">
        <v>484</v>
      </c>
      <c r="K16" s="179">
        <v>4871</v>
      </c>
      <c r="L16" s="178">
        <f t="shared" si="1"/>
        <v>5727</v>
      </c>
      <c r="M16" s="114">
        <f t="shared" si="0"/>
        <v>217069</v>
      </c>
      <c r="N16" s="114">
        <f t="shared" si="0"/>
        <v>947</v>
      </c>
      <c r="O16" s="117">
        <f t="shared" si="0"/>
        <v>223743</v>
      </c>
      <c r="V16" s="49"/>
      <c r="W16" s="49"/>
      <c r="X16" s="49"/>
    </row>
    <row r="17" spans="1:24" s="33" customFormat="1" x14ac:dyDescent="0.3">
      <c r="A17" s="97"/>
      <c r="B17" s="97"/>
      <c r="C17" s="98" t="s">
        <v>0</v>
      </c>
      <c r="D17" s="180">
        <f>SUM(D9:D16)</f>
        <v>15958</v>
      </c>
      <c r="E17" s="115">
        <f t="shared" ref="E17:O17" si="2">SUM(E9:E16)</f>
        <v>379511</v>
      </c>
      <c r="F17" s="115">
        <f t="shared" si="2"/>
        <v>1549</v>
      </c>
      <c r="G17" s="181">
        <f t="shared" si="2"/>
        <v>397018</v>
      </c>
      <c r="H17" s="180">
        <f t="shared" si="2"/>
        <v>2404</v>
      </c>
      <c r="I17" s="115">
        <f t="shared" si="2"/>
        <v>30645</v>
      </c>
      <c r="J17" s="115">
        <f t="shared" si="2"/>
        <v>2863</v>
      </c>
      <c r="K17" s="181">
        <f t="shared" si="2"/>
        <v>35912</v>
      </c>
      <c r="L17" s="180">
        <f t="shared" si="2"/>
        <v>18362</v>
      </c>
      <c r="M17" s="115">
        <f t="shared" si="2"/>
        <v>410156</v>
      </c>
      <c r="N17" s="115">
        <f t="shared" si="2"/>
        <v>4412</v>
      </c>
      <c r="O17" s="118">
        <f t="shared" si="2"/>
        <v>432930</v>
      </c>
      <c r="V17" s="49"/>
      <c r="W17" s="49"/>
      <c r="X17" s="49"/>
    </row>
    <row r="18" spans="1:24" s="33" customFormat="1" x14ac:dyDescent="0.3">
      <c r="C18" s="34"/>
      <c r="D18" s="109"/>
      <c r="E18" s="109"/>
      <c r="F18" s="109"/>
      <c r="G18" s="109"/>
      <c r="H18" s="109"/>
      <c r="I18" s="109"/>
      <c r="J18" s="109"/>
      <c r="K18" s="109"/>
      <c r="L18" s="109"/>
      <c r="M18" s="109"/>
      <c r="N18" s="109"/>
      <c r="O18" s="109"/>
    </row>
    <row r="20" spans="1:24" x14ac:dyDescent="0.3">
      <c r="A20" s="214" t="s">
        <v>101</v>
      </c>
      <c r="B20" s="214"/>
      <c r="C20" s="214"/>
      <c r="D20" s="214"/>
      <c r="E20" s="214"/>
      <c r="F20" s="214"/>
      <c r="G20" s="214"/>
      <c r="H20" s="214"/>
      <c r="I20" s="214"/>
      <c r="J20" s="214"/>
      <c r="K20" s="214"/>
      <c r="L20" s="214"/>
      <c r="M20" s="77"/>
      <c r="N20" s="77"/>
      <c r="O20" s="77"/>
    </row>
    <row r="21" spans="1:24" s="189" customFormat="1" x14ac:dyDescent="0.3">
      <c r="A21" s="221" t="s">
        <v>92</v>
      </c>
      <c r="B21" s="221"/>
      <c r="C21" s="221"/>
      <c r="D21" s="221"/>
      <c r="E21" s="221"/>
      <c r="F21" s="221"/>
      <c r="G21" s="221"/>
      <c r="H21" s="221"/>
      <c r="I21" s="221"/>
      <c r="J21" s="221"/>
      <c r="K21" s="221"/>
      <c r="L21" s="221"/>
      <c r="M21" s="190"/>
      <c r="N21" s="190"/>
      <c r="O21" s="190"/>
    </row>
    <row r="22" spans="1:24" ht="7.2" customHeight="1" x14ac:dyDescent="0.3">
      <c r="A22" s="30"/>
      <c r="B22" s="30"/>
      <c r="C22" s="30"/>
      <c r="D22" s="30"/>
      <c r="E22" s="30"/>
      <c r="F22" s="30"/>
      <c r="G22" s="30"/>
      <c r="H22" s="30"/>
      <c r="I22" s="30"/>
      <c r="J22" s="30"/>
      <c r="K22" s="30"/>
      <c r="L22" s="30"/>
      <c r="M22" s="77"/>
      <c r="N22" s="77"/>
      <c r="O22" s="77"/>
    </row>
    <row r="23" spans="1:24" x14ac:dyDescent="0.3">
      <c r="A23" s="239" t="s">
        <v>80</v>
      </c>
      <c r="B23" s="239"/>
      <c r="C23" s="239"/>
      <c r="D23" s="239"/>
      <c r="E23" s="239"/>
      <c r="F23" s="239"/>
      <c r="G23" s="239"/>
      <c r="H23" s="239"/>
      <c r="I23" s="239"/>
      <c r="J23" s="239"/>
      <c r="K23" s="239"/>
      <c r="L23" s="239"/>
      <c r="M23" s="108"/>
      <c r="N23" s="108"/>
      <c r="O23" s="108"/>
    </row>
    <row r="24" spans="1:24" ht="7.2" customHeight="1" thickBot="1" x14ac:dyDescent="0.35"/>
    <row r="25" spans="1:24" ht="15" thickTop="1" x14ac:dyDescent="0.3">
      <c r="A25" s="235" t="s">
        <v>43</v>
      </c>
      <c r="B25" s="235"/>
      <c r="C25" s="235"/>
      <c r="D25" s="240" t="s">
        <v>37</v>
      </c>
      <c r="E25" s="241"/>
      <c r="F25" s="242"/>
      <c r="G25" s="240" t="s">
        <v>36</v>
      </c>
      <c r="H25" s="241"/>
      <c r="I25" s="242"/>
      <c r="J25" s="240" t="s">
        <v>0</v>
      </c>
      <c r="K25" s="241"/>
      <c r="L25" s="241"/>
    </row>
    <row r="26" spans="1:24" ht="48.75" customHeight="1" x14ac:dyDescent="0.3">
      <c r="A26" s="99" t="s">
        <v>34</v>
      </c>
      <c r="B26" s="59" t="s">
        <v>56</v>
      </c>
      <c r="C26" s="103" t="s">
        <v>87</v>
      </c>
      <c r="D26" s="104" t="s">
        <v>17</v>
      </c>
      <c r="E26" s="59" t="s">
        <v>18</v>
      </c>
      <c r="F26" s="106" t="s">
        <v>0</v>
      </c>
      <c r="G26" s="104" t="s">
        <v>17</v>
      </c>
      <c r="H26" s="59" t="s">
        <v>18</v>
      </c>
      <c r="I26" s="106" t="s">
        <v>0</v>
      </c>
      <c r="J26" s="104" t="s">
        <v>17</v>
      </c>
      <c r="K26" s="59" t="s">
        <v>18</v>
      </c>
      <c r="L26" s="75" t="s">
        <v>0</v>
      </c>
    </row>
    <row r="27" spans="1:24" x14ac:dyDescent="0.3">
      <c r="A27" s="100" t="s">
        <v>58</v>
      </c>
      <c r="B27" s="96" t="s">
        <v>58</v>
      </c>
      <c r="C27" s="101" t="s">
        <v>58</v>
      </c>
      <c r="D27" s="130">
        <f t="shared" ref="D27:D35" si="3">D9/(D9+E9)*100</f>
        <v>7.4735198548339445</v>
      </c>
      <c r="E27" s="131">
        <f t="shared" ref="E27:E35" si="4">E9/(E9+D9)*100</f>
        <v>92.526480145166062</v>
      </c>
      <c r="F27" s="132">
        <f>SUM(D27:E27)</f>
        <v>100</v>
      </c>
      <c r="G27" s="130">
        <f t="shared" ref="G27:G35" si="5">H9/(H9+I9)*100</f>
        <v>8.1569178288351551</v>
      </c>
      <c r="H27" s="131">
        <f t="shared" ref="H27:H35" si="6">I9/(I9+H9)*100</f>
        <v>91.843082171164852</v>
      </c>
      <c r="I27" s="132">
        <f>SUM(G27:H27)</f>
        <v>100</v>
      </c>
      <c r="J27" s="130">
        <f t="shared" ref="J27:J35" si="7">L9/(L9+M9)*100</f>
        <v>7.6758555133079849</v>
      </c>
      <c r="K27" s="131">
        <f t="shared" ref="K27:K35" si="8">M9/(M9+L9)*100</f>
        <v>92.32414448669202</v>
      </c>
      <c r="L27" s="134">
        <f>SUM(J27:K27)</f>
        <v>100</v>
      </c>
      <c r="M27" s="186"/>
    </row>
    <row r="28" spans="1:24" x14ac:dyDescent="0.3">
      <c r="A28" s="100" t="s">
        <v>58</v>
      </c>
      <c r="B28" s="96" t="s">
        <v>58</v>
      </c>
      <c r="C28" s="101" t="s">
        <v>57</v>
      </c>
      <c r="D28" s="130">
        <f t="shared" si="3"/>
        <v>7.2539949537426418</v>
      </c>
      <c r="E28" s="131">
        <f t="shared" si="4"/>
        <v>92.746005046257366</v>
      </c>
      <c r="F28" s="132">
        <f t="shared" ref="F28:F35" si="9">SUM(D28:E28)</f>
        <v>100.00000000000001</v>
      </c>
      <c r="G28" s="130">
        <f t="shared" si="5"/>
        <v>8.026030368763557</v>
      </c>
      <c r="H28" s="131">
        <f t="shared" si="6"/>
        <v>91.973969631236443</v>
      </c>
      <c r="I28" s="132">
        <f t="shared" ref="I28:I35" si="10">SUM(G28:H28)</f>
        <v>100</v>
      </c>
      <c r="J28" s="130">
        <f t="shared" si="7"/>
        <v>7.5060189774819435</v>
      </c>
      <c r="K28" s="131">
        <f t="shared" si="8"/>
        <v>92.493981022518057</v>
      </c>
      <c r="L28" s="134">
        <f t="shared" ref="L28:L35" si="11">SUM(J28:K28)</f>
        <v>100</v>
      </c>
      <c r="M28" s="186"/>
    </row>
    <row r="29" spans="1:24" x14ac:dyDescent="0.3">
      <c r="A29" s="100" t="s">
        <v>58</v>
      </c>
      <c r="B29" s="96" t="s">
        <v>57</v>
      </c>
      <c r="C29" s="101" t="s">
        <v>58</v>
      </c>
      <c r="D29" s="130">
        <f t="shared" si="3"/>
        <v>6.9712110397335243</v>
      </c>
      <c r="E29" s="131">
        <f t="shared" si="4"/>
        <v>93.028788960266468</v>
      </c>
      <c r="F29" s="132">
        <f t="shared" si="9"/>
        <v>99.999999999999986</v>
      </c>
      <c r="G29" s="130">
        <f t="shared" si="5"/>
        <v>6.8953068592057756</v>
      </c>
      <c r="H29" s="131">
        <f t="shared" si="6"/>
        <v>93.104693140794225</v>
      </c>
      <c r="I29" s="132">
        <f t="shared" si="10"/>
        <v>100</v>
      </c>
      <c r="J29" s="130">
        <f t="shared" si="7"/>
        <v>6.9523979957050823</v>
      </c>
      <c r="K29" s="131">
        <f t="shared" si="8"/>
        <v>93.047602004294916</v>
      </c>
      <c r="L29" s="134">
        <f t="shared" si="11"/>
        <v>100</v>
      </c>
      <c r="M29" s="186"/>
    </row>
    <row r="30" spans="1:24" x14ac:dyDescent="0.3">
      <c r="A30" s="100" t="s">
        <v>57</v>
      </c>
      <c r="B30" s="96" t="s">
        <v>58</v>
      </c>
      <c r="C30" s="101" t="s">
        <v>58</v>
      </c>
      <c r="D30" s="130">
        <f t="shared" si="3"/>
        <v>7.1861262072068959</v>
      </c>
      <c r="E30" s="131">
        <f t="shared" si="4"/>
        <v>92.813873792793103</v>
      </c>
      <c r="F30" s="132">
        <f t="shared" si="9"/>
        <v>100</v>
      </c>
      <c r="G30" s="130">
        <f t="shared" si="5"/>
        <v>9.2368045649072741</v>
      </c>
      <c r="H30" s="131">
        <f t="shared" si="6"/>
        <v>90.763195435092726</v>
      </c>
      <c r="I30" s="132">
        <f t="shared" si="10"/>
        <v>100</v>
      </c>
      <c r="J30" s="130">
        <f t="shared" si="7"/>
        <v>7.3675575048117876</v>
      </c>
      <c r="K30" s="131">
        <f t="shared" si="8"/>
        <v>92.632442495188215</v>
      </c>
      <c r="L30" s="134">
        <f t="shared" si="11"/>
        <v>100</v>
      </c>
      <c r="M30" s="186"/>
    </row>
    <row r="31" spans="1:24" x14ac:dyDescent="0.3">
      <c r="A31" s="100" t="s">
        <v>58</v>
      </c>
      <c r="B31" s="96" t="s">
        <v>57</v>
      </c>
      <c r="C31" s="101" t="s">
        <v>57</v>
      </c>
      <c r="D31" s="130">
        <f t="shared" si="3"/>
        <v>4.9898314933178387</v>
      </c>
      <c r="E31" s="131">
        <f t="shared" si="4"/>
        <v>95.010168506682163</v>
      </c>
      <c r="F31" s="132">
        <f t="shared" si="9"/>
        <v>100</v>
      </c>
      <c r="G31" s="130">
        <f t="shared" si="5"/>
        <v>5.9967051070840194</v>
      </c>
      <c r="H31" s="131">
        <f t="shared" si="6"/>
        <v>94.003294892915974</v>
      </c>
      <c r="I31" s="132">
        <f t="shared" si="10"/>
        <v>100</v>
      </c>
      <c r="J31" s="130">
        <f t="shared" si="7"/>
        <v>5.1716955305600196</v>
      </c>
      <c r="K31" s="131">
        <f t="shared" si="8"/>
        <v>94.828304469439985</v>
      </c>
      <c r="L31" s="134">
        <f t="shared" si="11"/>
        <v>100</v>
      </c>
      <c r="M31" s="186"/>
    </row>
    <row r="32" spans="1:24" x14ac:dyDescent="0.3">
      <c r="A32" s="100" t="s">
        <v>57</v>
      </c>
      <c r="B32" s="96" t="s">
        <v>58</v>
      </c>
      <c r="C32" s="101" t="s">
        <v>57</v>
      </c>
      <c r="D32" s="130">
        <f t="shared" si="3"/>
        <v>5.1885530890612461</v>
      </c>
      <c r="E32" s="131">
        <f t="shared" si="4"/>
        <v>94.811446910938756</v>
      </c>
      <c r="F32" s="132">
        <f t="shared" si="9"/>
        <v>100</v>
      </c>
      <c r="G32" s="130">
        <f t="shared" si="5"/>
        <v>7.3565076798706555</v>
      </c>
      <c r="H32" s="131">
        <f t="shared" si="6"/>
        <v>92.643492320129354</v>
      </c>
      <c r="I32" s="132">
        <f t="shared" si="10"/>
        <v>100.00000000000001</v>
      </c>
      <c r="J32" s="130">
        <f t="shared" si="7"/>
        <v>5.354165380102514</v>
      </c>
      <c r="K32" s="131">
        <f t="shared" si="8"/>
        <v>94.645834619897485</v>
      </c>
      <c r="L32" s="134">
        <f t="shared" si="11"/>
        <v>100</v>
      </c>
      <c r="M32" s="186"/>
    </row>
    <row r="33" spans="1:13" x14ac:dyDescent="0.3">
      <c r="A33" s="100" t="s">
        <v>57</v>
      </c>
      <c r="B33" s="96" t="s">
        <v>57</v>
      </c>
      <c r="C33" s="101" t="s">
        <v>58</v>
      </c>
      <c r="D33" s="130">
        <f t="shared" si="3"/>
        <v>4.9014585748564343</v>
      </c>
      <c r="E33" s="131">
        <f t="shared" si="4"/>
        <v>95.098541425143566</v>
      </c>
      <c r="F33" s="132">
        <f t="shared" si="9"/>
        <v>100</v>
      </c>
      <c r="G33" s="130">
        <f t="shared" si="5"/>
        <v>6.8892421833598307</v>
      </c>
      <c r="H33" s="131">
        <f t="shared" si="6"/>
        <v>93.110757816640159</v>
      </c>
      <c r="I33" s="132">
        <f t="shared" si="10"/>
        <v>99.999999999999986</v>
      </c>
      <c r="J33" s="130">
        <f t="shared" si="7"/>
        <v>4.9976910051824106</v>
      </c>
      <c r="K33" s="131">
        <f t="shared" si="8"/>
        <v>95.002308994817582</v>
      </c>
      <c r="L33" s="134">
        <f t="shared" si="11"/>
        <v>100</v>
      </c>
      <c r="M33" s="186"/>
    </row>
    <row r="34" spans="1:13" x14ac:dyDescent="0.3">
      <c r="A34" s="100" t="s">
        <v>57</v>
      </c>
      <c r="B34" s="96" t="s">
        <v>57</v>
      </c>
      <c r="C34" s="101" t="s">
        <v>57</v>
      </c>
      <c r="D34" s="130">
        <f t="shared" si="3"/>
        <v>2.5159219629227731</v>
      </c>
      <c r="E34" s="131">
        <f t="shared" si="4"/>
        <v>97.484078037077225</v>
      </c>
      <c r="F34" s="132">
        <f t="shared" si="9"/>
        <v>100</v>
      </c>
      <c r="G34" s="130">
        <f t="shared" si="5"/>
        <v>5.2883519489400506</v>
      </c>
      <c r="H34" s="131">
        <f t="shared" si="6"/>
        <v>94.711648051059953</v>
      </c>
      <c r="I34" s="132">
        <f t="shared" si="10"/>
        <v>100</v>
      </c>
      <c r="J34" s="130">
        <f t="shared" si="7"/>
        <v>2.5705129356002798</v>
      </c>
      <c r="K34" s="131">
        <f t="shared" si="8"/>
        <v>97.429487064399723</v>
      </c>
      <c r="L34" s="134">
        <f t="shared" si="11"/>
        <v>100</v>
      </c>
      <c r="M34" s="186"/>
    </row>
    <row r="35" spans="1:13" s="2" customFormat="1" x14ac:dyDescent="0.3">
      <c r="A35" s="97"/>
      <c r="B35" s="97"/>
      <c r="C35" s="102" t="s">
        <v>0</v>
      </c>
      <c r="D35" s="135">
        <f t="shared" si="3"/>
        <v>4.0352088279991607</v>
      </c>
      <c r="E35" s="136">
        <f t="shared" si="4"/>
        <v>95.964791172000844</v>
      </c>
      <c r="F35" s="137">
        <f t="shared" si="9"/>
        <v>100</v>
      </c>
      <c r="G35" s="135">
        <f t="shared" si="5"/>
        <v>7.2740476262519298</v>
      </c>
      <c r="H35" s="136">
        <f t="shared" si="6"/>
        <v>92.725952373748072</v>
      </c>
      <c r="I35" s="137">
        <f t="shared" si="10"/>
        <v>100</v>
      </c>
      <c r="J35" s="135">
        <f t="shared" si="7"/>
        <v>4.2850008634409757</v>
      </c>
      <c r="K35" s="136">
        <f t="shared" si="8"/>
        <v>95.714999136559015</v>
      </c>
      <c r="L35" s="139">
        <f t="shared" si="11"/>
        <v>99.999999999999986</v>
      </c>
    </row>
    <row r="37" spans="1:13" x14ac:dyDescent="0.3">
      <c r="A37" s="247" t="s">
        <v>96</v>
      </c>
    </row>
  </sheetData>
  <mergeCells count="14">
    <mergeCell ref="D25:F25"/>
    <mergeCell ref="G25:I25"/>
    <mergeCell ref="J25:L25"/>
    <mergeCell ref="A25:C25"/>
    <mergeCell ref="A2:O2"/>
    <mergeCell ref="A5:O5"/>
    <mergeCell ref="A20:L20"/>
    <mergeCell ref="A23:L23"/>
    <mergeCell ref="A7:C7"/>
    <mergeCell ref="D7:G7"/>
    <mergeCell ref="A3:O3"/>
    <mergeCell ref="A21:L21"/>
    <mergeCell ref="H7:K7"/>
    <mergeCell ref="L7:O7"/>
  </mergeCells>
  <pageMargins left="0.70866141732283472" right="0.70866141732283472" top="0.15748031496062992" bottom="0.15748031496062992" header="0.31496062992125984" footer="0.31496062992125984"/>
  <pageSetup paperSize="9" scale="95"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38:A40"/>
  <sheetViews>
    <sheetView zoomScale="115" zoomScaleNormal="115" workbookViewId="0"/>
  </sheetViews>
  <sheetFormatPr defaultRowHeight="14.4" x14ac:dyDescent="0.3"/>
  <sheetData>
    <row r="38" spans="1:1" x14ac:dyDescent="0.3">
      <c r="A38" s="189"/>
    </row>
    <row r="39" spans="1:1" x14ac:dyDescent="0.3">
      <c r="A39" s="189"/>
    </row>
    <row r="40" spans="1:1" x14ac:dyDescent="0.3">
      <c r="A40" s="189"/>
    </row>
  </sheetData>
  <pageMargins left="0.70866141732283472" right="0.70866141732283472"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R64"/>
  <sheetViews>
    <sheetView zoomScaleNormal="100" workbookViewId="0"/>
  </sheetViews>
  <sheetFormatPr defaultRowHeight="14.4" x14ac:dyDescent="0.3"/>
  <cols>
    <col min="1" max="1" width="25.44140625" style="1" customWidth="1"/>
    <col min="2" max="3" width="8.33203125" customWidth="1"/>
    <col min="4" max="4" width="8.33203125" style="2" customWidth="1"/>
    <col min="5" max="6" width="8.33203125" customWidth="1"/>
    <col min="7" max="7" width="8.33203125" style="2" customWidth="1"/>
    <col min="8" max="9" width="8.33203125" style="28" customWidth="1"/>
    <col min="10" max="10" width="8.33203125" style="29" customWidth="1"/>
    <col min="11" max="11" width="1.6640625" style="2" customWidth="1"/>
    <col min="12" max="13" width="8.6640625" customWidth="1"/>
    <col min="14" max="14" width="8.6640625" style="2" customWidth="1"/>
    <col min="15" max="15" width="8.88671875" style="198"/>
  </cols>
  <sheetData>
    <row r="2" spans="1:18" s="3" customFormat="1" ht="13.2" x14ac:dyDescent="0.25">
      <c r="A2" s="214" t="s">
        <v>101</v>
      </c>
      <c r="B2" s="214"/>
      <c r="C2" s="214"/>
      <c r="D2" s="214"/>
      <c r="E2" s="214"/>
      <c r="F2" s="214"/>
      <c r="G2" s="214"/>
      <c r="H2" s="214"/>
      <c r="I2" s="214"/>
      <c r="J2" s="214"/>
      <c r="K2" s="214"/>
      <c r="L2" s="214"/>
      <c r="M2" s="214"/>
      <c r="N2" s="214"/>
      <c r="O2" s="196"/>
    </row>
    <row r="3" spans="1:18" s="188" customFormat="1" ht="13.2" x14ac:dyDescent="0.25">
      <c r="A3" s="221" t="s">
        <v>92</v>
      </c>
      <c r="B3" s="221"/>
      <c r="C3" s="221"/>
      <c r="D3" s="221"/>
      <c r="E3" s="221"/>
      <c r="F3" s="221"/>
      <c r="G3" s="221"/>
      <c r="H3" s="221"/>
      <c r="I3" s="221"/>
      <c r="J3" s="221"/>
      <c r="K3" s="221"/>
      <c r="L3" s="221"/>
      <c r="M3" s="221"/>
      <c r="N3" s="221"/>
      <c r="O3" s="197"/>
    </row>
    <row r="4" spans="1:18" s="3" customFormat="1" ht="7.2" customHeight="1" x14ac:dyDescent="0.25">
      <c r="A4" s="30"/>
      <c r="B4" s="30"/>
      <c r="C4" s="30"/>
      <c r="D4" s="30"/>
      <c r="E4" s="30"/>
      <c r="F4" s="30"/>
      <c r="G4" s="30"/>
      <c r="H4" s="200"/>
      <c r="I4" s="200"/>
      <c r="J4" s="200"/>
      <c r="K4" s="30"/>
      <c r="L4" s="30"/>
      <c r="M4" s="30"/>
      <c r="N4" s="30"/>
      <c r="O4" s="196"/>
    </row>
    <row r="5" spans="1:18" x14ac:dyDescent="0.3">
      <c r="A5" s="214" t="s">
        <v>73</v>
      </c>
      <c r="B5" s="214"/>
      <c r="C5" s="214"/>
      <c r="D5" s="214"/>
      <c r="E5" s="214"/>
      <c r="F5" s="214"/>
      <c r="G5" s="214"/>
      <c r="H5" s="214"/>
      <c r="I5" s="214"/>
      <c r="J5" s="214"/>
      <c r="K5" s="214"/>
      <c r="L5" s="214"/>
      <c r="M5" s="214"/>
      <c r="N5" s="214"/>
    </row>
    <row r="6" spans="1:18" ht="7.2" customHeight="1" thickBot="1" x14ac:dyDescent="0.35">
      <c r="A6" s="30"/>
      <c r="B6" s="30"/>
      <c r="C6" s="30"/>
      <c r="D6" s="30"/>
      <c r="E6" s="30"/>
      <c r="F6" s="30"/>
      <c r="G6" s="30"/>
      <c r="H6" s="200"/>
      <c r="I6" s="200"/>
      <c r="J6" s="200"/>
      <c r="K6" s="30"/>
    </row>
    <row r="7" spans="1:18" ht="28.95" customHeight="1" x14ac:dyDescent="0.3">
      <c r="A7" s="4"/>
      <c r="B7" s="215" t="s">
        <v>22</v>
      </c>
      <c r="C7" s="216"/>
      <c r="D7" s="216"/>
      <c r="E7" s="215" t="s">
        <v>15</v>
      </c>
      <c r="F7" s="216"/>
      <c r="G7" s="217"/>
      <c r="H7" s="218" t="s">
        <v>86</v>
      </c>
      <c r="I7" s="219"/>
      <c r="J7" s="220"/>
      <c r="K7" s="64"/>
      <c r="L7" s="212" t="s">
        <v>93</v>
      </c>
      <c r="M7" s="213"/>
      <c r="N7" s="213"/>
    </row>
    <row r="8" spans="1:18" x14ac:dyDescent="0.3">
      <c r="A8" s="5"/>
      <c r="B8" s="6" t="s">
        <v>1</v>
      </c>
      <c r="C8" s="7" t="s">
        <v>2</v>
      </c>
      <c r="D8" s="7" t="s">
        <v>0</v>
      </c>
      <c r="E8" s="6" t="s">
        <v>1</v>
      </c>
      <c r="F8" s="7" t="s">
        <v>2</v>
      </c>
      <c r="G8" s="7" t="s">
        <v>0</v>
      </c>
      <c r="H8" s="201" t="s">
        <v>1</v>
      </c>
      <c r="I8" s="202" t="s">
        <v>2</v>
      </c>
      <c r="J8" s="203" t="s">
        <v>0</v>
      </c>
      <c r="K8" s="7"/>
      <c r="L8" s="6" t="s">
        <v>1</v>
      </c>
      <c r="M8" s="7" t="s">
        <v>2</v>
      </c>
      <c r="N8" s="7" t="s">
        <v>0</v>
      </c>
    </row>
    <row r="9" spans="1:18" s="2" customFormat="1" x14ac:dyDescent="0.3">
      <c r="A9" s="8" t="s">
        <v>3</v>
      </c>
      <c r="B9" s="9"/>
      <c r="C9" s="10"/>
      <c r="E9" s="9"/>
      <c r="F9" s="10"/>
      <c r="H9" s="157"/>
      <c r="I9" s="204"/>
      <c r="J9" s="163"/>
      <c r="L9" s="11"/>
      <c r="M9" s="12"/>
      <c r="O9" s="194"/>
    </row>
    <row r="10" spans="1:18" x14ac:dyDescent="0.3">
      <c r="A10" s="2" t="s">
        <v>4</v>
      </c>
      <c r="B10" s="13">
        <v>3013</v>
      </c>
      <c r="C10" s="14">
        <v>2802</v>
      </c>
      <c r="D10" s="14">
        <v>5815</v>
      </c>
      <c r="E10" s="13">
        <v>3690</v>
      </c>
      <c r="F10" s="14">
        <v>3678</v>
      </c>
      <c r="G10" s="14">
        <v>7368</v>
      </c>
      <c r="H10" s="18">
        <v>5811</v>
      </c>
      <c r="I10" s="17">
        <v>5937</v>
      </c>
      <c r="J10" s="71">
        <v>11748</v>
      </c>
      <c r="K10" s="14"/>
      <c r="L10" s="13">
        <v>11093</v>
      </c>
      <c r="M10" s="14">
        <v>11496</v>
      </c>
      <c r="N10" s="14">
        <v>22589</v>
      </c>
    </row>
    <row r="11" spans="1:18" x14ac:dyDescent="0.3">
      <c r="A11" s="2" t="s">
        <v>5</v>
      </c>
      <c r="B11" s="13">
        <v>7552</v>
      </c>
      <c r="C11" s="15">
        <v>7978</v>
      </c>
      <c r="D11" s="14">
        <v>15530</v>
      </c>
      <c r="E11" s="13">
        <v>8934</v>
      </c>
      <c r="F11" s="15">
        <v>9793</v>
      </c>
      <c r="G11" s="14">
        <v>18727</v>
      </c>
      <c r="H11" s="18">
        <v>16064</v>
      </c>
      <c r="I11" s="17">
        <v>17434</v>
      </c>
      <c r="J11" s="71">
        <v>33498</v>
      </c>
      <c r="K11" s="14"/>
      <c r="L11" s="13">
        <v>42619</v>
      </c>
      <c r="M11" s="15">
        <v>44720</v>
      </c>
      <c r="N11" s="14">
        <v>87339</v>
      </c>
    </row>
    <row r="12" spans="1:18" x14ac:dyDescent="0.3">
      <c r="A12" s="2" t="s">
        <v>6</v>
      </c>
      <c r="B12" s="13">
        <v>515</v>
      </c>
      <c r="C12" s="16">
        <v>481</v>
      </c>
      <c r="D12" s="17">
        <v>996</v>
      </c>
      <c r="E12" s="18">
        <v>978</v>
      </c>
      <c r="F12" s="16">
        <v>761</v>
      </c>
      <c r="G12" s="17">
        <v>1739</v>
      </c>
      <c r="H12" s="18">
        <v>1448</v>
      </c>
      <c r="I12" s="17">
        <v>1107</v>
      </c>
      <c r="J12" s="71">
        <v>2555</v>
      </c>
      <c r="K12" s="17"/>
      <c r="L12" s="18">
        <v>3018</v>
      </c>
      <c r="M12" s="16">
        <v>1739</v>
      </c>
      <c r="N12" s="17">
        <v>4757</v>
      </c>
    </row>
    <row r="13" spans="1:18" x14ac:dyDescent="0.3">
      <c r="A13" s="2" t="s">
        <v>7</v>
      </c>
      <c r="B13" s="13">
        <v>2346</v>
      </c>
      <c r="C13" s="16">
        <v>1804</v>
      </c>
      <c r="D13" s="17">
        <v>4150</v>
      </c>
      <c r="E13" s="18">
        <v>2671</v>
      </c>
      <c r="F13" s="16">
        <v>2032</v>
      </c>
      <c r="G13" s="17">
        <v>4703</v>
      </c>
      <c r="H13" s="18">
        <v>3834</v>
      </c>
      <c r="I13" s="17">
        <v>2672</v>
      </c>
      <c r="J13" s="71">
        <v>6506</v>
      </c>
      <c r="K13" s="17"/>
      <c r="L13" s="18">
        <v>7212</v>
      </c>
      <c r="M13" s="16">
        <v>4358</v>
      </c>
      <c r="N13" s="17">
        <v>11570</v>
      </c>
    </row>
    <row r="14" spans="1:18" s="19" customFormat="1" ht="13.2" x14ac:dyDescent="0.25">
      <c r="A14" s="19" t="s">
        <v>0</v>
      </c>
      <c r="B14" s="20">
        <v>13426</v>
      </c>
      <c r="C14" s="21">
        <v>13065</v>
      </c>
      <c r="D14" s="21">
        <v>26491</v>
      </c>
      <c r="E14" s="22">
        <v>16273</v>
      </c>
      <c r="F14" s="21">
        <v>16264</v>
      </c>
      <c r="G14" s="21">
        <v>32537</v>
      </c>
      <c r="H14" s="22">
        <v>27157</v>
      </c>
      <c r="I14" s="21">
        <v>27150</v>
      </c>
      <c r="J14" s="69">
        <v>54307</v>
      </c>
      <c r="K14" s="21"/>
      <c r="L14" s="22">
        <v>63942</v>
      </c>
      <c r="M14" s="21">
        <v>62313</v>
      </c>
      <c r="N14" s="21">
        <v>126255</v>
      </c>
      <c r="O14" s="199"/>
    </row>
    <row r="15" spans="1:18" s="2" customFormat="1" x14ac:dyDescent="0.3">
      <c r="A15" s="1" t="s">
        <v>8</v>
      </c>
      <c r="B15" s="13"/>
      <c r="C15" s="17"/>
      <c r="D15" s="17"/>
      <c r="E15" s="18"/>
      <c r="F15" s="17"/>
      <c r="G15" s="17"/>
      <c r="H15" s="18"/>
      <c r="I15" s="17"/>
      <c r="J15" s="71"/>
      <c r="K15" s="17"/>
      <c r="L15" s="18"/>
      <c r="M15" s="17"/>
      <c r="N15" s="17"/>
      <c r="O15" s="199"/>
      <c r="P15" s="19"/>
      <c r="Q15" s="19"/>
      <c r="R15" s="19"/>
    </row>
    <row r="16" spans="1:18" x14ac:dyDescent="0.3">
      <c r="A16" s="2" t="s">
        <v>4</v>
      </c>
      <c r="B16" s="13">
        <v>2266</v>
      </c>
      <c r="C16" s="17">
        <v>1955</v>
      </c>
      <c r="D16" s="17">
        <v>4221</v>
      </c>
      <c r="E16" s="18">
        <v>1725</v>
      </c>
      <c r="F16" s="17">
        <v>1680</v>
      </c>
      <c r="G16" s="17">
        <v>3405</v>
      </c>
      <c r="H16" s="18">
        <v>3427</v>
      </c>
      <c r="I16" s="17">
        <v>3278</v>
      </c>
      <c r="J16" s="71">
        <v>6705</v>
      </c>
      <c r="K16" s="17"/>
      <c r="L16" s="18">
        <v>8324</v>
      </c>
      <c r="M16" s="17">
        <v>7914</v>
      </c>
      <c r="N16" s="17">
        <v>16238</v>
      </c>
      <c r="O16" s="199"/>
      <c r="P16" s="19"/>
      <c r="Q16" s="19"/>
      <c r="R16" s="19"/>
    </row>
    <row r="17" spans="1:18" x14ac:dyDescent="0.3">
      <c r="A17" s="2" t="s">
        <v>5</v>
      </c>
      <c r="B17" s="13">
        <v>5942</v>
      </c>
      <c r="C17" s="16">
        <v>5940</v>
      </c>
      <c r="D17" s="17">
        <v>11882</v>
      </c>
      <c r="E17" s="18">
        <v>3428</v>
      </c>
      <c r="F17" s="16">
        <v>3439</v>
      </c>
      <c r="G17" s="17">
        <v>6867</v>
      </c>
      <c r="H17" s="18">
        <v>7019</v>
      </c>
      <c r="I17" s="17">
        <v>7180</v>
      </c>
      <c r="J17" s="71">
        <v>14199</v>
      </c>
      <c r="K17" s="17"/>
      <c r="L17" s="18">
        <v>23669</v>
      </c>
      <c r="M17" s="16">
        <v>23495</v>
      </c>
      <c r="N17" s="17">
        <v>47164</v>
      </c>
      <c r="O17" s="199"/>
      <c r="P17" s="19"/>
      <c r="Q17" s="19"/>
      <c r="R17" s="19"/>
    </row>
    <row r="18" spans="1:18" x14ac:dyDescent="0.3">
      <c r="A18" s="2" t="s">
        <v>6</v>
      </c>
      <c r="B18" s="13">
        <v>124</v>
      </c>
      <c r="C18" s="16">
        <v>96</v>
      </c>
      <c r="D18" s="17">
        <v>220</v>
      </c>
      <c r="E18" s="18">
        <v>197</v>
      </c>
      <c r="F18" s="16">
        <v>157</v>
      </c>
      <c r="G18" s="17">
        <v>354</v>
      </c>
      <c r="H18" s="18">
        <v>357</v>
      </c>
      <c r="I18" s="17">
        <v>276</v>
      </c>
      <c r="J18" s="71">
        <v>633</v>
      </c>
      <c r="K18" s="17"/>
      <c r="L18" s="18">
        <v>878</v>
      </c>
      <c r="M18" s="16">
        <v>556</v>
      </c>
      <c r="N18" s="17">
        <v>1434</v>
      </c>
      <c r="O18" s="195"/>
      <c r="P18" s="34"/>
      <c r="Q18" s="34"/>
      <c r="R18" s="34"/>
    </row>
    <row r="19" spans="1:18" x14ac:dyDescent="0.3">
      <c r="A19" s="2" t="s">
        <v>7</v>
      </c>
      <c r="B19" s="13">
        <v>357</v>
      </c>
      <c r="C19" s="16">
        <v>90</v>
      </c>
      <c r="D19" s="17">
        <v>447</v>
      </c>
      <c r="E19" s="18">
        <v>334</v>
      </c>
      <c r="F19" s="16">
        <v>70</v>
      </c>
      <c r="G19" s="17">
        <v>404</v>
      </c>
      <c r="H19" s="18">
        <v>582</v>
      </c>
      <c r="I19" s="17">
        <v>167</v>
      </c>
      <c r="J19" s="71">
        <v>749</v>
      </c>
      <c r="K19" s="17"/>
      <c r="L19" s="18">
        <v>1519</v>
      </c>
      <c r="M19" s="16">
        <v>323</v>
      </c>
      <c r="N19" s="17">
        <v>1842</v>
      </c>
    </row>
    <row r="20" spans="1:18" s="19" customFormat="1" x14ac:dyDescent="0.3">
      <c r="A20" s="19" t="s">
        <v>0</v>
      </c>
      <c r="B20" s="20">
        <v>8689</v>
      </c>
      <c r="C20" s="21">
        <v>8081</v>
      </c>
      <c r="D20" s="21">
        <v>16770</v>
      </c>
      <c r="E20" s="22">
        <v>5684</v>
      </c>
      <c r="F20" s="21">
        <v>5346</v>
      </c>
      <c r="G20" s="21">
        <v>11030</v>
      </c>
      <c r="H20" s="22">
        <v>11385</v>
      </c>
      <c r="I20" s="21">
        <v>10901</v>
      </c>
      <c r="J20" s="69">
        <v>22286</v>
      </c>
      <c r="K20" s="21"/>
      <c r="L20" s="22">
        <v>34390</v>
      </c>
      <c r="M20" s="21">
        <v>32288</v>
      </c>
      <c r="N20" s="21">
        <v>66678</v>
      </c>
      <c r="O20" s="198"/>
      <c r="P20"/>
      <c r="Q20"/>
      <c r="R20"/>
    </row>
    <row r="21" spans="1:18" s="2" customFormat="1" x14ac:dyDescent="0.3">
      <c r="A21" s="1" t="s">
        <v>9</v>
      </c>
      <c r="B21" s="13"/>
      <c r="C21" s="17"/>
      <c r="D21" s="17"/>
      <c r="E21" s="18"/>
      <c r="F21" s="17"/>
      <c r="G21" s="17"/>
      <c r="H21" s="18"/>
      <c r="I21" s="17"/>
      <c r="J21" s="71"/>
      <c r="K21" s="17"/>
      <c r="L21" s="18"/>
      <c r="M21" s="17"/>
      <c r="N21" s="17"/>
      <c r="O21" s="198"/>
      <c r="P21"/>
      <c r="Q21"/>
      <c r="R21"/>
    </row>
    <row r="22" spans="1:18" x14ac:dyDescent="0.3">
      <c r="A22" s="2" t="s">
        <v>4</v>
      </c>
      <c r="B22" s="13">
        <v>2055</v>
      </c>
      <c r="C22" s="17">
        <v>2125</v>
      </c>
      <c r="D22" s="17">
        <v>4180</v>
      </c>
      <c r="E22" s="18">
        <v>1162</v>
      </c>
      <c r="F22" s="17">
        <v>1241</v>
      </c>
      <c r="G22" s="17">
        <v>2403</v>
      </c>
      <c r="H22" s="18">
        <v>1792</v>
      </c>
      <c r="I22" s="17">
        <v>1887</v>
      </c>
      <c r="J22" s="71">
        <v>3679</v>
      </c>
      <c r="K22" s="17"/>
      <c r="L22" s="18">
        <v>3124</v>
      </c>
      <c r="M22" s="17">
        <v>3247</v>
      </c>
      <c r="N22" s="17">
        <v>6371</v>
      </c>
    </row>
    <row r="23" spans="1:18" x14ac:dyDescent="0.3">
      <c r="A23" s="2" t="s">
        <v>5</v>
      </c>
      <c r="B23" s="13">
        <v>2966</v>
      </c>
      <c r="C23" s="16">
        <v>3585</v>
      </c>
      <c r="D23" s="17">
        <v>6551</v>
      </c>
      <c r="E23" s="18">
        <v>1446</v>
      </c>
      <c r="F23" s="16">
        <v>1949</v>
      </c>
      <c r="G23" s="17">
        <v>3395</v>
      </c>
      <c r="H23" s="18">
        <v>2548</v>
      </c>
      <c r="I23" s="17">
        <v>3423</v>
      </c>
      <c r="J23" s="71">
        <v>5971</v>
      </c>
      <c r="K23" s="17"/>
      <c r="L23" s="18">
        <v>5218</v>
      </c>
      <c r="M23" s="16">
        <v>6448</v>
      </c>
      <c r="N23" s="17">
        <v>11666</v>
      </c>
    </row>
    <row r="24" spans="1:18" x14ac:dyDescent="0.3">
      <c r="A24" s="2" t="s">
        <v>7</v>
      </c>
      <c r="B24" s="13">
        <v>352</v>
      </c>
      <c r="C24" s="16">
        <v>225</v>
      </c>
      <c r="D24" s="17">
        <v>577</v>
      </c>
      <c r="E24" s="18">
        <v>269</v>
      </c>
      <c r="F24" s="16">
        <v>142</v>
      </c>
      <c r="G24" s="17">
        <v>411</v>
      </c>
      <c r="H24" s="18">
        <v>270</v>
      </c>
      <c r="I24" s="17">
        <v>189</v>
      </c>
      <c r="J24" s="71">
        <v>459</v>
      </c>
      <c r="K24" s="17"/>
      <c r="L24" s="18">
        <v>402</v>
      </c>
      <c r="M24" s="16">
        <v>266</v>
      </c>
      <c r="N24" s="17">
        <v>668</v>
      </c>
    </row>
    <row r="25" spans="1:18" s="19" customFormat="1" x14ac:dyDescent="0.3">
      <c r="A25" s="19" t="s">
        <v>0</v>
      </c>
      <c r="B25" s="20">
        <v>5373</v>
      </c>
      <c r="C25" s="21">
        <v>5935</v>
      </c>
      <c r="D25" s="21">
        <v>11308</v>
      </c>
      <c r="E25" s="22">
        <v>2877</v>
      </c>
      <c r="F25" s="21">
        <v>3332</v>
      </c>
      <c r="G25" s="21">
        <v>6209</v>
      </c>
      <c r="H25" s="22">
        <v>4610</v>
      </c>
      <c r="I25" s="21">
        <v>5499</v>
      </c>
      <c r="J25" s="69">
        <v>10109</v>
      </c>
      <c r="K25" s="21"/>
      <c r="L25" s="22">
        <v>8744</v>
      </c>
      <c r="M25" s="21">
        <v>9961</v>
      </c>
      <c r="N25" s="21">
        <v>18705</v>
      </c>
      <c r="O25" s="198"/>
      <c r="P25"/>
      <c r="Q25"/>
      <c r="R25"/>
    </row>
    <row r="26" spans="1:18" s="2" customFormat="1" x14ac:dyDescent="0.3">
      <c r="A26" s="1" t="s">
        <v>10</v>
      </c>
      <c r="B26" s="13"/>
      <c r="C26" s="17"/>
      <c r="D26" s="17"/>
      <c r="E26" s="18"/>
      <c r="F26" s="17"/>
      <c r="G26" s="17"/>
      <c r="H26" s="18"/>
      <c r="I26" s="17"/>
      <c r="J26" s="71"/>
      <c r="K26" s="17"/>
      <c r="L26" s="18"/>
      <c r="M26" s="17"/>
      <c r="N26" s="17"/>
      <c r="O26" s="198"/>
      <c r="P26"/>
      <c r="Q26"/>
      <c r="R26"/>
    </row>
    <row r="27" spans="1:18" x14ac:dyDescent="0.3">
      <c r="A27" s="2" t="s">
        <v>4</v>
      </c>
      <c r="B27" s="13">
        <v>1753</v>
      </c>
      <c r="C27" s="17">
        <v>1372</v>
      </c>
      <c r="D27" s="17">
        <v>3125</v>
      </c>
      <c r="E27" s="18">
        <v>2282</v>
      </c>
      <c r="F27" s="17">
        <v>2090</v>
      </c>
      <c r="G27" s="17">
        <v>4372</v>
      </c>
      <c r="H27" s="18">
        <v>3663</v>
      </c>
      <c r="I27" s="17">
        <v>3360</v>
      </c>
      <c r="J27" s="71">
        <v>7023</v>
      </c>
      <c r="K27" s="17"/>
      <c r="L27" s="18">
        <v>7367</v>
      </c>
      <c r="M27" s="17">
        <v>6577</v>
      </c>
      <c r="N27" s="17">
        <v>13944</v>
      </c>
      <c r="O27" s="199"/>
      <c r="P27" s="19"/>
      <c r="Q27" s="19"/>
      <c r="R27" s="19"/>
    </row>
    <row r="28" spans="1:18" x14ac:dyDescent="0.3">
      <c r="A28" s="2" t="s">
        <v>5</v>
      </c>
      <c r="B28" s="13">
        <v>3074</v>
      </c>
      <c r="C28" s="16">
        <v>2948</v>
      </c>
      <c r="D28" s="17">
        <v>6022</v>
      </c>
      <c r="E28" s="18">
        <v>4652</v>
      </c>
      <c r="F28" s="16">
        <v>4904</v>
      </c>
      <c r="G28" s="17">
        <v>9556</v>
      </c>
      <c r="H28" s="18">
        <v>9595</v>
      </c>
      <c r="I28" s="17">
        <v>9737</v>
      </c>
      <c r="J28" s="71">
        <v>19332</v>
      </c>
      <c r="K28" s="17"/>
      <c r="L28" s="18">
        <v>30935</v>
      </c>
      <c r="M28" s="16">
        <v>30385</v>
      </c>
      <c r="N28" s="17">
        <v>61320</v>
      </c>
      <c r="O28" s="194"/>
      <c r="P28" s="2"/>
      <c r="Q28" s="2"/>
      <c r="R28" s="2"/>
    </row>
    <row r="29" spans="1:18" x14ac:dyDescent="0.3">
      <c r="A29" s="2" t="s">
        <v>6</v>
      </c>
      <c r="B29" s="13">
        <v>56</v>
      </c>
      <c r="C29" s="16">
        <v>12</v>
      </c>
      <c r="D29" s="17">
        <v>68</v>
      </c>
      <c r="E29" s="18">
        <v>117</v>
      </c>
      <c r="F29" s="16">
        <v>63</v>
      </c>
      <c r="G29" s="17">
        <v>180</v>
      </c>
      <c r="H29" s="18">
        <v>296</v>
      </c>
      <c r="I29" s="17">
        <v>117</v>
      </c>
      <c r="J29" s="71">
        <v>413</v>
      </c>
      <c r="K29" s="17"/>
      <c r="L29" s="18">
        <v>797</v>
      </c>
      <c r="M29" s="16">
        <v>258</v>
      </c>
      <c r="N29" s="17">
        <v>1055</v>
      </c>
      <c r="O29" s="194"/>
      <c r="P29" s="2"/>
      <c r="Q29" s="2"/>
      <c r="R29" s="2"/>
    </row>
    <row r="30" spans="1:18" x14ac:dyDescent="0.3">
      <c r="A30" s="2" t="s">
        <v>7</v>
      </c>
      <c r="B30" s="13">
        <v>10</v>
      </c>
      <c r="C30" s="16">
        <v>15</v>
      </c>
      <c r="D30" s="17">
        <v>25</v>
      </c>
      <c r="E30" s="18">
        <v>16</v>
      </c>
      <c r="F30" s="16">
        <v>36</v>
      </c>
      <c r="G30" s="17">
        <v>52</v>
      </c>
      <c r="H30" s="18">
        <v>51</v>
      </c>
      <c r="I30" s="17">
        <v>166</v>
      </c>
      <c r="J30" s="71">
        <v>217</v>
      </c>
      <c r="K30" s="17"/>
      <c r="L30" s="18">
        <v>139</v>
      </c>
      <c r="M30" s="16">
        <v>437</v>
      </c>
      <c r="N30" s="17">
        <v>576</v>
      </c>
    </row>
    <row r="31" spans="1:18" s="19" customFormat="1" x14ac:dyDescent="0.3">
      <c r="A31" s="19" t="s">
        <v>0</v>
      </c>
      <c r="B31" s="20">
        <v>4893</v>
      </c>
      <c r="C31" s="21">
        <v>4347</v>
      </c>
      <c r="D31" s="21">
        <v>9240</v>
      </c>
      <c r="E31" s="22">
        <v>7067</v>
      </c>
      <c r="F31" s="21">
        <v>7093</v>
      </c>
      <c r="G31" s="21">
        <v>14160</v>
      </c>
      <c r="H31" s="22">
        <v>13605</v>
      </c>
      <c r="I31" s="21">
        <v>13380</v>
      </c>
      <c r="J31" s="69">
        <v>26985</v>
      </c>
      <c r="K31" s="21"/>
      <c r="L31" s="22">
        <v>39238</v>
      </c>
      <c r="M31" s="21">
        <v>37657</v>
      </c>
      <c r="N31" s="21">
        <v>76895</v>
      </c>
      <c r="O31" s="198"/>
      <c r="P31"/>
      <c r="Q31"/>
      <c r="R31"/>
    </row>
    <row r="32" spans="1:18" s="2" customFormat="1" x14ac:dyDescent="0.3">
      <c r="A32" s="1" t="s">
        <v>11</v>
      </c>
      <c r="B32" s="13"/>
      <c r="C32" s="17"/>
      <c r="D32" s="17"/>
      <c r="E32" s="18"/>
      <c r="F32" s="17"/>
      <c r="G32" s="17"/>
      <c r="H32" s="18"/>
      <c r="I32" s="17"/>
      <c r="J32" s="71"/>
      <c r="K32" s="17"/>
      <c r="L32" s="18"/>
      <c r="M32" s="17"/>
      <c r="N32" s="17"/>
      <c r="O32" s="198"/>
      <c r="P32"/>
      <c r="Q32"/>
      <c r="R32"/>
    </row>
    <row r="33" spans="1:18" x14ac:dyDescent="0.3">
      <c r="A33" s="2" t="s">
        <v>4</v>
      </c>
      <c r="B33" s="13">
        <v>2916</v>
      </c>
      <c r="C33" s="17">
        <v>2726</v>
      </c>
      <c r="D33" s="17">
        <v>5642</v>
      </c>
      <c r="E33" s="18">
        <v>3546</v>
      </c>
      <c r="F33" s="17">
        <v>3417</v>
      </c>
      <c r="G33" s="17">
        <v>6963</v>
      </c>
      <c r="H33" s="18">
        <v>6049</v>
      </c>
      <c r="I33" s="17">
        <v>5822</v>
      </c>
      <c r="J33" s="71">
        <v>11871</v>
      </c>
      <c r="K33" s="17"/>
      <c r="L33" s="18">
        <v>13279</v>
      </c>
      <c r="M33" s="17">
        <v>12621</v>
      </c>
      <c r="N33" s="17">
        <v>25900</v>
      </c>
    </row>
    <row r="34" spans="1:18" x14ac:dyDescent="0.3">
      <c r="A34" s="2" t="s">
        <v>5</v>
      </c>
      <c r="B34" s="13">
        <v>5439</v>
      </c>
      <c r="C34" s="16">
        <v>5410</v>
      </c>
      <c r="D34" s="17">
        <v>10849</v>
      </c>
      <c r="E34" s="18">
        <v>6337</v>
      </c>
      <c r="F34" s="16">
        <v>6751</v>
      </c>
      <c r="G34" s="17">
        <v>13088</v>
      </c>
      <c r="H34" s="18">
        <v>11637</v>
      </c>
      <c r="I34" s="17">
        <v>12411</v>
      </c>
      <c r="J34" s="71">
        <v>24048</v>
      </c>
      <c r="K34" s="17"/>
      <c r="L34" s="18">
        <v>35272</v>
      </c>
      <c r="M34" s="16">
        <v>36356</v>
      </c>
      <c r="N34" s="17">
        <v>71628</v>
      </c>
    </row>
    <row r="35" spans="1:18" x14ac:dyDescent="0.3">
      <c r="A35" s="2" t="s">
        <v>6</v>
      </c>
      <c r="B35" s="13">
        <v>338</v>
      </c>
      <c r="C35" s="16">
        <v>349</v>
      </c>
      <c r="D35" s="17">
        <v>687</v>
      </c>
      <c r="E35" s="18">
        <v>587</v>
      </c>
      <c r="F35" s="16">
        <v>448</v>
      </c>
      <c r="G35" s="17">
        <v>1035</v>
      </c>
      <c r="H35" s="18">
        <v>1001</v>
      </c>
      <c r="I35" s="17">
        <v>573</v>
      </c>
      <c r="J35" s="71">
        <v>1574</v>
      </c>
      <c r="K35" s="17"/>
      <c r="L35" s="18">
        <v>2208</v>
      </c>
      <c r="M35" s="16">
        <v>892</v>
      </c>
      <c r="N35" s="17">
        <v>3100</v>
      </c>
      <c r="O35" s="199"/>
      <c r="P35" s="19"/>
      <c r="Q35" s="19"/>
      <c r="R35" s="19"/>
    </row>
    <row r="36" spans="1:18" x14ac:dyDescent="0.3">
      <c r="A36" s="2" t="s">
        <v>7</v>
      </c>
      <c r="B36" s="13">
        <v>446</v>
      </c>
      <c r="C36" s="16">
        <v>562</v>
      </c>
      <c r="D36" s="17">
        <v>1008</v>
      </c>
      <c r="E36" s="18">
        <v>564</v>
      </c>
      <c r="F36" s="16">
        <v>603</v>
      </c>
      <c r="G36" s="17">
        <v>1167</v>
      </c>
      <c r="H36" s="18">
        <v>860</v>
      </c>
      <c r="I36" s="17">
        <v>875</v>
      </c>
      <c r="J36" s="71">
        <v>1735</v>
      </c>
      <c r="K36" s="17"/>
      <c r="L36" s="18">
        <v>2139</v>
      </c>
      <c r="M36" s="16">
        <v>1859</v>
      </c>
      <c r="N36" s="17">
        <v>3998</v>
      </c>
      <c r="O36" s="199"/>
      <c r="P36" s="19"/>
      <c r="Q36" s="19"/>
      <c r="R36" s="19"/>
    </row>
    <row r="37" spans="1:18" s="19" customFormat="1" x14ac:dyDescent="0.3">
      <c r="A37" s="19" t="s">
        <v>0</v>
      </c>
      <c r="B37" s="20">
        <v>9139</v>
      </c>
      <c r="C37" s="21">
        <v>9047</v>
      </c>
      <c r="D37" s="21">
        <v>18186</v>
      </c>
      <c r="E37" s="22">
        <v>11034</v>
      </c>
      <c r="F37" s="21">
        <v>11219</v>
      </c>
      <c r="G37" s="21">
        <v>22253</v>
      </c>
      <c r="H37" s="22">
        <v>19547</v>
      </c>
      <c r="I37" s="21">
        <v>19681</v>
      </c>
      <c r="J37" s="69">
        <v>39228</v>
      </c>
      <c r="K37" s="21"/>
      <c r="L37" s="22">
        <v>52898</v>
      </c>
      <c r="M37" s="21">
        <v>51728</v>
      </c>
      <c r="N37" s="21">
        <v>104626</v>
      </c>
      <c r="O37" s="194"/>
      <c r="P37" s="2"/>
      <c r="Q37" s="2"/>
      <c r="R37" s="2"/>
    </row>
    <row r="38" spans="1:18" s="2" customFormat="1" x14ac:dyDescent="0.3">
      <c r="A38" s="1" t="s">
        <v>12</v>
      </c>
      <c r="B38" s="13"/>
      <c r="C38" s="17"/>
      <c r="D38" s="17"/>
      <c r="E38" s="18"/>
      <c r="F38" s="17"/>
      <c r="G38" s="17"/>
      <c r="H38" s="18"/>
      <c r="I38" s="17"/>
      <c r="J38" s="71"/>
      <c r="K38" s="17"/>
      <c r="L38" s="18"/>
      <c r="M38" s="17"/>
      <c r="N38" s="17"/>
      <c r="O38" s="194"/>
    </row>
    <row r="39" spans="1:18" x14ac:dyDescent="0.3">
      <c r="A39" s="2" t="s">
        <v>4</v>
      </c>
      <c r="B39" s="13">
        <v>1043</v>
      </c>
      <c r="C39" s="17">
        <v>1051</v>
      </c>
      <c r="D39" s="17">
        <v>2094</v>
      </c>
      <c r="E39" s="18">
        <v>1429</v>
      </c>
      <c r="F39" s="17">
        <v>1543</v>
      </c>
      <c r="G39" s="17">
        <v>2972</v>
      </c>
      <c r="H39" s="18">
        <v>2418</v>
      </c>
      <c r="I39" s="17">
        <v>2600</v>
      </c>
      <c r="J39" s="71">
        <v>5018</v>
      </c>
      <c r="K39" s="17"/>
      <c r="L39" s="18">
        <v>4813</v>
      </c>
      <c r="M39" s="17">
        <v>4820</v>
      </c>
      <c r="N39" s="17">
        <v>9633</v>
      </c>
    </row>
    <row r="40" spans="1:18" x14ac:dyDescent="0.3">
      <c r="A40" s="2" t="s">
        <v>5</v>
      </c>
      <c r="B40" s="13">
        <v>2829</v>
      </c>
      <c r="C40" s="16">
        <v>2861</v>
      </c>
      <c r="D40" s="17">
        <v>5690</v>
      </c>
      <c r="E40" s="18">
        <v>4323</v>
      </c>
      <c r="F40" s="16">
        <v>4313</v>
      </c>
      <c r="G40" s="17">
        <v>8636</v>
      </c>
      <c r="H40" s="18">
        <v>8096</v>
      </c>
      <c r="I40" s="17">
        <v>8251</v>
      </c>
      <c r="J40" s="71">
        <v>16347</v>
      </c>
      <c r="K40" s="17"/>
      <c r="L40" s="18">
        <v>22097</v>
      </c>
      <c r="M40" s="16">
        <v>21257</v>
      </c>
      <c r="N40" s="17">
        <v>43354</v>
      </c>
    </row>
    <row r="41" spans="1:18" x14ac:dyDescent="0.3">
      <c r="A41" s="2" t="s">
        <v>6</v>
      </c>
      <c r="B41" s="13">
        <v>386</v>
      </c>
      <c r="C41" s="16">
        <v>257</v>
      </c>
      <c r="D41" s="17">
        <v>643</v>
      </c>
      <c r="E41" s="18">
        <v>626</v>
      </c>
      <c r="F41" s="16">
        <v>373</v>
      </c>
      <c r="G41" s="17">
        <v>999</v>
      </c>
      <c r="H41" s="18">
        <v>1130</v>
      </c>
      <c r="I41" s="17">
        <v>788</v>
      </c>
      <c r="J41" s="71">
        <v>1918</v>
      </c>
      <c r="K41" s="17"/>
      <c r="L41" s="18">
        <v>2659</v>
      </c>
      <c r="M41" s="16">
        <v>1952</v>
      </c>
      <c r="N41" s="17">
        <v>4611</v>
      </c>
    </row>
    <row r="42" spans="1:18" x14ac:dyDescent="0.3">
      <c r="A42" s="2" t="s">
        <v>7</v>
      </c>
      <c r="B42" s="13">
        <v>113</v>
      </c>
      <c r="C42" s="16">
        <v>124</v>
      </c>
      <c r="D42" s="17">
        <v>237</v>
      </c>
      <c r="E42" s="18">
        <v>102</v>
      </c>
      <c r="F42" s="16">
        <v>118</v>
      </c>
      <c r="G42" s="17">
        <v>220</v>
      </c>
      <c r="H42" s="18">
        <v>215</v>
      </c>
      <c r="I42" s="17">
        <v>230</v>
      </c>
      <c r="J42" s="71">
        <v>445</v>
      </c>
      <c r="K42" s="17"/>
      <c r="L42" s="18">
        <v>516</v>
      </c>
      <c r="M42" s="16">
        <v>616</v>
      </c>
      <c r="N42" s="17">
        <v>1132</v>
      </c>
    </row>
    <row r="43" spans="1:18" s="19" customFormat="1" x14ac:dyDescent="0.3">
      <c r="A43" s="19" t="s">
        <v>0</v>
      </c>
      <c r="B43" s="20">
        <v>4371</v>
      </c>
      <c r="C43" s="21">
        <v>4293</v>
      </c>
      <c r="D43" s="21">
        <v>8664</v>
      </c>
      <c r="E43" s="22">
        <v>6480</v>
      </c>
      <c r="F43" s="21">
        <v>6347</v>
      </c>
      <c r="G43" s="21">
        <v>12827</v>
      </c>
      <c r="H43" s="22">
        <v>11859</v>
      </c>
      <c r="I43" s="21">
        <v>11869</v>
      </c>
      <c r="J43" s="69">
        <v>23728</v>
      </c>
      <c r="K43" s="21"/>
      <c r="L43" s="22">
        <v>30085</v>
      </c>
      <c r="M43" s="21">
        <v>28645</v>
      </c>
      <c r="N43" s="21">
        <v>58730</v>
      </c>
      <c r="O43" s="198"/>
      <c r="P43"/>
      <c r="Q43"/>
      <c r="R43"/>
    </row>
    <row r="44" spans="1:18" s="2" customFormat="1" ht="15" customHeight="1" x14ac:dyDescent="0.3">
      <c r="A44" s="23" t="s">
        <v>13</v>
      </c>
      <c r="B44" s="24"/>
      <c r="C44" s="25"/>
      <c r="D44" s="25"/>
      <c r="E44" s="26"/>
      <c r="F44" s="25"/>
      <c r="G44" s="25"/>
      <c r="H44" s="26"/>
      <c r="I44" s="25"/>
      <c r="J44" s="72"/>
      <c r="K44" s="25"/>
      <c r="L44" s="26"/>
      <c r="M44" s="25"/>
      <c r="N44" s="25"/>
      <c r="O44" s="198"/>
      <c r="P44"/>
      <c r="Q44"/>
      <c r="R44"/>
    </row>
    <row r="45" spans="1:18" x14ac:dyDescent="0.3">
      <c r="A45" s="2" t="s">
        <v>4</v>
      </c>
      <c r="B45" s="13">
        <f t="shared" ref="B45:J45" si="0">SUM(B10,B16,B22,B27,B33,B39)</f>
        <v>13046</v>
      </c>
      <c r="C45" s="17">
        <f t="shared" si="0"/>
        <v>12031</v>
      </c>
      <c r="D45" s="17">
        <f t="shared" si="0"/>
        <v>25077</v>
      </c>
      <c r="E45" s="18">
        <f t="shared" si="0"/>
        <v>13834</v>
      </c>
      <c r="F45" s="17">
        <f t="shared" si="0"/>
        <v>13649</v>
      </c>
      <c r="G45" s="17">
        <f t="shared" si="0"/>
        <v>27483</v>
      </c>
      <c r="H45" s="18">
        <f t="shared" si="0"/>
        <v>23160</v>
      </c>
      <c r="I45" s="17">
        <f t="shared" si="0"/>
        <v>22884</v>
      </c>
      <c r="J45" s="71">
        <f t="shared" si="0"/>
        <v>46044</v>
      </c>
      <c r="K45" s="17"/>
      <c r="L45" s="18">
        <f t="shared" ref="L45:N46" si="1">SUM(L10,L16,L22,L27,L33,L39)</f>
        <v>48000</v>
      </c>
      <c r="M45" s="17">
        <f t="shared" si="1"/>
        <v>46675</v>
      </c>
      <c r="N45" s="17">
        <f t="shared" si="1"/>
        <v>94675</v>
      </c>
      <c r="O45" s="199"/>
      <c r="P45" s="19"/>
      <c r="Q45" s="19"/>
      <c r="R45" s="19"/>
    </row>
    <row r="46" spans="1:18" x14ac:dyDescent="0.3">
      <c r="A46" s="2" t="s">
        <v>5</v>
      </c>
      <c r="B46" s="13">
        <f t="shared" ref="B46:J46" si="2">SUM(B11,B17,B23,B28,B34,B40)</f>
        <v>27802</v>
      </c>
      <c r="C46" s="16">
        <f t="shared" si="2"/>
        <v>28722</v>
      </c>
      <c r="D46" s="17">
        <f t="shared" si="2"/>
        <v>56524</v>
      </c>
      <c r="E46" s="18">
        <f t="shared" si="2"/>
        <v>29120</v>
      </c>
      <c r="F46" s="16">
        <f t="shared" si="2"/>
        <v>31149</v>
      </c>
      <c r="G46" s="17">
        <f t="shared" si="2"/>
        <v>60269</v>
      </c>
      <c r="H46" s="18">
        <f t="shared" si="2"/>
        <v>54959</v>
      </c>
      <c r="I46" s="17">
        <f t="shared" si="2"/>
        <v>58436</v>
      </c>
      <c r="J46" s="71">
        <f t="shared" si="2"/>
        <v>113395</v>
      </c>
      <c r="K46" s="17"/>
      <c r="L46" s="18">
        <f t="shared" si="1"/>
        <v>159810</v>
      </c>
      <c r="M46" s="16">
        <f t="shared" si="1"/>
        <v>162661</v>
      </c>
      <c r="N46" s="17">
        <f t="shared" si="1"/>
        <v>322471</v>
      </c>
      <c r="O46" s="194"/>
      <c r="P46" s="2"/>
      <c r="Q46" s="2"/>
      <c r="R46" s="2"/>
    </row>
    <row r="47" spans="1:18" x14ac:dyDescent="0.3">
      <c r="A47" s="2" t="s">
        <v>6</v>
      </c>
      <c r="B47" s="13">
        <f t="shared" ref="B47:J47" si="3">SUM(B12,B18,B29,B35,B41)</f>
        <v>1419</v>
      </c>
      <c r="C47" s="16">
        <f t="shared" si="3"/>
        <v>1195</v>
      </c>
      <c r="D47" s="17">
        <f t="shared" si="3"/>
        <v>2614</v>
      </c>
      <c r="E47" s="18">
        <f t="shared" si="3"/>
        <v>2505</v>
      </c>
      <c r="F47" s="16">
        <f t="shared" si="3"/>
        <v>1802</v>
      </c>
      <c r="G47" s="17">
        <f t="shared" si="3"/>
        <v>4307</v>
      </c>
      <c r="H47" s="18">
        <f t="shared" si="3"/>
        <v>4232</v>
      </c>
      <c r="I47" s="17">
        <f t="shared" si="3"/>
        <v>2861</v>
      </c>
      <c r="J47" s="71">
        <f t="shared" si="3"/>
        <v>7093</v>
      </c>
      <c r="K47" s="17"/>
      <c r="L47" s="18">
        <f>SUM(L12,L18,L29,L35,L41)</f>
        <v>9560</v>
      </c>
      <c r="M47" s="16">
        <f>SUM(M12,M18,M29,M35,M41)</f>
        <v>5397</v>
      </c>
      <c r="N47" s="17">
        <f>SUM(N12,N18,N29,N35,N41)</f>
        <v>14957</v>
      </c>
    </row>
    <row r="48" spans="1:18" x14ac:dyDescent="0.3">
      <c r="A48" s="2" t="s">
        <v>7</v>
      </c>
      <c r="B48" s="13">
        <f t="shared" ref="B48:J48" si="4">SUM(B13,B19,B24,B30,B36,B42)</f>
        <v>3624</v>
      </c>
      <c r="C48" s="16">
        <f t="shared" si="4"/>
        <v>2820</v>
      </c>
      <c r="D48" s="17">
        <f t="shared" si="4"/>
        <v>6444</v>
      </c>
      <c r="E48" s="18">
        <f t="shared" si="4"/>
        <v>3956</v>
      </c>
      <c r="F48" s="16">
        <f t="shared" si="4"/>
        <v>3001</v>
      </c>
      <c r="G48" s="17">
        <f t="shared" si="4"/>
        <v>6957</v>
      </c>
      <c r="H48" s="18">
        <f t="shared" si="4"/>
        <v>5812</v>
      </c>
      <c r="I48" s="17">
        <f t="shared" si="4"/>
        <v>4299</v>
      </c>
      <c r="J48" s="71">
        <f t="shared" si="4"/>
        <v>10111</v>
      </c>
      <c r="K48" s="17"/>
      <c r="L48" s="18">
        <f>SUM(L13,L19,L24,L30,L36,L42)</f>
        <v>11927</v>
      </c>
      <c r="M48" s="16">
        <f>SUM(M13,M19,M24,M30,M36,M42)</f>
        <v>7859</v>
      </c>
      <c r="N48" s="17">
        <f>SUM(N13,N19,N24,N30,N36,N42)</f>
        <v>19786</v>
      </c>
    </row>
    <row r="49" spans="1:18" s="19" customFormat="1" x14ac:dyDescent="0.3">
      <c r="A49" s="19" t="s">
        <v>14</v>
      </c>
      <c r="B49" s="20">
        <f t="shared" ref="B49:J49" si="5">SUM(B45:B48)</f>
        <v>45891</v>
      </c>
      <c r="C49" s="21">
        <f t="shared" si="5"/>
        <v>44768</v>
      </c>
      <c r="D49" s="21">
        <f t="shared" si="5"/>
        <v>90659</v>
      </c>
      <c r="E49" s="22">
        <f t="shared" si="5"/>
        <v>49415</v>
      </c>
      <c r="F49" s="21">
        <f t="shared" si="5"/>
        <v>49601</v>
      </c>
      <c r="G49" s="21">
        <f t="shared" si="5"/>
        <v>99016</v>
      </c>
      <c r="H49" s="22">
        <f t="shared" si="5"/>
        <v>88163</v>
      </c>
      <c r="I49" s="21">
        <f t="shared" si="5"/>
        <v>88480</v>
      </c>
      <c r="J49" s="69">
        <f t="shared" si="5"/>
        <v>176643</v>
      </c>
      <c r="K49" s="21"/>
      <c r="L49" s="22">
        <f>SUM(L45:L48)</f>
        <v>229297</v>
      </c>
      <c r="M49" s="21">
        <f>SUM(M45:M48)</f>
        <v>222592</v>
      </c>
      <c r="N49" s="21">
        <f>SUM(N45:N48)</f>
        <v>451889</v>
      </c>
      <c r="O49" s="198"/>
      <c r="P49"/>
      <c r="Q49"/>
      <c r="R49"/>
    </row>
    <row r="50" spans="1:18" x14ac:dyDescent="0.3">
      <c r="A50" s="2"/>
    </row>
    <row r="51" spans="1:18" x14ac:dyDescent="0.3">
      <c r="A51" s="247" t="s">
        <v>96</v>
      </c>
    </row>
    <row r="52" spans="1:18" x14ac:dyDescent="0.3">
      <c r="A52" s="27"/>
      <c r="B52" s="28"/>
      <c r="C52" s="28"/>
      <c r="D52" s="29"/>
      <c r="E52" s="28"/>
      <c r="F52" s="28"/>
      <c r="G52" s="29"/>
      <c r="L52" s="28"/>
      <c r="M52" s="28"/>
      <c r="O52" s="199"/>
      <c r="P52" s="19"/>
      <c r="Q52" s="19"/>
      <c r="R52" s="19"/>
    </row>
    <row r="53" spans="1:18" x14ac:dyDescent="0.3">
      <c r="A53" s="27"/>
      <c r="B53" s="28"/>
      <c r="C53" s="28"/>
      <c r="D53" s="29"/>
      <c r="E53" s="28"/>
      <c r="F53" s="28"/>
      <c r="G53" s="29"/>
      <c r="L53" s="28"/>
      <c r="M53" s="28"/>
      <c r="O53" s="194"/>
      <c r="P53" s="2"/>
      <c r="Q53" s="2"/>
      <c r="R53" s="2"/>
    </row>
    <row r="54" spans="1:18" x14ac:dyDescent="0.3">
      <c r="A54" s="27"/>
      <c r="B54" s="28"/>
      <c r="C54" s="28"/>
      <c r="D54" s="29"/>
      <c r="E54" s="28"/>
      <c r="F54" s="28"/>
      <c r="G54" s="29"/>
      <c r="L54" s="28"/>
      <c r="M54" s="28"/>
    </row>
    <row r="55" spans="1:18" x14ac:dyDescent="0.3">
      <c r="A55" s="27"/>
    </row>
    <row r="58" spans="1:18" x14ac:dyDescent="0.3">
      <c r="O58" s="199"/>
      <c r="P58" s="19"/>
      <c r="Q58" s="19"/>
      <c r="R58" s="19"/>
    </row>
    <row r="59" spans="1:18" x14ac:dyDescent="0.3">
      <c r="O59" s="194"/>
      <c r="P59" s="2"/>
      <c r="Q59" s="2"/>
      <c r="R59" s="2"/>
    </row>
    <row r="64" spans="1:18" x14ac:dyDescent="0.3">
      <c r="O64" s="199"/>
      <c r="P64" s="19"/>
      <c r="Q64" s="19"/>
      <c r="R64" s="19"/>
    </row>
  </sheetData>
  <mergeCells count="7">
    <mergeCell ref="L7:N7"/>
    <mergeCell ref="A5:N5"/>
    <mergeCell ref="A2:N2"/>
    <mergeCell ref="B7:D7"/>
    <mergeCell ref="E7:G7"/>
    <mergeCell ref="H7:J7"/>
    <mergeCell ref="A3:N3"/>
  </mergeCells>
  <pageMargins left="0.31496062992125984" right="0.31496062992125984" top="0.35433070866141736" bottom="0.35433070866141736" header="0.31496062992125984" footer="0.31496062992125984"/>
  <pageSetup paperSize="9" scale="75" orientation="portrait"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V142"/>
  <sheetViews>
    <sheetView workbookViewId="0"/>
  </sheetViews>
  <sheetFormatPr defaultRowHeight="14.4" x14ac:dyDescent="0.3"/>
  <cols>
    <col min="1" max="1" width="25.44140625" style="1" customWidth="1"/>
    <col min="2" max="3" width="8.33203125" customWidth="1"/>
    <col min="4" max="4" width="8.33203125" style="2" customWidth="1"/>
    <col min="5" max="6" width="8.33203125" customWidth="1"/>
    <col min="7" max="7" width="8.33203125" style="2" customWidth="1"/>
    <col min="8" max="9" width="8.33203125" customWidth="1"/>
    <col min="10" max="10" width="8.33203125" style="2" customWidth="1"/>
    <col min="11" max="11" width="1.6640625" style="2" customWidth="1"/>
    <col min="12" max="13" width="8.6640625" customWidth="1"/>
    <col min="14" max="14" width="8.6640625" style="2" customWidth="1"/>
  </cols>
  <sheetData>
    <row r="2" spans="1:22" s="3" customFormat="1" ht="14.25" customHeight="1" x14ac:dyDescent="0.25">
      <c r="A2" s="214" t="s">
        <v>102</v>
      </c>
      <c r="B2" s="214"/>
      <c r="C2" s="214"/>
      <c r="D2" s="214"/>
      <c r="E2" s="214"/>
      <c r="F2" s="214"/>
      <c r="G2" s="214"/>
      <c r="H2" s="214"/>
      <c r="I2" s="214"/>
      <c r="J2" s="214"/>
      <c r="K2" s="214"/>
      <c r="L2" s="214"/>
      <c r="M2" s="214"/>
      <c r="N2" s="214"/>
    </row>
    <row r="3" spans="1:22" s="3" customFormat="1" ht="14.25" customHeight="1" x14ac:dyDescent="0.25">
      <c r="A3" s="221" t="s">
        <v>92</v>
      </c>
      <c r="B3" s="221"/>
      <c r="C3" s="221"/>
      <c r="D3" s="221"/>
      <c r="E3" s="221"/>
      <c r="F3" s="221"/>
      <c r="G3" s="221"/>
      <c r="H3" s="221"/>
      <c r="I3" s="221"/>
      <c r="J3" s="221"/>
      <c r="K3" s="221"/>
      <c r="L3" s="221"/>
      <c r="M3" s="221"/>
      <c r="N3" s="221"/>
    </row>
    <row r="4" spans="1:22" s="3" customFormat="1" ht="7.2" customHeight="1" x14ac:dyDescent="0.25">
      <c r="A4" s="30"/>
      <c r="B4" s="30"/>
      <c r="C4" s="30"/>
      <c r="D4" s="30"/>
      <c r="E4" s="30"/>
      <c r="F4" s="30"/>
      <c r="G4" s="30"/>
      <c r="H4" s="30"/>
      <c r="I4" s="30"/>
      <c r="J4" s="30"/>
      <c r="K4" s="30"/>
      <c r="L4" s="30"/>
      <c r="M4" s="30"/>
      <c r="N4" s="30"/>
    </row>
    <row r="5" spans="1:22" x14ac:dyDescent="0.3">
      <c r="A5" s="214" t="s">
        <v>73</v>
      </c>
      <c r="B5" s="214"/>
      <c r="C5" s="214"/>
      <c r="D5" s="214"/>
      <c r="E5" s="214"/>
      <c r="F5" s="214"/>
      <c r="G5" s="214"/>
      <c r="H5" s="214"/>
      <c r="I5" s="214"/>
      <c r="J5" s="214"/>
      <c r="K5" s="214"/>
      <c r="L5" s="214"/>
      <c r="M5" s="214"/>
      <c r="N5" s="214"/>
    </row>
    <row r="6" spans="1:22" ht="7.2" customHeight="1" thickBot="1" x14ac:dyDescent="0.35">
      <c r="A6" s="30"/>
      <c r="B6" s="30"/>
      <c r="C6" s="30"/>
      <c r="D6" s="30"/>
      <c r="E6" s="30"/>
      <c r="F6" s="30"/>
      <c r="G6" s="30"/>
      <c r="H6" s="30"/>
      <c r="I6" s="30"/>
      <c r="J6" s="30"/>
      <c r="K6" s="30"/>
    </row>
    <row r="7" spans="1:22" ht="29.4" customHeight="1" x14ac:dyDescent="0.3">
      <c r="A7" s="4"/>
      <c r="B7" s="215" t="s">
        <v>22</v>
      </c>
      <c r="C7" s="216"/>
      <c r="D7" s="216"/>
      <c r="E7" s="215" t="s">
        <v>15</v>
      </c>
      <c r="F7" s="216"/>
      <c r="G7" s="217"/>
      <c r="H7" s="215" t="s">
        <v>86</v>
      </c>
      <c r="I7" s="216"/>
      <c r="J7" s="217"/>
      <c r="K7" s="64"/>
      <c r="L7" s="212" t="s">
        <v>94</v>
      </c>
      <c r="M7" s="213"/>
      <c r="N7" s="213"/>
    </row>
    <row r="8" spans="1:22" x14ac:dyDescent="0.3">
      <c r="A8" s="5"/>
      <c r="B8" s="6" t="s">
        <v>1</v>
      </c>
      <c r="C8" s="7" t="s">
        <v>2</v>
      </c>
      <c r="D8" s="7" t="s">
        <v>0</v>
      </c>
      <c r="E8" s="6" t="s">
        <v>1</v>
      </c>
      <c r="F8" s="7" t="s">
        <v>2</v>
      </c>
      <c r="G8" s="7" t="s">
        <v>0</v>
      </c>
      <c r="H8" s="6" t="s">
        <v>1</v>
      </c>
      <c r="I8" s="7" t="s">
        <v>2</v>
      </c>
      <c r="J8" s="56" t="s">
        <v>0</v>
      </c>
      <c r="K8" s="7"/>
      <c r="L8" s="6" t="s">
        <v>1</v>
      </c>
      <c r="M8" s="7" t="s">
        <v>2</v>
      </c>
      <c r="N8" s="7" t="s">
        <v>0</v>
      </c>
    </row>
    <row r="9" spans="1:22" s="2" customFormat="1" x14ac:dyDescent="0.3">
      <c r="A9" s="8" t="s">
        <v>3</v>
      </c>
      <c r="B9" s="9"/>
      <c r="C9" s="10"/>
      <c r="E9" s="9"/>
      <c r="F9" s="10"/>
      <c r="H9" s="11"/>
      <c r="I9" s="12"/>
      <c r="J9" s="31"/>
      <c r="L9" s="11"/>
      <c r="M9" s="12"/>
      <c r="O9"/>
      <c r="P9"/>
      <c r="Q9"/>
      <c r="R9"/>
      <c r="S9"/>
    </row>
    <row r="10" spans="1:22" x14ac:dyDescent="0.3">
      <c r="A10" s="2" t="s">
        <v>4</v>
      </c>
      <c r="B10" s="37">
        <v>218</v>
      </c>
      <c r="C10" s="38">
        <v>78</v>
      </c>
      <c r="D10" s="38">
        <v>296</v>
      </c>
      <c r="E10" s="37">
        <v>318</v>
      </c>
      <c r="F10" s="38">
        <v>187</v>
      </c>
      <c r="G10" s="38">
        <v>505</v>
      </c>
      <c r="H10" s="42">
        <v>416</v>
      </c>
      <c r="I10" s="41">
        <v>220</v>
      </c>
      <c r="J10" s="68">
        <v>636</v>
      </c>
      <c r="K10" s="38"/>
      <c r="L10" s="37">
        <v>608</v>
      </c>
      <c r="M10" s="38">
        <v>298</v>
      </c>
      <c r="N10" s="38">
        <v>906</v>
      </c>
      <c r="O10" s="3"/>
      <c r="P10" s="3"/>
      <c r="Q10" s="3"/>
      <c r="R10" s="3"/>
      <c r="S10" s="3"/>
      <c r="T10" s="15"/>
      <c r="U10" s="15"/>
      <c r="V10" s="15"/>
    </row>
    <row r="11" spans="1:22" x14ac:dyDescent="0.3">
      <c r="A11" s="2" t="s">
        <v>5</v>
      </c>
      <c r="B11" s="37">
        <v>307</v>
      </c>
      <c r="C11" s="39">
        <v>221</v>
      </c>
      <c r="D11" s="38">
        <v>528</v>
      </c>
      <c r="E11" s="37">
        <v>452</v>
      </c>
      <c r="F11" s="39">
        <v>304</v>
      </c>
      <c r="G11" s="38">
        <v>756</v>
      </c>
      <c r="H11" s="42">
        <v>587</v>
      </c>
      <c r="I11" s="41">
        <v>370</v>
      </c>
      <c r="J11" s="68">
        <v>957</v>
      </c>
      <c r="K11" s="38"/>
      <c r="L11" s="37">
        <v>810</v>
      </c>
      <c r="M11" s="39">
        <v>492</v>
      </c>
      <c r="N11" s="38">
        <v>1302</v>
      </c>
      <c r="O11" s="3"/>
      <c r="P11" s="3"/>
      <c r="Q11" s="3"/>
      <c r="R11" s="3"/>
      <c r="S11" s="3"/>
      <c r="T11" s="15"/>
      <c r="U11" s="15"/>
      <c r="V11" s="15"/>
    </row>
    <row r="12" spans="1:22" x14ac:dyDescent="0.3">
      <c r="A12" s="2" t="s">
        <v>6</v>
      </c>
      <c r="B12" s="37">
        <v>21</v>
      </c>
      <c r="C12" s="40">
        <v>4</v>
      </c>
      <c r="D12" s="41">
        <v>25</v>
      </c>
      <c r="E12" s="42">
        <v>76</v>
      </c>
      <c r="F12" s="40">
        <v>9</v>
      </c>
      <c r="G12" s="41">
        <v>85</v>
      </c>
      <c r="H12" s="42">
        <v>121</v>
      </c>
      <c r="I12" s="41">
        <v>19</v>
      </c>
      <c r="J12" s="68">
        <v>140</v>
      </c>
      <c r="K12" s="41"/>
      <c r="L12" s="42">
        <v>205</v>
      </c>
      <c r="M12" s="40">
        <v>31</v>
      </c>
      <c r="N12" s="41">
        <v>236</v>
      </c>
      <c r="O12" s="3"/>
      <c r="P12" s="3"/>
      <c r="Q12" s="3"/>
      <c r="R12" s="3"/>
      <c r="S12" s="3"/>
      <c r="T12" s="15"/>
      <c r="U12" s="15"/>
      <c r="V12" s="15"/>
    </row>
    <row r="13" spans="1:22" x14ac:dyDescent="0.3">
      <c r="A13" s="2" t="s">
        <v>7</v>
      </c>
      <c r="B13" s="37">
        <v>186</v>
      </c>
      <c r="C13" s="40">
        <v>54</v>
      </c>
      <c r="D13" s="41">
        <v>240</v>
      </c>
      <c r="E13" s="42">
        <v>237</v>
      </c>
      <c r="F13" s="40">
        <v>101</v>
      </c>
      <c r="G13" s="41">
        <v>338</v>
      </c>
      <c r="H13" s="42">
        <v>310</v>
      </c>
      <c r="I13" s="41">
        <v>128</v>
      </c>
      <c r="J13" s="68">
        <v>438</v>
      </c>
      <c r="K13" s="41"/>
      <c r="L13" s="42">
        <v>419</v>
      </c>
      <c r="M13" s="40">
        <v>166</v>
      </c>
      <c r="N13" s="41">
        <v>585</v>
      </c>
      <c r="T13" s="15"/>
      <c r="U13" s="15"/>
      <c r="V13" s="15"/>
    </row>
    <row r="14" spans="1:22" s="19" customFormat="1" x14ac:dyDescent="0.3">
      <c r="A14" s="19" t="s">
        <v>0</v>
      </c>
      <c r="B14" s="20">
        <v>732</v>
      </c>
      <c r="C14" s="21">
        <v>357</v>
      </c>
      <c r="D14" s="21">
        <v>1089</v>
      </c>
      <c r="E14" s="22">
        <v>1083</v>
      </c>
      <c r="F14" s="21">
        <v>601</v>
      </c>
      <c r="G14" s="21">
        <v>1684</v>
      </c>
      <c r="H14" s="22">
        <v>1434</v>
      </c>
      <c r="I14" s="21">
        <v>737</v>
      </c>
      <c r="J14" s="69">
        <v>2171</v>
      </c>
      <c r="K14" s="21"/>
      <c r="L14" s="22">
        <v>2042</v>
      </c>
      <c r="M14" s="21">
        <v>987</v>
      </c>
      <c r="N14" s="21">
        <v>3029</v>
      </c>
      <c r="O14"/>
      <c r="P14"/>
      <c r="Q14"/>
      <c r="R14"/>
      <c r="S14"/>
      <c r="T14" s="15"/>
      <c r="U14" s="15"/>
      <c r="V14" s="15"/>
    </row>
    <row r="15" spans="1:22" s="2" customFormat="1" x14ac:dyDescent="0.3">
      <c r="A15" s="1" t="s">
        <v>8</v>
      </c>
      <c r="B15" s="37"/>
      <c r="C15" s="41"/>
      <c r="D15" s="41"/>
      <c r="E15" s="42"/>
      <c r="F15" s="41"/>
      <c r="G15" s="41"/>
      <c r="H15" s="42"/>
      <c r="I15" s="41"/>
      <c r="J15" s="68"/>
      <c r="K15" s="41"/>
      <c r="L15" s="42"/>
      <c r="M15" s="41"/>
      <c r="N15" s="41"/>
      <c r="O15"/>
      <c r="P15"/>
      <c r="Q15"/>
      <c r="R15"/>
      <c r="S15"/>
      <c r="T15" s="15"/>
      <c r="U15" s="15"/>
      <c r="V15" s="15"/>
    </row>
    <row r="16" spans="1:22" x14ac:dyDescent="0.3">
      <c r="A16" s="2" t="s">
        <v>4</v>
      </c>
      <c r="B16" s="37">
        <v>30</v>
      </c>
      <c r="C16" s="41">
        <v>25</v>
      </c>
      <c r="D16" s="41">
        <v>55</v>
      </c>
      <c r="E16" s="42">
        <v>39</v>
      </c>
      <c r="F16" s="41">
        <v>47</v>
      </c>
      <c r="G16" s="41">
        <v>86</v>
      </c>
      <c r="H16" s="42">
        <v>49</v>
      </c>
      <c r="I16" s="41">
        <v>58</v>
      </c>
      <c r="J16" s="68">
        <v>107</v>
      </c>
      <c r="K16" s="41"/>
      <c r="L16" s="42">
        <v>80</v>
      </c>
      <c r="M16" s="41">
        <v>71</v>
      </c>
      <c r="N16" s="41">
        <v>151</v>
      </c>
      <c r="T16" s="15"/>
      <c r="U16" s="15"/>
      <c r="V16" s="15"/>
    </row>
    <row r="17" spans="1:22" x14ac:dyDescent="0.3">
      <c r="A17" s="2" t="s">
        <v>5</v>
      </c>
      <c r="B17" s="37">
        <v>48</v>
      </c>
      <c r="C17" s="40">
        <v>16</v>
      </c>
      <c r="D17" s="41">
        <v>64</v>
      </c>
      <c r="E17" s="42">
        <v>82</v>
      </c>
      <c r="F17" s="40">
        <v>22</v>
      </c>
      <c r="G17" s="41">
        <v>104</v>
      </c>
      <c r="H17" s="42">
        <v>125</v>
      </c>
      <c r="I17" s="41">
        <v>36</v>
      </c>
      <c r="J17" s="68">
        <v>161</v>
      </c>
      <c r="K17" s="41"/>
      <c r="L17" s="42">
        <v>199</v>
      </c>
      <c r="M17" s="40">
        <v>54</v>
      </c>
      <c r="N17" s="41">
        <v>253</v>
      </c>
      <c r="T17" s="15"/>
      <c r="U17" s="15"/>
      <c r="V17" s="15"/>
    </row>
    <row r="18" spans="1:22" x14ac:dyDescent="0.3">
      <c r="A18" s="2" t="s">
        <v>6</v>
      </c>
      <c r="B18" s="37">
        <v>0</v>
      </c>
      <c r="C18" s="40">
        <v>0</v>
      </c>
      <c r="D18" s="41">
        <v>0</v>
      </c>
      <c r="E18" s="42">
        <v>0</v>
      </c>
      <c r="F18" s="40">
        <v>0</v>
      </c>
      <c r="G18" s="41">
        <v>0</v>
      </c>
      <c r="H18" s="42">
        <v>0</v>
      </c>
      <c r="I18" s="41">
        <v>0</v>
      </c>
      <c r="J18" s="68">
        <v>0</v>
      </c>
      <c r="K18" s="41"/>
      <c r="L18" s="42">
        <v>0</v>
      </c>
      <c r="M18" s="40">
        <v>0</v>
      </c>
      <c r="N18" s="41">
        <v>0</v>
      </c>
      <c r="P18" s="41"/>
      <c r="Q18" s="41"/>
      <c r="R18" s="41"/>
      <c r="S18" s="19"/>
      <c r="T18" s="15"/>
      <c r="U18" s="15"/>
      <c r="V18" s="15"/>
    </row>
    <row r="19" spans="1:22" x14ac:dyDescent="0.3">
      <c r="A19" s="2" t="s">
        <v>7</v>
      </c>
      <c r="B19" s="37">
        <v>0</v>
      </c>
      <c r="C19" s="40">
        <v>0</v>
      </c>
      <c r="D19" s="41">
        <v>0</v>
      </c>
      <c r="E19" s="42">
        <v>0</v>
      </c>
      <c r="F19" s="40">
        <v>0</v>
      </c>
      <c r="G19" s="41">
        <v>0</v>
      </c>
      <c r="H19" s="42">
        <v>0</v>
      </c>
      <c r="I19" s="41">
        <v>0</v>
      </c>
      <c r="J19" s="68">
        <v>0</v>
      </c>
      <c r="K19" s="41"/>
      <c r="L19" s="42">
        <v>0</v>
      </c>
      <c r="M19" s="40">
        <v>0</v>
      </c>
      <c r="N19" s="41">
        <v>0</v>
      </c>
      <c r="P19" s="41"/>
      <c r="Q19" s="41"/>
      <c r="R19" s="41"/>
      <c r="S19" s="19"/>
      <c r="T19" s="15"/>
      <c r="U19" s="15"/>
      <c r="V19" s="15"/>
    </row>
    <row r="20" spans="1:22" s="19" customFormat="1" x14ac:dyDescent="0.3">
      <c r="A20" s="19" t="s">
        <v>0</v>
      </c>
      <c r="B20" s="20">
        <v>78</v>
      </c>
      <c r="C20" s="21">
        <v>41</v>
      </c>
      <c r="D20" s="21">
        <v>119</v>
      </c>
      <c r="E20" s="22">
        <v>121</v>
      </c>
      <c r="F20" s="21">
        <v>69</v>
      </c>
      <c r="G20" s="21">
        <v>190</v>
      </c>
      <c r="H20" s="22">
        <v>174</v>
      </c>
      <c r="I20" s="21">
        <v>94</v>
      </c>
      <c r="J20" s="69">
        <v>268</v>
      </c>
      <c r="K20" s="21"/>
      <c r="L20" s="22">
        <v>279</v>
      </c>
      <c r="M20" s="21">
        <v>125</v>
      </c>
      <c r="N20" s="21">
        <v>404</v>
      </c>
      <c r="O20"/>
      <c r="P20"/>
      <c r="Q20"/>
      <c r="R20"/>
      <c r="S20"/>
      <c r="T20" s="15"/>
      <c r="U20" s="15"/>
      <c r="V20" s="15"/>
    </row>
    <row r="21" spans="1:22" s="2" customFormat="1" x14ac:dyDescent="0.3">
      <c r="A21" s="1" t="s">
        <v>9</v>
      </c>
      <c r="B21" s="37"/>
      <c r="C21" s="41"/>
      <c r="D21" s="41"/>
      <c r="E21" s="42"/>
      <c r="F21" s="41"/>
      <c r="G21" s="41"/>
      <c r="H21" s="42"/>
      <c r="I21" s="41"/>
      <c r="J21" s="68"/>
      <c r="K21" s="41"/>
      <c r="L21" s="42"/>
      <c r="M21" s="41"/>
      <c r="N21" s="41"/>
      <c r="O21"/>
      <c r="P21"/>
      <c r="Q21"/>
      <c r="R21"/>
      <c r="S21"/>
      <c r="T21" s="15"/>
      <c r="U21" s="15"/>
      <c r="V21" s="15"/>
    </row>
    <row r="22" spans="1:22" x14ac:dyDescent="0.3">
      <c r="A22" s="2" t="s">
        <v>4</v>
      </c>
      <c r="B22" s="37">
        <v>102</v>
      </c>
      <c r="C22" s="41">
        <v>46</v>
      </c>
      <c r="D22" s="41">
        <v>148</v>
      </c>
      <c r="E22" s="42">
        <v>77</v>
      </c>
      <c r="F22" s="41">
        <v>45</v>
      </c>
      <c r="G22" s="41">
        <v>122</v>
      </c>
      <c r="H22" s="42">
        <v>113</v>
      </c>
      <c r="I22" s="41">
        <v>52</v>
      </c>
      <c r="J22" s="68">
        <v>165</v>
      </c>
      <c r="K22" s="41"/>
      <c r="L22" s="42">
        <v>166</v>
      </c>
      <c r="M22" s="41">
        <v>71</v>
      </c>
      <c r="N22" s="41">
        <v>237</v>
      </c>
      <c r="P22" s="41"/>
      <c r="Q22" s="41"/>
      <c r="R22" s="41"/>
      <c r="T22" s="15"/>
      <c r="U22" s="15"/>
      <c r="V22" s="15"/>
    </row>
    <row r="23" spans="1:22" x14ac:dyDescent="0.3">
      <c r="A23" s="2" t="s">
        <v>5</v>
      </c>
      <c r="B23" s="37">
        <v>72</v>
      </c>
      <c r="C23" s="40">
        <v>25</v>
      </c>
      <c r="D23" s="41">
        <v>97</v>
      </c>
      <c r="E23" s="42">
        <v>58</v>
      </c>
      <c r="F23" s="40">
        <v>17</v>
      </c>
      <c r="G23" s="41">
        <v>75</v>
      </c>
      <c r="H23" s="42">
        <v>59</v>
      </c>
      <c r="I23" s="41">
        <v>18</v>
      </c>
      <c r="J23" s="68">
        <v>77</v>
      </c>
      <c r="K23" s="41"/>
      <c r="L23" s="42">
        <v>106</v>
      </c>
      <c r="M23" s="40">
        <v>41</v>
      </c>
      <c r="N23" s="41">
        <v>147</v>
      </c>
      <c r="P23" s="41"/>
      <c r="Q23" s="41"/>
      <c r="R23" s="41"/>
      <c r="T23" s="15"/>
      <c r="U23" s="15"/>
      <c r="V23" s="15"/>
    </row>
    <row r="24" spans="1:22" x14ac:dyDescent="0.3">
      <c r="A24" s="2" t="s">
        <v>7</v>
      </c>
      <c r="B24" s="37">
        <v>82</v>
      </c>
      <c r="C24" s="40">
        <v>64</v>
      </c>
      <c r="D24" s="41">
        <v>146</v>
      </c>
      <c r="E24" s="42">
        <v>60</v>
      </c>
      <c r="F24" s="40">
        <v>55</v>
      </c>
      <c r="G24" s="41">
        <v>115</v>
      </c>
      <c r="H24" s="42">
        <v>60</v>
      </c>
      <c r="I24" s="41">
        <v>45</v>
      </c>
      <c r="J24" s="68">
        <v>105</v>
      </c>
      <c r="K24" s="41"/>
      <c r="L24" s="42">
        <v>87</v>
      </c>
      <c r="M24" s="40">
        <v>75</v>
      </c>
      <c r="N24" s="41">
        <v>162</v>
      </c>
      <c r="T24" s="15"/>
      <c r="U24" s="15"/>
      <c r="V24" s="15"/>
    </row>
    <row r="25" spans="1:22" s="19" customFormat="1" x14ac:dyDescent="0.3">
      <c r="A25" s="19" t="s">
        <v>0</v>
      </c>
      <c r="B25" s="20">
        <v>256</v>
      </c>
      <c r="C25" s="21">
        <v>135</v>
      </c>
      <c r="D25" s="21">
        <v>391</v>
      </c>
      <c r="E25" s="22">
        <v>195</v>
      </c>
      <c r="F25" s="21">
        <v>117</v>
      </c>
      <c r="G25" s="21">
        <v>312</v>
      </c>
      <c r="H25" s="22">
        <v>232</v>
      </c>
      <c r="I25" s="21">
        <v>115</v>
      </c>
      <c r="J25" s="69">
        <v>347</v>
      </c>
      <c r="K25" s="21"/>
      <c r="L25" s="22">
        <v>359</v>
      </c>
      <c r="M25" s="21">
        <v>187</v>
      </c>
      <c r="N25" s="21">
        <v>546</v>
      </c>
      <c r="O25"/>
      <c r="P25"/>
      <c r="Q25"/>
      <c r="R25"/>
      <c r="S25"/>
      <c r="T25" s="15"/>
      <c r="U25" s="15"/>
      <c r="V25" s="15"/>
    </row>
    <row r="26" spans="1:22" s="2" customFormat="1" x14ac:dyDescent="0.3">
      <c r="A26" s="1" t="s">
        <v>10</v>
      </c>
      <c r="B26" s="37"/>
      <c r="C26" s="41"/>
      <c r="D26" s="41"/>
      <c r="E26" s="42"/>
      <c r="F26" s="41"/>
      <c r="G26" s="41"/>
      <c r="H26" s="42"/>
      <c r="I26" s="41"/>
      <c r="J26" s="68"/>
      <c r="K26" s="41"/>
      <c r="L26" s="42"/>
      <c r="M26" s="41"/>
      <c r="N26" s="41"/>
      <c r="O26"/>
      <c r="P26"/>
      <c r="Q26"/>
      <c r="R26"/>
      <c r="S26"/>
      <c r="T26" s="15"/>
      <c r="U26" s="15"/>
      <c r="V26" s="15"/>
    </row>
    <row r="27" spans="1:22" x14ac:dyDescent="0.3">
      <c r="A27" s="2" t="s">
        <v>4</v>
      </c>
      <c r="B27" s="37">
        <v>102</v>
      </c>
      <c r="C27" s="41">
        <v>29</v>
      </c>
      <c r="D27" s="41">
        <v>131</v>
      </c>
      <c r="E27" s="42">
        <v>204</v>
      </c>
      <c r="F27" s="41">
        <v>108</v>
      </c>
      <c r="G27" s="41">
        <v>312</v>
      </c>
      <c r="H27" s="42">
        <v>281</v>
      </c>
      <c r="I27" s="41">
        <v>135</v>
      </c>
      <c r="J27" s="68">
        <v>416</v>
      </c>
      <c r="K27" s="41"/>
      <c r="L27" s="42">
        <v>422</v>
      </c>
      <c r="M27" s="41">
        <v>198</v>
      </c>
      <c r="N27" s="41">
        <v>620</v>
      </c>
      <c r="P27" s="41"/>
      <c r="Q27" s="41"/>
      <c r="R27" s="41"/>
      <c r="T27" s="15"/>
      <c r="U27" s="15"/>
      <c r="V27" s="15"/>
    </row>
    <row r="28" spans="1:22" x14ac:dyDescent="0.3">
      <c r="A28" s="2" t="s">
        <v>5</v>
      </c>
      <c r="B28" s="37">
        <v>183</v>
      </c>
      <c r="C28" s="40">
        <v>61</v>
      </c>
      <c r="D28" s="41">
        <v>244</v>
      </c>
      <c r="E28" s="42">
        <v>305</v>
      </c>
      <c r="F28" s="40">
        <v>135</v>
      </c>
      <c r="G28" s="41">
        <v>440</v>
      </c>
      <c r="H28" s="42">
        <v>449</v>
      </c>
      <c r="I28" s="41">
        <v>202</v>
      </c>
      <c r="J28" s="68">
        <v>651</v>
      </c>
      <c r="K28" s="41"/>
      <c r="L28" s="42">
        <v>664</v>
      </c>
      <c r="M28" s="40">
        <v>283</v>
      </c>
      <c r="N28" s="41">
        <v>947</v>
      </c>
      <c r="P28" s="41"/>
      <c r="Q28" s="41"/>
      <c r="R28" s="41"/>
      <c r="T28" s="15"/>
      <c r="U28" s="15"/>
      <c r="V28" s="15"/>
    </row>
    <row r="29" spans="1:22" x14ac:dyDescent="0.3">
      <c r="A29" s="2" t="s">
        <v>6</v>
      </c>
      <c r="B29" s="37">
        <v>0</v>
      </c>
      <c r="C29" s="40">
        <v>0</v>
      </c>
      <c r="D29" s="41">
        <v>0</v>
      </c>
      <c r="E29" s="42">
        <v>0</v>
      </c>
      <c r="F29" s="40">
        <v>0</v>
      </c>
      <c r="G29" s="41">
        <v>0</v>
      </c>
      <c r="H29" s="42">
        <v>0</v>
      </c>
      <c r="I29" s="41">
        <v>0</v>
      </c>
      <c r="J29" s="68">
        <v>0</v>
      </c>
      <c r="K29" s="41"/>
      <c r="L29" s="42">
        <v>0</v>
      </c>
      <c r="M29" s="40">
        <v>0</v>
      </c>
      <c r="N29" s="41">
        <v>0</v>
      </c>
      <c r="P29" s="41"/>
      <c r="Q29" s="41"/>
      <c r="R29" s="41"/>
      <c r="S29" s="19"/>
      <c r="T29" s="15"/>
      <c r="U29" s="15"/>
      <c r="V29" s="15"/>
    </row>
    <row r="30" spans="1:22" x14ac:dyDescent="0.3">
      <c r="A30" s="2" t="s">
        <v>7</v>
      </c>
      <c r="B30" s="37">
        <v>0</v>
      </c>
      <c r="C30" s="40">
        <v>0</v>
      </c>
      <c r="D30" s="41">
        <v>0</v>
      </c>
      <c r="E30" s="42">
        <v>0</v>
      </c>
      <c r="F30" s="40">
        <v>0</v>
      </c>
      <c r="G30" s="41">
        <v>0</v>
      </c>
      <c r="H30" s="42">
        <v>0</v>
      </c>
      <c r="I30" s="41">
        <v>0</v>
      </c>
      <c r="J30" s="68">
        <v>0</v>
      </c>
      <c r="K30" s="41"/>
      <c r="L30" s="42">
        <v>0</v>
      </c>
      <c r="M30" s="40">
        <v>0</v>
      </c>
      <c r="N30" s="41">
        <v>0</v>
      </c>
      <c r="P30" s="41"/>
      <c r="Q30" s="41"/>
      <c r="R30" s="41"/>
      <c r="S30" s="19"/>
      <c r="T30" s="15"/>
      <c r="U30" s="15"/>
      <c r="V30" s="15"/>
    </row>
    <row r="31" spans="1:22" s="19" customFormat="1" x14ac:dyDescent="0.3">
      <c r="A31" s="19" t="s">
        <v>0</v>
      </c>
      <c r="B31" s="20">
        <v>285</v>
      </c>
      <c r="C31" s="21">
        <v>90</v>
      </c>
      <c r="D31" s="21">
        <v>375</v>
      </c>
      <c r="E31" s="22">
        <v>509</v>
      </c>
      <c r="F31" s="21">
        <v>243</v>
      </c>
      <c r="G31" s="21">
        <v>752</v>
      </c>
      <c r="H31" s="22">
        <v>730</v>
      </c>
      <c r="I31" s="21">
        <v>337</v>
      </c>
      <c r="J31" s="69">
        <v>1067</v>
      </c>
      <c r="K31" s="21"/>
      <c r="L31" s="22">
        <v>1086</v>
      </c>
      <c r="M31" s="21">
        <v>481</v>
      </c>
      <c r="N31" s="21">
        <v>1567</v>
      </c>
      <c r="O31"/>
      <c r="P31"/>
      <c r="Q31"/>
      <c r="R31"/>
      <c r="S31"/>
      <c r="T31" s="15"/>
      <c r="U31" s="15"/>
      <c r="V31" s="15"/>
    </row>
    <row r="32" spans="1:22" s="2" customFormat="1" x14ac:dyDescent="0.3">
      <c r="A32" s="1" t="s">
        <v>11</v>
      </c>
      <c r="B32" s="37"/>
      <c r="C32" s="41"/>
      <c r="D32" s="41"/>
      <c r="E32" s="42"/>
      <c r="F32" s="41"/>
      <c r="G32" s="41"/>
      <c r="H32" s="42"/>
      <c r="I32" s="41"/>
      <c r="J32" s="68"/>
      <c r="K32" s="41"/>
      <c r="L32" s="42"/>
      <c r="M32" s="41"/>
      <c r="N32" s="41"/>
      <c r="O32"/>
      <c r="P32"/>
      <c r="Q32"/>
      <c r="R32"/>
      <c r="S32"/>
      <c r="T32" s="15"/>
      <c r="U32" s="15"/>
      <c r="V32" s="15"/>
    </row>
    <row r="33" spans="1:22" x14ac:dyDescent="0.3">
      <c r="A33" s="2" t="s">
        <v>4</v>
      </c>
      <c r="B33" s="37">
        <v>160</v>
      </c>
      <c r="C33" s="41">
        <v>81</v>
      </c>
      <c r="D33" s="41">
        <v>241</v>
      </c>
      <c r="E33" s="42">
        <v>254</v>
      </c>
      <c r="F33" s="41">
        <v>154</v>
      </c>
      <c r="G33" s="41">
        <v>408</v>
      </c>
      <c r="H33" s="42">
        <v>343</v>
      </c>
      <c r="I33" s="41">
        <v>194</v>
      </c>
      <c r="J33" s="68">
        <v>537</v>
      </c>
      <c r="K33" s="41"/>
      <c r="L33" s="42">
        <v>503</v>
      </c>
      <c r="M33" s="41">
        <v>247</v>
      </c>
      <c r="N33" s="41">
        <v>750</v>
      </c>
      <c r="S33" s="19"/>
      <c r="T33" s="15"/>
      <c r="U33" s="15"/>
      <c r="V33" s="15"/>
    </row>
    <row r="34" spans="1:22" x14ac:dyDescent="0.3">
      <c r="A34" s="2" t="s">
        <v>5</v>
      </c>
      <c r="B34" s="37">
        <v>266</v>
      </c>
      <c r="C34" s="40">
        <v>114</v>
      </c>
      <c r="D34" s="41">
        <v>380</v>
      </c>
      <c r="E34" s="42">
        <v>469</v>
      </c>
      <c r="F34" s="40">
        <v>215</v>
      </c>
      <c r="G34" s="41">
        <v>684</v>
      </c>
      <c r="H34" s="42">
        <v>586</v>
      </c>
      <c r="I34" s="41">
        <v>263</v>
      </c>
      <c r="J34" s="68">
        <v>849</v>
      </c>
      <c r="K34" s="41"/>
      <c r="L34" s="42">
        <v>850</v>
      </c>
      <c r="M34" s="40">
        <v>365</v>
      </c>
      <c r="N34" s="41">
        <v>1215</v>
      </c>
      <c r="S34" s="19"/>
      <c r="T34" s="15"/>
      <c r="U34" s="15"/>
      <c r="V34" s="15"/>
    </row>
    <row r="35" spans="1:22" x14ac:dyDescent="0.3">
      <c r="A35" s="2" t="s">
        <v>6</v>
      </c>
      <c r="B35" s="37">
        <v>5</v>
      </c>
      <c r="C35" s="40">
        <v>2</v>
      </c>
      <c r="D35" s="41">
        <v>7</v>
      </c>
      <c r="E35" s="42">
        <v>39</v>
      </c>
      <c r="F35" s="40">
        <v>19</v>
      </c>
      <c r="G35" s="41">
        <v>58</v>
      </c>
      <c r="H35" s="42">
        <v>63</v>
      </c>
      <c r="I35" s="41">
        <v>27</v>
      </c>
      <c r="J35" s="68">
        <v>90</v>
      </c>
      <c r="K35" s="41"/>
      <c r="L35" s="42">
        <v>99</v>
      </c>
      <c r="M35" s="40">
        <v>42</v>
      </c>
      <c r="N35" s="41">
        <v>141</v>
      </c>
      <c r="Q35" s="19"/>
      <c r="R35" s="19"/>
      <c r="S35" s="19"/>
      <c r="T35" s="15"/>
      <c r="U35" s="15"/>
      <c r="V35" s="15"/>
    </row>
    <row r="36" spans="1:22" x14ac:dyDescent="0.3">
      <c r="A36" s="2" t="s">
        <v>7</v>
      </c>
      <c r="B36" s="37">
        <v>75</v>
      </c>
      <c r="C36" s="40">
        <v>55</v>
      </c>
      <c r="D36" s="41">
        <v>130</v>
      </c>
      <c r="E36" s="42">
        <v>103</v>
      </c>
      <c r="F36" s="40">
        <v>86</v>
      </c>
      <c r="G36" s="41">
        <v>189</v>
      </c>
      <c r="H36" s="42">
        <v>113</v>
      </c>
      <c r="I36" s="41">
        <v>93</v>
      </c>
      <c r="J36" s="68">
        <v>206</v>
      </c>
      <c r="K36" s="41"/>
      <c r="L36" s="42">
        <v>167</v>
      </c>
      <c r="M36" s="40">
        <v>119</v>
      </c>
      <c r="N36" s="41">
        <v>286</v>
      </c>
      <c r="Q36" s="19"/>
      <c r="R36" s="19"/>
      <c r="S36" s="19"/>
      <c r="T36" s="15"/>
      <c r="U36" s="15"/>
      <c r="V36" s="15"/>
    </row>
    <row r="37" spans="1:22" s="19" customFormat="1" x14ac:dyDescent="0.3">
      <c r="A37" s="19" t="s">
        <v>0</v>
      </c>
      <c r="B37" s="20">
        <v>506</v>
      </c>
      <c r="C37" s="21">
        <v>252</v>
      </c>
      <c r="D37" s="21">
        <v>758</v>
      </c>
      <c r="E37" s="22">
        <v>865</v>
      </c>
      <c r="F37" s="21">
        <v>474</v>
      </c>
      <c r="G37" s="21">
        <v>1339</v>
      </c>
      <c r="H37" s="22">
        <v>1105</v>
      </c>
      <c r="I37" s="21">
        <v>577</v>
      </c>
      <c r="J37" s="69">
        <v>1682</v>
      </c>
      <c r="K37" s="21"/>
      <c r="L37" s="22">
        <v>1619</v>
      </c>
      <c r="M37" s="21">
        <v>773</v>
      </c>
      <c r="N37" s="21">
        <v>2392</v>
      </c>
      <c r="O37"/>
      <c r="P37" s="41"/>
      <c r="T37" s="15"/>
      <c r="U37" s="15"/>
      <c r="V37" s="15"/>
    </row>
    <row r="38" spans="1:22" s="2" customFormat="1" x14ac:dyDescent="0.3">
      <c r="A38" s="1" t="s">
        <v>12</v>
      </c>
      <c r="B38" s="37"/>
      <c r="C38" s="41"/>
      <c r="D38" s="41"/>
      <c r="E38" s="42"/>
      <c r="F38" s="41"/>
      <c r="G38" s="41"/>
      <c r="H38" s="42"/>
      <c r="I38" s="41"/>
      <c r="J38" s="68"/>
      <c r="K38" s="41"/>
      <c r="L38" s="42"/>
      <c r="M38" s="41"/>
      <c r="N38" s="41"/>
      <c r="O38"/>
      <c r="P38" s="41"/>
      <c r="Q38" s="19"/>
      <c r="R38" s="19"/>
      <c r="S38" s="19"/>
      <c r="T38" s="15"/>
      <c r="U38" s="15"/>
      <c r="V38" s="15"/>
    </row>
    <row r="39" spans="1:22" x14ac:dyDescent="0.3">
      <c r="A39" s="2" t="s">
        <v>4</v>
      </c>
      <c r="B39" s="37">
        <v>25</v>
      </c>
      <c r="C39" s="41">
        <v>23</v>
      </c>
      <c r="D39" s="41">
        <v>48</v>
      </c>
      <c r="E39" s="42">
        <v>63</v>
      </c>
      <c r="F39" s="41">
        <v>50</v>
      </c>
      <c r="G39" s="41">
        <v>113</v>
      </c>
      <c r="H39" s="42">
        <v>82</v>
      </c>
      <c r="I39" s="41">
        <v>67</v>
      </c>
      <c r="J39" s="68">
        <v>149</v>
      </c>
      <c r="K39" s="41"/>
      <c r="L39" s="42">
        <v>123</v>
      </c>
      <c r="M39" s="41">
        <v>97</v>
      </c>
      <c r="N39" s="41">
        <v>220</v>
      </c>
      <c r="P39" s="41"/>
      <c r="Q39" s="19"/>
      <c r="R39" s="19"/>
      <c r="S39" s="19"/>
      <c r="T39" s="15"/>
      <c r="U39" s="15"/>
      <c r="V39" s="15"/>
    </row>
    <row r="40" spans="1:22" x14ac:dyDescent="0.3">
      <c r="A40" s="2" t="s">
        <v>5</v>
      </c>
      <c r="B40" s="37">
        <v>125</v>
      </c>
      <c r="C40" s="40">
        <v>58</v>
      </c>
      <c r="D40" s="41">
        <v>183</v>
      </c>
      <c r="E40" s="42">
        <v>224</v>
      </c>
      <c r="F40" s="40">
        <v>117</v>
      </c>
      <c r="G40" s="41">
        <v>341</v>
      </c>
      <c r="H40" s="42">
        <v>302</v>
      </c>
      <c r="I40" s="41">
        <v>163</v>
      </c>
      <c r="J40" s="68">
        <v>465</v>
      </c>
      <c r="K40" s="41"/>
      <c r="L40" s="42">
        <v>474</v>
      </c>
      <c r="M40" s="40">
        <v>215</v>
      </c>
      <c r="N40" s="41">
        <v>689</v>
      </c>
      <c r="S40" s="19"/>
      <c r="T40" s="15"/>
      <c r="U40" s="15"/>
      <c r="V40" s="15"/>
    </row>
    <row r="41" spans="1:22" x14ac:dyDescent="0.3">
      <c r="A41" s="2" t="s">
        <v>6</v>
      </c>
      <c r="B41" s="37">
        <v>43</v>
      </c>
      <c r="C41" s="40">
        <v>11</v>
      </c>
      <c r="D41" s="41">
        <v>54</v>
      </c>
      <c r="E41" s="42">
        <v>77</v>
      </c>
      <c r="F41" s="40">
        <v>27</v>
      </c>
      <c r="G41" s="41">
        <v>104</v>
      </c>
      <c r="H41" s="42">
        <v>116</v>
      </c>
      <c r="I41" s="41">
        <v>29</v>
      </c>
      <c r="J41" s="68">
        <v>145</v>
      </c>
      <c r="K41" s="41"/>
      <c r="L41" s="42">
        <v>168</v>
      </c>
      <c r="M41" s="40">
        <v>43</v>
      </c>
      <c r="N41" s="41">
        <v>211</v>
      </c>
      <c r="S41" s="19"/>
      <c r="T41" s="15"/>
      <c r="U41" s="15"/>
      <c r="V41" s="15"/>
    </row>
    <row r="42" spans="1:22" x14ac:dyDescent="0.3">
      <c r="A42" s="2" t="s">
        <v>7</v>
      </c>
      <c r="B42" s="37">
        <v>0</v>
      </c>
      <c r="C42" s="40">
        <v>0</v>
      </c>
      <c r="D42" s="41">
        <v>0</v>
      </c>
      <c r="E42" s="42">
        <v>0</v>
      </c>
      <c r="F42" s="40">
        <v>0</v>
      </c>
      <c r="G42" s="41">
        <v>0</v>
      </c>
      <c r="H42" s="42">
        <v>0</v>
      </c>
      <c r="I42" s="41">
        <v>0</v>
      </c>
      <c r="J42" s="68">
        <v>0</v>
      </c>
      <c r="K42" s="41"/>
      <c r="L42" s="42">
        <v>0</v>
      </c>
      <c r="M42" s="40">
        <v>0</v>
      </c>
      <c r="N42" s="41">
        <v>0</v>
      </c>
      <c r="P42" s="41"/>
      <c r="Q42" s="165"/>
      <c r="R42" s="165"/>
      <c r="S42" s="19"/>
      <c r="T42" s="15"/>
      <c r="U42" s="15"/>
      <c r="V42" s="15"/>
    </row>
    <row r="43" spans="1:22" s="19" customFormat="1" x14ac:dyDescent="0.3">
      <c r="A43" s="19" t="s">
        <v>0</v>
      </c>
      <c r="B43" s="20">
        <v>193</v>
      </c>
      <c r="C43" s="21">
        <v>92</v>
      </c>
      <c r="D43" s="21">
        <v>285</v>
      </c>
      <c r="E43" s="22">
        <v>364</v>
      </c>
      <c r="F43" s="21">
        <v>194</v>
      </c>
      <c r="G43" s="21">
        <v>558</v>
      </c>
      <c r="H43" s="22">
        <v>500</v>
      </c>
      <c r="I43" s="21">
        <v>259</v>
      </c>
      <c r="J43" s="69">
        <v>759</v>
      </c>
      <c r="K43" s="21"/>
      <c r="L43" s="22">
        <v>765</v>
      </c>
      <c r="M43" s="21">
        <v>355</v>
      </c>
      <c r="N43" s="21">
        <v>1120</v>
      </c>
      <c r="O43"/>
      <c r="P43"/>
      <c r="Q43"/>
      <c r="R43"/>
      <c r="S43" s="2"/>
      <c r="T43" s="15"/>
      <c r="U43" s="15"/>
      <c r="V43" s="15"/>
    </row>
    <row r="44" spans="1:22" s="2" customFormat="1" ht="15" customHeight="1" x14ac:dyDescent="0.3">
      <c r="A44" s="23" t="s">
        <v>13</v>
      </c>
      <c r="B44" s="43"/>
      <c r="C44" s="44"/>
      <c r="D44" s="44"/>
      <c r="E44" s="45"/>
      <c r="F44" s="44"/>
      <c r="G44" s="44"/>
      <c r="H44" s="45"/>
      <c r="I44" s="44"/>
      <c r="J44" s="70"/>
      <c r="K44" s="44"/>
      <c r="L44" s="45"/>
      <c r="M44" s="44"/>
      <c r="N44" s="44"/>
      <c r="O44"/>
      <c r="P44"/>
      <c r="Q44"/>
      <c r="R44"/>
      <c r="T44" s="15"/>
      <c r="U44" s="15"/>
      <c r="V44" s="15"/>
    </row>
    <row r="45" spans="1:22" x14ac:dyDescent="0.3">
      <c r="A45" s="2" t="s">
        <v>4</v>
      </c>
      <c r="B45" s="37">
        <f>SUM(B39,B33,B27,B22,B16,B10)</f>
        <v>637</v>
      </c>
      <c r="C45" s="41">
        <f t="shared" ref="C45:J45" si="0">SUM(C39,C33,C27,C22,C16,C10)</f>
        <v>282</v>
      </c>
      <c r="D45" s="41">
        <f t="shared" si="0"/>
        <v>919</v>
      </c>
      <c r="E45" s="42">
        <f t="shared" si="0"/>
        <v>955</v>
      </c>
      <c r="F45" s="41">
        <f t="shared" si="0"/>
        <v>591</v>
      </c>
      <c r="G45" s="41">
        <f t="shared" si="0"/>
        <v>1546</v>
      </c>
      <c r="H45" s="42">
        <f t="shared" si="0"/>
        <v>1284</v>
      </c>
      <c r="I45" s="41">
        <f t="shared" si="0"/>
        <v>726</v>
      </c>
      <c r="J45" s="68">
        <f t="shared" si="0"/>
        <v>2010</v>
      </c>
      <c r="K45" s="41"/>
      <c r="L45" s="42">
        <f t="shared" ref="L45:N46" si="1">SUM(L10,L16,L22,L27,L33,L39)</f>
        <v>1902</v>
      </c>
      <c r="M45" s="41">
        <f t="shared" si="1"/>
        <v>982</v>
      </c>
      <c r="N45" s="41">
        <f t="shared" si="1"/>
        <v>2884</v>
      </c>
      <c r="S45" s="2"/>
      <c r="T45" s="15"/>
      <c r="U45" s="15"/>
      <c r="V45" s="15"/>
    </row>
    <row r="46" spans="1:22" x14ac:dyDescent="0.3">
      <c r="A46" s="2" t="s">
        <v>5</v>
      </c>
      <c r="B46" s="37">
        <f>SUM(B40,B34,B28,B23,B17,B11)</f>
        <v>1001</v>
      </c>
      <c r="C46" s="40">
        <f t="shared" ref="C46:J46" si="2">SUM(C40,C34,C28,C23,C17,C11)</f>
        <v>495</v>
      </c>
      <c r="D46" s="41">
        <f t="shared" si="2"/>
        <v>1496</v>
      </c>
      <c r="E46" s="42">
        <f t="shared" si="2"/>
        <v>1590</v>
      </c>
      <c r="F46" s="40">
        <f t="shared" si="2"/>
        <v>810</v>
      </c>
      <c r="G46" s="41">
        <f t="shared" si="2"/>
        <v>2400</v>
      </c>
      <c r="H46" s="42">
        <f t="shared" si="2"/>
        <v>2108</v>
      </c>
      <c r="I46" s="41">
        <f t="shared" si="2"/>
        <v>1052</v>
      </c>
      <c r="J46" s="68">
        <f t="shared" si="2"/>
        <v>3160</v>
      </c>
      <c r="K46" s="41"/>
      <c r="L46" s="42">
        <f t="shared" si="1"/>
        <v>3103</v>
      </c>
      <c r="M46" s="40">
        <f t="shared" si="1"/>
        <v>1450</v>
      </c>
      <c r="N46" s="41">
        <f t="shared" si="1"/>
        <v>4553</v>
      </c>
      <c r="S46" s="165"/>
      <c r="T46" s="15"/>
      <c r="U46" s="15"/>
      <c r="V46" s="15"/>
    </row>
    <row r="47" spans="1:22" x14ac:dyDescent="0.3">
      <c r="A47" s="2" t="s">
        <v>6</v>
      </c>
      <c r="B47" s="37">
        <f>SUM(B41,B35,B29,B18,B12)</f>
        <v>69</v>
      </c>
      <c r="C47" s="40">
        <f t="shared" ref="C47:J47" si="3">SUM(C41,C35,C29,C18,C12)</f>
        <v>17</v>
      </c>
      <c r="D47" s="41">
        <f t="shared" si="3"/>
        <v>86</v>
      </c>
      <c r="E47" s="42">
        <f t="shared" si="3"/>
        <v>192</v>
      </c>
      <c r="F47" s="40">
        <f t="shared" si="3"/>
        <v>55</v>
      </c>
      <c r="G47" s="41">
        <f t="shared" si="3"/>
        <v>247</v>
      </c>
      <c r="H47" s="42">
        <f t="shared" si="3"/>
        <v>300</v>
      </c>
      <c r="I47" s="41">
        <f t="shared" si="3"/>
        <v>75</v>
      </c>
      <c r="J47" s="68">
        <f t="shared" si="3"/>
        <v>375</v>
      </c>
      <c r="K47" s="41"/>
      <c r="L47" s="42">
        <f>SUM(L12,L18,L29,L35,L41)</f>
        <v>472</v>
      </c>
      <c r="M47" s="40">
        <f>SUM(M12,M18,M29,M35,M41)</f>
        <v>116</v>
      </c>
      <c r="N47" s="41">
        <f>SUM(N12,N18,N29,N35,N41)</f>
        <v>588</v>
      </c>
      <c r="P47" s="41"/>
      <c r="Q47" s="41"/>
      <c r="R47" s="41"/>
      <c r="S47" s="165"/>
      <c r="T47" s="15"/>
      <c r="U47" s="15"/>
      <c r="V47" s="15"/>
    </row>
    <row r="48" spans="1:22" x14ac:dyDescent="0.3">
      <c r="A48" s="2" t="s">
        <v>7</v>
      </c>
      <c r="B48" s="37">
        <f>SUM(B42,B36,B30,B24,B19,B13)</f>
        <v>343</v>
      </c>
      <c r="C48" s="40">
        <f t="shared" ref="C48:J48" si="4">SUM(C42,C36,C30,C24,C19,C13)</f>
        <v>173</v>
      </c>
      <c r="D48" s="41">
        <f t="shared" si="4"/>
        <v>516</v>
      </c>
      <c r="E48" s="42">
        <f t="shared" si="4"/>
        <v>400</v>
      </c>
      <c r="F48" s="40">
        <f t="shared" si="4"/>
        <v>242</v>
      </c>
      <c r="G48" s="41">
        <f t="shared" si="4"/>
        <v>642</v>
      </c>
      <c r="H48" s="42">
        <f t="shared" si="4"/>
        <v>483</v>
      </c>
      <c r="I48" s="41">
        <f t="shared" si="4"/>
        <v>266</v>
      </c>
      <c r="J48" s="68">
        <f t="shared" si="4"/>
        <v>749</v>
      </c>
      <c r="K48" s="41"/>
      <c r="L48" s="42">
        <f>SUM(L13,L19,L24,L30,L36,L42)</f>
        <v>673</v>
      </c>
      <c r="M48" s="40">
        <f>SUM(M13,M19,M24,M30,M36,M42)</f>
        <v>360</v>
      </c>
      <c r="N48" s="41">
        <f>SUM(N13,N19,N24,N30,N36,N42)</f>
        <v>1033</v>
      </c>
      <c r="P48" s="41"/>
      <c r="Q48" s="41"/>
      <c r="R48" s="41"/>
      <c r="S48" s="165"/>
      <c r="T48" s="15"/>
      <c r="U48" s="15"/>
      <c r="V48" s="15"/>
    </row>
    <row r="49" spans="1:22" s="19" customFormat="1" x14ac:dyDescent="0.3">
      <c r="A49" s="19" t="s">
        <v>14</v>
      </c>
      <c r="B49" s="20">
        <f>SUM(B45:B48)</f>
        <v>2050</v>
      </c>
      <c r="C49" s="21">
        <f t="shared" ref="C49:J49" si="5">SUM(C45:C48)</f>
        <v>967</v>
      </c>
      <c r="D49" s="21">
        <f t="shared" si="5"/>
        <v>3017</v>
      </c>
      <c r="E49" s="22">
        <f t="shared" si="5"/>
        <v>3137</v>
      </c>
      <c r="F49" s="21">
        <f t="shared" si="5"/>
        <v>1698</v>
      </c>
      <c r="G49" s="21">
        <f t="shared" si="5"/>
        <v>4835</v>
      </c>
      <c r="H49" s="22">
        <f t="shared" si="5"/>
        <v>4175</v>
      </c>
      <c r="I49" s="21">
        <f t="shared" si="5"/>
        <v>2119</v>
      </c>
      <c r="J49" s="69">
        <f t="shared" si="5"/>
        <v>6294</v>
      </c>
      <c r="K49" s="21"/>
      <c r="L49" s="22">
        <f>SUM(L45:L48)</f>
        <v>6150</v>
      </c>
      <c r="M49" s="21">
        <f>SUM(M45:M48)</f>
        <v>2908</v>
      </c>
      <c r="N49" s="21">
        <f>SUM(N45:N48)</f>
        <v>9058</v>
      </c>
      <c r="O49"/>
      <c r="P49" s="41"/>
      <c r="Q49" s="41"/>
      <c r="R49" s="41"/>
      <c r="S49" s="2"/>
      <c r="T49" s="15"/>
      <c r="U49" s="15"/>
      <c r="V49" s="15"/>
    </row>
    <row r="50" spans="1:22" x14ac:dyDescent="0.3">
      <c r="A50" s="2"/>
    </row>
    <row r="51" spans="1:22" x14ac:dyDescent="0.3">
      <c r="A51" s="248" t="s">
        <v>97</v>
      </c>
      <c r="B51" s="28"/>
      <c r="C51" s="28"/>
      <c r="D51" s="29"/>
      <c r="E51" s="28"/>
      <c r="F51" s="28"/>
      <c r="G51" s="29"/>
      <c r="H51" s="28"/>
      <c r="I51" s="28"/>
      <c r="L51" s="28"/>
      <c r="M51" s="28"/>
      <c r="S51" s="165"/>
    </row>
    <row r="52" spans="1:22" x14ac:dyDescent="0.3">
      <c r="A52" s="27"/>
      <c r="B52" s="28"/>
      <c r="C52" s="28"/>
      <c r="D52" s="29"/>
      <c r="E52" s="28"/>
      <c r="F52" s="28"/>
      <c r="G52" s="29"/>
      <c r="H52" s="28"/>
      <c r="I52" s="28"/>
      <c r="L52" s="28"/>
      <c r="M52" s="28"/>
      <c r="S52" s="2"/>
    </row>
    <row r="53" spans="1:22" x14ac:dyDescent="0.3">
      <c r="A53" s="27"/>
    </row>
    <row r="54" spans="1:22" x14ac:dyDescent="0.3">
      <c r="S54" s="165"/>
    </row>
    <row r="55" spans="1:22" x14ac:dyDescent="0.3">
      <c r="Q55" s="19"/>
      <c r="R55" s="19"/>
      <c r="S55" s="165"/>
    </row>
    <row r="56" spans="1:22" x14ac:dyDescent="0.3">
      <c r="Q56" s="19"/>
      <c r="R56" s="19"/>
      <c r="S56" s="165"/>
    </row>
    <row r="57" spans="1:22" x14ac:dyDescent="0.3">
      <c r="Q57" s="19"/>
      <c r="R57" s="19"/>
      <c r="S57" s="165"/>
    </row>
    <row r="59" spans="1:22" x14ac:dyDescent="0.3">
      <c r="S59" s="19"/>
    </row>
    <row r="60" spans="1:22" x14ac:dyDescent="0.3">
      <c r="P60" s="41"/>
      <c r="Q60" s="165"/>
      <c r="R60" s="165"/>
      <c r="S60" s="19"/>
    </row>
    <row r="61" spans="1:22" x14ac:dyDescent="0.3">
      <c r="O61" s="19"/>
      <c r="P61" s="19"/>
      <c r="Q61" s="19"/>
      <c r="R61" s="19"/>
      <c r="S61" s="19"/>
    </row>
    <row r="62" spans="1:22" x14ac:dyDescent="0.3">
      <c r="O62" s="19"/>
      <c r="P62" s="19"/>
      <c r="Q62" s="19"/>
      <c r="R62" s="19"/>
      <c r="S62" s="2"/>
    </row>
    <row r="63" spans="1:22" x14ac:dyDescent="0.3">
      <c r="O63" s="2"/>
      <c r="P63" s="19"/>
      <c r="Q63" s="19"/>
      <c r="R63" s="19"/>
    </row>
    <row r="64" spans="1:22" x14ac:dyDescent="0.3">
      <c r="O64" s="2"/>
      <c r="P64" s="19"/>
      <c r="Q64" s="19"/>
      <c r="R64" s="19"/>
      <c r="S64" s="2"/>
    </row>
    <row r="65" spans="15:19" x14ac:dyDescent="0.3">
      <c r="O65" s="2"/>
      <c r="P65" s="19"/>
      <c r="Q65" s="19"/>
      <c r="R65" s="19"/>
      <c r="S65" s="41"/>
    </row>
    <row r="66" spans="15:19" x14ac:dyDescent="0.3">
      <c r="O66" s="2"/>
      <c r="P66" s="19"/>
      <c r="Q66" s="19"/>
      <c r="R66" s="19"/>
      <c r="S66" s="41"/>
    </row>
    <row r="67" spans="15:19" x14ac:dyDescent="0.3">
      <c r="O67" s="2"/>
      <c r="P67" s="19"/>
      <c r="Q67" s="19"/>
      <c r="R67" s="19"/>
      <c r="S67" s="2"/>
    </row>
    <row r="68" spans="15:19" x14ac:dyDescent="0.3">
      <c r="P68" s="19"/>
      <c r="Q68" s="19"/>
      <c r="R68" s="19"/>
    </row>
    <row r="69" spans="15:19" x14ac:dyDescent="0.3">
      <c r="P69" s="19"/>
      <c r="Q69" s="19"/>
      <c r="R69" s="19"/>
    </row>
    <row r="70" spans="15:19" x14ac:dyDescent="0.3">
      <c r="P70" s="19"/>
      <c r="Q70" s="19"/>
      <c r="R70" s="19"/>
      <c r="S70" s="41"/>
    </row>
    <row r="71" spans="15:19" x14ac:dyDescent="0.3">
      <c r="P71" s="19"/>
      <c r="Q71" s="19"/>
      <c r="R71" s="19"/>
    </row>
    <row r="72" spans="15:19" x14ac:dyDescent="0.3">
      <c r="O72" s="2"/>
      <c r="P72" s="2"/>
      <c r="Q72" s="2"/>
      <c r="R72" s="2"/>
    </row>
    <row r="73" spans="15:19" x14ac:dyDescent="0.3">
      <c r="P73" s="19"/>
      <c r="Q73" s="19"/>
      <c r="R73" s="19"/>
    </row>
    <row r="74" spans="15:19" x14ac:dyDescent="0.3">
      <c r="P74" s="19"/>
      <c r="Q74" s="19"/>
      <c r="R74" s="19"/>
      <c r="S74" s="19"/>
    </row>
    <row r="75" spans="15:19" x14ac:dyDescent="0.3">
      <c r="P75" s="19"/>
      <c r="Q75" s="19"/>
      <c r="R75" s="19"/>
      <c r="S75" s="2"/>
    </row>
    <row r="76" spans="15:19" x14ac:dyDescent="0.3">
      <c r="P76" s="19"/>
      <c r="Q76" s="19"/>
      <c r="R76" s="19"/>
      <c r="S76" s="2"/>
    </row>
    <row r="77" spans="15:19" x14ac:dyDescent="0.3">
      <c r="P77" s="19"/>
      <c r="Q77" s="19"/>
      <c r="R77" s="19"/>
    </row>
    <row r="78" spans="15:19" x14ac:dyDescent="0.3">
      <c r="O78" s="19"/>
      <c r="P78" s="19"/>
      <c r="Q78" s="19"/>
      <c r="R78" s="19"/>
    </row>
    <row r="79" spans="15:19" x14ac:dyDescent="0.3">
      <c r="O79" s="2"/>
      <c r="P79" s="19"/>
      <c r="Q79" s="19"/>
      <c r="R79" s="19"/>
    </row>
    <row r="80" spans="15:19" x14ac:dyDescent="0.3">
      <c r="O80" s="2"/>
      <c r="P80" s="19"/>
      <c r="Q80" s="19"/>
      <c r="R80" s="19"/>
      <c r="S80" s="41"/>
    </row>
    <row r="81" spans="15:19" x14ac:dyDescent="0.3">
      <c r="P81" s="19"/>
      <c r="Q81" s="19"/>
      <c r="R81" s="19"/>
    </row>
    <row r="82" spans="15:19" x14ac:dyDescent="0.3">
      <c r="O82" s="2"/>
      <c r="P82" s="2"/>
      <c r="Q82" s="2"/>
      <c r="R82" s="2"/>
    </row>
    <row r="83" spans="15:19" x14ac:dyDescent="0.3">
      <c r="P83" s="165"/>
      <c r="Q83" s="165"/>
      <c r="R83" s="165"/>
      <c r="S83" s="19"/>
    </row>
    <row r="84" spans="15:19" x14ac:dyDescent="0.3">
      <c r="P84" s="165"/>
      <c r="Q84" s="165"/>
      <c r="R84" s="165"/>
      <c r="S84" s="2"/>
    </row>
    <row r="85" spans="15:19" x14ac:dyDescent="0.3">
      <c r="P85" s="165"/>
      <c r="Q85" s="165"/>
      <c r="R85" s="165"/>
    </row>
    <row r="86" spans="15:19" x14ac:dyDescent="0.3">
      <c r="P86" s="165"/>
      <c r="Q86" s="165"/>
      <c r="R86" s="165"/>
    </row>
    <row r="87" spans="15:19" x14ac:dyDescent="0.3">
      <c r="P87" s="19"/>
      <c r="Q87" s="19"/>
      <c r="R87" s="19"/>
    </row>
    <row r="88" spans="15:19" x14ac:dyDescent="0.3">
      <c r="O88" s="2"/>
    </row>
    <row r="90" spans="15:19" x14ac:dyDescent="0.3">
      <c r="S90" s="19"/>
    </row>
    <row r="91" spans="15:19" x14ac:dyDescent="0.3">
      <c r="S91" s="2"/>
    </row>
    <row r="92" spans="15:19" x14ac:dyDescent="0.3">
      <c r="O92" s="2"/>
      <c r="P92" s="2"/>
      <c r="Q92" s="2"/>
      <c r="R92" s="2"/>
    </row>
    <row r="94" spans="15:19" x14ac:dyDescent="0.3">
      <c r="P94" s="41"/>
      <c r="Q94" s="41"/>
    </row>
    <row r="95" spans="15:19" x14ac:dyDescent="0.3">
      <c r="O95" s="19"/>
      <c r="P95" s="41"/>
      <c r="Q95" s="41"/>
      <c r="R95" s="41"/>
    </row>
    <row r="96" spans="15:19" x14ac:dyDescent="0.3">
      <c r="O96" s="2"/>
      <c r="P96" s="41"/>
      <c r="Q96" s="41"/>
      <c r="R96" s="41"/>
      <c r="S96" s="19"/>
    </row>
    <row r="97" spans="15:19" x14ac:dyDescent="0.3">
      <c r="P97" s="41"/>
      <c r="Q97" s="41"/>
      <c r="R97" s="41"/>
      <c r="S97" s="2"/>
    </row>
    <row r="100" spans="15:19" x14ac:dyDescent="0.3">
      <c r="Q100" s="41"/>
      <c r="R100" s="41"/>
    </row>
    <row r="101" spans="15:19" x14ac:dyDescent="0.3">
      <c r="O101" s="19"/>
    </row>
    <row r="102" spans="15:19" x14ac:dyDescent="0.3">
      <c r="O102" s="2"/>
      <c r="S102" s="19"/>
    </row>
    <row r="104" spans="15:19" x14ac:dyDescent="0.3">
      <c r="P104" s="19"/>
      <c r="Q104" s="19"/>
      <c r="R104" s="19"/>
    </row>
    <row r="107" spans="15:19" x14ac:dyDescent="0.3">
      <c r="O107" s="19"/>
    </row>
    <row r="108" spans="15:19" x14ac:dyDescent="0.3">
      <c r="P108" s="19"/>
      <c r="Q108" s="19"/>
      <c r="R108" s="19"/>
    </row>
    <row r="109" spans="15:19" x14ac:dyDescent="0.3">
      <c r="P109" s="2"/>
      <c r="Q109" s="2"/>
      <c r="R109" s="2"/>
    </row>
    <row r="110" spans="15:19" x14ac:dyDescent="0.3">
      <c r="P110" s="2"/>
      <c r="Q110" s="41"/>
      <c r="R110" s="41"/>
    </row>
    <row r="113" spans="16:18" x14ac:dyDescent="0.3">
      <c r="P113" s="2"/>
      <c r="Q113" s="2"/>
      <c r="R113" s="2"/>
    </row>
    <row r="114" spans="16:18" x14ac:dyDescent="0.3">
      <c r="P114" s="2"/>
      <c r="Q114" s="2"/>
      <c r="R114" s="2"/>
    </row>
    <row r="117" spans="16:18" x14ac:dyDescent="0.3">
      <c r="P117" s="41"/>
      <c r="Q117" s="41"/>
      <c r="R117" s="41"/>
    </row>
    <row r="118" spans="16:18" x14ac:dyDescent="0.3">
      <c r="P118" s="41"/>
      <c r="Q118" s="41"/>
    </row>
    <row r="121" spans="16:18" x14ac:dyDescent="0.3">
      <c r="P121" s="19"/>
      <c r="Q121" s="19"/>
      <c r="R121" s="19"/>
    </row>
    <row r="122" spans="16:18" x14ac:dyDescent="0.3">
      <c r="P122" s="2"/>
      <c r="Q122" s="2"/>
      <c r="R122" s="2"/>
    </row>
    <row r="127" spans="16:18" x14ac:dyDescent="0.3">
      <c r="P127" s="2"/>
      <c r="Q127" s="2"/>
      <c r="R127" s="2"/>
    </row>
    <row r="130" spans="16:18" x14ac:dyDescent="0.3">
      <c r="P130" s="19"/>
      <c r="Q130" s="19"/>
      <c r="R130" s="19"/>
    </row>
    <row r="131" spans="16:18" x14ac:dyDescent="0.3">
      <c r="P131" s="2"/>
      <c r="Q131" s="2"/>
      <c r="R131" s="2"/>
    </row>
    <row r="136" spans="16:18" x14ac:dyDescent="0.3">
      <c r="P136" s="19"/>
      <c r="Q136" s="19"/>
      <c r="R136" s="19"/>
    </row>
    <row r="137" spans="16:18" x14ac:dyDescent="0.3">
      <c r="P137" s="2"/>
      <c r="Q137" s="2"/>
      <c r="R137" s="2"/>
    </row>
    <row r="142" spans="16:18" x14ac:dyDescent="0.3">
      <c r="P142" s="19"/>
      <c r="Q142" s="19"/>
      <c r="R142" s="19"/>
    </row>
  </sheetData>
  <mergeCells count="7">
    <mergeCell ref="L7:N7"/>
    <mergeCell ref="A5:N5"/>
    <mergeCell ref="A2:N2"/>
    <mergeCell ref="B7:D7"/>
    <mergeCell ref="E7:G7"/>
    <mergeCell ref="H7:J7"/>
    <mergeCell ref="A3:N3"/>
  </mergeCells>
  <pageMargins left="0.31496062992125984" right="0.31496062992125984" top="0.35433070866141736" bottom="0.35433070866141736" header="0.31496062992125984" footer="0.31496062992125984"/>
  <pageSetup paperSize="9" scale="75"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41"/>
  <sheetViews>
    <sheetView zoomScale="115" zoomScaleNormal="115" workbookViewId="0"/>
  </sheetViews>
  <sheetFormatPr defaultRowHeight="14.4" x14ac:dyDescent="0.3"/>
  <cols>
    <col min="1" max="1" width="24.109375" customWidth="1"/>
    <col min="2" max="10" width="8.33203125" customWidth="1"/>
    <col min="11" max="11" width="1.88671875" customWidth="1"/>
  </cols>
  <sheetData>
    <row r="1" spans="1:14" x14ac:dyDescent="0.3">
      <c r="A1" s="1"/>
      <c r="D1" s="2"/>
      <c r="G1" s="2"/>
      <c r="J1" s="2"/>
      <c r="K1" s="2"/>
    </row>
    <row r="2" spans="1:14" s="3" customFormat="1" ht="13.2" x14ac:dyDescent="0.25">
      <c r="A2" s="214" t="s">
        <v>55</v>
      </c>
      <c r="B2" s="214"/>
      <c r="C2" s="214"/>
      <c r="D2" s="214"/>
      <c r="E2" s="214"/>
      <c r="F2" s="214"/>
      <c r="G2" s="214"/>
      <c r="H2" s="214"/>
      <c r="I2" s="214"/>
      <c r="J2" s="214"/>
      <c r="K2" s="214"/>
      <c r="L2" s="214"/>
      <c r="M2" s="214"/>
      <c r="N2" s="214"/>
    </row>
    <row r="3" spans="1:14" ht="15" thickBot="1" x14ac:dyDescent="0.35">
      <c r="A3" s="1"/>
      <c r="D3" s="2"/>
      <c r="G3" s="2"/>
      <c r="J3" s="2"/>
      <c r="K3" s="2"/>
    </row>
    <row r="4" spans="1:14" ht="30" customHeight="1" x14ac:dyDescent="0.3">
      <c r="A4" s="4"/>
      <c r="B4" s="215" t="s">
        <v>22</v>
      </c>
      <c r="C4" s="216"/>
      <c r="D4" s="216"/>
      <c r="E4" s="215" t="s">
        <v>15</v>
      </c>
      <c r="F4" s="216"/>
      <c r="G4" s="217"/>
      <c r="H4" s="223" t="s">
        <v>88</v>
      </c>
      <c r="I4" s="224"/>
      <c r="J4" s="225"/>
      <c r="K4" s="64"/>
      <c r="L4" s="212" t="s">
        <v>59</v>
      </c>
      <c r="M4" s="213"/>
      <c r="N4" s="213"/>
    </row>
    <row r="5" spans="1:14" x14ac:dyDescent="0.3">
      <c r="A5" s="5"/>
      <c r="B5" s="6" t="s">
        <v>1</v>
      </c>
      <c r="C5" s="7" t="s">
        <v>2</v>
      </c>
      <c r="D5" s="7" t="s">
        <v>0</v>
      </c>
      <c r="E5" s="6" t="s">
        <v>1</v>
      </c>
      <c r="F5" s="7" t="s">
        <v>2</v>
      </c>
      <c r="G5" s="7" t="s">
        <v>0</v>
      </c>
      <c r="H5" s="6" t="s">
        <v>1</v>
      </c>
      <c r="I5" s="7" t="s">
        <v>2</v>
      </c>
      <c r="J5" s="56" t="s">
        <v>0</v>
      </c>
      <c r="K5" s="7"/>
      <c r="L5" s="73" t="s">
        <v>1</v>
      </c>
      <c r="M5" s="7" t="s">
        <v>2</v>
      </c>
      <c r="N5" s="7" t="s">
        <v>0</v>
      </c>
    </row>
    <row r="6" spans="1:14" x14ac:dyDescent="0.3">
      <c r="B6" s="54"/>
      <c r="C6" s="50"/>
      <c r="D6" s="55"/>
      <c r="E6" s="54"/>
      <c r="F6" s="50"/>
      <c r="G6" s="55"/>
      <c r="H6" s="50"/>
      <c r="I6" s="50"/>
      <c r="J6" s="55"/>
      <c r="K6" s="50"/>
      <c r="L6" s="54"/>
      <c r="M6" s="50"/>
      <c r="N6" s="50"/>
    </row>
    <row r="7" spans="1:14" s="2" customFormat="1" x14ac:dyDescent="0.3">
      <c r="A7" s="1" t="s">
        <v>107</v>
      </c>
      <c r="B7" s="46"/>
      <c r="C7" s="47"/>
      <c r="D7" s="50"/>
      <c r="E7" s="46"/>
      <c r="F7" s="47"/>
      <c r="G7" s="50"/>
      <c r="H7" s="48"/>
      <c r="I7" s="50"/>
      <c r="J7" s="55"/>
      <c r="K7" s="50"/>
      <c r="L7" s="54"/>
      <c r="M7" s="50"/>
      <c r="N7" s="50"/>
    </row>
    <row r="8" spans="1:14" x14ac:dyDescent="0.3">
      <c r="A8" s="2" t="s">
        <v>19</v>
      </c>
      <c r="B8" s="53">
        <v>19808</v>
      </c>
      <c r="C8" s="51">
        <v>19760</v>
      </c>
      <c r="D8" s="52">
        <v>39568</v>
      </c>
      <c r="E8" s="53">
        <v>53914</v>
      </c>
      <c r="F8" s="51">
        <v>54061</v>
      </c>
      <c r="G8" s="52">
        <v>107975</v>
      </c>
      <c r="H8" s="53">
        <v>56459</v>
      </c>
      <c r="I8" s="52">
        <v>58389</v>
      </c>
      <c r="J8" s="57">
        <v>114848</v>
      </c>
      <c r="K8" s="50"/>
      <c r="L8" s="54">
        <v>219972</v>
      </c>
      <c r="M8" s="50">
        <v>216174</v>
      </c>
      <c r="N8" s="50">
        <v>436146</v>
      </c>
    </row>
    <row r="9" spans="1:14" x14ac:dyDescent="0.3">
      <c r="A9" s="2" t="s">
        <v>20</v>
      </c>
      <c r="B9" s="53">
        <v>20879</v>
      </c>
      <c r="C9" s="51">
        <v>20607</v>
      </c>
      <c r="D9" s="52">
        <v>41486</v>
      </c>
      <c r="E9" s="53">
        <v>52934</v>
      </c>
      <c r="F9" s="51">
        <v>51886</v>
      </c>
      <c r="G9" s="52">
        <v>104820</v>
      </c>
      <c r="H9" s="53">
        <v>56477</v>
      </c>
      <c r="I9" s="52">
        <v>57567</v>
      </c>
      <c r="J9" s="57">
        <v>114044</v>
      </c>
      <c r="K9" s="52"/>
      <c r="L9" s="74">
        <v>218480</v>
      </c>
      <c r="M9" s="52">
        <v>211265</v>
      </c>
      <c r="N9" s="52">
        <v>429745</v>
      </c>
    </row>
    <row r="10" spans="1:14" x14ac:dyDescent="0.3">
      <c r="A10" s="2" t="s">
        <v>21</v>
      </c>
      <c r="B10" s="53">
        <v>21899</v>
      </c>
      <c r="C10" s="51">
        <v>21612</v>
      </c>
      <c r="D10" s="52">
        <v>43511</v>
      </c>
      <c r="E10" s="53">
        <v>51327</v>
      </c>
      <c r="F10" s="51">
        <v>50690</v>
      </c>
      <c r="G10" s="52">
        <v>102017</v>
      </c>
      <c r="H10" s="53">
        <v>55167</v>
      </c>
      <c r="I10" s="52">
        <v>56468</v>
      </c>
      <c r="J10" s="57">
        <v>111635</v>
      </c>
      <c r="K10" s="52"/>
      <c r="L10" s="74">
        <v>216130</v>
      </c>
      <c r="M10" s="52">
        <v>208690</v>
      </c>
      <c r="N10" s="52">
        <v>424820</v>
      </c>
    </row>
    <row r="11" spans="1:14" x14ac:dyDescent="0.3">
      <c r="A11" s="2" t="s">
        <v>60</v>
      </c>
      <c r="B11" s="74">
        <v>22990</v>
      </c>
      <c r="C11" s="52">
        <v>22726</v>
      </c>
      <c r="D11" s="57">
        <v>45716</v>
      </c>
      <c r="E11" s="74">
        <v>49823</v>
      </c>
      <c r="F11" s="52">
        <v>49648</v>
      </c>
      <c r="G11" s="57">
        <v>99471</v>
      </c>
      <c r="H11" s="52">
        <v>52809</v>
      </c>
      <c r="I11" s="52">
        <v>54465</v>
      </c>
      <c r="J11" s="57">
        <v>107274</v>
      </c>
      <c r="K11" s="52"/>
      <c r="L11" s="74">
        <v>213708</v>
      </c>
      <c r="M11" s="52">
        <v>206977</v>
      </c>
      <c r="N11" s="52">
        <v>420685</v>
      </c>
    </row>
    <row r="12" spans="1:14" x14ac:dyDescent="0.3">
      <c r="A12" s="2" t="s">
        <v>66</v>
      </c>
      <c r="B12" s="74">
        <v>24206</v>
      </c>
      <c r="C12" s="52">
        <v>23663</v>
      </c>
      <c r="D12" s="57">
        <v>47869</v>
      </c>
      <c r="E12" s="74">
        <v>48799</v>
      </c>
      <c r="F12" s="52">
        <v>48840</v>
      </c>
      <c r="G12" s="57">
        <v>97639</v>
      </c>
      <c r="H12" s="52">
        <v>54316</v>
      </c>
      <c r="I12" s="52">
        <v>55615</v>
      </c>
      <c r="J12" s="57">
        <v>109931</v>
      </c>
      <c r="K12" s="52"/>
      <c r="L12" s="74">
        <v>212699</v>
      </c>
      <c r="M12" s="52">
        <v>206118</v>
      </c>
      <c r="N12" s="52">
        <v>418817</v>
      </c>
    </row>
    <row r="13" spans="1:14" x14ac:dyDescent="0.3">
      <c r="A13" s="2" t="s">
        <v>67</v>
      </c>
      <c r="B13" s="74">
        <v>25928</v>
      </c>
      <c r="C13" s="52">
        <v>25547</v>
      </c>
      <c r="D13" s="57">
        <v>51475</v>
      </c>
      <c r="E13" s="74">
        <v>48363</v>
      </c>
      <c r="F13" s="52">
        <v>48681</v>
      </c>
      <c r="G13" s="57">
        <v>97044</v>
      </c>
      <c r="H13" s="52">
        <v>52762</v>
      </c>
      <c r="I13" s="52">
        <v>53474</v>
      </c>
      <c r="J13" s="57">
        <v>106236</v>
      </c>
      <c r="K13" s="52"/>
      <c r="L13" s="74">
        <v>211826</v>
      </c>
      <c r="M13" s="52">
        <v>205643</v>
      </c>
      <c r="N13" s="52">
        <v>417469</v>
      </c>
    </row>
    <row r="14" spans="1:14" x14ac:dyDescent="0.3">
      <c r="A14" s="2" t="s">
        <v>68</v>
      </c>
      <c r="B14" s="74">
        <v>27712</v>
      </c>
      <c r="C14" s="52">
        <v>27198</v>
      </c>
      <c r="D14" s="57">
        <v>54910</v>
      </c>
      <c r="E14" s="74">
        <v>47951</v>
      </c>
      <c r="F14" s="52">
        <v>48382</v>
      </c>
      <c r="G14" s="57">
        <v>96333</v>
      </c>
      <c r="H14" s="52">
        <v>54467</v>
      </c>
      <c r="I14" s="52">
        <v>55060</v>
      </c>
      <c r="J14" s="57">
        <v>109527</v>
      </c>
      <c r="K14" s="52"/>
      <c r="L14" s="74">
        <v>211694</v>
      </c>
      <c r="M14" s="52">
        <v>205153</v>
      </c>
      <c r="N14" s="52">
        <v>416847</v>
      </c>
    </row>
    <row r="15" spans="1:14" x14ac:dyDescent="0.3">
      <c r="A15" s="2" t="s">
        <v>69</v>
      </c>
      <c r="B15" s="74">
        <v>30724</v>
      </c>
      <c r="C15" s="52">
        <v>29335</v>
      </c>
      <c r="D15" s="57">
        <v>60059</v>
      </c>
      <c r="E15" s="74">
        <v>48424</v>
      </c>
      <c r="F15" s="52">
        <v>48095</v>
      </c>
      <c r="G15" s="57">
        <v>96519</v>
      </c>
      <c r="H15" s="52">
        <v>57258</v>
      </c>
      <c r="I15" s="52">
        <v>57447</v>
      </c>
      <c r="J15" s="57">
        <v>114705</v>
      </c>
      <c r="K15" s="52"/>
      <c r="L15" s="74">
        <v>213211</v>
      </c>
      <c r="M15" s="52">
        <v>205017</v>
      </c>
      <c r="N15" s="52">
        <v>418228</v>
      </c>
    </row>
    <row r="16" spans="1:14" x14ac:dyDescent="0.3">
      <c r="A16" s="2" t="s">
        <v>82</v>
      </c>
      <c r="B16" s="74">
        <v>32979</v>
      </c>
      <c r="C16" s="52">
        <v>31571</v>
      </c>
      <c r="D16" s="57">
        <v>64550</v>
      </c>
      <c r="E16" s="74">
        <v>48222</v>
      </c>
      <c r="F16" s="52">
        <v>47812</v>
      </c>
      <c r="G16" s="57">
        <v>96034</v>
      </c>
      <c r="H16" s="52">
        <v>56788</v>
      </c>
      <c r="I16" s="52">
        <v>57227</v>
      </c>
      <c r="J16" s="57">
        <v>114015</v>
      </c>
      <c r="K16" s="52"/>
      <c r="L16" s="74">
        <v>213585</v>
      </c>
      <c r="M16" s="52">
        <v>205622</v>
      </c>
      <c r="N16" s="52">
        <v>419207</v>
      </c>
    </row>
    <row r="17" spans="1:14" x14ac:dyDescent="0.3">
      <c r="A17" s="2" t="s">
        <v>83</v>
      </c>
      <c r="B17" s="74">
        <v>35135</v>
      </c>
      <c r="C17" s="52">
        <v>34100</v>
      </c>
      <c r="D17" s="57">
        <v>69235</v>
      </c>
      <c r="E17" s="74">
        <v>47788</v>
      </c>
      <c r="F17" s="52">
        <v>47723</v>
      </c>
      <c r="G17" s="57">
        <v>95511</v>
      </c>
      <c r="H17" s="52">
        <v>60364</v>
      </c>
      <c r="I17" s="52">
        <v>60830</v>
      </c>
      <c r="J17" s="57">
        <v>121194</v>
      </c>
      <c r="K17" s="52"/>
      <c r="L17" s="74">
        <v>214900</v>
      </c>
      <c r="M17" s="52">
        <v>207075</v>
      </c>
      <c r="N17" s="52">
        <v>421975</v>
      </c>
    </row>
    <row r="18" spans="1:14" x14ac:dyDescent="0.3">
      <c r="A18" s="2" t="s">
        <v>84</v>
      </c>
      <c r="B18" s="74">
        <v>37814</v>
      </c>
      <c r="C18" s="52">
        <v>36786</v>
      </c>
      <c r="D18" s="57">
        <v>74600</v>
      </c>
      <c r="E18" s="74">
        <v>47857</v>
      </c>
      <c r="F18" s="52">
        <v>48029</v>
      </c>
      <c r="G18" s="57">
        <v>95886</v>
      </c>
      <c r="H18" s="52">
        <v>63289</v>
      </c>
      <c r="I18" s="52">
        <v>63909</v>
      </c>
      <c r="J18" s="57">
        <v>127198</v>
      </c>
      <c r="K18" s="52"/>
      <c r="L18" s="74">
        <v>217482</v>
      </c>
      <c r="M18" s="52">
        <v>209974</v>
      </c>
      <c r="N18" s="52">
        <v>427456</v>
      </c>
    </row>
    <row r="19" spans="1:14" x14ac:dyDescent="0.3">
      <c r="A19" s="2" t="s">
        <v>85</v>
      </c>
      <c r="B19" s="74">
        <v>40508</v>
      </c>
      <c r="C19" s="52">
        <v>39533</v>
      </c>
      <c r="D19" s="57">
        <v>80041</v>
      </c>
      <c r="E19" s="74">
        <v>48014</v>
      </c>
      <c r="F19" s="52">
        <v>48407</v>
      </c>
      <c r="G19" s="57">
        <v>96421</v>
      </c>
      <c r="H19" s="52">
        <v>85015</v>
      </c>
      <c r="I19" s="52">
        <v>84978</v>
      </c>
      <c r="J19" s="57">
        <v>169993</v>
      </c>
      <c r="K19" s="52"/>
      <c r="L19" s="74">
        <v>220698</v>
      </c>
      <c r="M19" s="52">
        <v>213737</v>
      </c>
      <c r="N19" s="52">
        <v>434435</v>
      </c>
    </row>
    <row r="20" spans="1:14" x14ac:dyDescent="0.3">
      <c r="A20" s="2" t="s">
        <v>91</v>
      </c>
      <c r="B20" s="74">
        <v>43279</v>
      </c>
      <c r="C20" s="52">
        <v>42310</v>
      </c>
      <c r="D20" s="57">
        <v>85589</v>
      </c>
      <c r="E20" s="74">
        <v>49018</v>
      </c>
      <c r="F20" s="52">
        <v>49286</v>
      </c>
      <c r="G20" s="57">
        <v>98304</v>
      </c>
      <c r="H20" s="52">
        <v>88523</v>
      </c>
      <c r="I20" s="52">
        <v>88888</v>
      </c>
      <c r="J20" s="57">
        <v>177411</v>
      </c>
      <c r="K20" s="52"/>
      <c r="L20" s="74">
        <v>225989</v>
      </c>
      <c r="M20" s="52">
        <v>219164</v>
      </c>
      <c r="N20" s="52">
        <v>445153</v>
      </c>
    </row>
    <row r="21" spans="1:14" x14ac:dyDescent="0.3">
      <c r="A21" s="2" t="s">
        <v>95</v>
      </c>
      <c r="B21" s="74">
        <f>SUM('1_SES_SO'!B49)</f>
        <v>45891</v>
      </c>
      <c r="C21" s="52">
        <f>SUM('1_SES_SO'!C49)</f>
        <v>44768</v>
      </c>
      <c r="D21" s="57">
        <f>SUM('1_SES_SO'!D49)</f>
        <v>90659</v>
      </c>
      <c r="E21" s="74">
        <f>SUM('1_SES_SO'!E49)</f>
        <v>49415</v>
      </c>
      <c r="F21" s="52">
        <f>SUM('1_SES_SO'!F49)</f>
        <v>49601</v>
      </c>
      <c r="G21" s="57">
        <f>SUM('1_SES_SO'!G49)</f>
        <v>99016</v>
      </c>
      <c r="H21" s="52">
        <f>SUM('1_SES_SO'!H49)</f>
        <v>88163</v>
      </c>
      <c r="I21" s="52">
        <f>SUM('1_SES_SO'!I49)</f>
        <v>88480</v>
      </c>
      <c r="J21" s="57">
        <f>SUM('1_SES_SO'!J49)</f>
        <v>176643</v>
      </c>
      <c r="K21" s="52"/>
      <c r="L21" s="74">
        <f>SUM('1_SES_SO'!L49)</f>
        <v>229297</v>
      </c>
      <c r="M21" s="52">
        <f>SUM('1_SES_SO'!M49)</f>
        <v>222592</v>
      </c>
      <c r="N21" s="52">
        <f>SUM('1_SES_SO'!N49)</f>
        <v>451889</v>
      </c>
    </row>
    <row r="22" spans="1:14" x14ac:dyDescent="0.3">
      <c r="B22" s="74"/>
      <c r="C22" s="52"/>
      <c r="D22" s="57"/>
      <c r="E22" s="74"/>
      <c r="F22" s="52"/>
      <c r="G22" s="57"/>
      <c r="H22" s="52"/>
      <c r="I22" s="52"/>
      <c r="J22" s="57"/>
      <c r="K22" s="50"/>
      <c r="L22" s="54"/>
      <c r="M22" s="50"/>
      <c r="N22" s="50"/>
    </row>
    <row r="23" spans="1:14" x14ac:dyDescent="0.3">
      <c r="A23" s="1" t="s">
        <v>108</v>
      </c>
      <c r="B23" s="171"/>
      <c r="C23" s="172"/>
      <c r="D23" s="52"/>
      <c r="E23" s="171"/>
      <c r="F23" s="172"/>
      <c r="G23" s="52"/>
      <c r="H23" s="53"/>
      <c r="I23" s="52"/>
      <c r="J23" s="57"/>
      <c r="K23" s="50"/>
      <c r="L23" s="54"/>
      <c r="M23" s="50"/>
      <c r="N23" s="50"/>
    </row>
    <row r="24" spans="1:14" x14ac:dyDescent="0.3">
      <c r="A24" s="2" t="s">
        <v>19</v>
      </c>
      <c r="B24" s="53">
        <v>1014</v>
      </c>
      <c r="C24" s="51">
        <v>504</v>
      </c>
      <c r="D24" s="52">
        <v>1518</v>
      </c>
      <c r="E24" s="53">
        <v>2890</v>
      </c>
      <c r="F24" s="51">
        <v>1517</v>
      </c>
      <c r="G24" s="52">
        <v>4407</v>
      </c>
      <c r="H24" s="53">
        <v>1551</v>
      </c>
      <c r="I24" s="52">
        <v>772</v>
      </c>
      <c r="J24" s="57">
        <v>2323</v>
      </c>
      <c r="K24" s="50"/>
      <c r="L24" s="54">
        <v>4642</v>
      </c>
      <c r="M24" s="50">
        <v>2293</v>
      </c>
      <c r="N24" s="50">
        <v>6935</v>
      </c>
    </row>
    <row r="25" spans="1:14" x14ac:dyDescent="0.3">
      <c r="A25" s="2" t="s">
        <v>20</v>
      </c>
      <c r="B25" s="53">
        <v>1095</v>
      </c>
      <c r="C25" s="51">
        <v>577</v>
      </c>
      <c r="D25" s="52">
        <v>1672</v>
      </c>
      <c r="E25" s="53">
        <v>3007</v>
      </c>
      <c r="F25" s="51">
        <v>1600</v>
      </c>
      <c r="G25" s="52">
        <v>4607</v>
      </c>
      <c r="H25" s="53">
        <v>1473</v>
      </c>
      <c r="I25" s="52">
        <v>748</v>
      </c>
      <c r="J25" s="57">
        <v>2221</v>
      </c>
      <c r="K25" s="50"/>
      <c r="L25" s="74">
        <v>4922</v>
      </c>
      <c r="M25" s="52">
        <v>2410</v>
      </c>
      <c r="N25" s="50">
        <v>7332</v>
      </c>
    </row>
    <row r="26" spans="1:14" x14ac:dyDescent="0.3">
      <c r="A26" s="2" t="s">
        <v>21</v>
      </c>
      <c r="B26" s="53">
        <v>1163</v>
      </c>
      <c r="C26" s="51">
        <v>597</v>
      </c>
      <c r="D26" s="52">
        <v>1760</v>
      </c>
      <c r="E26" s="53">
        <v>3130</v>
      </c>
      <c r="F26" s="51">
        <v>1646</v>
      </c>
      <c r="G26" s="52">
        <v>4776</v>
      </c>
      <c r="H26" s="53">
        <v>1347</v>
      </c>
      <c r="I26" s="52">
        <v>656</v>
      </c>
      <c r="J26" s="57">
        <v>2003</v>
      </c>
      <c r="K26" s="50"/>
      <c r="L26" s="74">
        <v>5290</v>
      </c>
      <c r="M26" s="52">
        <v>2581</v>
      </c>
      <c r="N26" s="50">
        <v>7871</v>
      </c>
    </row>
    <row r="27" spans="1:14" x14ac:dyDescent="0.3">
      <c r="A27" s="2" t="s">
        <v>60</v>
      </c>
      <c r="B27" s="53">
        <v>1348</v>
      </c>
      <c r="C27" s="51">
        <v>606</v>
      </c>
      <c r="D27" s="52">
        <v>1954</v>
      </c>
      <c r="E27" s="53">
        <v>3187</v>
      </c>
      <c r="F27" s="51">
        <v>1702</v>
      </c>
      <c r="G27" s="52">
        <v>4889</v>
      </c>
      <c r="H27" s="53">
        <v>1437</v>
      </c>
      <c r="I27" s="52">
        <v>695</v>
      </c>
      <c r="J27" s="57">
        <v>2132</v>
      </c>
      <c r="K27" s="50"/>
      <c r="L27" s="74">
        <v>5536</v>
      </c>
      <c r="M27" s="52">
        <v>2705</v>
      </c>
      <c r="N27" s="50">
        <v>8241</v>
      </c>
    </row>
    <row r="28" spans="1:14" x14ac:dyDescent="0.3">
      <c r="A28" s="2" t="s">
        <v>66</v>
      </c>
      <c r="B28" s="53">
        <v>1443</v>
      </c>
      <c r="C28" s="51">
        <v>640</v>
      </c>
      <c r="D28" s="52">
        <v>2083</v>
      </c>
      <c r="E28" s="53">
        <v>3343</v>
      </c>
      <c r="F28" s="51">
        <v>1759</v>
      </c>
      <c r="G28" s="52">
        <v>5102</v>
      </c>
      <c r="H28" s="53">
        <v>1786</v>
      </c>
      <c r="I28" s="52">
        <v>906</v>
      </c>
      <c r="J28" s="57">
        <v>2692</v>
      </c>
      <c r="K28" s="50"/>
      <c r="L28" s="74">
        <v>5857</v>
      </c>
      <c r="M28" s="52">
        <v>2779</v>
      </c>
      <c r="N28" s="50">
        <v>8636</v>
      </c>
    </row>
    <row r="29" spans="1:14" x14ac:dyDescent="0.3">
      <c r="A29" s="2" t="s">
        <v>67</v>
      </c>
      <c r="B29" s="53">
        <v>1507</v>
      </c>
      <c r="C29" s="51">
        <v>710</v>
      </c>
      <c r="D29" s="52">
        <v>2217</v>
      </c>
      <c r="E29" s="53">
        <v>3456</v>
      </c>
      <c r="F29" s="51">
        <v>1877</v>
      </c>
      <c r="G29" s="52">
        <v>5333</v>
      </c>
      <c r="H29" s="53">
        <v>1978</v>
      </c>
      <c r="I29" s="52">
        <v>938</v>
      </c>
      <c r="J29" s="57">
        <v>2916</v>
      </c>
      <c r="K29" s="50"/>
      <c r="L29" s="74">
        <v>5987</v>
      </c>
      <c r="M29" s="52">
        <v>2880</v>
      </c>
      <c r="N29" s="50">
        <v>8867</v>
      </c>
    </row>
    <row r="30" spans="1:14" x14ac:dyDescent="0.3">
      <c r="A30" s="2" t="s">
        <v>68</v>
      </c>
      <c r="B30" s="53">
        <v>1469</v>
      </c>
      <c r="C30" s="51">
        <v>748</v>
      </c>
      <c r="D30" s="52">
        <v>2217</v>
      </c>
      <c r="E30" s="53">
        <v>3324</v>
      </c>
      <c r="F30" s="51">
        <v>1828</v>
      </c>
      <c r="G30" s="52">
        <v>5152</v>
      </c>
      <c r="H30" s="53">
        <v>1949</v>
      </c>
      <c r="I30" s="52">
        <v>970</v>
      </c>
      <c r="J30" s="57">
        <v>2919</v>
      </c>
      <c r="K30" s="50"/>
      <c r="L30" s="74">
        <v>5910</v>
      </c>
      <c r="M30" s="52">
        <v>2897</v>
      </c>
      <c r="N30" s="50">
        <v>8807</v>
      </c>
    </row>
    <row r="31" spans="1:14" x14ac:dyDescent="0.3">
      <c r="A31" s="2" t="s">
        <v>69</v>
      </c>
      <c r="B31" s="53">
        <v>1508</v>
      </c>
      <c r="C31" s="51">
        <v>793</v>
      </c>
      <c r="D31" s="52">
        <v>2301</v>
      </c>
      <c r="E31" s="53">
        <v>3247</v>
      </c>
      <c r="F31" s="51">
        <v>1842</v>
      </c>
      <c r="G31" s="52">
        <v>5089</v>
      </c>
      <c r="H31" s="53">
        <v>2117</v>
      </c>
      <c r="I31" s="52">
        <v>1116</v>
      </c>
      <c r="J31" s="57">
        <v>3233</v>
      </c>
      <c r="K31" s="50"/>
      <c r="L31" s="74">
        <v>5836</v>
      </c>
      <c r="M31" s="52">
        <v>2918</v>
      </c>
      <c r="N31" s="50">
        <v>8754</v>
      </c>
    </row>
    <row r="32" spans="1:14" x14ac:dyDescent="0.3">
      <c r="A32" s="2" t="s">
        <v>82</v>
      </c>
      <c r="B32" s="53">
        <v>1619</v>
      </c>
      <c r="C32" s="51">
        <v>861</v>
      </c>
      <c r="D32" s="52">
        <v>2480</v>
      </c>
      <c r="E32" s="53">
        <v>3216</v>
      </c>
      <c r="F32" s="51">
        <v>1802</v>
      </c>
      <c r="G32" s="52">
        <v>5018</v>
      </c>
      <c r="H32" s="53">
        <v>2272</v>
      </c>
      <c r="I32" s="52">
        <v>1173</v>
      </c>
      <c r="J32" s="57">
        <v>3445</v>
      </c>
      <c r="K32" s="50"/>
      <c r="L32" s="74">
        <v>5950</v>
      </c>
      <c r="M32" s="52">
        <v>2914</v>
      </c>
      <c r="N32" s="50">
        <v>8864</v>
      </c>
    </row>
    <row r="33" spans="1:14" x14ac:dyDescent="0.3">
      <c r="A33" s="2" t="s">
        <v>83</v>
      </c>
      <c r="B33" s="53">
        <v>1903</v>
      </c>
      <c r="C33" s="51">
        <v>888</v>
      </c>
      <c r="D33" s="52">
        <v>2791</v>
      </c>
      <c r="E33" s="53">
        <v>3450</v>
      </c>
      <c r="F33" s="51">
        <v>1778</v>
      </c>
      <c r="G33" s="52">
        <v>5228</v>
      </c>
      <c r="H33" s="53">
        <v>2514</v>
      </c>
      <c r="I33" s="52">
        <v>1268</v>
      </c>
      <c r="J33" s="57">
        <v>3782</v>
      </c>
      <c r="K33" s="50"/>
      <c r="L33" s="74">
        <v>6128</v>
      </c>
      <c r="M33" s="52">
        <v>2852</v>
      </c>
      <c r="N33" s="50">
        <v>8980</v>
      </c>
    </row>
    <row r="34" spans="1:14" x14ac:dyDescent="0.3">
      <c r="A34" s="2" t="s">
        <v>84</v>
      </c>
      <c r="B34" s="53">
        <v>1894</v>
      </c>
      <c r="C34" s="51">
        <v>843</v>
      </c>
      <c r="D34" s="52">
        <v>2737</v>
      </c>
      <c r="E34" s="53">
        <v>3331</v>
      </c>
      <c r="F34" s="51">
        <v>1738</v>
      </c>
      <c r="G34" s="52">
        <v>5069</v>
      </c>
      <c r="H34" s="53">
        <v>2751</v>
      </c>
      <c r="I34" s="52">
        <v>1362</v>
      </c>
      <c r="J34" s="57">
        <v>4113</v>
      </c>
      <c r="K34" s="50"/>
      <c r="L34" s="74">
        <v>6065</v>
      </c>
      <c r="M34" s="52">
        <v>2789</v>
      </c>
      <c r="N34" s="50">
        <v>8854</v>
      </c>
    </row>
    <row r="35" spans="1:14" x14ac:dyDescent="0.3">
      <c r="A35" s="2" t="s">
        <v>85</v>
      </c>
      <c r="B35" s="53">
        <v>1922</v>
      </c>
      <c r="C35" s="51">
        <v>887</v>
      </c>
      <c r="D35" s="52">
        <v>2809</v>
      </c>
      <c r="E35" s="53">
        <v>3298</v>
      </c>
      <c r="F35" s="51">
        <v>1753</v>
      </c>
      <c r="G35" s="52">
        <v>5051</v>
      </c>
      <c r="H35" s="53">
        <v>4023</v>
      </c>
      <c r="I35" s="52">
        <v>2019</v>
      </c>
      <c r="J35" s="57">
        <v>6042</v>
      </c>
      <c r="K35" s="50"/>
      <c r="L35" s="74">
        <v>6079</v>
      </c>
      <c r="M35" s="52">
        <v>2896</v>
      </c>
      <c r="N35" s="50">
        <v>8975</v>
      </c>
    </row>
    <row r="36" spans="1:14" x14ac:dyDescent="0.3">
      <c r="A36" s="2" t="s">
        <v>91</v>
      </c>
      <c r="B36" s="74">
        <v>1999</v>
      </c>
      <c r="C36" s="52">
        <v>946</v>
      </c>
      <c r="D36" s="57">
        <v>2945</v>
      </c>
      <c r="E36" s="74">
        <v>3244</v>
      </c>
      <c r="F36" s="52">
        <v>1743</v>
      </c>
      <c r="G36" s="57">
        <v>4987</v>
      </c>
      <c r="H36" s="52">
        <v>4133</v>
      </c>
      <c r="I36" s="52">
        <v>2092</v>
      </c>
      <c r="J36" s="57">
        <v>6225</v>
      </c>
      <c r="K36" s="52"/>
      <c r="L36" s="74">
        <v>6076</v>
      </c>
      <c r="M36" s="52">
        <v>2900</v>
      </c>
      <c r="N36" s="52">
        <v>8976</v>
      </c>
    </row>
    <row r="37" spans="1:14" x14ac:dyDescent="0.3">
      <c r="A37" s="2" t="s">
        <v>95</v>
      </c>
      <c r="B37" s="74">
        <f>SUM('2_SES_DBSO'!B49)</f>
        <v>2050</v>
      </c>
      <c r="C37" s="52">
        <f>SUM('2_SES_DBSO'!C49)</f>
        <v>967</v>
      </c>
      <c r="D37" s="57">
        <f>SUM('2_SES_DBSO'!D49)</f>
        <v>3017</v>
      </c>
      <c r="E37" s="74">
        <f>SUM('2_SES_DBSO'!E49)</f>
        <v>3137</v>
      </c>
      <c r="F37" s="52">
        <f>SUM('2_SES_DBSO'!F49)</f>
        <v>1698</v>
      </c>
      <c r="G37" s="57">
        <f>SUM('2_SES_DBSO'!G49)</f>
        <v>4835</v>
      </c>
      <c r="H37" s="52">
        <f>SUM('2_SES_DBSO'!H49)</f>
        <v>4175</v>
      </c>
      <c r="I37" s="52">
        <f>SUM('2_SES_DBSO'!I49)</f>
        <v>2119</v>
      </c>
      <c r="J37" s="57">
        <f>SUM('2_SES_DBSO'!J49)</f>
        <v>6294</v>
      </c>
      <c r="K37" s="52"/>
      <c r="L37" s="74">
        <f>SUM('2_SES_DBSO'!L49)</f>
        <v>6150</v>
      </c>
      <c r="M37" s="52">
        <f>SUM('2_SES_DBSO'!M49)</f>
        <v>2908</v>
      </c>
      <c r="N37" s="52">
        <f>SUM('2_SES_DBSO'!N49)</f>
        <v>9058</v>
      </c>
    </row>
    <row r="39" spans="1:14" ht="43.2" customHeight="1" x14ac:dyDescent="0.3">
      <c r="A39" s="222" t="s">
        <v>89</v>
      </c>
      <c r="B39" s="222"/>
      <c r="C39" s="222"/>
      <c r="D39" s="222"/>
      <c r="E39" s="222"/>
      <c r="F39" s="222"/>
      <c r="G39" s="222"/>
      <c r="H39" s="222"/>
      <c r="I39" s="222"/>
      <c r="J39" s="222"/>
      <c r="K39" s="222"/>
      <c r="L39" s="222"/>
      <c r="M39" s="222"/>
      <c r="N39" s="222"/>
    </row>
    <row r="40" spans="1:14" x14ac:dyDescent="0.3">
      <c r="A40" s="247" t="s">
        <v>98</v>
      </c>
    </row>
    <row r="41" spans="1:14" x14ac:dyDescent="0.3">
      <c r="A41" s="247" t="s">
        <v>99</v>
      </c>
    </row>
  </sheetData>
  <mergeCells count="6">
    <mergeCell ref="A2:N2"/>
    <mergeCell ref="A39:N39"/>
    <mergeCell ref="B4:D4"/>
    <mergeCell ref="E4:G4"/>
    <mergeCell ref="H4:J4"/>
    <mergeCell ref="L4:N4"/>
  </mergeCells>
  <phoneticPr fontId="3" type="noConversion"/>
  <pageMargins left="0.51181102362204722" right="0.51181102362204722" top="0.74803149606299213" bottom="0.74803149606299213" header="0.31496062992125984" footer="0.31496062992125984"/>
  <pageSetup paperSize="9" scale="83"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M56"/>
  <sheetViews>
    <sheetView zoomScale="115" zoomScaleNormal="115" workbookViewId="0"/>
  </sheetViews>
  <sheetFormatPr defaultRowHeight="14.4" x14ac:dyDescent="0.3"/>
  <cols>
    <col min="1" max="1" width="24.88671875" style="144" customWidth="1"/>
    <col min="2" max="2" width="11.109375" style="28" customWidth="1"/>
    <col min="3" max="3" width="11.6640625" style="28" customWidth="1"/>
    <col min="4" max="4" width="11.109375" style="67" customWidth="1"/>
    <col min="5" max="5" width="11.109375" style="28" customWidth="1"/>
    <col min="6" max="6" width="11.6640625" style="28" customWidth="1"/>
    <col min="7" max="8" width="11.109375" style="28" customWidth="1"/>
    <col min="9" max="9" width="9.88671875" style="67" customWidth="1"/>
    <col min="10" max="10" width="7.5546875" style="67" customWidth="1"/>
    <col min="11" max="11" width="25.44140625" style="144" customWidth="1"/>
    <col min="12" max="12" width="9.6640625" style="28" bestFit="1" customWidth="1"/>
    <col min="13" max="13" width="9.6640625" style="28" customWidth="1"/>
    <col min="14" max="14" width="10.5546875" style="28" customWidth="1"/>
    <col min="15" max="15" width="9.6640625" style="67" bestFit="1" customWidth="1"/>
    <col min="16" max="17" width="10" style="28" customWidth="1"/>
    <col min="18" max="18" width="8.88671875" style="28" customWidth="1"/>
    <col min="19" max="19" width="10.33203125" style="28" customWidth="1"/>
    <col min="20" max="20" width="10.109375" style="67" customWidth="1"/>
    <col min="21" max="16384" width="8.88671875" style="28"/>
  </cols>
  <sheetData>
    <row r="1" spans="1:39" x14ac:dyDescent="0.3">
      <c r="A1" s="1"/>
      <c r="K1" s="1"/>
      <c r="L1" s="226"/>
      <c r="M1" s="226"/>
      <c r="N1" s="226"/>
      <c r="O1" s="226"/>
      <c r="P1" s="226"/>
      <c r="Q1" s="226"/>
      <c r="R1" s="226"/>
      <c r="S1" s="226"/>
      <c r="T1" s="226"/>
    </row>
    <row r="2" spans="1:39" x14ac:dyDescent="0.3">
      <c r="A2" s="226" t="s">
        <v>101</v>
      </c>
      <c r="B2" s="226"/>
      <c r="C2" s="226"/>
      <c r="D2" s="226"/>
      <c r="E2" s="226"/>
      <c r="F2" s="226"/>
      <c r="G2" s="226"/>
      <c r="H2" s="226"/>
      <c r="I2" s="226"/>
      <c r="J2" s="146"/>
      <c r="K2" s="226" t="s">
        <v>101</v>
      </c>
      <c r="L2" s="226"/>
      <c r="M2" s="226"/>
      <c r="N2" s="226"/>
      <c r="O2" s="226"/>
      <c r="P2" s="226"/>
      <c r="Q2" s="226"/>
      <c r="R2" s="226"/>
      <c r="S2" s="226"/>
      <c r="T2" s="226"/>
    </row>
    <row r="3" spans="1:39" s="187" customFormat="1" x14ac:dyDescent="0.3">
      <c r="A3" s="231" t="s">
        <v>92</v>
      </c>
      <c r="B3" s="231"/>
      <c r="C3" s="231"/>
      <c r="D3" s="231"/>
      <c r="E3" s="231"/>
      <c r="F3" s="231"/>
      <c r="G3" s="231"/>
      <c r="H3" s="231"/>
      <c r="I3" s="231"/>
      <c r="J3" s="193"/>
      <c r="K3" s="231" t="s">
        <v>92</v>
      </c>
      <c r="L3" s="231"/>
      <c r="M3" s="231"/>
      <c r="N3" s="231"/>
      <c r="O3" s="231"/>
      <c r="P3" s="231"/>
      <c r="Q3" s="231"/>
      <c r="R3" s="231"/>
      <c r="S3" s="231"/>
      <c r="T3" s="231"/>
    </row>
    <row r="4" spans="1:39" ht="7.2" customHeight="1" x14ac:dyDescent="0.3">
      <c r="A4" s="146"/>
      <c r="B4" s="146"/>
      <c r="C4" s="146"/>
      <c r="D4" s="146"/>
      <c r="E4" s="146"/>
      <c r="F4" s="146"/>
      <c r="G4" s="146"/>
      <c r="H4" s="146"/>
      <c r="I4" s="146"/>
      <c r="J4" s="146"/>
      <c r="K4" s="146"/>
      <c r="L4" s="146"/>
      <c r="M4" s="146"/>
      <c r="N4" s="146"/>
      <c r="O4" s="146"/>
      <c r="P4" s="146"/>
      <c r="Q4" s="146"/>
      <c r="R4" s="146"/>
      <c r="S4" s="146"/>
      <c r="T4" s="146"/>
    </row>
    <row r="5" spans="1:39" s="148" customFormat="1" x14ac:dyDescent="0.3">
      <c r="A5" s="226" t="s">
        <v>22</v>
      </c>
      <c r="B5" s="226"/>
      <c r="C5" s="226"/>
      <c r="D5" s="226"/>
      <c r="E5" s="226"/>
      <c r="F5" s="226"/>
      <c r="G5" s="226"/>
      <c r="H5" s="226"/>
      <c r="I5" s="226"/>
      <c r="J5" s="146"/>
      <c r="K5" s="230" t="s">
        <v>15</v>
      </c>
      <c r="L5" s="230"/>
      <c r="M5" s="230"/>
      <c r="N5" s="230"/>
      <c r="O5" s="230"/>
      <c r="P5" s="230"/>
      <c r="Q5" s="230"/>
      <c r="R5" s="230"/>
      <c r="S5" s="230"/>
      <c r="T5" s="230"/>
      <c r="U5" s="28"/>
    </row>
    <row r="6" spans="1:39" s="148" customFormat="1" ht="7.2" customHeight="1" thickBot="1" x14ac:dyDescent="0.35">
      <c r="A6" s="146"/>
      <c r="B6" s="146"/>
      <c r="C6" s="146"/>
      <c r="D6" s="146"/>
      <c r="E6" s="146"/>
      <c r="F6" s="146"/>
      <c r="G6" s="146"/>
      <c r="H6" s="146"/>
      <c r="I6" s="146"/>
      <c r="J6" s="146"/>
      <c r="K6" s="147"/>
      <c r="L6" s="147"/>
      <c r="M6" s="147"/>
      <c r="N6" s="147"/>
      <c r="O6" s="147"/>
      <c r="P6" s="147"/>
      <c r="Q6" s="147"/>
      <c r="R6" s="147"/>
      <c r="S6" s="147"/>
      <c r="T6" s="147"/>
      <c r="U6" s="28"/>
    </row>
    <row r="7" spans="1:39" x14ac:dyDescent="0.3">
      <c r="A7" s="149"/>
      <c r="B7" s="227" t="s">
        <v>29</v>
      </c>
      <c r="C7" s="227"/>
      <c r="D7" s="228"/>
      <c r="E7" s="229" t="s">
        <v>30</v>
      </c>
      <c r="F7" s="227"/>
      <c r="G7" s="228"/>
      <c r="H7" s="150"/>
      <c r="I7" s="151"/>
      <c r="J7" s="145"/>
      <c r="K7" s="151"/>
      <c r="L7" s="229" t="s">
        <v>29</v>
      </c>
      <c r="M7" s="227"/>
      <c r="N7" s="227"/>
      <c r="O7" s="227"/>
      <c r="P7" s="229" t="s">
        <v>30</v>
      </c>
      <c r="Q7" s="227"/>
      <c r="R7" s="228"/>
      <c r="S7" s="150"/>
      <c r="T7" s="151"/>
    </row>
    <row r="8" spans="1:39" ht="65.25" customHeight="1" x14ac:dyDescent="0.3">
      <c r="A8" s="84"/>
      <c r="B8" s="81" t="s">
        <v>41</v>
      </c>
      <c r="C8" s="249" t="s">
        <v>105</v>
      </c>
      <c r="D8" s="82" t="s">
        <v>32</v>
      </c>
      <c r="E8" s="81" t="s">
        <v>42</v>
      </c>
      <c r="F8" s="249" t="s">
        <v>106</v>
      </c>
      <c r="G8" s="152" t="s">
        <v>33</v>
      </c>
      <c r="H8" s="81" t="s">
        <v>28</v>
      </c>
      <c r="I8" s="83" t="s">
        <v>14</v>
      </c>
      <c r="J8" s="80"/>
      <c r="K8" s="84"/>
      <c r="L8" s="85" t="s">
        <v>23</v>
      </c>
      <c r="M8" s="86" t="s">
        <v>24</v>
      </c>
      <c r="N8" s="86" t="s">
        <v>25</v>
      </c>
      <c r="O8" s="87" t="s">
        <v>32</v>
      </c>
      <c r="P8" s="86" t="s">
        <v>31</v>
      </c>
      <c r="Q8" s="86" t="s">
        <v>26</v>
      </c>
      <c r="R8" s="87" t="s">
        <v>33</v>
      </c>
      <c r="S8" s="153" t="s">
        <v>28</v>
      </c>
      <c r="T8" s="83" t="s">
        <v>14</v>
      </c>
    </row>
    <row r="9" spans="1:39" x14ac:dyDescent="0.3">
      <c r="A9" s="154" t="s">
        <v>3</v>
      </c>
      <c r="B9" s="155"/>
      <c r="C9" s="155"/>
      <c r="D9" s="156"/>
      <c r="E9" s="157"/>
      <c r="F9" s="157"/>
      <c r="G9" s="156"/>
      <c r="H9" s="157"/>
      <c r="I9" s="158"/>
      <c r="J9" s="35"/>
      <c r="K9" s="159" t="s">
        <v>3</v>
      </c>
      <c r="L9" s="160"/>
      <c r="M9" s="155"/>
      <c r="N9" s="157"/>
      <c r="O9" s="161"/>
      <c r="P9" s="157"/>
      <c r="Q9" s="157"/>
      <c r="R9" s="156"/>
      <c r="S9" s="162"/>
      <c r="T9" s="158"/>
    </row>
    <row r="10" spans="1:39" x14ac:dyDescent="0.3">
      <c r="A10" s="29" t="s">
        <v>4</v>
      </c>
      <c r="B10" s="18">
        <v>4006</v>
      </c>
      <c r="C10" s="18">
        <v>1809</v>
      </c>
      <c r="D10" s="65">
        <f>SUM(B10:C10)</f>
        <v>5815</v>
      </c>
      <c r="E10" s="18">
        <v>14708</v>
      </c>
      <c r="F10" s="18">
        <v>1972</v>
      </c>
      <c r="G10" s="65">
        <f>SUM(E10:F10)</f>
        <v>16680</v>
      </c>
      <c r="H10" s="18">
        <v>94</v>
      </c>
      <c r="I10" s="65">
        <f>SUM(G10,D10,H10)</f>
        <v>22589</v>
      </c>
      <c r="J10" s="78"/>
      <c r="K10" s="163" t="s">
        <v>4</v>
      </c>
      <c r="L10" s="17">
        <v>2074</v>
      </c>
      <c r="M10" s="18">
        <v>1928</v>
      </c>
      <c r="N10" s="18">
        <v>3366</v>
      </c>
      <c r="O10" s="65">
        <f>SUM(L10:N10)</f>
        <v>7368</v>
      </c>
      <c r="P10" s="18">
        <v>7044</v>
      </c>
      <c r="Q10" s="18">
        <v>7942</v>
      </c>
      <c r="R10" s="65">
        <f>SUM(P10:Q10)</f>
        <v>14986</v>
      </c>
      <c r="S10" s="164">
        <v>235</v>
      </c>
      <c r="T10" s="65">
        <f>SUM(R10,O10,S10)</f>
        <v>22589</v>
      </c>
      <c r="AD10" s="16"/>
      <c r="AE10" s="16"/>
      <c r="AF10" s="16"/>
      <c r="AG10" s="16"/>
      <c r="AH10" s="16"/>
      <c r="AI10" s="16"/>
      <c r="AJ10" s="16"/>
      <c r="AK10" s="16"/>
      <c r="AL10" s="16"/>
      <c r="AM10" s="16"/>
    </row>
    <row r="11" spans="1:39" x14ac:dyDescent="0.3">
      <c r="A11" s="29" t="s">
        <v>5</v>
      </c>
      <c r="B11" s="18">
        <v>10685</v>
      </c>
      <c r="C11" s="18">
        <v>4845</v>
      </c>
      <c r="D11" s="65">
        <f>SUM(B11:C11)</f>
        <v>15530</v>
      </c>
      <c r="E11" s="18">
        <v>65106</v>
      </c>
      <c r="F11" s="18">
        <v>6497</v>
      </c>
      <c r="G11" s="65">
        <f>SUM(E11:F11)</f>
        <v>71603</v>
      </c>
      <c r="H11" s="18">
        <v>206</v>
      </c>
      <c r="I11" s="65">
        <f>SUM(G11,D11,H11)</f>
        <v>87339</v>
      </c>
      <c r="J11" s="78"/>
      <c r="K11" s="163" t="s">
        <v>5</v>
      </c>
      <c r="L11" s="17">
        <v>4471</v>
      </c>
      <c r="M11" s="18">
        <v>4694</v>
      </c>
      <c r="N11" s="18">
        <v>9562</v>
      </c>
      <c r="O11" s="65">
        <f>SUM(L11:N11)</f>
        <v>18727</v>
      </c>
      <c r="P11" s="18">
        <v>28271</v>
      </c>
      <c r="Q11" s="18">
        <v>39762</v>
      </c>
      <c r="R11" s="65">
        <f>SUM(P11:Q11)</f>
        <v>68033</v>
      </c>
      <c r="S11" s="164">
        <v>579</v>
      </c>
      <c r="T11" s="65">
        <f>SUM(R11,O11,S11)</f>
        <v>87339</v>
      </c>
      <c r="U11" s="148"/>
      <c r="AD11" s="16"/>
      <c r="AE11" s="16"/>
      <c r="AF11" s="16"/>
      <c r="AG11" s="16"/>
      <c r="AH11" s="16"/>
      <c r="AI11" s="16"/>
      <c r="AJ11" s="16"/>
      <c r="AK11" s="16"/>
      <c r="AL11" s="16"/>
      <c r="AM11" s="16"/>
    </row>
    <row r="12" spans="1:39" x14ac:dyDescent="0.3">
      <c r="A12" s="29" t="s">
        <v>6</v>
      </c>
      <c r="B12" s="18">
        <v>643</v>
      </c>
      <c r="C12" s="18">
        <v>353</v>
      </c>
      <c r="D12" s="65">
        <f>SUM(B12:C12)</f>
        <v>996</v>
      </c>
      <c r="E12" s="18">
        <v>3361</v>
      </c>
      <c r="F12" s="18">
        <v>384</v>
      </c>
      <c r="G12" s="65">
        <f>SUM(E12:F12)</f>
        <v>3745</v>
      </c>
      <c r="H12" s="18">
        <v>16</v>
      </c>
      <c r="I12" s="65">
        <f>SUM(G12,D12,H12)</f>
        <v>4757</v>
      </c>
      <c r="J12" s="78"/>
      <c r="K12" s="163" t="s">
        <v>6</v>
      </c>
      <c r="L12" s="17">
        <v>372</v>
      </c>
      <c r="M12" s="18">
        <v>444</v>
      </c>
      <c r="N12" s="18">
        <v>923</v>
      </c>
      <c r="O12" s="65">
        <f>SUM(L12:N12)</f>
        <v>1739</v>
      </c>
      <c r="P12" s="18">
        <v>1929</v>
      </c>
      <c r="Q12" s="18">
        <v>1050</v>
      </c>
      <c r="R12" s="65">
        <f>SUM(P12:Q12)</f>
        <v>2979</v>
      </c>
      <c r="S12" s="164">
        <v>39</v>
      </c>
      <c r="T12" s="65">
        <f>SUM(R12,O12,S12)</f>
        <v>4757</v>
      </c>
      <c r="U12" s="148"/>
      <c r="AD12" s="16"/>
      <c r="AE12" s="16"/>
      <c r="AF12" s="16"/>
      <c r="AG12" s="16"/>
      <c r="AH12" s="16"/>
      <c r="AI12" s="16"/>
      <c r="AJ12" s="16"/>
      <c r="AK12" s="16"/>
      <c r="AL12" s="16"/>
      <c r="AM12" s="16"/>
    </row>
    <row r="13" spans="1:39" x14ac:dyDescent="0.3">
      <c r="A13" s="29" t="s">
        <v>7</v>
      </c>
      <c r="B13" s="18">
        <v>3026</v>
      </c>
      <c r="C13" s="18">
        <v>1124</v>
      </c>
      <c r="D13" s="65">
        <f>SUM(B13:C13)</f>
        <v>4150</v>
      </c>
      <c r="E13" s="18">
        <v>6353</v>
      </c>
      <c r="F13" s="18">
        <v>1013</v>
      </c>
      <c r="G13" s="65">
        <f>SUM(E13:F13)</f>
        <v>7366</v>
      </c>
      <c r="H13" s="18">
        <v>54</v>
      </c>
      <c r="I13" s="65">
        <f>SUM(G13,D13,H13)</f>
        <v>11570</v>
      </c>
      <c r="J13" s="78"/>
      <c r="K13" s="163" t="s">
        <v>7</v>
      </c>
      <c r="L13" s="17">
        <v>1683</v>
      </c>
      <c r="M13" s="18">
        <v>1238</v>
      </c>
      <c r="N13" s="18">
        <v>1782</v>
      </c>
      <c r="O13" s="65">
        <f>SUM(L13:N13)</f>
        <v>4703</v>
      </c>
      <c r="P13" s="18">
        <v>3503</v>
      </c>
      <c r="Q13" s="18">
        <v>3235</v>
      </c>
      <c r="R13" s="65">
        <f>SUM(P13:Q13)</f>
        <v>6738</v>
      </c>
      <c r="S13" s="164">
        <v>129</v>
      </c>
      <c r="T13" s="65">
        <f>SUM(R13,O13,S13)</f>
        <v>11570</v>
      </c>
      <c r="AD13" s="16"/>
      <c r="AE13" s="16"/>
      <c r="AF13" s="16"/>
      <c r="AG13" s="16"/>
      <c r="AH13" s="16"/>
      <c r="AI13" s="16"/>
      <c r="AJ13" s="16"/>
      <c r="AK13" s="16"/>
      <c r="AL13" s="16"/>
      <c r="AM13" s="16"/>
    </row>
    <row r="14" spans="1:39" x14ac:dyDescent="0.3">
      <c r="A14" s="165" t="s">
        <v>0</v>
      </c>
      <c r="B14" s="22">
        <v>18360</v>
      </c>
      <c r="C14" s="22">
        <v>8131</v>
      </c>
      <c r="D14" s="22">
        <f>SUM(B14:C14)</f>
        <v>26491</v>
      </c>
      <c r="E14" s="22">
        <v>89528</v>
      </c>
      <c r="F14" s="22">
        <v>9866</v>
      </c>
      <c r="G14" s="22">
        <f>SUM(E14:F14)</f>
        <v>99394</v>
      </c>
      <c r="H14" s="22">
        <v>370</v>
      </c>
      <c r="I14" s="22">
        <f>SUM(G14,D14,H14)</f>
        <v>126255</v>
      </c>
      <c r="J14" s="79"/>
      <c r="K14" s="166" t="s">
        <v>0</v>
      </c>
      <c r="L14" s="21">
        <v>8600</v>
      </c>
      <c r="M14" s="22">
        <v>8304</v>
      </c>
      <c r="N14" s="22">
        <v>15633</v>
      </c>
      <c r="O14" s="22">
        <f>SUM(L14:N14)</f>
        <v>32537</v>
      </c>
      <c r="P14" s="22">
        <v>40747</v>
      </c>
      <c r="Q14" s="22">
        <v>51989</v>
      </c>
      <c r="R14" s="22">
        <f>SUM(P14:Q14)</f>
        <v>92736</v>
      </c>
      <c r="S14" s="22">
        <v>982</v>
      </c>
      <c r="T14" s="22">
        <f>SUM(R14,O14,S14)</f>
        <v>126255</v>
      </c>
      <c r="AD14" s="16"/>
      <c r="AE14" s="16"/>
      <c r="AF14" s="16"/>
      <c r="AG14" s="16"/>
      <c r="AH14" s="16"/>
      <c r="AI14" s="16"/>
      <c r="AJ14" s="16"/>
      <c r="AK14" s="16"/>
      <c r="AL14" s="16"/>
      <c r="AM14" s="16"/>
    </row>
    <row r="15" spans="1:39" x14ac:dyDescent="0.3">
      <c r="A15" s="144" t="s">
        <v>8</v>
      </c>
      <c r="B15" s="18"/>
      <c r="C15" s="18"/>
      <c r="D15" s="65"/>
      <c r="E15" s="18"/>
      <c r="F15" s="18"/>
      <c r="G15" s="65"/>
      <c r="H15" s="18"/>
      <c r="I15" s="65"/>
      <c r="J15" s="79"/>
      <c r="K15" s="167" t="s">
        <v>8</v>
      </c>
      <c r="L15" s="17"/>
      <c r="M15" s="18"/>
      <c r="N15" s="18"/>
      <c r="O15" s="65"/>
      <c r="P15" s="18"/>
      <c r="Q15" s="18"/>
      <c r="R15" s="65"/>
      <c r="S15" s="164"/>
      <c r="T15" s="65"/>
      <c r="AD15" s="16"/>
      <c r="AE15" s="16"/>
      <c r="AF15" s="16"/>
      <c r="AG15" s="16"/>
      <c r="AH15" s="16"/>
      <c r="AI15" s="16"/>
      <c r="AJ15" s="16"/>
      <c r="AK15" s="16"/>
      <c r="AL15" s="16"/>
      <c r="AM15" s="16"/>
    </row>
    <row r="16" spans="1:39" x14ac:dyDescent="0.3">
      <c r="A16" s="29" t="s">
        <v>4</v>
      </c>
      <c r="B16" s="18">
        <v>2804</v>
      </c>
      <c r="C16" s="18">
        <v>1417</v>
      </c>
      <c r="D16" s="65">
        <f>SUM(B16:C16)</f>
        <v>4221</v>
      </c>
      <c r="E16" s="18">
        <v>10150</v>
      </c>
      <c r="F16" s="18">
        <v>1845</v>
      </c>
      <c r="G16" s="65">
        <f>SUM(E16:F16)</f>
        <v>11995</v>
      </c>
      <c r="H16" s="18">
        <v>22</v>
      </c>
      <c r="I16" s="65">
        <f>SUM(G16,D16,H16)</f>
        <v>16238</v>
      </c>
      <c r="J16" s="78"/>
      <c r="K16" s="163" t="s">
        <v>4</v>
      </c>
      <c r="L16" s="17">
        <v>584</v>
      </c>
      <c r="M16" s="18">
        <v>873</v>
      </c>
      <c r="N16" s="18">
        <v>1948</v>
      </c>
      <c r="O16" s="65">
        <f>SUM(L16:N16)</f>
        <v>3405</v>
      </c>
      <c r="P16" s="18">
        <v>5437</v>
      </c>
      <c r="Q16" s="18">
        <v>7252</v>
      </c>
      <c r="R16" s="65">
        <f>SUM(P16:Q16)</f>
        <v>12689</v>
      </c>
      <c r="S16" s="164">
        <v>144</v>
      </c>
      <c r="T16" s="65">
        <f>SUM(R16,O16,S16)</f>
        <v>16238</v>
      </c>
      <c r="AD16" s="16"/>
      <c r="AE16" s="16"/>
      <c r="AF16" s="16"/>
      <c r="AG16" s="16"/>
      <c r="AH16" s="16"/>
      <c r="AI16" s="16"/>
      <c r="AJ16" s="16"/>
      <c r="AK16" s="16"/>
      <c r="AL16" s="16"/>
      <c r="AM16" s="16"/>
    </row>
    <row r="17" spans="1:39" x14ac:dyDescent="0.3">
      <c r="A17" s="29" t="s">
        <v>5</v>
      </c>
      <c r="B17" s="18">
        <v>8565</v>
      </c>
      <c r="C17" s="18">
        <v>3317</v>
      </c>
      <c r="D17" s="65">
        <f>SUM(B17:C17)</f>
        <v>11882</v>
      </c>
      <c r="E17" s="18">
        <v>30168</v>
      </c>
      <c r="F17" s="18">
        <v>5066</v>
      </c>
      <c r="G17" s="65">
        <f>SUM(E17:F17)</f>
        <v>35234</v>
      </c>
      <c r="H17" s="18">
        <v>48</v>
      </c>
      <c r="I17" s="65">
        <f>SUM(G17,D17,H17)</f>
        <v>47164</v>
      </c>
      <c r="J17" s="78"/>
      <c r="K17" s="163" t="s">
        <v>5</v>
      </c>
      <c r="L17" s="17">
        <v>1199</v>
      </c>
      <c r="M17" s="18">
        <v>1657</v>
      </c>
      <c r="N17" s="18">
        <v>4011</v>
      </c>
      <c r="O17" s="65">
        <f>SUM(L17:N17)</f>
        <v>6867</v>
      </c>
      <c r="P17" s="18">
        <v>12764</v>
      </c>
      <c r="Q17" s="18">
        <v>27231</v>
      </c>
      <c r="R17" s="65">
        <f>SUM(P17:Q17)</f>
        <v>39995</v>
      </c>
      <c r="S17" s="164">
        <v>302</v>
      </c>
      <c r="T17" s="65">
        <f>SUM(R17,O17,S17)</f>
        <v>47164</v>
      </c>
      <c r="AD17" s="16"/>
      <c r="AE17" s="16"/>
      <c r="AF17" s="16"/>
      <c r="AG17" s="16"/>
      <c r="AH17" s="16"/>
      <c r="AI17" s="16"/>
      <c r="AJ17" s="16"/>
      <c r="AK17" s="16"/>
      <c r="AL17" s="16"/>
      <c r="AM17" s="16"/>
    </row>
    <row r="18" spans="1:39" x14ac:dyDescent="0.3">
      <c r="A18" s="29" t="s">
        <v>6</v>
      </c>
      <c r="B18" s="18">
        <v>176</v>
      </c>
      <c r="C18" s="18">
        <v>44</v>
      </c>
      <c r="D18" s="65">
        <f>SUM(B18:C18)</f>
        <v>220</v>
      </c>
      <c r="E18" s="18">
        <v>1131</v>
      </c>
      <c r="F18" s="18">
        <v>82</v>
      </c>
      <c r="G18" s="65">
        <f>SUM(E18:F18)</f>
        <v>1213</v>
      </c>
      <c r="H18" s="18">
        <v>1</v>
      </c>
      <c r="I18" s="65">
        <f>SUM(G18,D18,H18)</f>
        <v>1434</v>
      </c>
      <c r="J18" s="78"/>
      <c r="K18" s="163" t="s">
        <v>6</v>
      </c>
      <c r="L18" s="17">
        <v>66</v>
      </c>
      <c r="M18" s="18">
        <v>58</v>
      </c>
      <c r="N18" s="18">
        <v>230</v>
      </c>
      <c r="O18" s="65">
        <f>SUM(L18:N18)</f>
        <v>354</v>
      </c>
      <c r="P18" s="18">
        <v>564</v>
      </c>
      <c r="Q18" s="18">
        <v>506</v>
      </c>
      <c r="R18" s="65">
        <f>SUM(P18:Q18)</f>
        <v>1070</v>
      </c>
      <c r="S18" s="164">
        <v>10</v>
      </c>
      <c r="T18" s="65">
        <f>SUM(R18,O18,S18)</f>
        <v>1434</v>
      </c>
      <c r="AD18" s="16"/>
      <c r="AE18" s="16"/>
      <c r="AF18" s="16"/>
      <c r="AG18" s="16"/>
      <c r="AH18" s="16"/>
      <c r="AI18" s="16"/>
      <c r="AJ18" s="16"/>
      <c r="AK18" s="16"/>
      <c r="AL18" s="16"/>
      <c r="AM18" s="16"/>
    </row>
    <row r="19" spans="1:39" x14ac:dyDescent="0.3">
      <c r="A19" s="29" t="s">
        <v>7</v>
      </c>
      <c r="B19" s="18">
        <v>295</v>
      </c>
      <c r="C19" s="18">
        <v>152</v>
      </c>
      <c r="D19" s="65">
        <f>SUM(B19:C19)</f>
        <v>447</v>
      </c>
      <c r="E19" s="18">
        <v>1206</v>
      </c>
      <c r="F19" s="18">
        <v>188</v>
      </c>
      <c r="G19" s="65">
        <f>SUM(E19:F19)</f>
        <v>1394</v>
      </c>
      <c r="H19" s="18">
        <v>1</v>
      </c>
      <c r="I19" s="65">
        <f>SUM(G19,D19,H19)</f>
        <v>1842</v>
      </c>
      <c r="J19" s="78"/>
      <c r="K19" s="163" t="s">
        <v>7</v>
      </c>
      <c r="L19" s="17">
        <v>67</v>
      </c>
      <c r="M19" s="18">
        <v>105</v>
      </c>
      <c r="N19" s="18">
        <v>232</v>
      </c>
      <c r="O19" s="65">
        <f>SUM(L19:N19)</f>
        <v>404</v>
      </c>
      <c r="P19" s="18">
        <v>735</v>
      </c>
      <c r="Q19" s="18">
        <v>683</v>
      </c>
      <c r="R19" s="65">
        <f>SUM(P19:Q19)</f>
        <v>1418</v>
      </c>
      <c r="S19" s="164">
        <v>20</v>
      </c>
      <c r="T19" s="65">
        <f>SUM(R19,O19,S19)</f>
        <v>1842</v>
      </c>
      <c r="AD19" s="16"/>
      <c r="AE19" s="16"/>
      <c r="AF19" s="16"/>
      <c r="AG19" s="16"/>
      <c r="AH19" s="16"/>
      <c r="AI19" s="16"/>
      <c r="AJ19" s="16"/>
      <c r="AK19" s="16"/>
      <c r="AL19" s="16"/>
      <c r="AM19" s="16"/>
    </row>
    <row r="20" spans="1:39" x14ac:dyDescent="0.3">
      <c r="A20" s="165" t="s">
        <v>0</v>
      </c>
      <c r="B20" s="22">
        <v>11840</v>
      </c>
      <c r="C20" s="22">
        <v>4930</v>
      </c>
      <c r="D20" s="22">
        <f>SUM(B20:C20)</f>
        <v>16770</v>
      </c>
      <c r="E20" s="22">
        <v>42655</v>
      </c>
      <c r="F20" s="22">
        <v>7181</v>
      </c>
      <c r="G20" s="22">
        <f>SUM(E20:F20)</f>
        <v>49836</v>
      </c>
      <c r="H20" s="22">
        <v>72</v>
      </c>
      <c r="I20" s="22">
        <f>SUM(G20,D20,H20)</f>
        <v>66678</v>
      </c>
      <c r="J20" s="78"/>
      <c r="K20" s="166" t="s">
        <v>0</v>
      </c>
      <c r="L20" s="21">
        <v>1916</v>
      </c>
      <c r="M20" s="22">
        <v>2693</v>
      </c>
      <c r="N20" s="22">
        <v>6421</v>
      </c>
      <c r="O20" s="22">
        <f>SUM(L20:N20)</f>
        <v>11030</v>
      </c>
      <c r="P20" s="22">
        <v>19500</v>
      </c>
      <c r="Q20" s="22">
        <v>35672</v>
      </c>
      <c r="R20" s="22">
        <f>SUM(P20:Q20)</f>
        <v>55172</v>
      </c>
      <c r="S20" s="22">
        <v>476</v>
      </c>
      <c r="T20" s="22">
        <f>SUM(R20,O20,S20)</f>
        <v>66678</v>
      </c>
      <c r="AD20" s="16"/>
      <c r="AE20" s="16"/>
      <c r="AF20" s="16"/>
      <c r="AG20" s="16"/>
      <c r="AH20" s="16"/>
      <c r="AI20" s="16"/>
      <c r="AJ20" s="16"/>
      <c r="AK20" s="16"/>
      <c r="AL20" s="16"/>
      <c r="AM20" s="16"/>
    </row>
    <row r="21" spans="1:39" x14ac:dyDescent="0.3">
      <c r="A21" s="144" t="s">
        <v>9</v>
      </c>
      <c r="B21" s="18"/>
      <c r="C21" s="18"/>
      <c r="D21" s="65"/>
      <c r="E21" s="18"/>
      <c r="F21" s="18"/>
      <c r="G21" s="65"/>
      <c r="H21" s="18"/>
      <c r="I21" s="65"/>
      <c r="J21" s="79"/>
      <c r="K21" s="167" t="s">
        <v>9</v>
      </c>
      <c r="L21" s="17"/>
      <c r="M21" s="18"/>
      <c r="N21" s="18"/>
      <c r="O21" s="65"/>
      <c r="P21" s="18"/>
      <c r="Q21" s="18"/>
      <c r="R21" s="65"/>
      <c r="S21" s="164"/>
      <c r="T21" s="65"/>
      <c r="AD21" s="16"/>
      <c r="AE21" s="16"/>
      <c r="AF21" s="16"/>
      <c r="AG21" s="16"/>
      <c r="AH21" s="16"/>
      <c r="AI21" s="16"/>
      <c r="AJ21" s="16"/>
      <c r="AK21" s="16"/>
      <c r="AL21" s="16"/>
      <c r="AM21" s="16"/>
    </row>
    <row r="22" spans="1:39" x14ac:dyDescent="0.3">
      <c r="A22" s="29" t="s">
        <v>4</v>
      </c>
      <c r="B22" s="18">
        <v>2916</v>
      </c>
      <c r="C22" s="18">
        <v>1264</v>
      </c>
      <c r="D22" s="65">
        <f>SUM(B22:C22)</f>
        <v>4180</v>
      </c>
      <c r="E22" s="18">
        <v>1058</v>
      </c>
      <c r="F22" s="18">
        <v>1113</v>
      </c>
      <c r="G22" s="65">
        <f>SUM(E22:F22)</f>
        <v>2171</v>
      </c>
      <c r="H22" s="18">
        <v>20</v>
      </c>
      <c r="I22" s="65">
        <f>SUM(G22,D22,H22)</f>
        <v>6371</v>
      </c>
      <c r="J22" s="78"/>
      <c r="K22" s="163" t="s">
        <v>4</v>
      </c>
      <c r="L22" s="17">
        <v>613</v>
      </c>
      <c r="M22" s="18">
        <v>568</v>
      </c>
      <c r="N22" s="18">
        <v>1222</v>
      </c>
      <c r="O22" s="65">
        <f>SUM(L22:N22)</f>
        <v>2403</v>
      </c>
      <c r="P22" s="18">
        <v>1733</v>
      </c>
      <c r="Q22" s="18">
        <v>2179</v>
      </c>
      <c r="R22" s="65">
        <f>SUM(P22:Q22)</f>
        <v>3912</v>
      </c>
      <c r="S22" s="164">
        <v>56</v>
      </c>
      <c r="T22" s="65">
        <f>SUM(R22,O22,S22)</f>
        <v>6371</v>
      </c>
      <c r="AD22" s="16"/>
      <c r="AE22" s="16"/>
      <c r="AF22" s="16"/>
      <c r="AG22" s="16"/>
      <c r="AH22" s="16"/>
      <c r="AI22" s="16"/>
      <c r="AJ22" s="16"/>
      <c r="AK22" s="16"/>
      <c r="AL22" s="16"/>
      <c r="AM22" s="16"/>
    </row>
    <row r="23" spans="1:39" x14ac:dyDescent="0.3">
      <c r="A23" s="29" t="s">
        <v>5</v>
      </c>
      <c r="B23" s="18">
        <v>4531</v>
      </c>
      <c r="C23" s="18">
        <v>2020</v>
      </c>
      <c r="D23" s="65">
        <f>SUM(B23:C23)</f>
        <v>6551</v>
      </c>
      <c r="E23" s="18">
        <v>3127</v>
      </c>
      <c r="F23" s="18">
        <v>1958</v>
      </c>
      <c r="G23" s="65">
        <f>SUM(E23:F23)</f>
        <v>5085</v>
      </c>
      <c r="H23" s="18">
        <v>30</v>
      </c>
      <c r="I23" s="65">
        <f>SUM(G23,D23,H23)</f>
        <v>11666</v>
      </c>
      <c r="J23" s="78"/>
      <c r="K23" s="163" t="s">
        <v>5</v>
      </c>
      <c r="L23" s="17">
        <v>801</v>
      </c>
      <c r="M23" s="18">
        <v>867</v>
      </c>
      <c r="N23" s="18">
        <v>1727</v>
      </c>
      <c r="O23" s="65">
        <f>SUM(L23:N23)</f>
        <v>3395</v>
      </c>
      <c r="P23" s="18">
        <v>2874</v>
      </c>
      <c r="Q23" s="18">
        <v>5287</v>
      </c>
      <c r="R23" s="65">
        <f>SUM(P23:Q23)</f>
        <v>8161</v>
      </c>
      <c r="S23" s="164">
        <v>110</v>
      </c>
      <c r="T23" s="65">
        <f>SUM(R23,O23,S23)</f>
        <v>11666</v>
      </c>
      <c r="AD23" s="16"/>
      <c r="AE23" s="16"/>
      <c r="AF23" s="16"/>
      <c r="AG23" s="16"/>
      <c r="AH23" s="16"/>
      <c r="AI23" s="16"/>
      <c r="AJ23" s="16"/>
      <c r="AK23" s="16"/>
      <c r="AL23" s="16"/>
      <c r="AM23" s="16"/>
    </row>
    <row r="24" spans="1:39" x14ac:dyDescent="0.3">
      <c r="A24" s="29" t="s">
        <v>7</v>
      </c>
      <c r="B24" s="18">
        <v>472</v>
      </c>
      <c r="C24" s="18">
        <v>105</v>
      </c>
      <c r="D24" s="65">
        <f>SUM(B24:C24)</f>
        <v>577</v>
      </c>
      <c r="E24" s="18">
        <v>26</v>
      </c>
      <c r="F24" s="18">
        <v>61</v>
      </c>
      <c r="G24" s="65">
        <f>SUM(E24:F24)</f>
        <v>87</v>
      </c>
      <c r="H24" s="18">
        <v>4</v>
      </c>
      <c r="I24" s="65">
        <f>SUM(G24,D24,H24)</f>
        <v>668</v>
      </c>
      <c r="J24" s="78"/>
      <c r="K24" s="163" t="s">
        <v>7</v>
      </c>
      <c r="L24" s="17">
        <v>189</v>
      </c>
      <c r="M24" s="18">
        <v>90</v>
      </c>
      <c r="N24" s="18">
        <v>132</v>
      </c>
      <c r="O24" s="65">
        <f>SUM(L24:N24)</f>
        <v>411</v>
      </c>
      <c r="P24" s="18">
        <v>178</v>
      </c>
      <c r="Q24" s="18">
        <v>66</v>
      </c>
      <c r="R24" s="65">
        <f>SUM(P24:Q24)</f>
        <v>244</v>
      </c>
      <c r="S24" s="164">
        <v>13</v>
      </c>
      <c r="T24" s="65">
        <f>SUM(R24,O24,S24)</f>
        <v>668</v>
      </c>
      <c r="AD24" s="16"/>
      <c r="AE24" s="16"/>
      <c r="AF24" s="16"/>
      <c r="AG24" s="16"/>
      <c r="AH24" s="16"/>
      <c r="AI24" s="16"/>
      <c r="AJ24" s="16"/>
      <c r="AK24" s="16"/>
      <c r="AL24" s="16"/>
      <c r="AM24" s="16"/>
    </row>
    <row r="25" spans="1:39" x14ac:dyDescent="0.3">
      <c r="A25" s="165" t="s">
        <v>0</v>
      </c>
      <c r="B25" s="22">
        <v>7919</v>
      </c>
      <c r="C25" s="22">
        <v>3389</v>
      </c>
      <c r="D25" s="22">
        <f>SUM(B25:C25)</f>
        <v>11308</v>
      </c>
      <c r="E25" s="22">
        <v>4211</v>
      </c>
      <c r="F25" s="22">
        <v>3132</v>
      </c>
      <c r="G25" s="22">
        <f>SUM(E25:F25)</f>
        <v>7343</v>
      </c>
      <c r="H25" s="22">
        <v>54</v>
      </c>
      <c r="I25" s="22">
        <f>SUM(G25,D25,H25)</f>
        <v>18705</v>
      </c>
      <c r="J25" s="78"/>
      <c r="K25" s="166" t="s">
        <v>0</v>
      </c>
      <c r="L25" s="21">
        <v>1603</v>
      </c>
      <c r="M25" s="22">
        <v>1525</v>
      </c>
      <c r="N25" s="22">
        <v>3081</v>
      </c>
      <c r="O25" s="22">
        <f>SUM(O22:O24)</f>
        <v>6209</v>
      </c>
      <c r="P25" s="22">
        <v>4785</v>
      </c>
      <c r="Q25" s="22">
        <v>7532</v>
      </c>
      <c r="R25" s="22">
        <f>SUM(R22:R24)</f>
        <v>12317</v>
      </c>
      <c r="S25" s="22">
        <v>179</v>
      </c>
      <c r="T25" s="22">
        <f>SUM(T22:T24)</f>
        <v>18705</v>
      </c>
      <c r="AD25" s="16"/>
      <c r="AE25" s="16"/>
      <c r="AF25" s="16"/>
      <c r="AG25" s="16"/>
      <c r="AH25" s="16"/>
      <c r="AI25" s="16"/>
      <c r="AJ25" s="16"/>
      <c r="AK25" s="16"/>
      <c r="AL25" s="16"/>
      <c r="AM25" s="16"/>
    </row>
    <row r="26" spans="1:39" x14ac:dyDescent="0.3">
      <c r="A26" s="144" t="s">
        <v>10</v>
      </c>
      <c r="B26" s="18"/>
      <c r="C26" s="18"/>
      <c r="D26" s="65"/>
      <c r="E26" s="18"/>
      <c r="F26" s="18"/>
      <c r="G26" s="65"/>
      <c r="H26" s="18"/>
      <c r="I26" s="65"/>
      <c r="J26" s="79"/>
      <c r="K26" s="167" t="s">
        <v>10</v>
      </c>
      <c r="L26" s="17"/>
      <c r="M26" s="18"/>
      <c r="N26" s="18"/>
      <c r="O26" s="65"/>
      <c r="P26" s="18"/>
      <c r="Q26" s="18"/>
      <c r="R26" s="65"/>
      <c r="S26" s="164"/>
      <c r="T26" s="65"/>
      <c r="AD26" s="16"/>
      <c r="AE26" s="16"/>
      <c r="AF26" s="16"/>
      <c r="AG26" s="16"/>
      <c r="AH26" s="16"/>
      <c r="AI26" s="16"/>
      <c r="AJ26" s="16"/>
      <c r="AK26" s="16"/>
      <c r="AL26" s="16"/>
      <c r="AM26" s="16"/>
    </row>
    <row r="27" spans="1:39" x14ac:dyDescent="0.3">
      <c r="A27" s="29" t="s">
        <v>4</v>
      </c>
      <c r="B27" s="18">
        <v>2438</v>
      </c>
      <c r="C27" s="18">
        <v>687</v>
      </c>
      <c r="D27" s="65">
        <f>SUM(B27:C27)</f>
        <v>3125</v>
      </c>
      <c r="E27" s="18">
        <v>10024</v>
      </c>
      <c r="F27" s="18">
        <v>758</v>
      </c>
      <c r="G27" s="65">
        <f>SUM(E27:F27)</f>
        <v>10782</v>
      </c>
      <c r="H27" s="18">
        <v>37</v>
      </c>
      <c r="I27" s="65">
        <f>SUM(G27,D27,H27)</f>
        <v>13944</v>
      </c>
      <c r="J27" s="78"/>
      <c r="K27" s="163" t="s">
        <v>4</v>
      </c>
      <c r="L27" s="17">
        <v>899</v>
      </c>
      <c r="M27" s="18">
        <v>1083</v>
      </c>
      <c r="N27" s="18">
        <v>2390</v>
      </c>
      <c r="O27" s="65">
        <f>SUM(L27:N27)</f>
        <v>4372</v>
      </c>
      <c r="P27" s="18">
        <v>5195</v>
      </c>
      <c r="Q27" s="18">
        <v>4142</v>
      </c>
      <c r="R27" s="65">
        <f>SUM(P27:Q27)</f>
        <v>9337</v>
      </c>
      <c r="S27" s="164">
        <v>235</v>
      </c>
      <c r="T27" s="65">
        <f>SUM(R27,O27,S27)</f>
        <v>13944</v>
      </c>
      <c r="AD27" s="16"/>
      <c r="AE27" s="16"/>
      <c r="AF27" s="16"/>
      <c r="AG27" s="16"/>
      <c r="AH27" s="16"/>
      <c r="AI27" s="16"/>
      <c r="AJ27" s="16"/>
      <c r="AK27" s="16"/>
      <c r="AL27" s="16"/>
      <c r="AM27" s="16"/>
    </row>
    <row r="28" spans="1:39" x14ac:dyDescent="0.3">
      <c r="A28" s="29" t="s">
        <v>5</v>
      </c>
      <c r="B28" s="18">
        <v>4582</v>
      </c>
      <c r="C28" s="18">
        <v>1440</v>
      </c>
      <c r="D28" s="65">
        <f>SUM(B28:C28)</f>
        <v>6022</v>
      </c>
      <c r="E28" s="18">
        <v>52775</v>
      </c>
      <c r="F28" s="18">
        <v>2408</v>
      </c>
      <c r="G28" s="65">
        <f>SUM(E28:F28)</f>
        <v>55183</v>
      </c>
      <c r="H28" s="18">
        <v>115</v>
      </c>
      <c r="I28" s="65">
        <f>SUM(G28,D28,H28)</f>
        <v>61320</v>
      </c>
      <c r="J28" s="78"/>
      <c r="K28" s="163" t="s">
        <v>5</v>
      </c>
      <c r="L28" s="17">
        <v>1358</v>
      </c>
      <c r="M28" s="18">
        <v>2149</v>
      </c>
      <c r="N28" s="18">
        <v>6049</v>
      </c>
      <c r="O28" s="65">
        <f>SUM(L28:N28)</f>
        <v>9556</v>
      </c>
      <c r="P28" s="18">
        <v>22531</v>
      </c>
      <c r="Q28" s="18">
        <v>28807</v>
      </c>
      <c r="R28" s="65">
        <f>SUM(P28:Q28)</f>
        <v>51338</v>
      </c>
      <c r="S28" s="164">
        <v>426</v>
      </c>
      <c r="T28" s="65">
        <f>SUM(R28,O28,S28)</f>
        <v>61320</v>
      </c>
      <c r="AD28" s="16"/>
      <c r="AE28" s="16"/>
      <c r="AF28" s="16"/>
      <c r="AG28" s="16"/>
      <c r="AH28" s="16"/>
      <c r="AI28" s="16"/>
      <c r="AJ28" s="16"/>
      <c r="AK28" s="16"/>
      <c r="AL28" s="16"/>
      <c r="AM28" s="16"/>
    </row>
    <row r="29" spans="1:39" x14ac:dyDescent="0.3">
      <c r="A29" s="29" t="s">
        <v>6</v>
      </c>
      <c r="B29" s="18">
        <v>46</v>
      </c>
      <c r="C29" s="18">
        <v>22</v>
      </c>
      <c r="D29" s="65">
        <f>SUM(B29:C29)</f>
        <v>68</v>
      </c>
      <c r="E29" s="18">
        <v>932</v>
      </c>
      <c r="F29" s="18">
        <v>52</v>
      </c>
      <c r="G29" s="65">
        <f>SUM(E29:F29)</f>
        <v>984</v>
      </c>
      <c r="H29" s="18">
        <v>3</v>
      </c>
      <c r="I29" s="65">
        <f>SUM(G29,D29,H29)</f>
        <v>1055</v>
      </c>
      <c r="J29" s="78"/>
      <c r="K29" s="163" t="s">
        <v>6</v>
      </c>
      <c r="L29" s="17">
        <v>21</v>
      </c>
      <c r="M29" s="18">
        <v>36</v>
      </c>
      <c r="N29" s="18">
        <v>123</v>
      </c>
      <c r="O29" s="65">
        <f>SUM(L29:N29)</f>
        <v>180</v>
      </c>
      <c r="P29" s="18">
        <v>470</v>
      </c>
      <c r="Q29" s="18">
        <v>397</v>
      </c>
      <c r="R29" s="65">
        <f>SUM(P29:Q29)</f>
        <v>867</v>
      </c>
      <c r="S29" s="164">
        <v>8</v>
      </c>
      <c r="T29" s="65">
        <f>SUM(R29,O29,S29)</f>
        <v>1055</v>
      </c>
      <c r="AD29" s="16"/>
      <c r="AE29" s="16"/>
      <c r="AF29" s="16"/>
      <c r="AG29" s="16"/>
      <c r="AH29" s="16"/>
      <c r="AI29" s="16"/>
      <c r="AJ29" s="16"/>
      <c r="AK29" s="16"/>
      <c r="AL29" s="16"/>
      <c r="AM29" s="16"/>
    </row>
    <row r="30" spans="1:39" x14ac:dyDescent="0.3">
      <c r="A30" s="29" t="s">
        <v>7</v>
      </c>
      <c r="B30" s="18">
        <v>16</v>
      </c>
      <c r="C30" s="18">
        <v>9</v>
      </c>
      <c r="D30" s="65">
        <f>SUM(B30:C30)</f>
        <v>25</v>
      </c>
      <c r="E30" s="18">
        <v>523</v>
      </c>
      <c r="F30" s="18">
        <v>28</v>
      </c>
      <c r="G30" s="65">
        <f>SUM(E30:F30)</f>
        <v>551</v>
      </c>
      <c r="H30" s="18"/>
      <c r="I30" s="65">
        <f>SUM(G30,D30,H30)</f>
        <v>576</v>
      </c>
      <c r="J30" s="78"/>
      <c r="K30" s="163" t="s">
        <v>7</v>
      </c>
      <c r="L30" s="17">
        <v>3</v>
      </c>
      <c r="M30" s="18">
        <v>11</v>
      </c>
      <c r="N30" s="18">
        <v>38</v>
      </c>
      <c r="O30" s="65">
        <f>SUM(L30:N30)</f>
        <v>52</v>
      </c>
      <c r="P30" s="18">
        <v>197</v>
      </c>
      <c r="Q30" s="18">
        <v>323</v>
      </c>
      <c r="R30" s="65">
        <f>SUM(P30:Q30)</f>
        <v>520</v>
      </c>
      <c r="S30" s="164">
        <v>4</v>
      </c>
      <c r="T30" s="65">
        <f>SUM(R30,O30,S30)</f>
        <v>576</v>
      </c>
      <c r="AD30" s="16"/>
      <c r="AE30" s="16"/>
      <c r="AF30" s="16"/>
      <c r="AG30" s="16"/>
      <c r="AH30" s="16"/>
      <c r="AI30" s="16"/>
      <c r="AJ30" s="16"/>
      <c r="AK30" s="16"/>
      <c r="AL30" s="16"/>
      <c r="AM30" s="16"/>
    </row>
    <row r="31" spans="1:39" x14ac:dyDescent="0.3">
      <c r="A31" s="165" t="s">
        <v>0</v>
      </c>
      <c r="B31" s="22">
        <v>7082</v>
      </c>
      <c r="C31" s="22">
        <v>2158</v>
      </c>
      <c r="D31" s="22">
        <f>SUM(B31:C31)</f>
        <v>9240</v>
      </c>
      <c r="E31" s="22">
        <v>64254</v>
      </c>
      <c r="F31" s="22">
        <v>3246</v>
      </c>
      <c r="G31" s="22">
        <f>SUM(E31:F31)</f>
        <v>67500</v>
      </c>
      <c r="H31" s="22">
        <v>155</v>
      </c>
      <c r="I31" s="22">
        <f>SUM(G31,D31,H31)</f>
        <v>76895</v>
      </c>
      <c r="J31" s="78"/>
      <c r="K31" s="166" t="s">
        <v>0</v>
      </c>
      <c r="L31" s="21">
        <v>2281</v>
      </c>
      <c r="M31" s="22">
        <v>3279</v>
      </c>
      <c r="N31" s="22">
        <v>8600</v>
      </c>
      <c r="O31" s="22">
        <f>SUM(L31:N31)</f>
        <v>14160</v>
      </c>
      <c r="P31" s="22">
        <v>28393</v>
      </c>
      <c r="Q31" s="22">
        <v>33669</v>
      </c>
      <c r="R31" s="22">
        <f>SUM(P31:Q31)</f>
        <v>62062</v>
      </c>
      <c r="S31" s="22">
        <v>673</v>
      </c>
      <c r="T31" s="22">
        <f>SUM(R31,O31,S31)</f>
        <v>76895</v>
      </c>
      <c r="AD31" s="16"/>
      <c r="AE31" s="16"/>
      <c r="AF31" s="16"/>
      <c r="AG31" s="16"/>
      <c r="AH31" s="16"/>
      <c r="AI31" s="16"/>
      <c r="AJ31" s="16"/>
      <c r="AK31" s="16"/>
      <c r="AL31" s="16"/>
      <c r="AM31" s="16"/>
    </row>
    <row r="32" spans="1:39" x14ac:dyDescent="0.3">
      <c r="A32" s="144" t="s">
        <v>11</v>
      </c>
      <c r="B32" s="18"/>
      <c r="C32" s="18"/>
      <c r="D32" s="65"/>
      <c r="E32" s="18"/>
      <c r="F32" s="18"/>
      <c r="G32" s="65"/>
      <c r="H32" s="18"/>
      <c r="I32" s="65"/>
      <c r="J32" s="79"/>
      <c r="K32" s="167" t="s">
        <v>11</v>
      </c>
      <c r="L32" s="17"/>
      <c r="M32" s="18"/>
      <c r="N32" s="18"/>
      <c r="O32" s="65"/>
      <c r="P32" s="18"/>
      <c r="Q32" s="18"/>
      <c r="R32" s="65"/>
      <c r="S32" s="164"/>
      <c r="T32" s="65"/>
      <c r="AD32" s="16"/>
      <c r="AE32" s="16"/>
      <c r="AF32" s="16"/>
      <c r="AG32" s="16"/>
      <c r="AH32" s="16"/>
      <c r="AI32" s="16"/>
      <c r="AJ32" s="16"/>
      <c r="AK32" s="16"/>
      <c r="AL32" s="16"/>
      <c r="AM32" s="16"/>
    </row>
    <row r="33" spans="1:39" x14ac:dyDescent="0.3">
      <c r="A33" s="29" t="s">
        <v>4</v>
      </c>
      <c r="B33" s="18">
        <v>4025</v>
      </c>
      <c r="C33" s="18">
        <v>1617</v>
      </c>
      <c r="D33" s="65">
        <f>SUM(B33:C33)</f>
        <v>5642</v>
      </c>
      <c r="E33" s="18">
        <v>18195</v>
      </c>
      <c r="F33" s="18">
        <v>1981</v>
      </c>
      <c r="G33" s="65">
        <f>SUM(E33:F33)</f>
        <v>20176</v>
      </c>
      <c r="H33" s="18">
        <v>82</v>
      </c>
      <c r="I33" s="65">
        <f>SUM(G33,D33,H33)</f>
        <v>25900</v>
      </c>
      <c r="J33" s="78"/>
      <c r="K33" s="163" t="s">
        <v>4</v>
      </c>
      <c r="L33" s="17">
        <v>1222</v>
      </c>
      <c r="M33" s="18">
        <v>1908</v>
      </c>
      <c r="N33" s="18">
        <v>3833</v>
      </c>
      <c r="O33" s="65">
        <f>SUM(L33:N33)</f>
        <v>6963</v>
      </c>
      <c r="P33" s="18">
        <v>8744</v>
      </c>
      <c r="Q33" s="18">
        <v>9986</v>
      </c>
      <c r="R33" s="65">
        <f>SUM(P33:Q33)</f>
        <v>18730</v>
      </c>
      <c r="S33" s="164">
        <v>207</v>
      </c>
      <c r="T33" s="65">
        <f>SUM(R33,O33,S33)</f>
        <v>25900</v>
      </c>
      <c r="AD33" s="16"/>
      <c r="AE33" s="16"/>
      <c r="AF33" s="16"/>
      <c r="AG33" s="16"/>
      <c r="AH33" s="16"/>
      <c r="AI33" s="16"/>
      <c r="AJ33" s="16"/>
      <c r="AK33" s="16"/>
      <c r="AL33" s="16"/>
      <c r="AM33" s="16"/>
    </row>
    <row r="34" spans="1:39" x14ac:dyDescent="0.3">
      <c r="A34" s="29" t="s">
        <v>5</v>
      </c>
      <c r="B34" s="18">
        <v>7975</v>
      </c>
      <c r="C34" s="18">
        <v>2874</v>
      </c>
      <c r="D34" s="65">
        <f>SUM(B34:C34)</f>
        <v>10849</v>
      </c>
      <c r="E34" s="18">
        <v>56313</v>
      </c>
      <c r="F34" s="18">
        <v>4299</v>
      </c>
      <c r="G34" s="65">
        <f>SUM(E34:F34)</f>
        <v>60612</v>
      </c>
      <c r="H34" s="18">
        <v>167</v>
      </c>
      <c r="I34" s="65">
        <f>SUM(G34,D34,H34)</f>
        <v>71628</v>
      </c>
      <c r="J34" s="78"/>
      <c r="K34" s="163" t="s">
        <v>5</v>
      </c>
      <c r="L34" s="17">
        <v>2030</v>
      </c>
      <c r="M34" s="18">
        <v>3421</v>
      </c>
      <c r="N34" s="18">
        <v>7637</v>
      </c>
      <c r="O34" s="65">
        <f>SUM(L34:N34)</f>
        <v>13088</v>
      </c>
      <c r="P34" s="18">
        <v>22458</v>
      </c>
      <c r="Q34" s="18">
        <v>35662</v>
      </c>
      <c r="R34" s="65">
        <f>SUM(P34:Q34)</f>
        <v>58120</v>
      </c>
      <c r="S34" s="164">
        <v>420</v>
      </c>
      <c r="T34" s="65">
        <f>SUM(R34,O34,S34)</f>
        <v>71628</v>
      </c>
      <c r="AD34" s="16"/>
      <c r="AE34" s="16"/>
      <c r="AF34" s="16"/>
      <c r="AG34" s="16"/>
      <c r="AH34" s="16"/>
      <c r="AI34" s="16"/>
      <c r="AJ34" s="16"/>
      <c r="AK34" s="16"/>
      <c r="AL34" s="16"/>
      <c r="AM34" s="16"/>
    </row>
    <row r="35" spans="1:39" x14ac:dyDescent="0.3">
      <c r="A35" s="29" t="s">
        <v>6</v>
      </c>
      <c r="B35" s="18">
        <v>573</v>
      </c>
      <c r="C35" s="18">
        <v>114</v>
      </c>
      <c r="D35" s="65">
        <f>SUM(B35:C35)</f>
        <v>687</v>
      </c>
      <c r="E35" s="18">
        <v>2247</v>
      </c>
      <c r="F35" s="18">
        <v>165</v>
      </c>
      <c r="G35" s="65">
        <f>SUM(E35:F35)</f>
        <v>2412</v>
      </c>
      <c r="H35" s="18">
        <v>1</v>
      </c>
      <c r="I35" s="65">
        <f>SUM(G35,D35,H35)</f>
        <v>3100</v>
      </c>
      <c r="J35" s="78"/>
      <c r="K35" s="163" t="s">
        <v>6</v>
      </c>
      <c r="L35" s="17">
        <v>195</v>
      </c>
      <c r="M35" s="18">
        <v>276</v>
      </c>
      <c r="N35" s="18">
        <v>564</v>
      </c>
      <c r="O35" s="65">
        <f>SUM(L35:N35)</f>
        <v>1035</v>
      </c>
      <c r="P35" s="18">
        <v>1393</v>
      </c>
      <c r="Q35" s="18">
        <v>653</v>
      </c>
      <c r="R35" s="65">
        <f>SUM(P35:Q35)</f>
        <v>2046</v>
      </c>
      <c r="S35" s="164">
        <v>19</v>
      </c>
      <c r="T35" s="65">
        <f>SUM(R35,O35,S35)</f>
        <v>3100</v>
      </c>
      <c r="AD35" s="16"/>
      <c r="AE35" s="16"/>
      <c r="AF35" s="16"/>
      <c r="AG35" s="16"/>
      <c r="AH35" s="16"/>
      <c r="AI35" s="16"/>
      <c r="AJ35" s="16"/>
      <c r="AK35" s="16"/>
      <c r="AL35" s="16"/>
      <c r="AM35" s="16"/>
    </row>
    <row r="36" spans="1:39" x14ac:dyDescent="0.3">
      <c r="A36" s="29" t="s">
        <v>7</v>
      </c>
      <c r="B36" s="18">
        <v>823</v>
      </c>
      <c r="C36" s="18">
        <v>185</v>
      </c>
      <c r="D36" s="65">
        <f>SUM(B36:C36)</f>
        <v>1008</v>
      </c>
      <c r="E36" s="18">
        <v>2716</v>
      </c>
      <c r="F36" s="18">
        <v>268</v>
      </c>
      <c r="G36" s="65">
        <f>SUM(E36:F36)</f>
        <v>2984</v>
      </c>
      <c r="H36" s="18">
        <v>6</v>
      </c>
      <c r="I36" s="65">
        <f>SUM(G36,D36,H36)</f>
        <v>3998</v>
      </c>
      <c r="J36" s="78"/>
      <c r="K36" s="163" t="s">
        <v>7</v>
      </c>
      <c r="L36" s="17">
        <v>294</v>
      </c>
      <c r="M36" s="18">
        <v>318</v>
      </c>
      <c r="N36" s="18">
        <v>555</v>
      </c>
      <c r="O36" s="65">
        <f>SUM(L36:N36)</f>
        <v>1167</v>
      </c>
      <c r="P36" s="18">
        <v>1175</v>
      </c>
      <c r="Q36" s="18">
        <v>1639</v>
      </c>
      <c r="R36" s="65">
        <f>SUM(P36:Q36)</f>
        <v>2814</v>
      </c>
      <c r="S36" s="164">
        <v>17</v>
      </c>
      <c r="T36" s="65">
        <f>SUM(R36,O36,S36)</f>
        <v>3998</v>
      </c>
      <c r="AD36" s="16"/>
      <c r="AE36" s="16"/>
      <c r="AF36" s="16"/>
      <c r="AG36" s="16"/>
      <c r="AH36" s="16"/>
      <c r="AI36" s="16"/>
      <c r="AJ36" s="16"/>
      <c r="AK36" s="16"/>
      <c r="AL36" s="16"/>
      <c r="AM36" s="16"/>
    </row>
    <row r="37" spans="1:39" x14ac:dyDescent="0.3">
      <c r="A37" s="165" t="s">
        <v>0</v>
      </c>
      <c r="B37" s="22">
        <v>13396</v>
      </c>
      <c r="C37" s="22">
        <v>4790</v>
      </c>
      <c r="D37" s="22">
        <f>SUM(B37:C37)</f>
        <v>18186</v>
      </c>
      <c r="E37" s="22">
        <v>79471</v>
      </c>
      <c r="F37" s="22">
        <v>6713</v>
      </c>
      <c r="G37" s="22">
        <f>SUM(E37:F37)</f>
        <v>86184</v>
      </c>
      <c r="H37" s="22">
        <v>256</v>
      </c>
      <c r="I37" s="22">
        <f>SUM(G37,D37,H37)</f>
        <v>104626</v>
      </c>
      <c r="J37" s="78"/>
      <c r="K37" s="166" t="s">
        <v>0</v>
      </c>
      <c r="L37" s="21">
        <v>3741</v>
      </c>
      <c r="M37" s="22">
        <v>5923</v>
      </c>
      <c r="N37" s="22">
        <v>12589</v>
      </c>
      <c r="O37" s="22">
        <f>SUM(L37:N37)</f>
        <v>22253</v>
      </c>
      <c r="P37" s="22">
        <v>33770</v>
      </c>
      <c r="Q37" s="22">
        <v>47940</v>
      </c>
      <c r="R37" s="22">
        <f>SUM(P37:Q37)</f>
        <v>81710</v>
      </c>
      <c r="S37" s="22">
        <v>663</v>
      </c>
      <c r="T37" s="22">
        <f>SUM(R37,O37,S37)</f>
        <v>104626</v>
      </c>
      <c r="AD37" s="16"/>
      <c r="AE37" s="16"/>
      <c r="AF37" s="16"/>
      <c r="AG37" s="16"/>
      <c r="AH37" s="16"/>
      <c r="AI37" s="16"/>
      <c r="AJ37" s="16"/>
      <c r="AK37" s="16"/>
      <c r="AL37" s="16"/>
      <c r="AM37" s="16"/>
    </row>
    <row r="38" spans="1:39" x14ac:dyDescent="0.3">
      <c r="A38" s="144" t="s">
        <v>12</v>
      </c>
      <c r="B38" s="18"/>
      <c r="C38" s="18"/>
      <c r="D38" s="65"/>
      <c r="E38" s="18"/>
      <c r="F38" s="18"/>
      <c r="G38" s="65"/>
      <c r="H38" s="18"/>
      <c r="I38" s="65"/>
      <c r="J38" s="79"/>
      <c r="K38" s="167" t="s">
        <v>12</v>
      </c>
      <c r="L38" s="17"/>
      <c r="M38" s="18"/>
      <c r="N38" s="18"/>
      <c r="O38" s="65"/>
      <c r="P38" s="18"/>
      <c r="Q38" s="18"/>
      <c r="R38" s="65"/>
      <c r="S38" s="164"/>
      <c r="T38" s="65"/>
      <c r="AD38" s="16"/>
      <c r="AE38" s="16"/>
      <c r="AF38" s="16"/>
      <c r="AG38" s="16"/>
      <c r="AH38" s="16"/>
      <c r="AI38" s="16"/>
      <c r="AJ38" s="16"/>
      <c r="AK38" s="16"/>
      <c r="AL38" s="16"/>
      <c r="AM38" s="16"/>
    </row>
    <row r="39" spans="1:39" x14ac:dyDescent="0.3">
      <c r="A39" s="29" t="s">
        <v>4</v>
      </c>
      <c r="B39" s="18">
        <v>1590</v>
      </c>
      <c r="C39" s="18">
        <v>504</v>
      </c>
      <c r="D39" s="65">
        <f>SUM(B39:C39)</f>
        <v>2094</v>
      </c>
      <c r="E39" s="18">
        <v>6762</v>
      </c>
      <c r="F39" s="18">
        <v>737</v>
      </c>
      <c r="G39" s="65">
        <f>SUM(E39:F39)</f>
        <v>7499</v>
      </c>
      <c r="H39" s="18">
        <v>40</v>
      </c>
      <c r="I39" s="65">
        <f>SUM(G39,D39,H39)</f>
        <v>9633</v>
      </c>
      <c r="J39" s="78"/>
      <c r="K39" s="163" t="s">
        <v>4</v>
      </c>
      <c r="L39" s="17">
        <v>546</v>
      </c>
      <c r="M39" s="18">
        <v>824</v>
      </c>
      <c r="N39" s="18">
        <v>1602</v>
      </c>
      <c r="O39" s="65">
        <f>SUM(L39:N39)</f>
        <v>2972</v>
      </c>
      <c r="P39" s="18">
        <v>3692</v>
      </c>
      <c r="Q39" s="18">
        <v>2861</v>
      </c>
      <c r="R39" s="65">
        <f>SUM(P39:Q39)</f>
        <v>6553</v>
      </c>
      <c r="S39" s="164">
        <v>108</v>
      </c>
      <c r="T39" s="65">
        <f>SUM(R39,O39,S39)</f>
        <v>9633</v>
      </c>
      <c r="AD39" s="16"/>
      <c r="AE39" s="16"/>
      <c r="AF39" s="16"/>
      <c r="AG39" s="16"/>
      <c r="AH39" s="16"/>
      <c r="AI39" s="16"/>
      <c r="AJ39" s="16"/>
      <c r="AK39" s="16"/>
      <c r="AL39" s="16"/>
      <c r="AM39" s="16"/>
    </row>
    <row r="40" spans="1:39" x14ac:dyDescent="0.3">
      <c r="A40" s="29" t="s">
        <v>5</v>
      </c>
      <c r="B40" s="18">
        <v>4293</v>
      </c>
      <c r="C40" s="18">
        <v>1397</v>
      </c>
      <c r="D40" s="65">
        <f>SUM(B40:C40)</f>
        <v>5690</v>
      </c>
      <c r="E40" s="18">
        <v>34738</v>
      </c>
      <c r="F40" s="18">
        <v>2786</v>
      </c>
      <c r="G40" s="65">
        <f>SUM(E40:F40)</f>
        <v>37524</v>
      </c>
      <c r="H40" s="18">
        <v>140</v>
      </c>
      <c r="I40" s="65">
        <f>SUM(G40,D40,H40)</f>
        <v>43354</v>
      </c>
      <c r="J40" s="78"/>
      <c r="K40" s="163" t="s">
        <v>5</v>
      </c>
      <c r="L40" s="17">
        <v>1103</v>
      </c>
      <c r="M40" s="18">
        <v>1975</v>
      </c>
      <c r="N40" s="18">
        <v>5558</v>
      </c>
      <c r="O40" s="65">
        <f>SUM(L40:N40)</f>
        <v>8636</v>
      </c>
      <c r="P40" s="18">
        <v>16211</v>
      </c>
      <c r="Q40" s="18">
        <v>18292</v>
      </c>
      <c r="R40" s="65">
        <f>SUM(P40:Q40)</f>
        <v>34503</v>
      </c>
      <c r="S40" s="164">
        <v>215</v>
      </c>
      <c r="T40" s="65">
        <f>SUM(R40,O40,S40)</f>
        <v>43354</v>
      </c>
      <c r="AD40" s="16"/>
      <c r="AE40" s="16"/>
      <c r="AF40" s="16"/>
      <c r="AG40" s="16"/>
      <c r="AH40" s="16"/>
      <c r="AI40" s="16"/>
      <c r="AJ40" s="16"/>
      <c r="AK40" s="16"/>
      <c r="AL40" s="16"/>
      <c r="AM40" s="16"/>
    </row>
    <row r="41" spans="1:39" x14ac:dyDescent="0.3">
      <c r="A41" s="29" t="s">
        <v>6</v>
      </c>
      <c r="B41" s="18">
        <v>509</v>
      </c>
      <c r="C41" s="18">
        <v>134</v>
      </c>
      <c r="D41" s="65">
        <f>SUM(B41:C41)</f>
        <v>643</v>
      </c>
      <c r="E41" s="18">
        <v>3718</v>
      </c>
      <c r="F41" s="18">
        <v>242</v>
      </c>
      <c r="G41" s="65">
        <f>SUM(E41:F41)</f>
        <v>3960</v>
      </c>
      <c r="H41" s="18">
        <v>8</v>
      </c>
      <c r="I41" s="65">
        <f>SUM(G41,D41,H41)</f>
        <v>4611</v>
      </c>
      <c r="J41" s="78"/>
      <c r="K41" s="163" t="s">
        <v>6</v>
      </c>
      <c r="L41" s="17">
        <v>172</v>
      </c>
      <c r="M41" s="18">
        <v>254</v>
      </c>
      <c r="N41" s="18">
        <v>573</v>
      </c>
      <c r="O41" s="65">
        <f>SUM(L41:N41)</f>
        <v>999</v>
      </c>
      <c r="P41" s="18">
        <v>1782</v>
      </c>
      <c r="Q41" s="18">
        <v>1762</v>
      </c>
      <c r="R41" s="65">
        <f>SUM(P41:Q41)</f>
        <v>3544</v>
      </c>
      <c r="S41" s="164">
        <v>68</v>
      </c>
      <c r="T41" s="65">
        <f>SUM(R41,O41,S41)</f>
        <v>4611</v>
      </c>
      <c r="AD41" s="16"/>
      <c r="AE41" s="16"/>
      <c r="AF41" s="16"/>
      <c r="AG41" s="16"/>
      <c r="AH41" s="16"/>
      <c r="AI41" s="16"/>
      <c r="AJ41" s="16"/>
      <c r="AK41" s="16"/>
      <c r="AL41" s="16"/>
      <c r="AM41" s="16"/>
    </row>
    <row r="42" spans="1:39" x14ac:dyDescent="0.3">
      <c r="A42" s="29" t="s">
        <v>7</v>
      </c>
      <c r="B42" s="18">
        <v>187</v>
      </c>
      <c r="C42" s="18">
        <v>50</v>
      </c>
      <c r="D42" s="65">
        <f>SUM(B42:C42)</f>
        <v>237</v>
      </c>
      <c r="E42" s="18">
        <v>795</v>
      </c>
      <c r="F42" s="18">
        <v>99</v>
      </c>
      <c r="G42" s="65">
        <f>SUM(E42:F42)</f>
        <v>894</v>
      </c>
      <c r="H42" s="18">
        <v>1</v>
      </c>
      <c r="I42" s="65">
        <f>SUM(G42,D42,H42)</f>
        <v>1132</v>
      </c>
      <c r="J42" s="78"/>
      <c r="K42" s="163" t="s">
        <v>7</v>
      </c>
      <c r="L42" s="17">
        <v>25</v>
      </c>
      <c r="M42" s="18">
        <v>50</v>
      </c>
      <c r="N42" s="18">
        <v>145</v>
      </c>
      <c r="O42" s="65">
        <f>SUM(L42:N42)</f>
        <v>220</v>
      </c>
      <c r="P42" s="18">
        <v>370</v>
      </c>
      <c r="Q42" s="18">
        <v>541</v>
      </c>
      <c r="R42" s="65">
        <f>SUM(P42:Q42)</f>
        <v>911</v>
      </c>
      <c r="S42" s="164">
        <v>1</v>
      </c>
      <c r="T42" s="65">
        <f>SUM(R42,O42,S42)</f>
        <v>1132</v>
      </c>
      <c r="AD42" s="16"/>
      <c r="AE42" s="16"/>
      <c r="AF42" s="16"/>
      <c r="AG42" s="16"/>
      <c r="AH42" s="16"/>
      <c r="AI42" s="16"/>
      <c r="AJ42" s="16"/>
      <c r="AK42" s="16"/>
      <c r="AL42" s="16"/>
      <c r="AM42" s="16"/>
    </row>
    <row r="43" spans="1:39" x14ac:dyDescent="0.3">
      <c r="A43" s="165" t="s">
        <v>0</v>
      </c>
      <c r="B43" s="22">
        <v>6579</v>
      </c>
      <c r="C43" s="22">
        <v>2085</v>
      </c>
      <c r="D43" s="22">
        <f>SUM(B43:C43)</f>
        <v>8664</v>
      </c>
      <c r="E43" s="22">
        <v>46013</v>
      </c>
      <c r="F43" s="22">
        <v>3864</v>
      </c>
      <c r="G43" s="22">
        <f>SUM(E43:F43)</f>
        <v>49877</v>
      </c>
      <c r="H43" s="22">
        <v>189</v>
      </c>
      <c r="I43" s="22">
        <f>SUM(G43,D43,H43)</f>
        <v>58730</v>
      </c>
      <c r="J43" s="78"/>
      <c r="K43" s="166" t="s">
        <v>0</v>
      </c>
      <c r="L43" s="21">
        <v>1846</v>
      </c>
      <c r="M43" s="22">
        <v>3103</v>
      </c>
      <c r="N43" s="22">
        <v>7878</v>
      </c>
      <c r="O43" s="22">
        <f>SUM(L43:N43)</f>
        <v>12827</v>
      </c>
      <c r="P43" s="22">
        <v>22055</v>
      </c>
      <c r="Q43" s="22">
        <v>23456</v>
      </c>
      <c r="R43" s="22">
        <f>SUM(P43:Q43)</f>
        <v>45511</v>
      </c>
      <c r="S43" s="22">
        <v>392</v>
      </c>
      <c r="T43" s="22">
        <f>SUM(R43,O43,S43)</f>
        <v>58730</v>
      </c>
      <c r="AD43" s="16"/>
      <c r="AE43" s="16"/>
      <c r="AF43" s="16"/>
      <c r="AG43" s="16"/>
      <c r="AH43" s="16"/>
      <c r="AI43" s="16"/>
      <c r="AJ43" s="16"/>
      <c r="AK43" s="16"/>
      <c r="AL43" s="16"/>
      <c r="AM43" s="16"/>
    </row>
    <row r="44" spans="1:39" x14ac:dyDescent="0.3">
      <c r="A44" s="168" t="s">
        <v>13</v>
      </c>
      <c r="B44" s="26"/>
      <c r="C44" s="26"/>
      <c r="D44" s="66"/>
      <c r="E44" s="26"/>
      <c r="F44" s="26"/>
      <c r="G44" s="66"/>
      <c r="H44" s="26"/>
      <c r="I44" s="66"/>
      <c r="J44" s="79"/>
      <c r="K44" s="159" t="s">
        <v>13</v>
      </c>
      <c r="L44" s="25"/>
      <c r="M44" s="26"/>
      <c r="N44" s="26"/>
      <c r="O44" s="66"/>
      <c r="P44" s="26"/>
      <c r="Q44" s="26"/>
      <c r="R44" s="66"/>
      <c r="S44" s="169"/>
      <c r="T44" s="66"/>
      <c r="AE44" s="16"/>
      <c r="AF44" s="16"/>
      <c r="AG44" s="16"/>
      <c r="AH44" s="16"/>
      <c r="AI44" s="16"/>
      <c r="AJ44" s="16"/>
      <c r="AK44" s="16"/>
      <c r="AL44" s="16"/>
      <c r="AM44" s="16"/>
    </row>
    <row r="45" spans="1:39" x14ac:dyDescent="0.3">
      <c r="A45" s="29" t="s">
        <v>4</v>
      </c>
      <c r="B45" s="18">
        <f t="shared" ref="B45:I46" si="0">SUM(B10,B16,B22,B27,B33,B39)</f>
        <v>17779</v>
      </c>
      <c r="C45" s="18">
        <f t="shared" si="0"/>
        <v>7298</v>
      </c>
      <c r="D45" s="65">
        <f t="shared" si="0"/>
        <v>25077</v>
      </c>
      <c r="E45" s="18">
        <f t="shared" si="0"/>
        <v>60897</v>
      </c>
      <c r="F45" s="18">
        <f t="shared" si="0"/>
        <v>8406</v>
      </c>
      <c r="G45" s="65">
        <f t="shared" si="0"/>
        <v>69303</v>
      </c>
      <c r="H45" s="18">
        <f t="shared" si="0"/>
        <v>295</v>
      </c>
      <c r="I45" s="65">
        <f t="shared" si="0"/>
        <v>94675</v>
      </c>
      <c r="J45" s="78"/>
      <c r="K45" s="163" t="s">
        <v>4</v>
      </c>
      <c r="L45" s="17">
        <f t="shared" ref="L45:T45" si="1">SUM(L10,L16,L22,L27,L33,L39)</f>
        <v>5938</v>
      </c>
      <c r="M45" s="18">
        <f t="shared" si="1"/>
        <v>7184</v>
      </c>
      <c r="N45" s="18">
        <f t="shared" si="1"/>
        <v>14361</v>
      </c>
      <c r="O45" s="65">
        <f t="shared" si="1"/>
        <v>27483</v>
      </c>
      <c r="P45" s="18">
        <f>SUM(P10,P16,P22,P27,P33,P39)</f>
        <v>31845</v>
      </c>
      <c r="Q45" s="18">
        <f>SUM(Q10,Q16,Q22,Q27,Q33,Q39)</f>
        <v>34362</v>
      </c>
      <c r="R45" s="65">
        <f t="shared" si="1"/>
        <v>66207</v>
      </c>
      <c r="S45" s="18">
        <f t="shared" si="1"/>
        <v>985</v>
      </c>
      <c r="T45" s="65">
        <f t="shared" si="1"/>
        <v>94675</v>
      </c>
      <c r="AD45" s="16"/>
      <c r="AE45" s="16"/>
      <c r="AF45" s="16"/>
      <c r="AG45" s="16"/>
      <c r="AH45" s="16"/>
      <c r="AI45" s="16"/>
      <c r="AJ45" s="16"/>
      <c r="AK45" s="16"/>
      <c r="AL45" s="16"/>
      <c r="AM45" s="16"/>
    </row>
    <row r="46" spans="1:39" x14ac:dyDescent="0.3">
      <c r="A46" s="29" t="s">
        <v>5</v>
      </c>
      <c r="B46" s="18">
        <f t="shared" si="0"/>
        <v>40631</v>
      </c>
      <c r="C46" s="18">
        <f t="shared" si="0"/>
        <v>15893</v>
      </c>
      <c r="D46" s="65">
        <f t="shared" si="0"/>
        <v>56524</v>
      </c>
      <c r="E46" s="18">
        <f t="shared" si="0"/>
        <v>242227</v>
      </c>
      <c r="F46" s="18">
        <f t="shared" si="0"/>
        <v>23014</v>
      </c>
      <c r="G46" s="65">
        <f t="shared" si="0"/>
        <v>265241</v>
      </c>
      <c r="H46" s="18">
        <f t="shared" si="0"/>
        <v>706</v>
      </c>
      <c r="I46" s="65">
        <f t="shared" si="0"/>
        <v>322471</v>
      </c>
      <c r="J46" s="78"/>
      <c r="K46" s="163" t="s">
        <v>5</v>
      </c>
      <c r="L46" s="17">
        <f t="shared" ref="L46:T46" si="2">SUM(L11,L17,L23,L28,L34,L40)</f>
        <v>10962</v>
      </c>
      <c r="M46" s="18">
        <f t="shared" si="2"/>
        <v>14763</v>
      </c>
      <c r="N46" s="18">
        <f t="shared" si="2"/>
        <v>34544</v>
      </c>
      <c r="O46" s="65">
        <f t="shared" si="2"/>
        <v>60269</v>
      </c>
      <c r="P46" s="18">
        <f>SUM(P11,P17,P23,P28,P34,P40)</f>
        <v>105109</v>
      </c>
      <c r="Q46" s="18">
        <f>SUM(Q11,Q17,Q23,Q28,Q34,Q40)</f>
        <v>155041</v>
      </c>
      <c r="R46" s="65">
        <f t="shared" si="2"/>
        <v>260150</v>
      </c>
      <c r="S46" s="18">
        <f t="shared" si="2"/>
        <v>2052</v>
      </c>
      <c r="T46" s="65">
        <f t="shared" si="2"/>
        <v>322471</v>
      </c>
      <c r="AD46" s="16"/>
      <c r="AE46" s="16"/>
      <c r="AF46" s="16"/>
      <c r="AG46" s="16"/>
      <c r="AH46" s="16"/>
      <c r="AI46" s="16"/>
      <c r="AJ46" s="16"/>
      <c r="AK46" s="16"/>
      <c r="AL46" s="16"/>
      <c r="AM46" s="16"/>
    </row>
    <row r="47" spans="1:39" x14ac:dyDescent="0.3">
      <c r="A47" s="29" t="s">
        <v>6</v>
      </c>
      <c r="B47" s="18">
        <f t="shared" ref="B47:I47" si="3">SUM(B12,B18,B29,B35,B41)</f>
        <v>1947</v>
      </c>
      <c r="C47" s="18">
        <f t="shared" si="3"/>
        <v>667</v>
      </c>
      <c r="D47" s="65">
        <f t="shared" si="3"/>
        <v>2614</v>
      </c>
      <c r="E47" s="18">
        <f t="shared" si="3"/>
        <v>11389</v>
      </c>
      <c r="F47" s="18">
        <f t="shared" si="3"/>
        <v>925</v>
      </c>
      <c r="G47" s="65">
        <f t="shared" si="3"/>
        <v>12314</v>
      </c>
      <c r="H47" s="18">
        <f t="shared" si="3"/>
        <v>29</v>
      </c>
      <c r="I47" s="65">
        <f t="shared" si="3"/>
        <v>14957</v>
      </c>
      <c r="J47" s="78"/>
      <c r="K47" s="163" t="s">
        <v>6</v>
      </c>
      <c r="L47" s="17">
        <f t="shared" ref="L47:T47" si="4">SUM(L12,L18,L29,L35,L41)</f>
        <v>826</v>
      </c>
      <c r="M47" s="18">
        <f t="shared" si="4"/>
        <v>1068</v>
      </c>
      <c r="N47" s="18">
        <f t="shared" si="4"/>
        <v>2413</v>
      </c>
      <c r="O47" s="65">
        <f t="shared" si="4"/>
        <v>4307</v>
      </c>
      <c r="P47" s="18">
        <f>SUM(P12,P18,P29,P35,P41)</f>
        <v>6138</v>
      </c>
      <c r="Q47" s="18">
        <f>SUM(Q12,Q18,Q29,Q35,Q41)</f>
        <v>4368</v>
      </c>
      <c r="R47" s="65">
        <f t="shared" si="4"/>
        <v>10506</v>
      </c>
      <c r="S47" s="18">
        <f t="shared" si="4"/>
        <v>144</v>
      </c>
      <c r="T47" s="65">
        <f t="shared" si="4"/>
        <v>14957</v>
      </c>
      <c r="AD47" s="16"/>
      <c r="AE47" s="16"/>
      <c r="AF47" s="16"/>
      <c r="AG47" s="16"/>
      <c r="AH47" s="16"/>
      <c r="AI47" s="16"/>
      <c r="AJ47" s="16"/>
      <c r="AK47" s="16"/>
      <c r="AL47" s="16"/>
      <c r="AM47" s="16"/>
    </row>
    <row r="48" spans="1:39" x14ac:dyDescent="0.3">
      <c r="A48" s="29" t="s">
        <v>7</v>
      </c>
      <c r="B48" s="18">
        <f t="shared" ref="B48:I48" si="5">SUM(B13,B19,B24,B30,B36,B42)</f>
        <v>4819</v>
      </c>
      <c r="C48" s="18">
        <f t="shared" si="5"/>
        <v>1625</v>
      </c>
      <c r="D48" s="65">
        <f t="shared" si="5"/>
        <v>6444</v>
      </c>
      <c r="E48" s="18">
        <f t="shared" si="5"/>
        <v>11619</v>
      </c>
      <c r="F48" s="18">
        <f t="shared" si="5"/>
        <v>1657</v>
      </c>
      <c r="G48" s="65">
        <f t="shared" si="5"/>
        <v>13276</v>
      </c>
      <c r="H48" s="18">
        <f t="shared" si="5"/>
        <v>66</v>
      </c>
      <c r="I48" s="65">
        <f t="shared" si="5"/>
        <v>19786</v>
      </c>
      <c r="J48" s="78"/>
      <c r="K48" s="163" t="s">
        <v>7</v>
      </c>
      <c r="L48" s="17">
        <f t="shared" ref="L48:T48" si="6">SUM(L13,L19,L24,L30,L36,L42)</f>
        <v>2261</v>
      </c>
      <c r="M48" s="18">
        <f t="shared" si="6"/>
        <v>1812</v>
      </c>
      <c r="N48" s="18">
        <f t="shared" si="6"/>
        <v>2884</v>
      </c>
      <c r="O48" s="65">
        <f t="shared" si="6"/>
        <v>6957</v>
      </c>
      <c r="P48" s="18">
        <f>SUM(P13,P19,P24,P30,P36,P42)</f>
        <v>6158</v>
      </c>
      <c r="Q48" s="18">
        <f>SUM(Q13,Q19,Q24,Q30,Q36,Q42)</f>
        <v>6487</v>
      </c>
      <c r="R48" s="65">
        <f t="shared" si="6"/>
        <v>12645</v>
      </c>
      <c r="S48" s="18">
        <f t="shared" si="6"/>
        <v>184</v>
      </c>
      <c r="T48" s="65">
        <f t="shared" si="6"/>
        <v>19786</v>
      </c>
      <c r="AD48" s="16"/>
      <c r="AE48" s="16"/>
      <c r="AF48" s="16"/>
      <c r="AG48" s="16"/>
      <c r="AH48" s="16"/>
      <c r="AI48" s="16"/>
      <c r="AJ48" s="16"/>
      <c r="AK48" s="16"/>
      <c r="AL48" s="16"/>
      <c r="AM48" s="16"/>
    </row>
    <row r="49" spans="1:39" x14ac:dyDescent="0.3">
      <c r="A49" s="165" t="s">
        <v>14</v>
      </c>
      <c r="B49" s="22">
        <f t="shared" ref="B49:I49" si="7">SUM(B45:B48)</f>
        <v>65176</v>
      </c>
      <c r="C49" s="22">
        <f t="shared" si="7"/>
        <v>25483</v>
      </c>
      <c r="D49" s="22">
        <f t="shared" si="7"/>
        <v>90659</v>
      </c>
      <c r="E49" s="22">
        <f t="shared" si="7"/>
        <v>326132</v>
      </c>
      <c r="F49" s="22">
        <f t="shared" si="7"/>
        <v>34002</v>
      </c>
      <c r="G49" s="22">
        <f t="shared" si="7"/>
        <v>360134</v>
      </c>
      <c r="H49" s="22">
        <f t="shared" si="7"/>
        <v>1096</v>
      </c>
      <c r="I49" s="22">
        <f t="shared" si="7"/>
        <v>451889</v>
      </c>
      <c r="J49" s="78"/>
      <c r="K49" s="166" t="s">
        <v>14</v>
      </c>
      <c r="L49" s="21">
        <f>SUM(L45:L48)</f>
        <v>19987</v>
      </c>
      <c r="M49" s="22">
        <f t="shared" ref="M49:T49" si="8">SUM(M45:M48)</f>
        <v>24827</v>
      </c>
      <c r="N49" s="22">
        <f t="shared" si="8"/>
        <v>54202</v>
      </c>
      <c r="O49" s="22">
        <f t="shared" si="8"/>
        <v>99016</v>
      </c>
      <c r="P49" s="22">
        <f t="shared" si="8"/>
        <v>149250</v>
      </c>
      <c r="Q49" s="22">
        <f t="shared" si="8"/>
        <v>200258</v>
      </c>
      <c r="R49" s="22">
        <f t="shared" si="8"/>
        <v>349508</v>
      </c>
      <c r="S49" s="22">
        <f t="shared" si="8"/>
        <v>3365</v>
      </c>
      <c r="T49" s="22">
        <f t="shared" si="8"/>
        <v>451889</v>
      </c>
      <c r="AD49" s="16"/>
      <c r="AE49" s="16"/>
      <c r="AF49" s="16"/>
      <c r="AG49" s="16"/>
      <c r="AH49" s="16"/>
      <c r="AI49" s="16"/>
      <c r="AJ49" s="16"/>
      <c r="AK49" s="16"/>
      <c r="AL49" s="16"/>
      <c r="AM49" s="16"/>
    </row>
    <row r="50" spans="1:39" x14ac:dyDescent="0.3">
      <c r="A50" s="78"/>
      <c r="B50" s="78"/>
      <c r="C50" s="78"/>
      <c r="D50" s="78"/>
      <c r="E50" s="78"/>
      <c r="F50" s="78"/>
      <c r="G50" s="78"/>
      <c r="H50" s="78"/>
      <c r="I50" s="78"/>
      <c r="J50" s="78"/>
      <c r="K50" s="28"/>
      <c r="O50" s="28"/>
      <c r="P50" s="187"/>
      <c r="Q50" s="187"/>
      <c r="R50" s="187"/>
      <c r="S50" s="187"/>
      <c r="T50" s="187"/>
      <c r="AD50" s="16"/>
    </row>
    <row r="51" spans="1:39" x14ac:dyDescent="0.3">
      <c r="A51" s="247" t="s">
        <v>96</v>
      </c>
      <c r="B51" s="78"/>
      <c r="C51" s="78"/>
      <c r="D51" s="78"/>
      <c r="E51" s="78"/>
      <c r="F51" s="78"/>
      <c r="G51" s="78"/>
      <c r="H51" s="78"/>
      <c r="I51" s="78"/>
      <c r="J51" s="78"/>
      <c r="K51" s="247" t="s">
        <v>96</v>
      </c>
      <c r="O51" s="28"/>
      <c r="P51" s="187"/>
      <c r="Q51" s="187"/>
      <c r="R51" s="187"/>
      <c r="S51" s="187"/>
      <c r="T51" s="187"/>
      <c r="AD51" s="16"/>
    </row>
    <row r="52" spans="1:39" x14ac:dyDescent="0.3">
      <c r="A52" s="211" t="s">
        <v>103</v>
      </c>
      <c r="K52" s="28"/>
      <c r="O52" s="28"/>
      <c r="T52" s="28"/>
      <c r="AD52" s="16"/>
    </row>
    <row r="53" spans="1:39" x14ac:dyDescent="0.3">
      <c r="A53" s="211" t="s">
        <v>104</v>
      </c>
      <c r="K53" s="27"/>
      <c r="AD53" s="16"/>
    </row>
    <row r="54" spans="1:39" x14ac:dyDescent="0.3">
      <c r="A54" s="27"/>
      <c r="K54" s="27"/>
      <c r="AD54" s="16"/>
    </row>
    <row r="55" spans="1:39" x14ac:dyDescent="0.3">
      <c r="A55" s="27"/>
      <c r="K55" s="27"/>
      <c r="AD55" s="16"/>
    </row>
    <row r="56" spans="1:39" x14ac:dyDescent="0.3">
      <c r="A56" s="27"/>
      <c r="K56" s="27"/>
    </row>
  </sheetData>
  <mergeCells count="11">
    <mergeCell ref="K2:T2"/>
    <mergeCell ref="L1:T1"/>
    <mergeCell ref="B7:D7"/>
    <mergeCell ref="L7:O7"/>
    <mergeCell ref="A2:I2"/>
    <mergeCell ref="K5:T5"/>
    <mergeCell ref="A5:I5"/>
    <mergeCell ref="P7:R7"/>
    <mergeCell ref="E7:G7"/>
    <mergeCell ref="A3:I3"/>
    <mergeCell ref="K3:T3"/>
  </mergeCells>
  <pageMargins left="0.11811023622047245" right="0.11811023622047245" top="0.35433070866141736" bottom="0.15748031496062992" header="0.31496062992125984" footer="0.31496062992125984"/>
  <pageSetup paperSize="9" scale="80"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N60"/>
  <sheetViews>
    <sheetView zoomScaleNormal="100" workbookViewId="0"/>
  </sheetViews>
  <sheetFormatPr defaultRowHeight="14.4" x14ac:dyDescent="0.3"/>
  <cols>
    <col min="1" max="1" width="25.109375" style="144" customWidth="1"/>
    <col min="2" max="3" width="11.5546875" style="28" customWidth="1"/>
    <col min="4" max="4" width="11.5546875" style="67" customWidth="1"/>
    <col min="5" max="5" width="11.109375" style="28" customWidth="1"/>
    <col min="6" max="6" width="11.33203125" style="28" customWidth="1"/>
    <col min="7" max="7" width="10.33203125" style="28" customWidth="1"/>
    <col min="8" max="8" width="10.44140625" style="28" customWidth="1"/>
    <col min="9" max="9" width="11.44140625" style="67" customWidth="1"/>
    <col min="10" max="10" width="6.33203125" style="67" customWidth="1"/>
    <col min="11" max="11" width="22.33203125" style="28" customWidth="1"/>
    <col min="12" max="13" width="9.6640625" style="28" customWidth="1"/>
    <col min="14" max="14" width="9.88671875" style="28" customWidth="1"/>
    <col min="15" max="15" width="9.88671875" style="67" customWidth="1"/>
    <col min="16" max="16" width="9.88671875" style="28" customWidth="1"/>
    <col min="17" max="17" width="9.5546875" style="28" customWidth="1"/>
    <col min="18" max="18" width="8.88671875" style="28" customWidth="1"/>
    <col min="19" max="19" width="10.44140625" style="28" customWidth="1"/>
    <col min="20" max="20" width="10.88671875" style="67" customWidth="1"/>
    <col min="21" max="16384" width="8.88671875" style="28"/>
  </cols>
  <sheetData>
    <row r="1" spans="1:40" x14ac:dyDescent="0.3">
      <c r="A1" s="1"/>
      <c r="K1" s="1"/>
      <c r="L1" s="146"/>
      <c r="M1" s="146"/>
      <c r="N1" s="146"/>
      <c r="O1" s="146"/>
      <c r="P1" s="146"/>
      <c r="Q1" s="146"/>
      <c r="R1" s="146"/>
      <c r="S1" s="146"/>
      <c r="T1" s="146"/>
    </row>
    <row r="2" spans="1:40" x14ac:dyDescent="0.3">
      <c r="A2" s="226" t="s">
        <v>102</v>
      </c>
      <c r="B2" s="226"/>
      <c r="C2" s="226"/>
      <c r="D2" s="226"/>
      <c r="E2" s="226"/>
      <c r="F2" s="226"/>
      <c r="G2" s="226"/>
      <c r="H2" s="226"/>
      <c r="I2" s="226"/>
      <c r="J2" s="146"/>
      <c r="K2" s="226" t="s">
        <v>102</v>
      </c>
      <c r="L2" s="226"/>
      <c r="M2" s="226"/>
      <c r="N2" s="226"/>
      <c r="O2" s="226"/>
      <c r="P2" s="226"/>
      <c r="Q2" s="226"/>
      <c r="R2" s="226"/>
      <c r="S2" s="226"/>
      <c r="T2" s="226"/>
    </row>
    <row r="3" spans="1:40" s="187" customFormat="1" x14ac:dyDescent="0.3">
      <c r="A3" s="231" t="s">
        <v>92</v>
      </c>
      <c r="B3" s="231"/>
      <c r="C3" s="231"/>
      <c r="D3" s="231"/>
      <c r="E3" s="231"/>
      <c r="F3" s="231"/>
      <c r="G3" s="231"/>
      <c r="H3" s="231"/>
      <c r="I3" s="231"/>
      <c r="J3" s="193"/>
      <c r="K3" s="231" t="s">
        <v>92</v>
      </c>
      <c r="L3" s="231"/>
      <c r="M3" s="231"/>
      <c r="N3" s="231"/>
      <c r="O3" s="231"/>
      <c r="P3" s="231"/>
      <c r="Q3" s="231"/>
      <c r="R3" s="231"/>
      <c r="S3" s="231"/>
      <c r="T3" s="231"/>
    </row>
    <row r="4" spans="1:40" ht="7.2" customHeight="1" x14ac:dyDescent="0.3">
      <c r="A4" s="146"/>
      <c r="B4" s="146"/>
      <c r="C4" s="146"/>
      <c r="D4" s="146"/>
      <c r="E4" s="146"/>
      <c r="F4" s="146"/>
      <c r="G4" s="146"/>
      <c r="H4" s="146"/>
      <c r="I4" s="146"/>
      <c r="J4" s="146"/>
      <c r="K4" s="145"/>
      <c r="L4" s="145"/>
      <c r="M4" s="145"/>
      <c r="N4" s="145"/>
      <c r="O4" s="145"/>
      <c r="P4" s="145"/>
      <c r="Q4" s="145"/>
      <c r="R4" s="145"/>
      <c r="S4" s="145"/>
      <c r="T4" s="145"/>
    </row>
    <row r="5" spans="1:40" x14ac:dyDescent="0.3">
      <c r="A5" s="226" t="s">
        <v>22</v>
      </c>
      <c r="B5" s="226"/>
      <c r="C5" s="226"/>
      <c r="D5" s="226"/>
      <c r="E5" s="226"/>
      <c r="F5" s="226"/>
      <c r="G5" s="226"/>
      <c r="H5" s="226"/>
      <c r="I5" s="226"/>
      <c r="J5" s="146"/>
      <c r="K5" s="226" t="s">
        <v>15</v>
      </c>
      <c r="L5" s="226"/>
      <c r="M5" s="226"/>
      <c r="N5" s="226"/>
      <c r="O5" s="226"/>
      <c r="P5" s="226"/>
      <c r="Q5" s="226"/>
      <c r="R5" s="226"/>
      <c r="S5" s="226"/>
      <c r="T5" s="226"/>
    </row>
    <row r="6" spans="1:40" ht="7.2" customHeight="1" thickBot="1" x14ac:dyDescent="0.35">
      <c r="A6" s="226"/>
      <c r="B6" s="226"/>
      <c r="C6" s="226"/>
      <c r="D6" s="226"/>
      <c r="E6" s="226"/>
      <c r="F6" s="226"/>
      <c r="G6" s="226"/>
      <c r="H6" s="226"/>
      <c r="I6" s="226"/>
      <c r="J6" s="146"/>
      <c r="L6" s="226"/>
      <c r="M6" s="226"/>
      <c r="N6" s="226"/>
      <c r="O6" s="226"/>
      <c r="P6" s="226"/>
      <c r="Q6" s="226"/>
      <c r="R6" s="226"/>
      <c r="S6" s="226"/>
      <c r="T6" s="226"/>
    </row>
    <row r="7" spans="1:40" x14ac:dyDescent="0.3">
      <c r="A7" s="151"/>
      <c r="B7" s="229" t="s">
        <v>29</v>
      </c>
      <c r="C7" s="227"/>
      <c r="D7" s="228"/>
      <c r="E7" s="229" t="s">
        <v>30</v>
      </c>
      <c r="F7" s="227"/>
      <c r="G7" s="228"/>
      <c r="H7" s="150"/>
      <c r="I7" s="151"/>
      <c r="J7" s="145"/>
      <c r="K7" s="149"/>
      <c r="L7" s="229" t="s">
        <v>29</v>
      </c>
      <c r="M7" s="227"/>
      <c r="N7" s="227"/>
      <c r="O7" s="228"/>
      <c r="P7" s="229" t="s">
        <v>30</v>
      </c>
      <c r="Q7" s="227"/>
      <c r="R7" s="228"/>
      <c r="S7" s="150"/>
      <c r="T7" s="151"/>
    </row>
    <row r="8" spans="1:40" ht="60.75" customHeight="1" x14ac:dyDescent="0.3">
      <c r="A8" s="84"/>
      <c r="B8" s="81" t="s">
        <v>41</v>
      </c>
      <c r="C8" s="249" t="s">
        <v>105</v>
      </c>
      <c r="D8" s="82" t="s">
        <v>32</v>
      </c>
      <c r="E8" s="81" t="s">
        <v>42</v>
      </c>
      <c r="F8" s="249" t="s">
        <v>106</v>
      </c>
      <c r="G8" s="82" t="s">
        <v>33</v>
      </c>
      <c r="H8" s="81" t="s">
        <v>28</v>
      </c>
      <c r="I8" s="83" t="s">
        <v>14</v>
      </c>
      <c r="J8" s="80"/>
      <c r="K8" s="84"/>
      <c r="L8" s="88" t="s">
        <v>23</v>
      </c>
      <c r="M8" s="81" t="s">
        <v>24</v>
      </c>
      <c r="N8" s="81" t="s">
        <v>25</v>
      </c>
      <c r="O8" s="82" t="s">
        <v>32</v>
      </c>
      <c r="P8" s="81" t="s">
        <v>31</v>
      </c>
      <c r="Q8" s="81" t="s">
        <v>26</v>
      </c>
      <c r="R8" s="82" t="s">
        <v>33</v>
      </c>
      <c r="S8" s="81" t="s">
        <v>28</v>
      </c>
      <c r="T8" s="83" t="s">
        <v>14</v>
      </c>
    </row>
    <row r="9" spans="1:40" x14ac:dyDescent="0.3">
      <c r="A9" s="154" t="s">
        <v>3</v>
      </c>
      <c r="B9" s="155"/>
      <c r="C9" s="155"/>
      <c r="D9" s="156"/>
      <c r="E9" s="157"/>
      <c r="F9" s="157"/>
      <c r="G9" s="156"/>
      <c r="H9" s="157"/>
      <c r="I9" s="158"/>
      <c r="J9" s="35"/>
      <c r="K9" s="159" t="s">
        <v>3</v>
      </c>
      <c r="L9" s="160"/>
      <c r="M9" s="155"/>
      <c r="N9" s="157"/>
      <c r="O9" s="161"/>
      <c r="P9" s="157"/>
      <c r="Q9" s="157"/>
      <c r="R9" s="156"/>
      <c r="S9" s="157"/>
      <c r="T9" s="158"/>
    </row>
    <row r="10" spans="1:40" x14ac:dyDescent="0.3">
      <c r="A10" s="29" t="s">
        <v>4</v>
      </c>
      <c r="B10" s="18">
        <v>223</v>
      </c>
      <c r="C10" s="18">
        <v>73</v>
      </c>
      <c r="D10" s="65">
        <f>SUM(B10:C10)</f>
        <v>296</v>
      </c>
      <c r="E10" s="18">
        <v>527</v>
      </c>
      <c r="F10" s="18">
        <v>74</v>
      </c>
      <c r="G10" s="65">
        <f>SUM(E10:F10)</f>
        <v>601</v>
      </c>
      <c r="H10" s="18">
        <v>9</v>
      </c>
      <c r="I10" s="65">
        <f>SUM(G10,D10,H10)</f>
        <v>906</v>
      </c>
      <c r="J10" s="78"/>
      <c r="K10" s="163" t="s">
        <v>4</v>
      </c>
      <c r="L10" s="17">
        <v>165</v>
      </c>
      <c r="M10" s="18">
        <v>129</v>
      </c>
      <c r="N10" s="18">
        <v>211</v>
      </c>
      <c r="O10" s="65">
        <f>SUM(L10:N10)</f>
        <v>505</v>
      </c>
      <c r="P10" s="18">
        <v>273</v>
      </c>
      <c r="Q10" s="18">
        <v>109</v>
      </c>
      <c r="R10" s="65">
        <f>SUM(P10:Q10)</f>
        <v>382</v>
      </c>
      <c r="S10" s="18">
        <v>19</v>
      </c>
      <c r="T10" s="65">
        <f>SUM(R10,O10,S10)</f>
        <v>906</v>
      </c>
      <c r="AE10" s="16"/>
      <c r="AF10" s="16"/>
      <c r="AG10" s="16"/>
      <c r="AH10" s="16"/>
      <c r="AI10" s="16"/>
      <c r="AJ10" s="16"/>
      <c r="AK10" s="16"/>
      <c r="AL10" s="16"/>
      <c r="AM10" s="16"/>
      <c r="AN10" s="16"/>
    </row>
    <row r="11" spans="1:40" x14ac:dyDescent="0.3">
      <c r="A11" s="29" t="s">
        <v>5</v>
      </c>
      <c r="B11" s="18">
        <v>417</v>
      </c>
      <c r="C11" s="18">
        <v>111</v>
      </c>
      <c r="D11" s="65">
        <f>SUM(B11:C11)</f>
        <v>528</v>
      </c>
      <c r="E11" s="18">
        <v>639</v>
      </c>
      <c r="F11" s="18">
        <v>99</v>
      </c>
      <c r="G11" s="65">
        <f>SUM(E11:F11)</f>
        <v>738</v>
      </c>
      <c r="H11" s="18">
        <v>36</v>
      </c>
      <c r="I11" s="65">
        <f>SUM(G11,D11,H11)</f>
        <v>1302</v>
      </c>
      <c r="J11" s="78"/>
      <c r="K11" s="163" t="s">
        <v>5</v>
      </c>
      <c r="L11" s="17">
        <v>303</v>
      </c>
      <c r="M11" s="18">
        <v>167</v>
      </c>
      <c r="N11" s="18">
        <v>286</v>
      </c>
      <c r="O11" s="65">
        <f>SUM(L11:N11)</f>
        <v>756</v>
      </c>
      <c r="P11" s="18">
        <v>402</v>
      </c>
      <c r="Q11" s="18">
        <v>105</v>
      </c>
      <c r="R11" s="65">
        <f>SUM(P11:Q11)</f>
        <v>507</v>
      </c>
      <c r="S11" s="18">
        <v>39</v>
      </c>
      <c r="T11" s="65">
        <f>SUM(R11,O11,S11)</f>
        <v>1302</v>
      </c>
      <c r="AE11" s="16"/>
      <c r="AF11" s="16"/>
      <c r="AG11" s="16"/>
      <c r="AH11" s="16"/>
      <c r="AI11" s="16"/>
      <c r="AJ11" s="16"/>
      <c r="AK11" s="16"/>
      <c r="AL11" s="16"/>
      <c r="AM11" s="16"/>
      <c r="AN11" s="16"/>
    </row>
    <row r="12" spans="1:40" x14ac:dyDescent="0.3">
      <c r="A12" s="29" t="s">
        <v>6</v>
      </c>
      <c r="B12" s="18">
        <v>13</v>
      </c>
      <c r="C12" s="18">
        <v>12</v>
      </c>
      <c r="D12" s="65">
        <f>SUM(B12:C12)</f>
        <v>25</v>
      </c>
      <c r="E12" s="18">
        <v>194</v>
      </c>
      <c r="F12" s="18">
        <v>16</v>
      </c>
      <c r="G12" s="65">
        <f>SUM(E12:F12)</f>
        <v>210</v>
      </c>
      <c r="H12" s="18">
        <v>1</v>
      </c>
      <c r="I12" s="65">
        <f>SUM(G12,D12,H12)</f>
        <v>236</v>
      </c>
      <c r="J12" s="78"/>
      <c r="K12" s="163" t="s">
        <v>6</v>
      </c>
      <c r="L12" s="17">
        <v>14</v>
      </c>
      <c r="M12" s="18">
        <v>12</v>
      </c>
      <c r="N12" s="18">
        <v>59</v>
      </c>
      <c r="O12" s="65">
        <f>SUM(L12:N12)</f>
        <v>85</v>
      </c>
      <c r="P12" s="18">
        <v>80</v>
      </c>
      <c r="Q12" s="18">
        <v>44</v>
      </c>
      <c r="R12" s="65">
        <f>SUM(P12:Q12)</f>
        <v>124</v>
      </c>
      <c r="S12" s="18">
        <v>27</v>
      </c>
      <c r="T12" s="65">
        <f>SUM(R12,O12,S12)</f>
        <v>236</v>
      </c>
      <c r="AE12" s="16"/>
      <c r="AF12" s="16"/>
      <c r="AG12" s="16"/>
      <c r="AH12" s="16"/>
      <c r="AI12" s="16"/>
      <c r="AJ12" s="16"/>
      <c r="AK12" s="16"/>
      <c r="AL12" s="16"/>
      <c r="AM12" s="16"/>
      <c r="AN12" s="16"/>
    </row>
    <row r="13" spans="1:40" x14ac:dyDescent="0.3">
      <c r="A13" s="29" t="s">
        <v>7</v>
      </c>
      <c r="B13" s="18">
        <v>162</v>
      </c>
      <c r="C13" s="18">
        <v>78</v>
      </c>
      <c r="D13" s="65">
        <f>SUM(B13:C13)</f>
        <v>240</v>
      </c>
      <c r="E13" s="18">
        <v>263</v>
      </c>
      <c r="F13" s="18">
        <v>67</v>
      </c>
      <c r="G13" s="65">
        <f>SUM(E13:F13)</f>
        <v>330</v>
      </c>
      <c r="H13" s="18">
        <v>15</v>
      </c>
      <c r="I13" s="65">
        <f>SUM(G13,D13,H13)</f>
        <v>585</v>
      </c>
      <c r="J13" s="78"/>
      <c r="K13" s="163" t="s">
        <v>7</v>
      </c>
      <c r="L13" s="17">
        <v>134</v>
      </c>
      <c r="M13" s="18">
        <v>79</v>
      </c>
      <c r="N13" s="18">
        <v>125</v>
      </c>
      <c r="O13" s="65">
        <f>SUM(L13:N13)</f>
        <v>338</v>
      </c>
      <c r="P13" s="18">
        <v>161</v>
      </c>
      <c r="Q13" s="18">
        <v>58</v>
      </c>
      <c r="R13" s="65">
        <f>SUM(P13:Q13)</f>
        <v>219</v>
      </c>
      <c r="S13" s="18">
        <v>28</v>
      </c>
      <c r="T13" s="65">
        <f>SUM(R13,O13,S13)</f>
        <v>585</v>
      </c>
      <c r="AE13" s="16"/>
      <c r="AF13" s="16"/>
      <c r="AG13" s="16"/>
      <c r="AH13" s="16"/>
      <c r="AI13" s="16"/>
      <c r="AJ13" s="16"/>
      <c r="AK13" s="16"/>
      <c r="AL13" s="16"/>
      <c r="AM13" s="16"/>
      <c r="AN13" s="16"/>
    </row>
    <row r="14" spans="1:40" x14ac:dyDescent="0.3">
      <c r="A14" s="165" t="s">
        <v>0</v>
      </c>
      <c r="B14" s="22">
        <v>815</v>
      </c>
      <c r="C14" s="22">
        <v>274</v>
      </c>
      <c r="D14" s="22">
        <f>SUM(B14:C14)</f>
        <v>1089</v>
      </c>
      <c r="E14" s="22">
        <v>1623</v>
      </c>
      <c r="F14" s="22">
        <v>256</v>
      </c>
      <c r="G14" s="22">
        <f>SUM(E14:F14)</f>
        <v>1879</v>
      </c>
      <c r="H14" s="22">
        <v>61</v>
      </c>
      <c r="I14" s="22">
        <f>SUM(G14,D14,H14)</f>
        <v>3029</v>
      </c>
      <c r="J14" s="79"/>
      <c r="K14" s="166" t="s">
        <v>0</v>
      </c>
      <c r="L14" s="21">
        <v>616</v>
      </c>
      <c r="M14" s="22">
        <v>387</v>
      </c>
      <c r="N14" s="22">
        <v>681</v>
      </c>
      <c r="O14" s="22">
        <f>SUM(L14:N14)</f>
        <v>1684</v>
      </c>
      <c r="P14" s="22">
        <v>916</v>
      </c>
      <c r="Q14" s="22">
        <v>316</v>
      </c>
      <c r="R14" s="22">
        <f>SUM(P14:Q14)</f>
        <v>1232</v>
      </c>
      <c r="S14" s="22">
        <v>113</v>
      </c>
      <c r="T14" s="22">
        <f>SUM(R14,O14,S14)</f>
        <v>3029</v>
      </c>
      <c r="AE14" s="16"/>
      <c r="AF14" s="16"/>
      <c r="AG14" s="16"/>
      <c r="AH14" s="16"/>
      <c r="AI14" s="16"/>
      <c r="AJ14" s="16"/>
      <c r="AK14" s="16"/>
      <c r="AL14" s="16"/>
      <c r="AM14" s="16"/>
      <c r="AN14" s="16"/>
    </row>
    <row r="15" spans="1:40" x14ac:dyDescent="0.3">
      <c r="A15" s="144" t="s">
        <v>8</v>
      </c>
      <c r="B15" s="18"/>
      <c r="C15" s="18"/>
      <c r="D15" s="65"/>
      <c r="E15" s="18"/>
      <c r="F15" s="18"/>
      <c r="G15" s="65"/>
      <c r="H15" s="18"/>
      <c r="I15" s="65"/>
      <c r="J15" s="79"/>
      <c r="K15" s="167" t="s">
        <v>8</v>
      </c>
      <c r="L15" s="17"/>
      <c r="M15" s="18"/>
      <c r="N15" s="18"/>
      <c r="O15" s="65"/>
      <c r="P15" s="18"/>
      <c r="Q15" s="18"/>
      <c r="R15" s="65"/>
      <c r="S15" s="18"/>
      <c r="T15" s="65"/>
      <c r="AE15" s="16"/>
      <c r="AF15" s="16"/>
      <c r="AG15" s="16"/>
      <c r="AH15" s="16"/>
      <c r="AI15" s="16"/>
      <c r="AJ15" s="16"/>
      <c r="AK15" s="16"/>
      <c r="AL15" s="16"/>
      <c r="AM15" s="16"/>
      <c r="AN15" s="16"/>
    </row>
    <row r="16" spans="1:40" x14ac:dyDescent="0.3">
      <c r="A16" s="29" t="s">
        <v>4</v>
      </c>
      <c r="B16" s="18">
        <v>47</v>
      </c>
      <c r="C16" s="18">
        <v>8</v>
      </c>
      <c r="D16" s="65">
        <f>SUM(B16:C16)</f>
        <v>55</v>
      </c>
      <c r="E16" s="18">
        <v>82</v>
      </c>
      <c r="F16" s="18">
        <v>12</v>
      </c>
      <c r="G16" s="65">
        <f>SUM(E16:F16)</f>
        <v>94</v>
      </c>
      <c r="H16" s="18">
        <v>2</v>
      </c>
      <c r="I16" s="65">
        <f>SUM(G16,D16,H16)</f>
        <v>151</v>
      </c>
      <c r="J16" s="78"/>
      <c r="K16" s="163" t="s">
        <v>4</v>
      </c>
      <c r="L16" s="17">
        <v>28</v>
      </c>
      <c r="M16" s="18">
        <v>17</v>
      </c>
      <c r="N16" s="18">
        <v>41</v>
      </c>
      <c r="O16" s="65">
        <f>SUM(L16:N16)</f>
        <v>86</v>
      </c>
      <c r="P16" s="18">
        <v>41</v>
      </c>
      <c r="Q16" s="18">
        <v>19</v>
      </c>
      <c r="R16" s="65">
        <f>SUM(P16:Q16)</f>
        <v>60</v>
      </c>
      <c r="S16" s="18">
        <v>5</v>
      </c>
      <c r="T16" s="65">
        <f>SUM(R16,O16,S16)</f>
        <v>151</v>
      </c>
      <c r="AE16" s="16"/>
      <c r="AF16" s="16"/>
      <c r="AG16" s="16"/>
      <c r="AH16" s="16"/>
      <c r="AI16" s="16"/>
      <c r="AJ16" s="16"/>
      <c r="AK16" s="16"/>
      <c r="AL16" s="16"/>
      <c r="AM16" s="16"/>
      <c r="AN16" s="16"/>
    </row>
    <row r="17" spans="1:40" x14ac:dyDescent="0.3">
      <c r="A17" s="29" t="s">
        <v>5</v>
      </c>
      <c r="B17" s="18">
        <v>50</v>
      </c>
      <c r="C17" s="18">
        <v>14</v>
      </c>
      <c r="D17" s="65">
        <f>SUM(B17:C17)</f>
        <v>64</v>
      </c>
      <c r="E17" s="18">
        <v>161</v>
      </c>
      <c r="F17" s="18">
        <v>28</v>
      </c>
      <c r="G17" s="65">
        <f>SUM(E17:F17)</f>
        <v>189</v>
      </c>
      <c r="H17" s="18">
        <v>0</v>
      </c>
      <c r="I17" s="65">
        <f>SUM(G17,D17,H17)</f>
        <v>253</v>
      </c>
      <c r="J17" s="78"/>
      <c r="K17" s="163" t="s">
        <v>5</v>
      </c>
      <c r="L17" s="17">
        <v>22</v>
      </c>
      <c r="M17" s="18">
        <v>23</v>
      </c>
      <c r="N17" s="18">
        <v>59</v>
      </c>
      <c r="O17" s="65">
        <f>SUM(L17:N17)</f>
        <v>104</v>
      </c>
      <c r="P17" s="18">
        <v>113</v>
      </c>
      <c r="Q17" s="18">
        <v>33</v>
      </c>
      <c r="R17" s="65">
        <f>SUM(P17:Q17)</f>
        <v>146</v>
      </c>
      <c r="S17" s="18">
        <v>3</v>
      </c>
      <c r="T17" s="65">
        <f>SUM(R17,O17,S17)</f>
        <v>253</v>
      </c>
      <c r="AE17" s="16"/>
      <c r="AF17" s="16"/>
      <c r="AG17" s="16"/>
      <c r="AH17" s="16"/>
      <c r="AI17" s="16"/>
      <c r="AJ17" s="16"/>
      <c r="AK17" s="16"/>
      <c r="AL17" s="16"/>
      <c r="AM17" s="16"/>
      <c r="AN17" s="16"/>
    </row>
    <row r="18" spans="1:40" x14ac:dyDescent="0.3">
      <c r="A18" s="29" t="s">
        <v>6</v>
      </c>
      <c r="B18" s="18">
        <v>0</v>
      </c>
      <c r="C18" s="18">
        <v>0</v>
      </c>
      <c r="D18" s="65">
        <f>SUM(B18:C18)</f>
        <v>0</v>
      </c>
      <c r="E18" s="18">
        <v>0</v>
      </c>
      <c r="F18" s="18">
        <v>0</v>
      </c>
      <c r="G18" s="65">
        <f>SUM(E18:F18)</f>
        <v>0</v>
      </c>
      <c r="H18" s="18">
        <v>0</v>
      </c>
      <c r="I18" s="65">
        <f>SUM(G18,D18,H18)</f>
        <v>0</v>
      </c>
      <c r="J18" s="78"/>
      <c r="K18" s="163" t="s">
        <v>6</v>
      </c>
      <c r="L18" s="17">
        <v>0</v>
      </c>
      <c r="M18" s="18">
        <v>0</v>
      </c>
      <c r="N18" s="18">
        <v>0</v>
      </c>
      <c r="O18" s="65">
        <f>SUM(L18:N18)</f>
        <v>0</v>
      </c>
      <c r="P18" s="18">
        <v>0</v>
      </c>
      <c r="Q18" s="18">
        <v>0</v>
      </c>
      <c r="R18" s="65">
        <f>SUM(P18:Q18)</f>
        <v>0</v>
      </c>
      <c r="S18" s="18">
        <v>0</v>
      </c>
      <c r="T18" s="65">
        <f>SUM(R18,O18,S18)</f>
        <v>0</v>
      </c>
      <c r="AE18" s="16"/>
      <c r="AF18" s="16"/>
      <c r="AG18" s="16"/>
      <c r="AH18" s="16"/>
      <c r="AI18" s="16"/>
      <c r="AJ18" s="16"/>
      <c r="AK18" s="16"/>
      <c r="AL18" s="16"/>
      <c r="AM18" s="16"/>
      <c r="AN18" s="16"/>
    </row>
    <row r="19" spans="1:40" x14ac:dyDescent="0.3">
      <c r="A19" s="29" t="s">
        <v>7</v>
      </c>
      <c r="B19" s="18">
        <v>0</v>
      </c>
      <c r="C19" s="18">
        <v>0</v>
      </c>
      <c r="D19" s="65">
        <f>SUM(B19:C19)</f>
        <v>0</v>
      </c>
      <c r="E19" s="18">
        <v>0</v>
      </c>
      <c r="F19" s="18">
        <v>0</v>
      </c>
      <c r="G19" s="65">
        <f>SUM(E19:F19)</f>
        <v>0</v>
      </c>
      <c r="H19" s="18">
        <v>0</v>
      </c>
      <c r="I19" s="65">
        <f>SUM(G19,D19,H19)</f>
        <v>0</v>
      </c>
      <c r="J19" s="78"/>
      <c r="K19" s="163" t="s">
        <v>7</v>
      </c>
      <c r="L19" s="17">
        <v>0</v>
      </c>
      <c r="M19" s="18">
        <v>0</v>
      </c>
      <c r="N19" s="18">
        <v>0</v>
      </c>
      <c r="O19" s="65">
        <f>SUM(L19:N19)</f>
        <v>0</v>
      </c>
      <c r="P19" s="18">
        <v>0</v>
      </c>
      <c r="Q19" s="18">
        <v>0</v>
      </c>
      <c r="R19" s="65">
        <f>SUM(P19:Q19)</f>
        <v>0</v>
      </c>
      <c r="S19" s="18">
        <v>0</v>
      </c>
      <c r="T19" s="65">
        <f>SUM(R19,O19,S19)</f>
        <v>0</v>
      </c>
      <c r="AE19" s="16"/>
      <c r="AF19" s="16"/>
      <c r="AG19" s="16"/>
      <c r="AH19" s="16"/>
      <c r="AI19" s="16"/>
      <c r="AJ19" s="16"/>
      <c r="AK19" s="16"/>
      <c r="AL19" s="16"/>
      <c r="AM19" s="16"/>
      <c r="AN19" s="16"/>
    </row>
    <row r="20" spans="1:40" x14ac:dyDescent="0.3">
      <c r="A20" s="165" t="s">
        <v>0</v>
      </c>
      <c r="B20" s="22">
        <v>97</v>
      </c>
      <c r="C20" s="22">
        <v>22</v>
      </c>
      <c r="D20" s="22">
        <f>SUM(B20:C20)</f>
        <v>119</v>
      </c>
      <c r="E20" s="22">
        <v>243</v>
      </c>
      <c r="F20" s="22">
        <v>40</v>
      </c>
      <c r="G20" s="22">
        <f>SUM(E20:F20)</f>
        <v>283</v>
      </c>
      <c r="H20" s="22">
        <v>2</v>
      </c>
      <c r="I20" s="22">
        <f>SUM(G20,D20,H20)</f>
        <v>404</v>
      </c>
      <c r="J20" s="78"/>
      <c r="K20" s="166" t="s">
        <v>0</v>
      </c>
      <c r="L20" s="21">
        <v>50</v>
      </c>
      <c r="M20" s="22">
        <v>40</v>
      </c>
      <c r="N20" s="22">
        <v>100</v>
      </c>
      <c r="O20" s="22">
        <f>SUM(L20:N20)</f>
        <v>190</v>
      </c>
      <c r="P20" s="22">
        <v>154</v>
      </c>
      <c r="Q20" s="22">
        <v>52</v>
      </c>
      <c r="R20" s="22">
        <f>SUM(P20:Q20)</f>
        <v>206</v>
      </c>
      <c r="S20" s="22">
        <v>8</v>
      </c>
      <c r="T20" s="22">
        <f>SUM(R20,O20,S20)</f>
        <v>404</v>
      </c>
      <c r="AE20" s="16"/>
      <c r="AF20" s="16"/>
      <c r="AG20" s="16"/>
      <c r="AH20" s="16"/>
      <c r="AI20" s="16"/>
      <c r="AJ20" s="16"/>
      <c r="AK20" s="16"/>
      <c r="AL20" s="16"/>
      <c r="AM20" s="16"/>
      <c r="AN20" s="16"/>
    </row>
    <row r="21" spans="1:40" x14ac:dyDescent="0.3">
      <c r="A21" s="144" t="s">
        <v>9</v>
      </c>
      <c r="B21" s="18"/>
      <c r="C21" s="18"/>
      <c r="D21" s="65"/>
      <c r="E21" s="18"/>
      <c r="F21" s="18"/>
      <c r="G21" s="65"/>
      <c r="H21" s="18"/>
      <c r="I21" s="65"/>
      <c r="J21" s="79"/>
      <c r="K21" s="167" t="s">
        <v>9</v>
      </c>
      <c r="L21" s="17"/>
      <c r="M21" s="18"/>
      <c r="N21" s="18"/>
      <c r="O21" s="65"/>
      <c r="P21" s="18"/>
      <c r="Q21" s="18"/>
      <c r="R21" s="65"/>
      <c r="S21" s="18"/>
      <c r="T21" s="65"/>
      <c r="AE21" s="16"/>
      <c r="AF21" s="16"/>
      <c r="AG21" s="16"/>
      <c r="AH21" s="16"/>
      <c r="AI21" s="16"/>
      <c r="AJ21" s="16"/>
      <c r="AK21" s="16"/>
      <c r="AL21" s="16"/>
      <c r="AM21" s="16"/>
      <c r="AN21" s="16"/>
    </row>
    <row r="22" spans="1:40" x14ac:dyDescent="0.3">
      <c r="A22" s="29" t="s">
        <v>4</v>
      </c>
      <c r="B22" s="18">
        <v>107</v>
      </c>
      <c r="C22" s="18">
        <v>41</v>
      </c>
      <c r="D22" s="65">
        <f>SUM(B22:C22)</f>
        <v>148</v>
      </c>
      <c r="E22" s="18">
        <v>40</v>
      </c>
      <c r="F22" s="18">
        <v>49</v>
      </c>
      <c r="G22" s="65">
        <f>SUM(E22:F22)</f>
        <v>89</v>
      </c>
      <c r="H22" s="18">
        <v>0</v>
      </c>
      <c r="I22" s="65">
        <f>SUM(G22,D22,H22)</f>
        <v>237</v>
      </c>
      <c r="J22" s="78"/>
      <c r="K22" s="163" t="s">
        <v>4</v>
      </c>
      <c r="L22" s="17">
        <v>37</v>
      </c>
      <c r="M22" s="18">
        <v>38</v>
      </c>
      <c r="N22" s="18">
        <v>47</v>
      </c>
      <c r="O22" s="65">
        <f>SUM(L22:N22)</f>
        <v>122</v>
      </c>
      <c r="P22" s="18">
        <v>89</v>
      </c>
      <c r="Q22" s="18">
        <v>21</v>
      </c>
      <c r="R22" s="65">
        <f>SUM(P22:Q22)</f>
        <v>110</v>
      </c>
      <c r="S22" s="18">
        <v>5</v>
      </c>
      <c r="T22" s="65">
        <f>SUM(R22,O22,S22)</f>
        <v>237</v>
      </c>
      <c r="AE22" s="16"/>
      <c r="AF22" s="16"/>
      <c r="AG22" s="16"/>
      <c r="AH22" s="16"/>
      <c r="AI22" s="16"/>
      <c r="AJ22" s="16"/>
      <c r="AK22" s="16"/>
      <c r="AL22" s="16"/>
      <c r="AM22" s="16"/>
      <c r="AN22" s="16"/>
    </row>
    <row r="23" spans="1:40" x14ac:dyDescent="0.3">
      <c r="A23" s="29" t="s">
        <v>5</v>
      </c>
      <c r="B23" s="18">
        <v>92</v>
      </c>
      <c r="C23" s="18">
        <v>5</v>
      </c>
      <c r="D23" s="65">
        <f>SUM(B23:C23)</f>
        <v>97</v>
      </c>
      <c r="E23" s="18">
        <v>3</v>
      </c>
      <c r="F23" s="18">
        <v>4</v>
      </c>
      <c r="G23" s="65">
        <f>SUM(E23:F23)</f>
        <v>7</v>
      </c>
      <c r="H23" s="18">
        <v>43</v>
      </c>
      <c r="I23" s="65">
        <f>SUM(G23,D23,H23)</f>
        <v>147</v>
      </c>
      <c r="J23" s="78"/>
      <c r="K23" s="163" t="s">
        <v>5</v>
      </c>
      <c r="L23" s="17">
        <v>53</v>
      </c>
      <c r="M23" s="18">
        <v>10</v>
      </c>
      <c r="N23" s="18">
        <v>12</v>
      </c>
      <c r="O23" s="65">
        <f>SUM(L23:N23)</f>
        <v>75</v>
      </c>
      <c r="P23" s="18">
        <v>17</v>
      </c>
      <c r="Q23" s="18">
        <v>6</v>
      </c>
      <c r="R23" s="65">
        <f>SUM(P23:Q23)</f>
        <v>23</v>
      </c>
      <c r="S23" s="18">
        <v>49</v>
      </c>
      <c r="T23" s="65">
        <f>SUM(R23,O23,S23)</f>
        <v>147</v>
      </c>
      <c r="AE23" s="16"/>
      <c r="AF23" s="16"/>
      <c r="AG23" s="16"/>
      <c r="AH23" s="16"/>
      <c r="AI23" s="16"/>
      <c r="AJ23" s="16"/>
      <c r="AK23" s="16"/>
      <c r="AL23" s="16"/>
      <c r="AM23" s="16"/>
      <c r="AN23" s="16"/>
    </row>
    <row r="24" spans="1:40" x14ac:dyDescent="0.3">
      <c r="A24" s="29" t="s">
        <v>7</v>
      </c>
      <c r="B24" s="18">
        <v>115</v>
      </c>
      <c r="C24" s="18">
        <v>31</v>
      </c>
      <c r="D24" s="65">
        <f>SUM(B24:C24)</f>
        <v>146</v>
      </c>
      <c r="E24" s="18">
        <v>4</v>
      </c>
      <c r="F24" s="18">
        <v>12</v>
      </c>
      <c r="G24" s="65">
        <f>SUM(E24:F24)</f>
        <v>16</v>
      </c>
      <c r="H24" s="18">
        <v>0</v>
      </c>
      <c r="I24" s="65">
        <f>SUM(G24,D24,H24)</f>
        <v>162</v>
      </c>
      <c r="J24" s="78"/>
      <c r="K24" s="163" t="s">
        <v>7</v>
      </c>
      <c r="L24" s="17">
        <v>46</v>
      </c>
      <c r="M24" s="18">
        <v>25</v>
      </c>
      <c r="N24" s="18">
        <v>44</v>
      </c>
      <c r="O24" s="65">
        <f>SUM(L24:N24)</f>
        <v>115</v>
      </c>
      <c r="P24" s="18">
        <v>32</v>
      </c>
      <c r="Q24" s="18">
        <v>9</v>
      </c>
      <c r="R24" s="65">
        <f>SUM(P24:Q24)</f>
        <v>41</v>
      </c>
      <c r="S24" s="18">
        <v>6</v>
      </c>
      <c r="T24" s="65">
        <f>SUM(R24,O24,S24)</f>
        <v>162</v>
      </c>
      <c r="AE24" s="16"/>
      <c r="AF24" s="16"/>
      <c r="AG24" s="16"/>
      <c r="AH24" s="16"/>
      <c r="AI24" s="16"/>
      <c r="AJ24" s="16"/>
      <c r="AK24" s="16"/>
      <c r="AL24" s="16"/>
      <c r="AM24" s="16"/>
      <c r="AN24" s="16"/>
    </row>
    <row r="25" spans="1:40" x14ac:dyDescent="0.3">
      <c r="A25" s="165" t="s">
        <v>0</v>
      </c>
      <c r="B25" s="22">
        <v>314</v>
      </c>
      <c r="C25" s="22">
        <v>77</v>
      </c>
      <c r="D25" s="22">
        <f>SUM(B25:C25)</f>
        <v>391</v>
      </c>
      <c r="E25" s="22">
        <v>47</v>
      </c>
      <c r="F25" s="22">
        <v>65</v>
      </c>
      <c r="G25" s="22">
        <f>SUM(E25:F25)</f>
        <v>112</v>
      </c>
      <c r="H25" s="22">
        <v>43</v>
      </c>
      <c r="I25" s="22">
        <f>SUM(G25,D25,H25)</f>
        <v>546</v>
      </c>
      <c r="J25" s="78"/>
      <c r="K25" s="166" t="s">
        <v>0</v>
      </c>
      <c r="L25" s="21">
        <v>136</v>
      </c>
      <c r="M25" s="22">
        <v>73</v>
      </c>
      <c r="N25" s="22">
        <v>103</v>
      </c>
      <c r="O25" s="22">
        <f>SUM(L25:N25)</f>
        <v>312</v>
      </c>
      <c r="P25" s="22">
        <v>138</v>
      </c>
      <c r="Q25" s="22">
        <v>36</v>
      </c>
      <c r="R25" s="22">
        <f>SUM(P25:Q25)</f>
        <v>174</v>
      </c>
      <c r="S25" s="22">
        <v>60</v>
      </c>
      <c r="T25" s="22">
        <f>SUM(R25,O25,S25)</f>
        <v>546</v>
      </c>
      <c r="AE25" s="16"/>
      <c r="AF25" s="16"/>
      <c r="AG25" s="16"/>
      <c r="AH25" s="16"/>
      <c r="AI25" s="16"/>
      <c r="AJ25" s="16"/>
      <c r="AK25" s="16"/>
      <c r="AL25" s="16"/>
      <c r="AM25" s="16"/>
      <c r="AN25" s="16"/>
    </row>
    <row r="26" spans="1:40" x14ac:dyDescent="0.3">
      <c r="A26" s="144" t="s">
        <v>10</v>
      </c>
      <c r="B26" s="18"/>
      <c r="C26" s="18"/>
      <c r="D26" s="65"/>
      <c r="E26" s="18"/>
      <c r="F26" s="18"/>
      <c r="G26" s="65"/>
      <c r="H26" s="18"/>
      <c r="I26" s="65"/>
      <c r="J26" s="79"/>
      <c r="K26" s="167" t="s">
        <v>10</v>
      </c>
      <c r="L26" s="17"/>
      <c r="M26" s="18"/>
      <c r="N26" s="18"/>
      <c r="O26" s="65"/>
      <c r="P26" s="18"/>
      <c r="Q26" s="18"/>
      <c r="R26" s="65"/>
      <c r="S26" s="18"/>
      <c r="T26" s="65"/>
      <c r="AE26" s="16"/>
      <c r="AF26" s="16"/>
      <c r="AG26" s="16"/>
      <c r="AH26" s="16"/>
      <c r="AI26" s="16"/>
      <c r="AJ26" s="16"/>
      <c r="AK26" s="16"/>
      <c r="AL26" s="16"/>
      <c r="AM26" s="16"/>
      <c r="AN26" s="16"/>
    </row>
    <row r="27" spans="1:40" x14ac:dyDescent="0.3">
      <c r="A27" s="29" t="s">
        <v>4</v>
      </c>
      <c r="B27" s="18">
        <v>103</v>
      </c>
      <c r="C27" s="18">
        <v>28</v>
      </c>
      <c r="D27" s="65">
        <f>SUM(B27:C27)</f>
        <v>131</v>
      </c>
      <c r="E27" s="18">
        <v>452</v>
      </c>
      <c r="F27" s="18">
        <v>35</v>
      </c>
      <c r="G27" s="65">
        <f>SUM(E27:F27)</f>
        <v>487</v>
      </c>
      <c r="H27" s="18">
        <v>2</v>
      </c>
      <c r="I27" s="65">
        <f>SUM(G27,D27,H27)</f>
        <v>620</v>
      </c>
      <c r="J27" s="78"/>
      <c r="K27" s="163" t="s">
        <v>4</v>
      </c>
      <c r="L27" s="17">
        <v>51</v>
      </c>
      <c r="M27" s="18">
        <v>74</v>
      </c>
      <c r="N27" s="18">
        <v>187</v>
      </c>
      <c r="O27" s="65">
        <f>SUM(L27:N27)</f>
        <v>312</v>
      </c>
      <c r="P27" s="18">
        <v>198</v>
      </c>
      <c r="Q27" s="18">
        <v>72</v>
      </c>
      <c r="R27" s="65">
        <f>SUM(P27:Q27)</f>
        <v>270</v>
      </c>
      <c r="S27" s="18">
        <v>38</v>
      </c>
      <c r="T27" s="65">
        <f>SUM(R27,O27,S27)</f>
        <v>620</v>
      </c>
      <c r="AE27" s="16"/>
      <c r="AF27" s="16"/>
      <c r="AG27" s="16"/>
      <c r="AH27" s="16"/>
      <c r="AI27" s="16"/>
      <c r="AJ27" s="16"/>
      <c r="AK27" s="16"/>
      <c r="AL27" s="16"/>
      <c r="AM27" s="16"/>
      <c r="AN27" s="16"/>
    </row>
    <row r="28" spans="1:40" x14ac:dyDescent="0.3">
      <c r="A28" s="29" t="s">
        <v>5</v>
      </c>
      <c r="B28" s="18">
        <v>187</v>
      </c>
      <c r="C28" s="18">
        <v>57</v>
      </c>
      <c r="D28" s="65">
        <f>SUM(B28:C28)</f>
        <v>244</v>
      </c>
      <c r="E28" s="18">
        <v>645</v>
      </c>
      <c r="F28" s="18">
        <v>55</v>
      </c>
      <c r="G28" s="65">
        <f>SUM(E28:F28)</f>
        <v>700</v>
      </c>
      <c r="H28" s="18">
        <v>3</v>
      </c>
      <c r="I28" s="65">
        <f>SUM(G28,D28,H28)</f>
        <v>947</v>
      </c>
      <c r="J28" s="78"/>
      <c r="K28" s="163" t="s">
        <v>5</v>
      </c>
      <c r="L28" s="17">
        <v>82</v>
      </c>
      <c r="M28" s="18">
        <v>109</v>
      </c>
      <c r="N28" s="18">
        <v>249</v>
      </c>
      <c r="O28" s="65">
        <f>SUM(L28:N28)</f>
        <v>440</v>
      </c>
      <c r="P28" s="18">
        <v>317</v>
      </c>
      <c r="Q28" s="18">
        <v>120</v>
      </c>
      <c r="R28" s="65">
        <f>SUM(P28:Q28)</f>
        <v>437</v>
      </c>
      <c r="S28" s="18">
        <v>70</v>
      </c>
      <c r="T28" s="65">
        <f>SUM(R28,O28,S28)</f>
        <v>947</v>
      </c>
      <c r="AE28" s="16"/>
      <c r="AF28" s="16"/>
      <c r="AG28" s="16"/>
      <c r="AH28" s="16"/>
      <c r="AI28" s="16"/>
      <c r="AJ28" s="16"/>
      <c r="AK28" s="16"/>
      <c r="AL28" s="16"/>
      <c r="AM28" s="16"/>
      <c r="AN28" s="16"/>
    </row>
    <row r="29" spans="1:40" x14ac:dyDescent="0.3">
      <c r="A29" s="29" t="s">
        <v>6</v>
      </c>
      <c r="B29" s="18">
        <v>0</v>
      </c>
      <c r="C29" s="18">
        <v>0</v>
      </c>
      <c r="D29" s="65">
        <f>SUM(B29:C29)</f>
        <v>0</v>
      </c>
      <c r="E29" s="18">
        <v>0</v>
      </c>
      <c r="F29" s="18">
        <v>0</v>
      </c>
      <c r="G29" s="65">
        <f>SUM(E29:F29)</f>
        <v>0</v>
      </c>
      <c r="H29" s="18">
        <v>0</v>
      </c>
      <c r="I29" s="65">
        <f>SUM(G29,D29,H29)</f>
        <v>0</v>
      </c>
      <c r="J29" s="78"/>
      <c r="K29" s="163" t="s">
        <v>6</v>
      </c>
      <c r="L29" s="17">
        <v>0</v>
      </c>
      <c r="M29" s="18">
        <v>0</v>
      </c>
      <c r="N29" s="18">
        <v>0</v>
      </c>
      <c r="O29" s="65">
        <f>SUM(L29:N29)</f>
        <v>0</v>
      </c>
      <c r="P29" s="18">
        <v>0</v>
      </c>
      <c r="Q29" s="18">
        <v>0</v>
      </c>
      <c r="R29" s="65">
        <f>SUM(P29:Q29)</f>
        <v>0</v>
      </c>
      <c r="S29" s="18">
        <v>0</v>
      </c>
      <c r="T29" s="65">
        <f>SUM(R29,O29,S29)</f>
        <v>0</v>
      </c>
      <c r="AE29" s="16"/>
      <c r="AF29" s="16"/>
      <c r="AG29" s="16"/>
      <c r="AH29" s="16"/>
      <c r="AI29" s="16"/>
      <c r="AJ29" s="16"/>
      <c r="AK29" s="16"/>
      <c r="AL29" s="16"/>
      <c r="AM29" s="16"/>
      <c r="AN29" s="16"/>
    </row>
    <row r="30" spans="1:40" x14ac:dyDescent="0.3">
      <c r="A30" s="29" t="s">
        <v>7</v>
      </c>
      <c r="B30" s="18">
        <v>0</v>
      </c>
      <c r="C30" s="18">
        <v>0</v>
      </c>
      <c r="D30" s="65">
        <f>SUM(B30:C30)</f>
        <v>0</v>
      </c>
      <c r="E30" s="18">
        <v>0</v>
      </c>
      <c r="F30" s="18">
        <v>0</v>
      </c>
      <c r="G30" s="65">
        <f>SUM(E30:F30)</f>
        <v>0</v>
      </c>
      <c r="H30" s="18">
        <v>0</v>
      </c>
      <c r="I30" s="65">
        <f>SUM(G30,D30,H30)</f>
        <v>0</v>
      </c>
      <c r="J30" s="78"/>
      <c r="K30" s="163" t="s">
        <v>7</v>
      </c>
      <c r="L30" s="17">
        <v>0</v>
      </c>
      <c r="M30" s="18">
        <v>0</v>
      </c>
      <c r="N30" s="18">
        <v>0</v>
      </c>
      <c r="O30" s="65">
        <f>SUM(L30:N30)</f>
        <v>0</v>
      </c>
      <c r="P30" s="18">
        <v>0</v>
      </c>
      <c r="Q30" s="18">
        <v>0</v>
      </c>
      <c r="R30" s="65">
        <f>SUM(P30:Q30)</f>
        <v>0</v>
      </c>
      <c r="S30" s="18">
        <v>0</v>
      </c>
      <c r="T30" s="65">
        <f>SUM(R30,O30,S30)</f>
        <v>0</v>
      </c>
      <c r="AE30" s="16"/>
      <c r="AF30" s="16"/>
      <c r="AG30" s="16"/>
      <c r="AH30" s="16"/>
      <c r="AI30" s="16"/>
      <c r="AJ30" s="16"/>
      <c r="AK30" s="16"/>
      <c r="AL30" s="16"/>
      <c r="AM30" s="16"/>
      <c r="AN30" s="16"/>
    </row>
    <row r="31" spans="1:40" x14ac:dyDescent="0.3">
      <c r="A31" s="165" t="s">
        <v>0</v>
      </c>
      <c r="B31" s="22">
        <v>290</v>
      </c>
      <c r="C31" s="22">
        <v>85</v>
      </c>
      <c r="D31" s="22">
        <f>SUM(B31:C31)</f>
        <v>375</v>
      </c>
      <c r="E31" s="22">
        <v>1097</v>
      </c>
      <c r="F31" s="22">
        <v>90</v>
      </c>
      <c r="G31" s="22">
        <f>SUM(E31:F31)</f>
        <v>1187</v>
      </c>
      <c r="H31" s="22">
        <v>5</v>
      </c>
      <c r="I31" s="22">
        <f>SUM(G31,D31,H31)</f>
        <v>1567</v>
      </c>
      <c r="J31" s="78"/>
      <c r="K31" s="166" t="s">
        <v>0</v>
      </c>
      <c r="L31" s="21">
        <v>133</v>
      </c>
      <c r="M31" s="22">
        <v>183</v>
      </c>
      <c r="N31" s="22">
        <v>436</v>
      </c>
      <c r="O31" s="22">
        <f>SUM(L31:N31)</f>
        <v>752</v>
      </c>
      <c r="P31" s="22">
        <v>515</v>
      </c>
      <c r="Q31" s="22">
        <v>192</v>
      </c>
      <c r="R31" s="22">
        <f>SUM(P31:Q31)</f>
        <v>707</v>
      </c>
      <c r="S31" s="22">
        <v>108</v>
      </c>
      <c r="T31" s="22">
        <f>SUM(R31,O31,S31)</f>
        <v>1567</v>
      </c>
      <c r="AE31" s="16"/>
      <c r="AF31" s="16"/>
      <c r="AG31" s="16"/>
      <c r="AH31" s="16"/>
      <c r="AI31" s="16"/>
      <c r="AJ31" s="16"/>
      <c r="AK31" s="16"/>
      <c r="AL31" s="16"/>
      <c r="AM31" s="16"/>
      <c r="AN31" s="16"/>
    </row>
    <row r="32" spans="1:40" x14ac:dyDescent="0.3">
      <c r="A32" s="144" t="s">
        <v>11</v>
      </c>
      <c r="B32" s="18"/>
      <c r="C32" s="18"/>
      <c r="D32" s="65"/>
      <c r="E32" s="18"/>
      <c r="F32" s="18"/>
      <c r="G32" s="65"/>
      <c r="H32" s="18"/>
      <c r="I32" s="65"/>
      <c r="J32" s="78"/>
      <c r="K32" s="167" t="s">
        <v>11</v>
      </c>
      <c r="L32" s="17"/>
      <c r="M32" s="18"/>
      <c r="N32" s="18"/>
      <c r="O32" s="65"/>
      <c r="P32" s="18"/>
      <c r="Q32" s="18"/>
      <c r="R32" s="65"/>
      <c r="S32" s="18"/>
      <c r="T32" s="65"/>
      <c r="AE32" s="16"/>
      <c r="AF32" s="16"/>
      <c r="AG32" s="16"/>
      <c r="AH32" s="16"/>
      <c r="AI32" s="16"/>
      <c r="AJ32" s="16"/>
      <c r="AK32" s="16"/>
      <c r="AL32" s="16"/>
      <c r="AM32" s="16"/>
      <c r="AN32" s="16"/>
    </row>
    <row r="33" spans="1:40" x14ac:dyDescent="0.3">
      <c r="A33" s="29" t="s">
        <v>4</v>
      </c>
      <c r="B33" s="18">
        <v>167</v>
      </c>
      <c r="C33" s="18">
        <v>74</v>
      </c>
      <c r="D33" s="65">
        <f>SUM(B33:C33)</f>
        <v>241</v>
      </c>
      <c r="E33" s="18">
        <v>439</v>
      </c>
      <c r="F33" s="18">
        <v>65</v>
      </c>
      <c r="G33" s="65">
        <f>SUM(E33:F33)</f>
        <v>504</v>
      </c>
      <c r="H33" s="18">
        <v>5</v>
      </c>
      <c r="I33" s="65">
        <f>SUM(G33,D33,H33)</f>
        <v>750</v>
      </c>
      <c r="J33" s="79"/>
      <c r="K33" s="163" t="s">
        <v>4</v>
      </c>
      <c r="L33" s="17">
        <v>115</v>
      </c>
      <c r="M33" s="18">
        <v>115</v>
      </c>
      <c r="N33" s="18">
        <v>178</v>
      </c>
      <c r="O33" s="65">
        <f>SUM(L33:N33)</f>
        <v>408</v>
      </c>
      <c r="P33" s="18">
        <v>265</v>
      </c>
      <c r="Q33" s="18">
        <v>68</v>
      </c>
      <c r="R33" s="65">
        <f>SUM(P33:Q33)</f>
        <v>333</v>
      </c>
      <c r="S33" s="18">
        <v>9</v>
      </c>
      <c r="T33" s="65">
        <f>SUM(R33,O33,S33)</f>
        <v>750</v>
      </c>
      <c r="AE33" s="16"/>
      <c r="AF33" s="16"/>
      <c r="AG33" s="16"/>
      <c r="AH33" s="16"/>
      <c r="AI33" s="16"/>
      <c r="AJ33" s="16"/>
      <c r="AK33" s="16"/>
      <c r="AL33" s="16"/>
      <c r="AM33" s="16"/>
      <c r="AN33" s="16"/>
    </row>
    <row r="34" spans="1:40" x14ac:dyDescent="0.3">
      <c r="A34" s="29" t="s">
        <v>5</v>
      </c>
      <c r="B34" s="18">
        <v>313</v>
      </c>
      <c r="C34" s="18">
        <v>67</v>
      </c>
      <c r="D34" s="65">
        <f>SUM(B34:C34)</f>
        <v>380</v>
      </c>
      <c r="E34" s="18">
        <v>756</v>
      </c>
      <c r="F34" s="18">
        <v>68</v>
      </c>
      <c r="G34" s="65">
        <f>SUM(E34:F34)</f>
        <v>824</v>
      </c>
      <c r="H34" s="18">
        <v>11</v>
      </c>
      <c r="I34" s="65">
        <f>SUM(G34,D34,H34)</f>
        <v>1215</v>
      </c>
      <c r="J34" s="78"/>
      <c r="K34" s="163" t="s">
        <v>5</v>
      </c>
      <c r="L34" s="17">
        <v>140</v>
      </c>
      <c r="M34" s="18">
        <v>188</v>
      </c>
      <c r="N34" s="18">
        <v>356</v>
      </c>
      <c r="O34" s="65">
        <f>SUM(L34:N34)</f>
        <v>684</v>
      </c>
      <c r="P34" s="18">
        <v>385</v>
      </c>
      <c r="Q34" s="18">
        <v>124</v>
      </c>
      <c r="R34" s="65">
        <f>SUM(P34:Q34)</f>
        <v>509</v>
      </c>
      <c r="S34" s="18">
        <v>22</v>
      </c>
      <c r="T34" s="65">
        <f>SUM(R34,O34,S34)</f>
        <v>1215</v>
      </c>
      <c r="AE34" s="16"/>
      <c r="AF34" s="16"/>
      <c r="AG34" s="16"/>
      <c r="AH34" s="16"/>
      <c r="AI34" s="16"/>
      <c r="AJ34" s="16"/>
      <c r="AK34" s="16"/>
      <c r="AL34" s="16"/>
      <c r="AM34" s="16"/>
      <c r="AN34" s="16"/>
    </row>
    <row r="35" spans="1:40" x14ac:dyDescent="0.3">
      <c r="A35" s="29" t="s">
        <v>6</v>
      </c>
      <c r="B35" s="18">
        <v>6</v>
      </c>
      <c r="C35" s="18">
        <v>1</v>
      </c>
      <c r="D35" s="65">
        <f>SUM(B35:C35)</f>
        <v>7</v>
      </c>
      <c r="E35" s="18">
        <v>129</v>
      </c>
      <c r="F35" s="18">
        <v>5</v>
      </c>
      <c r="G35" s="65">
        <f>SUM(E35:F35)</f>
        <v>134</v>
      </c>
      <c r="H35" s="18">
        <v>0</v>
      </c>
      <c r="I35" s="65">
        <f>SUM(G35,D35,H35)</f>
        <v>141</v>
      </c>
      <c r="J35" s="78"/>
      <c r="K35" s="163" t="s">
        <v>6</v>
      </c>
      <c r="L35" s="17">
        <v>6</v>
      </c>
      <c r="M35" s="18">
        <v>11</v>
      </c>
      <c r="N35" s="18">
        <v>41</v>
      </c>
      <c r="O35" s="65">
        <f>SUM(L35:N35)</f>
        <v>58</v>
      </c>
      <c r="P35" s="18">
        <v>70</v>
      </c>
      <c r="Q35" s="18">
        <v>11</v>
      </c>
      <c r="R35" s="65">
        <f>SUM(P35:Q35)</f>
        <v>81</v>
      </c>
      <c r="S35" s="18">
        <v>2</v>
      </c>
      <c r="T35" s="65">
        <f>SUM(R35,O35,S35)</f>
        <v>141</v>
      </c>
      <c r="AE35" s="16"/>
      <c r="AF35" s="16"/>
      <c r="AG35" s="16"/>
      <c r="AH35" s="16"/>
      <c r="AI35" s="16"/>
      <c r="AJ35" s="16"/>
      <c r="AK35" s="16"/>
      <c r="AL35" s="16"/>
      <c r="AM35" s="16"/>
      <c r="AN35" s="16"/>
    </row>
    <row r="36" spans="1:40" x14ac:dyDescent="0.3">
      <c r="A36" s="29" t="s">
        <v>7</v>
      </c>
      <c r="B36" s="18">
        <v>113</v>
      </c>
      <c r="C36" s="18">
        <v>17</v>
      </c>
      <c r="D36" s="65">
        <f>SUM(B36:C36)</f>
        <v>130</v>
      </c>
      <c r="E36" s="18">
        <v>132</v>
      </c>
      <c r="F36" s="18">
        <v>20</v>
      </c>
      <c r="G36" s="65">
        <f>SUM(E36:F36)</f>
        <v>152</v>
      </c>
      <c r="H36" s="18">
        <v>4</v>
      </c>
      <c r="I36" s="65">
        <f>SUM(G36,D36,H36)</f>
        <v>286</v>
      </c>
      <c r="J36" s="78"/>
      <c r="K36" s="163" t="s">
        <v>7</v>
      </c>
      <c r="L36" s="17">
        <v>47</v>
      </c>
      <c r="M36" s="18">
        <v>56</v>
      </c>
      <c r="N36" s="18">
        <v>86</v>
      </c>
      <c r="O36" s="65">
        <f>SUM(L36:N36)</f>
        <v>189</v>
      </c>
      <c r="P36" s="18">
        <v>67</v>
      </c>
      <c r="Q36" s="18">
        <v>23</v>
      </c>
      <c r="R36" s="65">
        <f>SUM(P36:Q36)</f>
        <v>90</v>
      </c>
      <c r="S36" s="18">
        <v>7</v>
      </c>
      <c r="T36" s="65">
        <f>SUM(R36,O36,S36)</f>
        <v>286</v>
      </c>
      <c r="AE36" s="16"/>
      <c r="AF36" s="16"/>
      <c r="AG36" s="16"/>
      <c r="AH36" s="16"/>
      <c r="AI36" s="16"/>
      <c r="AJ36" s="16"/>
      <c r="AK36" s="16"/>
      <c r="AL36" s="16"/>
      <c r="AM36" s="16"/>
      <c r="AN36" s="16"/>
    </row>
    <row r="37" spans="1:40" x14ac:dyDescent="0.3">
      <c r="A37" s="165" t="s">
        <v>0</v>
      </c>
      <c r="B37" s="22">
        <v>599</v>
      </c>
      <c r="C37" s="22">
        <v>159</v>
      </c>
      <c r="D37" s="22">
        <f>SUM(B37:C37)</f>
        <v>758</v>
      </c>
      <c r="E37" s="22">
        <v>1456</v>
      </c>
      <c r="F37" s="22">
        <v>158</v>
      </c>
      <c r="G37" s="22">
        <f>SUM(E37:F37)</f>
        <v>1614</v>
      </c>
      <c r="H37" s="22">
        <v>20</v>
      </c>
      <c r="I37" s="22">
        <f>SUM(G37,D37,H37)</f>
        <v>2392</v>
      </c>
      <c r="J37" s="78"/>
      <c r="K37" s="166" t="s">
        <v>0</v>
      </c>
      <c r="L37" s="21">
        <v>308</v>
      </c>
      <c r="M37" s="22">
        <v>370</v>
      </c>
      <c r="N37" s="22">
        <v>661</v>
      </c>
      <c r="O37" s="22">
        <f>SUM(L37:N37)</f>
        <v>1339</v>
      </c>
      <c r="P37" s="22">
        <v>787</v>
      </c>
      <c r="Q37" s="22">
        <v>226</v>
      </c>
      <c r="R37" s="22">
        <f>SUM(P37:Q37)</f>
        <v>1013</v>
      </c>
      <c r="S37" s="22">
        <v>40</v>
      </c>
      <c r="T37" s="22">
        <f>SUM(R37,O37,S37)</f>
        <v>2392</v>
      </c>
      <c r="AE37" s="16"/>
      <c r="AF37" s="16"/>
      <c r="AG37" s="16"/>
      <c r="AH37" s="16"/>
      <c r="AI37" s="16"/>
      <c r="AJ37" s="16"/>
      <c r="AK37" s="16"/>
      <c r="AL37" s="16"/>
      <c r="AM37" s="16"/>
      <c r="AN37" s="16"/>
    </row>
    <row r="38" spans="1:40" x14ac:dyDescent="0.3">
      <c r="A38" s="144" t="s">
        <v>12</v>
      </c>
      <c r="B38" s="18"/>
      <c r="C38" s="18"/>
      <c r="D38" s="65"/>
      <c r="E38" s="18"/>
      <c r="F38" s="18"/>
      <c r="G38" s="65"/>
      <c r="H38" s="18"/>
      <c r="I38" s="65"/>
      <c r="J38" s="78"/>
      <c r="K38" s="167" t="s">
        <v>12</v>
      </c>
      <c r="L38" s="17"/>
      <c r="M38" s="18"/>
      <c r="N38" s="18"/>
      <c r="O38" s="65"/>
      <c r="P38" s="18"/>
      <c r="Q38" s="18"/>
      <c r="R38" s="65"/>
      <c r="S38" s="18"/>
      <c r="T38" s="65"/>
      <c r="AE38" s="16"/>
      <c r="AF38" s="16"/>
      <c r="AG38" s="16"/>
      <c r="AH38" s="16"/>
      <c r="AI38" s="16"/>
      <c r="AJ38" s="16"/>
      <c r="AK38" s="16"/>
      <c r="AL38" s="16"/>
      <c r="AM38" s="16"/>
      <c r="AN38" s="16"/>
    </row>
    <row r="39" spans="1:40" x14ac:dyDescent="0.3">
      <c r="A39" s="29" t="s">
        <v>4</v>
      </c>
      <c r="B39" s="18">
        <v>41</v>
      </c>
      <c r="C39" s="18">
        <v>7</v>
      </c>
      <c r="D39" s="65">
        <f>SUM(B39:C39)</f>
        <v>48</v>
      </c>
      <c r="E39" s="18">
        <v>153</v>
      </c>
      <c r="F39" s="18">
        <v>17</v>
      </c>
      <c r="G39" s="65">
        <f>SUM(E39:F39)</f>
        <v>170</v>
      </c>
      <c r="H39" s="18">
        <v>2</v>
      </c>
      <c r="I39" s="65">
        <f>SUM(G39,D39,H39)</f>
        <v>220</v>
      </c>
      <c r="J39" s="79"/>
      <c r="K39" s="163" t="s">
        <v>4</v>
      </c>
      <c r="L39" s="17">
        <v>32</v>
      </c>
      <c r="M39" s="18">
        <v>24</v>
      </c>
      <c r="N39" s="18">
        <v>57</v>
      </c>
      <c r="O39" s="65">
        <f>SUM(L39:N39)</f>
        <v>113</v>
      </c>
      <c r="P39" s="18">
        <v>82</v>
      </c>
      <c r="Q39" s="18">
        <v>20</v>
      </c>
      <c r="R39" s="65">
        <f>SUM(P39:Q39)</f>
        <v>102</v>
      </c>
      <c r="S39" s="18">
        <v>5</v>
      </c>
      <c r="T39" s="65">
        <f>SUM(R39,O39,S39)</f>
        <v>220</v>
      </c>
      <c r="AE39" s="16"/>
      <c r="AF39" s="16"/>
      <c r="AG39" s="16"/>
      <c r="AH39" s="16"/>
      <c r="AI39" s="16"/>
      <c r="AJ39" s="16"/>
      <c r="AK39" s="16"/>
      <c r="AL39" s="16"/>
      <c r="AM39" s="16"/>
      <c r="AN39" s="16"/>
    </row>
    <row r="40" spans="1:40" x14ac:dyDescent="0.3">
      <c r="A40" s="29" t="s">
        <v>5</v>
      </c>
      <c r="B40" s="18">
        <v>136</v>
      </c>
      <c r="C40" s="18">
        <v>47</v>
      </c>
      <c r="D40" s="65">
        <f>SUM(B40:C40)</f>
        <v>183</v>
      </c>
      <c r="E40" s="18">
        <v>438</v>
      </c>
      <c r="F40" s="18">
        <v>53</v>
      </c>
      <c r="G40" s="65">
        <f>SUM(E40:F40)</f>
        <v>491</v>
      </c>
      <c r="H40" s="18">
        <v>15</v>
      </c>
      <c r="I40" s="65">
        <f>SUM(G40,D40,H40)</f>
        <v>689</v>
      </c>
      <c r="J40" s="78"/>
      <c r="K40" s="163" t="s">
        <v>5</v>
      </c>
      <c r="L40" s="17">
        <v>93</v>
      </c>
      <c r="M40" s="18">
        <v>69</v>
      </c>
      <c r="N40" s="18">
        <v>179</v>
      </c>
      <c r="O40" s="65">
        <f>SUM(L40:N40)</f>
        <v>341</v>
      </c>
      <c r="P40" s="18">
        <v>257</v>
      </c>
      <c r="Q40" s="18">
        <v>65</v>
      </c>
      <c r="R40" s="65">
        <f>SUM(P40:Q40)</f>
        <v>322</v>
      </c>
      <c r="S40" s="18">
        <v>26</v>
      </c>
      <c r="T40" s="65">
        <f>SUM(R40,O40,S40)</f>
        <v>689</v>
      </c>
      <c r="AE40" s="16"/>
      <c r="AF40" s="16"/>
      <c r="AG40" s="16"/>
      <c r="AH40" s="16"/>
      <c r="AI40" s="16"/>
      <c r="AJ40" s="16"/>
      <c r="AK40" s="16"/>
      <c r="AL40" s="16"/>
      <c r="AM40" s="16"/>
      <c r="AN40" s="16"/>
    </row>
    <row r="41" spans="1:40" x14ac:dyDescent="0.3">
      <c r="A41" s="29" t="s">
        <v>6</v>
      </c>
      <c r="B41" s="18">
        <v>40</v>
      </c>
      <c r="C41" s="18">
        <v>14</v>
      </c>
      <c r="D41" s="65">
        <f>SUM(B41:C41)</f>
        <v>54</v>
      </c>
      <c r="E41" s="18">
        <v>136</v>
      </c>
      <c r="F41" s="18">
        <v>20</v>
      </c>
      <c r="G41" s="65">
        <f>SUM(E41:F41)</f>
        <v>156</v>
      </c>
      <c r="H41" s="18">
        <v>1</v>
      </c>
      <c r="I41" s="65">
        <f>SUM(G41,D41,H41)</f>
        <v>211</v>
      </c>
      <c r="J41" s="78"/>
      <c r="K41" s="163" t="s">
        <v>6</v>
      </c>
      <c r="L41" s="17">
        <v>17</v>
      </c>
      <c r="M41" s="18">
        <v>29</v>
      </c>
      <c r="N41" s="18">
        <v>58</v>
      </c>
      <c r="O41" s="65">
        <f>SUM(L41:N41)</f>
        <v>104</v>
      </c>
      <c r="P41" s="18">
        <v>80</v>
      </c>
      <c r="Q41" s="18">
        <v>21</v>
      </c>
      <c r="R41" s="65">
        <f>SUM(P41:Q41)</f>
        <v>101</v>
      </c>
      <c r="S41" s="18">
        <v>6</v>
      </c>
      <c r="T41" s="65">
        <f>SUM(R41,O41,S41)</f>
        <v>211</v>
      </c>
      <c r="AE41" s="16"/>
      <c r="AF41" s="16"/>
      <c r="AG41" s="16"/>
      <c r="AH41" s="16"/>
      <c r="AI41" s="16"/>
      <c r="AJ41" s="16"/>
      <c r="AK41" s="16"/>
      <c r="AL41" s="16"/>
      <c r="AM41" s="16"/>
      <c r="AN41" s="16"/>
    </row>
    <row r="42" spans="1:40" x14ac:dyDescent="0.3">
      <c r="A42" s="29" t="s">
        <v>7</v>
      </c>
      <c r="B42" s="18">
        <v>0</v>
      </c>
      <c r="C42" s="18">
        <v>0</v>
      </c>
      <c r="D42" s="65">
        <f>SUM(B42:C42)</f>
        <v>0</v>
      </c>
      <c r="E42" s="18">
        <v>0</v>
      </c>
      <c r="F42" s="18">
        <v>0</v>
      </c>
      <c r="G42" s="65">
        <f>SUM(E42:F42)</f>
        <v>0</v>
      </c>
      <c r="H42" s="18">
        <v>0</v>
      </c>
      <c r="I42" s="65">
        <f>SUM(G42,D42,H42)</f>
        <v>0</v>
      </c>
      <c r="J42" s="78"/>
      <c r="K42" s="163" t="s">
        <v>7</v>
      </c>
      <c r="L42" s="17">
        <v>0</v>
      </c>
      <c r="M42" s="18">
        <v>0</v>
      </c>
      <c r="N42" s="18">
        <v>0</v>
      </c>
      <c r="O42" s="65">
        <f>SUM(L42:N42)</f>
        <v>0</v>
      </c>
      <c r="P42" s="18">
        <v>0</v>
      </c>
      <c r="Q42" s="18">
        <v>0</v>
      </c>
      <c r="R42" s="65">
        <f>SUM(P42:Q42)</f>
        <v>0</v>
      </c>
      <c r="S42" s="18">
        <v>0</v>
      </c>
      <c r="T42" s="65">
        <f>SUM(R42,O42,S42)</f>
        <v>0</v>
      </c>
      <c r="AE42" s="16"/>
      <c r="AF42" s="16"/>
      <c r="AG42" s="16"/>
      <c r="AH42" s="16"/>
      <c r="AI42" s="16"/>
      <c r="AJ42" s="16"/>
      <c r="AK42" s="16"/>
      <c r="AL42" s="16"/>
      <c r="AM42" s="16"/>
      <c r="AN42" s="16"/>
    </row>
    <row r="43" spans="1:40" x14ac:dyDescent="0.3">
      <c r="A43" s="165" t="s">
        <v>0</v>
      </c>
      <c r="B43" s="22">
        <v>217</v>
      </c>
      <c r="C43" s="22">
        <v>68</v>
      </c>
      <c r="D43" s="22">
        <f>SUM(B43:C43)</f>
        <v>285</v>
      </c>
      <c r="E43" s="22">
        <v>727</v>
      </c>
      <c r="F43" s="22">
        <v>90</v>
      </c>
      <c r="G43" s="22">
        <f>SUM(E43:F43)</f>
        <v>817</v>
      </c>
      <c r="H43" s="22">
        <v>18</v>
      </c>
      <c r="I43" s="22">
        <f>SUM(G43,D43,H43)</f>
        <v>1120</v>
      </c>
      <c r="J43" s="78"/>
      <c r="K43" s="166" t="s">
        <v>0</v>
      </c>
      <c r="L43" s="21">
        <v>142</v>
      </c>
      <c r="M43" s="22">
        <v>122</v>
      </c>
      <c r="N43" s="22">
        <v>294</v>
      </c>
      <c r="O43" s="22">
        <f>SUM(L43:N43)</f>
        <v>558</v>
      </c>
      <c r="P43" s="22">
        <v>419</v>
      </c>
      <c r="Q43" s="22">
        <v>106</v>
      </c>
      <c r="R43" s="22">
        <f>SUM(P43:Q43)</f>
        <v>525</v>
      </c>
      <c r="S43" s="22">
        <v>37</v>
      </c>
      <c r="T43" s="22">
        <f>SUM(R43,O43,S43)</f>
        <v>1120</v>
      </c>
      <c r="AE43" s="16"/>
      <c r="AF43" s="16"/>
      <c r="AG43" s="16"/>
      <c r="AH43" s="16"/>
      <c r="AI43" s="16"/>
      <c r="AJ43" s="16"/>
      <c r="AK43" s="16"/>
      <c r="AL43" s="16"/>
      <c r="AM43" s="16"/>
      <c r="AN43" s="16"/>
    </row>
    <row r="44" spans="1:40" x14ac:dyDescent="0.3">
      <c r="A44" s="168" t="s">
        <v>13</v>
      </c>
      <c r="B44" s="26"/>
      <c r="C44" s="26"/>
      <c r="D44" s="66"/>
      <c r="E44" s="26"/>
      <c r="F44" s="26"/>
      <c r="G44" s="66"/>
      <c r="H44" s="26"/>
      <c r="I44" s="66"/>
      <c r="J44" s="78"/>
      <c r="K44" s="159" t="s">
        <v>13</v>
      </c>
      <c r="L44" s="25"/>
      <c r="M44" s="26"/>
      <c r="N44" s="26"/>
      <c r="O44" s="66"/>
      <c r="P44" s="26"/>
      <c r="Q44" s="26"/>
      <c r="R44" s="66"/>
      <c r="S44" s="26"/>
      <c r="T44" s="66"/>
      <c r="AF44" s="16"/>
      <c r="AG44" s="16"/>
      <c r="AH44" s="16"/>
      <c r="AI44" s="16"/>
      <c r="AJ44" s="16"/>
      <c r="AK44" s="16"/>
      <c r="AL44" s="16"/>
      <c r="AM44" s="16"/>
      <c r="AN44" s="16"/>
    </row>
    <row r="45" spans="1:40" x14ac:dyDescent="0.3">
      <c r="A45" s="29" t="s">
        <v>4</v>
      </c>
      <c r="B45" s="18">
        <f>SUM(B10,B16,B22,B27,B33,B39)</f>
        <v>688</v>
      </c>
      <c r="C45" s="18">
        <f t="shared" ref="B45:I46" si="0">SUM(C10,C16,C22,C27,C33,C39)</f>
        <v>231</v>
      </c>
      <c r="D45" s="65">
        <f t="shared" si="0"/>
        <v>919</v>
      </c>
      <c r="E45" s="18">
        <f t="shared" si="0"/>
        <v>1693</v>
      </c>
      <c r="F45" s="18">
        <f t="shared" si="0"/>
        <v>252</v>
      </c>
      <c r="G45" s="65">
        <f t="shared" si="0"/>
        <v>1945</v>
      </c>
      <c r="H45" s="18">
        <f t="shared" si="0"/>
        <v>20</v>
      </c>
      <c r="I45" s="65">
        <f t="shared" si="0"/>
        <v>2884</v>
      </c>
      <c r="J45" s="79"/>
      <c r="K45" s="163" t="s">
        <v>4</v>
      </c>
      <c r="L45" s="17">
        <f t="shared" ref="L45:S45" si="1">SUM(L10,L16,L22,L27,L33,L39)</f>
        <v>428</v>
      </c>
      <c r="M45" s="18">
        <f t="shared" si="1"/>
        <v>397</v>
      </c>
      <c r="N45" s="18">
        <f t="shared" si="1"/>
        <v>721</v>
      </c>
      <c r="O45" s="65">
        <f t="shared" si="1"/>
        <v>1546</v>
      </c>
      <c r="P45" s="18">
        <f t="shared" si="1"/>
        <v>948</v>
      </c>
      <c r="Q45" s="18">
        <f t="shared" si="1"/>
        <v>309</v>
      </c>
      <c r="R45" s="65">
        <f t="shared" si="1"/>
        <v>1257</v>
      </c>
      <c r="S45" s="18">
        <f t="shared" si="1"/>
        <v>81</v>
      </c>
      <c r="T45" s="65">
        <f>SUM(T10,T16,T22,T27,T33,T39)</f>
        <v>2884</v>
      </c>
      <c r="AE45" s="16"/>
      <c r="AF45" s="16"/>
      <c r="AG45" s="16"/>
      <c r="AH45" s="16"/>
      <c r="AI45" s="16"/>
      <c r="AJ45" s="16"/>
      <c r="AK45" s="16"/>
      <c r="AL45" s="16"/>
      <c r="AM45" s="16"/>
      <c r="AN45" s="16"/>
    </row>
    <row r="46" spans="1:40" x14ac:dyDescent="0.3">
      <c r="A46" s="29" t="s">
        <v>5</v>
      </c>
      <c r="B46" s="18">
        <f t="shared" si="0"/>
        <v>1195</v>
      </c>
      <c r="C46" s="18">
        <f t="shared" si="0"/>
        <v>301</v>
      </c>
      <c r="D46" s="65">
        <f t="shared" si="0"/>
        <v>1496</v>
      </c>
      <c r="E46" s="18">
        <f t="shared" si="0"/>
        <v>2642</v>
      </c>
      <c r="F46" s="18">
        <f t="shared" si="0"/>
        <v>307</v>
      </c>
      <c r="G46" s="65">
        <f t="shared" si="0"/>
        <v>2949</v>
      </c>
      <c r="H46" s="18">
        <f t="shared" si="0"/>
        <v>108</v>
      </c>
      <c r="I46" s="65">
        <f t="shared" si="0"/>
        <v>4553</v>
      </c>
      <c r="J46" s="78"/>
      <c r="K46" s="163" t="s">
        <v>5</v>
      </c>
      <c r="L46" s="17">
        <f t="shared" ref="L46:S46" si="2">SUM(L11,L17,L23,L28,L34,L40)</f>
        <v>693</v>
      </c>
      <c r="M46" s="18">
        <f t="shared" si="2"/>
        <v>566</v>
      </c>
      <c r="N46" s="18">
        <f t="shared" si="2"/>
        <v>1141</v>
      </c>
      <c r="O46" s="65">
        <f t="shared" si="2"/>
        <v>2400</v>
      </c>
      <c r="P46" s="18">
        <f t="shared" si="2"/>
        <v>1491</v>
      </c>
      <c r="Q46" s="18">
        <f t="shared" si="2"/>
        <v>453</v>
      </c>
      <c r="R46" s="65">
        <f t="shared" si="2"/>
        <v>1944</v>
      </c>
      <c r="S46" s="18">
        <f t="shared" si="2"/>
        <v>209</v>
      </c>
      <c r="T46" s="65">
        <f>SUM(T11,T17,T23,T28,T34,T40)</f>
        <v>4553</v>
      </c>
      <c r="AE46" s="16"/>
      <c r="AF46" s="16"/>
      <c r="AG46" s="16"/>
      <c r="AH46" s="16"/>
      <c r="AI46" s="16"/>
      <c r="AJ46" s="16"/>
      <c r="AK46" s="16"/>
      <c r="AL46" s="16"/>
      <c r="AM46" s="16"/>
      <c r="AN46" s="16"/>
    </row>
    <row r="47" spans="1:40" x14ac:dyDescent="0.3">
      <c r="A47" s="29" t="s">
        <v>6</v>
      </c>
      <c r="B47" s="18">
        <f>SUM(B12,B18,B29,B35,B41)</f>
        <v>59</v>
      </c>
      <c r="C47" s="18">
        <f t="shared" ref="C47:I47" si="3">SUM(C12,C18,C29,C35,C41)</f>
        <v>27</v>
      </c>
      <c r="D47" s="65">
        <f t="shared" si="3"/>
        <v>86</v>
      </c>
      <c r="E47" s="18">
        <f t="shared" si="3"/>
        <v>459</v>
      </c>
      <c r="F47" s="18">
        <f t="shared" si="3"/>
        <v>41</v>
      </c>
      <c r="G47" s="65">
        <f t="shared" si="3"/>
        <v>500</v>
      </c>
      <c r="H47" s="18">
        <f t="shared" si="3"/>
        <v>2</v>
      </c>
      <c r="I47" s="65">
        <f t="shared" si="3"/>
        <v>588</v>
      </c>
      <c r="J47" s="78"/>
      <c r="K47" s="163" t="s">
        <v>6</v>
      </c>
      <c r="L47" s="17">
        <f t="shared" ref="L47:S47" si="4">SUM(L12,L18,L29,L35,L41)</f>
        <v>37</v>
      </c>
      <c r="M47" s="18">
        <f t="shared" si="4"/>
        <v>52</v>
      </c>
      <c r="N47" s="18">
        <f t="shared" si="4"/>
        <v>158</v>
      </c>
      <c r="O47" s="65">
        <f t="shared" si="4"/>
        <v>247</v>
      </c>
      <c r="P47" s="18">
        <f t="shared" si="4"/>
        <v>230</v>
      </c>
      <c r="Q47" s="18">
        <f t="shared" si="4"/>
        <v>76</v>
      </c>
      <c r="R47" s="65">
        <f t="shared" si="4"/>
        <v>306</v>
      </c>
      <c r="S47" s="18">
        <f t="shared" si="4"/>
        <v>35</v>
      </c>
      <c r="T47" s="65">
        <f>SUM(T12,T18,T29,T35,T41)</f>
        <v>588</v>
      </c>
      <c r="AE47" s="16"/>
      <c r="AF47" s="16"/>
      <c r="AG47" s="16"/>
      <c r="AH47" s="16"/>
      <c r="AI47" s="16"/>
      <c r="AJ47" s="16"/>
      <c r="AK47" s="16"/>
      <c r="AL47" s="16"/>
      <c r="AM47" s="16"/>
      <c r="AN47" s="16"/>
    </row>
    <row r="48" spans="1:40" x14ac:dyDescent="0.3">
      <c r="A48" s="29" t="s">
        <v>7</v>
      </c>
      <c r="B48" s="18">
        <f>SUM(B13,B19,B24,B30,B36,B42)</f>
        <v>390</v>
      </c>
      <c r="C48" s="18">
        <f t="shared" ref="C48:I48" si="5">SUM(C13,C19,C24,C30,C36,C42)</f>
        <v>126</v>
      </c>
      <c r="D48" s="65">
        <f t="shared" si="5"/>
        <v>516</v>
      </c>
      <c r="E48" s="18">
        <f t="shared" si="5"/>
        <v>399</v>
      </c>
      <c r="F48" s="18">
        <f t="shared" si="5"/>
        <v>99</v>
      </c>
      <c r="G48" s="65">
        <f t="shared" si="5"/>
        <v>498</v>
      </c>
      <c r="H48" s="18">
        <f t="shared" si="5"/>
        <v>19</v>
      </c>
      <c r="I48" s="65">
        <f t="shared" si="5"/>
        <v>1033</v>
      </c>
      <c r="J48" s="78"/>
      <c r="K48" s="163" t="s">
        <v>7</v>
      </c>
      <c r="L48" s="17">
        <f t="shared" ref="L48:S48" si="6">SUM(L13,L19,L24,L30,L36,L42)</f>
        <v>227</v>
      </c>
      <c r="M48" s="18">
        <f t="shared" si="6"/>
        <v>160</v>
      </c>
      <c r="N48" s="18">
        <f t="shared" si="6"/>
        <v>255</v>
      </c>
      <c r="O48" s="65">
        <f t="shared" si="6"/>
        <v>642</v>
      </c>
      <c r="P48" s="18">
        <f t="shared" si="6"/>
        <v>260</v>
      </c>
      <c r="Q48" s="18">
        <f t="shared" si="6"/>
        <v>90</v>
      </c>
      <c r="R48" s="65">
        <f t="shared" si="6"/>
        <v>350</v>
      </c>
      <c r="S48" s="18">
        <f t="shared" si="6"/>
        <v>41</v>
      </c>
      <c r="T48" s="65">
        <f>SUM(T13,T19,T24,T30,T36,T42)</f>
        <v>1033</v>
      </c>
      <c r="AE48" s="16"/>
      <c r="AF48" s="16"/>
      <c r="AG48" s="16"/>
      <c r="AH48" s="16"/>
      <c r="AI48" s="16"/>
      <c r="AJ48" s="16"/>
      <c r="AK48" s="16"/>
      <c r="AL48" s="16"/>
      <c r="AM48" s="16"/>
      <c r="AN48" s="16"/>
    </row>
    <row r="49" spans="1:40" x14ac:dyDescent="0.3">
      <c r="A49" s="165" t="s">
        <v>14</v>
      </c>
      <c r="B49" s="22">
        <f t="shared" ref="B49:I49" si="7">SUM(B45:B48)</f>
        <v>2332</v>
      </c>
      <c r="C49" s="22">
        <f t="shared" si="7"/>
        <v>685</v>
      </c>
      <c r="D49" s="22">
        <f t="shared" si="7"/>
        <v>3017</v>
      </c>
      <c r="E49" s="22">
        <f t="shared" si="7"/>
        <v>5193</v>
      </c>
      <c r="F49" s="22">
        <f t="shared" si="7"/>
        <v>699</v>
      </c>
      <c r="G49" s="22">
        <f t="shared" si="7"/>
        <v>5892</v>
      </c>
      <c r="H49" s="22">
        <f t="shared" si="7"/>
        <v>149</v>
      </c>
      <c r="I49" s="22">
        <f t="shared" si="7"/>
        <v>9058</v>
      </c>
      <c r="J49" s="78"/>
      <c r="K49" s="166" t="s">
        <v>14</v>
      </c>
      <c r="L49" s="21">
        <f t="shared" ref="L49:T49" si="8">SUM(L45:L48)</f>
        <v>1385</v>
      </c>
      <c r="M49" s="22">
        <f t="shared" si="8"/>
        <v>1175</v>
      </c>
      <c r="N49" s="22">
        <f t="shared" si="8"/>
        <v>2275</v>
      </c>
      <c r="O49" s="22">
        <f t="shared" si="8"/>
        <v>4835</v>
      </c>
      <c r="P49" s="22">
        <f t="shared" si="8"/>
        <v>2929</v>
      </c>
      <c r="Q49" s="22">
        <f t="shared" si="8"/>
        <v>928</v>
      </c>
      <c r="R49" s="22">
        <f t="shared" si="8"/>
        <v>3857</v>
      </c>
      <c r="S49" s="22">
        <f t="shared" si="8"/>
        <v>366</v>
      </c>
      <c r="T49" s="22">
        <f t="shared" si="8"/>
        <v>9058</v>
      </c>
      <c r="AE49" s="16"/>
      <c r="AF49" s="16"/>
      <c r="AG49" s="16"/>
      <c r="AH49" s="16"/>
      <c r="AI49" s="16"/>
      <c r="AJ49" s="16"/>
      <c r="AK49" s="16"/>
      <c r="AL49" s="16"/>
      <c r="AM49" s="16"/>
      <c r="AN49" s="16"/>
    </row>
    <row r="50" spans="1:40" x14ac:dyDescent="0.3">
      <c r="A50" s="29"/>
      <c r="J50" s="78"/>
      <c r="AE50" s="16"/>
    </row>
    <row r="51" spans="1:40" x14ac:dyDescent="0.3">
      <c r="A51" s="248" t="s">
        <v>97</v>
      </c>
      <c r="J51" s="78"/>
      <c r="K51" s="248" t="s">
        <v>97</v>
      </c>
      <c r="AE51" s="16"/>
    </row>
    <row r="52" spans="1:40" x14ac:dyDescent="0.3">
      <c r="A52" s="211" t="s">
        <v>103</v>
      </c>
      <c r="J52" s="79"/>
      <c r="AE52" s="16"/>
    </row>
    <row r="53" spans="1:40" x14ac:dyDescent="0.3">
      <c r="A53" s="211" t="s">
        <v>104</v>
      </c>
      <c r="AE53" s="16"/>
    </row>
    <row r="54" spans="1:40" x14ac:dyDescent="0.3">
      <c r="A54" s="27"/>
      <c r="AE54" s="16"/>
    </row>
    <row r="55" spans="1:40" x14ac:dyDescent="0.3">
      <c r="A55" s="28"/>
      <c r="AE55" s="16"/>
    </row>
    <row r="56" spans="1:40" x14ac:dyDescent="0.3">
      <c r="A56" s="27"/>
      <c r="AE56" s="16"/>
    </row>
    <row r="57" spans="1:40" x14ac:dyDescent="0.3">
      <c r="AE57" s="16"/>
    </row>
    <row r="58" spans="1:40" x14ac:dyDescent="0.3">
      <c r="AE58" s="16"/>
    </row>
    <row r="59" spans="1:40" x14ac:dyDescent="0.3">
      <c r="AE59" s="16"/>
    </row>
    <row r="60" spans="1:40" x14ac:dyDescent="0.3">
      <c r="AE60" s="16"/>
    </row>
  </sheetData>
  <mergeCells count="12">
    <mergeCell ref="E7:G7"/>
    <mergeCell ref="P7:R7"/>
    <mergeCell ref="B7:D7"/>
    <mergeCell ref="L7:O7"/>
    <mergeCell ref="A6:I6"/>
    <mergeCell ref="L6:T6"/>
    <mergeCell ref="A2:I2"/>
    <mergeCell ref="A3:I3"/>
    <mergeCell ref="K3:T3"/>
    <mergeCell ref="A5:I5"/>
    <mergeCell ref="K5:T5"/>
    <mergeCell ref="K2:T2"/>
  </mergeCells>
  <pageMargins left="0.11811023622047245" right="0.11811023622047245" top="0.35433070866141736" bottom="0.15748031496062992" header="0.31496062992125984" footer="0.31496062992125984"/>
  <pageSetup paperSize="9" scale="85"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O40"/>
  <sheetViews>
    <sheetView zoomScaleNormal="100" workbookViewId="0"/>
  </sheetViews>
  <sheetFormatPr defaultRowHeight="14.4" x14ac:dyDescent="0.3"/>
  <cols>
    <col min="1" max="1" width="12.44140625" style="2" customWidth="1"/>
    <col min="2" max="2" width="16" customWidth="1"/>
    <col min="3" max="3" width="15.5546875" customWidth="1"/>
    <col min="4" max="5" width="10.44140625" customWidth="1"/>
    <col min="6" max="6" width="10.109375" customWidth="1"/>
    <col min="8" max="10" width="10.6640625" customWidth="1"/>
    <col min="11" max="12" width="10.109375" customWidth="1"/>
    <col min="13" max="13" width="11.109375" customWidth="1"/>
    <col min="14" max="14" width="10.44140625" customWidth="1"/>
    <col min="18" max="19" width="11" customWidth="1"/>
    <col min="20" max="20" width="11.109375" customWidth="1"/>
    <col min="24" max="24" width="9.109375" style="2" customWidth="1"/>
  </cols>
  <sheetData>
    <row r="1" spans="1:41" x14ac:dyDescent="0.3">
      <c r="A1" s="1"/>
      <c r="J1" s="2"/>
    </row>
    <row r="2" spans="1:41" x14ac:dyDescent="0.3">
      <c r="A2" s="214" t="s">
        <v>101</v>
      </c>
      <c r="B2" s="214"/>
      <c r="C2" s="214"/>
      <c r="D2" s="214"/>
      <c r="E2" s="214"/>
      <c r="F2" s="214"/>
      <c r="G2" s="214"/>
      <c r="H2" s="214"/>
      <c r="I2" s="214"/>
      <c r="J2" s="214"/>
      <c r="K2" s="214"/>
      <c r="L2" s="214"/>
      <c r="M2" s="214"/>
      <c r="N2" s="214"/>
      <c r="O2" s="214"/>
      <c r="P2" s="214"/>
      <c r="Q2" s="214"/>
      <c r="R2" s="214"/>
      <c r="S2" s="214"/>
      <c r="T2" s="214"/>
      <c r="U2" s="214"/>
      <c r="V2" s="214"/>
      <c r="W2" s="214"/>
      <c r="X2" s="214"/>
    </row>
    <row r="3" spans="1:41" s="189" customFormat="1" x14ac:dyDescent="0.3">
      <c r="A3" s="221" t="s">
        <v>92</v>
      </c>
      <c r="B3" s="221"/>
      <c r="C3" s="221"/>
      <c r="D3" s="221"/>
      <c r="E3" s="221"/>
      <c r="F3" s="221"/>
      <c r="G3" s="221"/>
      <c r="H3" s="221"/>
      <c r="I3" s="221"/>
      <c r="J3" s="221"/>
      <c r="K3" s="221"/>
      <c r="L3" s="221"/>
      <c r="M3" s="221"/>
      <c r="N3" s="221"/>
      <c r="O3" s="221"/>
      <c r="P3" s="221"/>
      <c r="Q3" s="221"/>
      <c r="R3" s="221"/>
      <c r="S3" s="221"/>
      <c r="T3" s="221"/>
      <c r="U3" s="221"/>
      <c r="V3" s="221"/>
      <c r="W3" s="221"/>
      <c r="X3" s="221"/>
    </row>
    <row r="4" spans="1:41" ht="7.2" customHeight="1" x14ac:dyDescent="0.3">
      <c r="A4" s="30"/>
      <c r="B4" s="30"/>
      <c r="C4" s="30"/>
      <c r="D4" s="30"/>
      <c r="E4" s="30"/>
      <c r="F4" s="30"/>
      <c r="G4" s="30"/>
      <c r="H4" s="30"/>
      <c r="I4" s="30"/>
      <c r="J4" s="30"/>
      <c r="K4" s="30"/>
      <c r="L4" s="30"/>
      <c r="M4" s="30"/>
      <c r="N4" s="30"/>
      <c r="O4" s="30"/>
      <c r="P4" s="30"/>
      <c r="Q4" s="30"/>
      <c r="R4" s="30"/>
      <c r="S4" s="30"/>
      <c r="T4" s="30"/>
      <c r="U4" s="30"/>
      <c r="V4" s="30"/>
      <c r="W4" s="30"/>
      <c r="X4" s="30"/>
    </row>
    <row r="5" spans="1:41" x14ac:dyDescent="0.3">
      <c r="A5" s="239" t="s">
        <v>74</v>
      </c>
      <c r="B5" s="239"/>
      <c r="C5" s="239"/>
      <c r="D5" s="239"/>
      <c r="E5" s="239"/>
      <c r="F5" s="239"/>
      <c r="G5" s="239"/>
      <c r="H5" s="239"/>
      <c r="I5" s="239"/>
      <c r="J5" s="239"/>
      <c r="K5" s="239"/>
      <c r="L5" s="239"/>
      <c r="M5" s="239"/>
      <c r="N5" s="239"/>
      <c r="O5" s="239"/>
      <c r="P5" s="239"/>
      <c r="Q5" s="239"/>
      <c r="R5" s="239"/>
      <c r="S5" s="239"/>
      <c r="T5" s="239"/>
      <c r="U5" s="239"/>
      <c r="V5" s="239"/>
      <c r="W5" s="239"/>
      <c r="X5" s="239"/>
    </row>
    <row r="6" spans="1:41" ht="7.2" customHeight="1" thickBot="1" x14ac:dyDescent="0.35"/>
    <row r="7" spans="1:41" s="32" customFormat="1" ht="15" thickTop="1" x14ac:dyDescent="0.3">
      <c r="A7" s="235" t="s">
        <v>43</v>
      </c>
      <c r="B7" s="235"/>
      <c r="C7" s="237"/>
      <c r="D7" s="236" t="s">
        <v>1</v>
      </c>
      <c r="E7" s="235"/>
      <c r="F7" s="235"/>
      <c r="G7" s="235"/>
      <c r="H7" s="235"/>
      <c r="I7" s="235"/>
      <c r="J7" s="237"/>
      <c r="K7" s="236" t="s">
        <v>2</v>
      </c>
      <c r="L7" s="235"/>
      <c r="M7" s="235"/>
      <c r="N7" s="235"/>
      <c r="O7" s="235"/>
      <c r="P7" s="235"/>
      <c r="Q7" s="237"/>
      <c r="R7" s="235" t="s">
        <v>0</v>
      </c>
      <c r="S7" s="235"/>
      <c r="T7" s="235"/>
      <c r="U7" s="235"/>
      <c r="V7" s="235"/>
      <c r="W7" s="235"/>
      <c r="X7" s="235"/>
    </row>
    <row r="8" spans="1:41" ht="44.4" customHeight="1" x14ac:dyDescent="0.3">
      <c r="A8" s="99" t="s">
        <v>34</v>
      </c>
      <c r="B8" s="59" t="s">
        <v>56</v>
      </c>
      <c r="C8" s="103" t="s">
        <v>87</v>
      </c>
      <c r="D8" s="238" t="s">
        <v>40</v>
      </c>
      <c r="E8" s="234"/>
      <c r="F8" s="90" t="s">
        <v>39</v>
      </c>
      <c r="G8" s="232" t="s">
        <v>38</v>
      </c>
      <c r="H8" s="233"/>
      <c r="I8" s="234"/>
      <c r="J8" s="122" t="s">
        <v>0</v>
      </c>
      <c r="K8" s="238" t="s">
        <v>40</v>
      </c>
      <c r="L8" s="234"/>
      <c r="M8" s="90" t="s">
        <v>39</v>
      </c>
      <c r="N8" s="232" t="s">
        <v>38</v>
      </c>
      <c r="O8" s="233"/>
      <c r="P8" s="234"/>
      <c r="Q8" s="122" t="s">
        <v>0</v>
      </c>
      <c r="R8" s="233" t="s">
        <v>40</v>
      </c>
      <c r="S8" s="234"/>
      <c r="T8" s="61" t="s">
        <v>39</v>
      </c>
      <c r="U8" s="232" t="s">
        <v>38</v>
      </c>
      <c r="V8" s="233"/>
      <c r="W8" s="234"/>
      <c r="X8" s="116" t="s">
        <v>0</v>
      </c>
    </row>
    <row r="9" spans="1:41" x14ac:dyDescent="0.3">
      <c r="A9" s="111"/>
      <c r="B9" s="58"/>
      <c r="C9" s="110" t="s">
        <v>44</v>
      </c>
      <c r="D9" s="121" t="s">
        <v>90</v>
      </c>
      <c r="E9" s="60">
        <v>1</v>
      </c>
      <c r="F9" s="60">
        <v>0</v>
      </c>
      <c r="G9" s="60">
        <v>1</v>
      </c>
      <c r="H9" s="60">
        <v>2</v>
      </c>
      <c r="I9" s="60" t="s">
        <v>16</v>
      </c>
      <c r="J9" s="122"/>
      <c r="K9" s="121" t="s">
        <v>90</v>
      </c>
      <c r="L9" s="60">
        <v>1</v>
      </c>
      <c r="M9" s="60">
        <v>0</v>
      </c>
      <c r="N9" s="60">
        <v>1</v>
      </c>
      <c r="O9" s="60">
        <v>2</v>
      </c>
      <c r="P9" s="60" t="s">
        <v>16</v>
      </c>
      <c r="Q9" s="122"/>
      <c r="R9" s="113" t="s">
        <v>90</v>
      </c>
      <c r="S9" s="60">
        <v>1</v>
      </c>
      <c r="T9" s="60">
        <v>0</v>
      </c>
      <c r="U9" s="60">
        <v>1</v>
      </c>
      <c r="V9" s="60">
        <v>2</v>
      </c>
      <c r="W9" s="60" t="s">
        <v>16</v>
      </c>
      <c r="X9" s="117"/>
    </row>
    <row r="10" spans="1:41" x14ac:dyDescent="0.3">
      <c r="A10" s="100" t="s">
        <v>58</v>
      </c>
      <c r="B10" s="96" t="s">
        <v>58</v>
      </c>
      <c r="C10" s="101" t="s">
        <v>58</v>
      </c>
      <c r="D10" s="123">
        <v>5</v>
      </c>
      <c r="E10" s="114">
        <v>38</v>
      </c>
      <c r="F10" s="114">
        <v>7582</v>
      </c>
      <c r="G10" s="114">
        <v>6983</v>
      </c>
      <c r="H10" s="114">
        <v>2200</v>
      </c>
      <c r="I10" s="114">
        <v>428</v>
      </c>
      <c r="J10" s="124">
        <v>17236</v>
      </c>
      <c r="K10" s="123">
        <v>4</v>
      </c>
      <c r="L10" s="114">
        <v>36</v>
      </c>
      <c r="M10" s="114">
        <v>8848</v>
      </c>
      <c r="N10" s="114">
        <v>6539</v>
      </c>
      <c r="O10" s="114">
        <v>1638</v>
      </c>
      <c r="P10" s="114">
        <v>362</v>
      </c>
      <c r="Q10" s="124">
        <v>17427</v>
      </c>
      <c r="R10" s="119">
        <f>SUM(D10,K10)</f>
        <v>9</v>
      </c>
      <c r="S10" s="119">
        <f t="shared" ref="S10:X10" si="0">SUM(E10,L10)</f>
        <v>74</v>
      </c>
      <c r="T10" s="119">
        <f t="shared" si="0"/>
        <v>16430</v>
      </c>
      <c r="U10" s="119">
        <f t="shared" si="0"/>
        <v>13522</v>
      </c>
      <c r="V10" s="119">
        <f t="shared" si="0"/>
        <v>3838</v>
      </c>
      <c r="W10" s="119">
        <f t="shared" si="0"/>
        <v>790</v>
      </c>
      <c r="X10" s="117">
        <f t="shared" si="0"/>
        <v>34663</v>
      </c>
      <c r="Y10" s="15"/>
      <c r="AI10" s="15"/>
      <c r="AJ10" s="15"/>
      <c r="AK10" s="15"/>
      <c r="AL10" s="15"/>
      <c r="AM10" s="15"/>
      <c r="AN10" s="15"/>
      <c r="AO10" s="15"/>
    </row>
    <row r="11" spans="1:41" x14ac:dyDescent="0.3">
      <c r="A11" s="100" t="s">
        <v>58</v>
      </c>
      <c r="B11" s="96" t="s">
        <v>58</v>
      </c>
      <c r="C11" s="101" t="s">
        <v>57</v>
      </c>
      <c r="D11" s="123">
        <v>0</v>
      </c>
      <c r="E11" s="114">
        <v>8</v>
      </c>
      <c r="F11" s="114">
        <v>1771</v>
      </c>
      <c r="G11" s="114">
        <v>1444</v>
      </c>
      <c r="H11" s="114">
        <v>429</v>
      </c>
      <c r="I11" s="114">
        <v>103</v>
      </c>
      <c r="J11" s="124">
        <v>3755</v>
      </c>
      <c r="K11" s="123">
        <v>0</v>
      </c>
      <c r="L11" s="114">
        <v>13</v>
      </c>
      <c r="M11" s="114">
        <v>2063</v>
      </c>
      <c r="N11" s="114">
        <v>1302</v>
      </c>
      <c r="O11" s="114">
        <v>312</v>
      </c>
      <c r="P11" s="114">
        <v>64</v>
      </c>
      <c r="Q11" s="124">
        <v>3754</v>
      </c>
      <c r="R11" s="119">
        <f t="shared" ref="R11:R18" si="1">SUM(D11,K11)</f>
        <v>0</v>
      </c>
      <c r="S11" s="119">
        <f t="shared" ref="S11:S18" si="2">SUM(E11,L11)</f>
        <v>21</v>
      </c>
      <c r="T11" s="119">
        <f t="shared" ref="T11:T18" si="3">SUM(F11,M11)</f>
        <v>3834</v>
      </c>
      <c r="U11" s="119">
        <f t="shared" ref="U11:U18" si="4">SUM(G11,N11)</f>
        <v>2746</v>
      </c>
      <c r="V11" s="119">
        <f t="shared" ref="V11:V18" si="5">SUM(H11,O11)</f>
        <v>741</v>
      </c>
      <c r="W11" s="119">
        <f t="shared" ref="W11:W18" si="6">SUM(I11,P11)</f>
        <v>167</v>
      </c>
      <c r="X11" s="117">
        <f t="shared" ref="X11:X18" si="7">SUM(J11,Q11)</f>
        <v>7509</v>
      </c>
      <c r="Y11" s="15"/>
      <c r="AI11" s="15"/>
      <c r="AJ11" s="15"/>
      <c r="AK11" s="15"/>
      <c r="AL11" s="15"/>
      <c r="AM11" s="15"/>
      <c r="AN11" s="15"/>
      <c r="AO11" s="15"/>
    </row>
    <row r="12" spans="1:41" x14ac:dyDescent="0.3">
      <c r="A12" s="100" t="s">
        <v>58</v>
      </c>
      <c r="B12" s="96" t="s">
        <v>57</v>
      </c>
      <c r="C12" s="101" t="s">
        <v>58</v>
      </c>
      <c r="D12" s="123">
        <v>1</v>
      </c>
      <c r="E12" s="114">
        <v>72</v>
      </c>
      <c r="F12" s="114">
        <v>5933</v>
      </c>
      <c r="G12" s="114">
        <v>4086</v>
      </c>
      <c r="H12" s="114">
        <v>1094</v>
      </c>
      <c r="I12" s="114">
        <v>242</v>
      </c>
      <c r="J12" s="124">
        <v>11428</v>
      </c>
      <c r="K12" s="123">
        <v>2</v>
      </c>
      <c r="L12" s="114">
        <v>54</v>
      </c>
      <c r="M12" s="114">
        <v>6895</v>
      </c>
      <c r="N12" s="114">
        <v>3551</v>
      </c>
      <c r="O12" s="114">
        <v>887</v>
      </c>
      <c r="P12" s="114">
        <v>121</v>
      </c>
      <c r="Q12" s="124">
        <v>11510</v>
      </c>
      <c r="R12" s="119">
        <f t="shared" si="1"/>
        <v>3</v>
      </c>
      <c r="S12" s="119">
        <f t="shared" si="2"/>
        <v>126</v>
      </c>
      <c r="T12" s="119">
        <f t="shared" si="3"/>
        <v>12828</v>
      </c>
      <c r="U12" s="119">
        <f t="shared" si="4"/>
        <v>7637</v>
      </c>
      <c r="V12" s="119">
        <f t="shared" si="5"/>
        <v>1981</v>
      </c>
      <c r="W12" s="119">
        <f t="shared" si="6"/>
        <v>363</v>
      </c>
      <c r="X12" s="117">
        <f t="shared" si="7"/>
        <v>22938</v>
      </c>
      <c r="Y12" s="15"/>
      <c r="AI12" s="15"/>
      <c r="AJ12" s="15"/>
      <c r="AK12" s="15"/>
      <c r="AL12" s="15"/>
      <c r="AM12" s="15"/>
      <c r="AN12" s="15"/>
      <c r="AO12" s="15"/>
    </row>
    <row r="13" spans="1:41" x14ac:dyDescent="0.3">
      <c r="A13" s="100" t="s">
        <v>57</v>
      </c>
      <c r="B13" s="96" t="s">
        <v>58</v>
      </c>
      <c r="C13" s="101" t="s">
        <v>58</v>
      </c>
      <c r="D13" s="123">
        <v>1</v>
      </c>
      <c r="E13" s="114">
        <v>40</v>
      </c>
      <c r="F13" s="114">
        <v>8505</v>
      </c>
      <c r="G13" s="114">
        <v>5597</v>
      </c>
      <c r="H13" s="114">
        <v>1114</v>
      </c>
      <c r="I13" s="114">
        <v>188</v>
      </c>
      <c r="J13" s="124">
        <v>15445</v>
      </c>
      <c r="K13" s="123">
        <v>1</v>
      </c>
      <c r="L13" s="114">
        <v>32</v>
      </c>
      <c r="M13" s="114">
        <v>10079</v>
      </c>
      <c r="N13" s="114">
        <v>5355</v>
      </c>
      <c r="O13" s="114">
        <v>821</v>
      </c>
      <c r="P13" s="114">
        <v>155</v>
      </c>
      <c r="Q13" s="124">
        <v>16443</v>
      </c>
      <c r="R13" s="119">
        <f t="shared" si="1"/>
        <v>2</v>
      </c>
      <c r="S13" s="119">
        <f t="shared" si="2"/>
        <v>72</v>
      </c>
      <c r="T13" s="119">
        <f t="shared" si="3"/>
        <v>18584</v>
      </c>
      <c r="U13" s="119">
        <f t="shared" si="4"/>
        <v>10952</v>
      </c>
      <c r="V13" s="119">
        <f t="shared" si="5"/>
        <v>1935</v>
      </c>
      <c r="W13" s="119">
        <f t="shared" si="6"/>
        <v>343</v>
      </c>
      <c r="X13" s="117">
        <f t="shared" si="7"/>
        <v>31888</v>
      </c>
      <c r="AI13" s="15"/>
      <c r="AJ13" s="15"/>
      <c r="AK13" s="15"/>
      <c r="AL13" s="15"/>
      <c r="AM13" s="15"/>
      <c r="AN13" s="15"/>
      <c r="AO13" s="15"/>
    </row>
    <row r="14" spans="1:41" x14ac:dyDescent="0.3">
      <c r="A14" s="100" t="s">
        <v>58</v>
      </c>
      <c r="B14" s="96" t="s">
        <v>57</v>
      </c>
      <c r="C14" s="101" t="s">
        <v>57</v>
      </c>
      <c r="D14" s="123">
        <v>3</v>
      </c>
      <c r="E14" s="114">
        <v>134</v>
      </c>
      <c r="F14" s="114">
        <v>5940</v>
      </c>
      <c r="G14" s="114">
        <v>2260</v>
      </c>
      <c r="H14" s="114">
        <v>515</v>
      </c>
      <c r="I14" s="114">
        <v>96</v>
      </c>
      <c r="J14" s="124">
        <v>8948</v>
      </c>
      <c r="K14" s="123">
        <v>2</v>
      </c>
      <c r="L14" s="114">
        <v>118</v>
      </c>
      <c r="M14" s="114">
        <v>6314</v>
      </c>
      <c r="N14" s="114">
        <v>1719</v>
      </c>
      <c r="O14" s="114">
        <v>372</v>
      </c>
      <c r="P14" s="114">
        <v>60</v>
      </c>
      <c r="Q14" s="124">
        <v>8585</v>
      </c>
      <c r="R14" s="119">
        <f t="shared" si="1"/>
        <v>5</v>
      </c>
      <c r="S14" s="119">
        <f t="shared" si="2"/>
        <v>252</v>
      </c>
      <c r="T14" s="119">
        <f t="shared" si="3"/>
        <v>12254</v>
      </c>
      <c r="U14" s="119">
        <f t="shared" si="4"/>
        <v>3979</v>
      </c>
      <c r="V14" s="119">
        <f t="shared" si="5"/>
        <v>887</v>
      </c>
      <c r="W14" s="119">
        <f t="shared" si="6"/>
        <v>156</v>
      </c>
      <c r="X14" s="117">
        <f t="shared" si="7"/>
        <v>17533</v>
      </c>
      <c r="AI14" s="15"/>
      <c r="AJ14" s="15"/>
      <c r="AK14" s="15"/>
      <c r="AL14" s="15"/>
      <c r="AM14" s="15"/>
      <c r="AN14" s="15"/>
      <c r="AO14" s="15"/>
    </row>
    <row r="15" spans="1:41" x14ac:dyDescent="0.3">
      <c r="A15" s="100" t="s">
        <v>57</v>
      </c>
      <c r="B15" s="96" t="s">
        <v>58</v>
      </c>
      <c r="C15" s="101" t="s">
        <v>57</v>
      </c>
      <c r="D15" s="123">
        <v>1</v>
      </c>
      <c r="E15" s="114">
        <v>39</v>
      </c>
      <c r="F15" s="114">
        <v>5415</v>
      </c>
      <c r="G15" s="114">
        <v>2366</v>
      </c>
      <c r="H15" s="114">
        <v>359</v>
      </c>
      <c r="I15" s="114">
        <v>60</v>
      </c>
      <c r="J15" s="124">
        <v>8240</v>
      </c>
      <c r="K15" s="123">
        <v>0</v>
      </c>
      <c r="L15" s="114">
        <v>31</v>
      </c>
      <c r="M15" s="114">
        <v>5910</v>
      </c>
      <c r="N15" s="114">
        <v>1953</v>
      </c>
      <c r="O15" s="114">
        <v>222</v>
      </c>
      <c r="P15" s="114">
        <v>26</v>
      </c>
      <c r="Q15" s="124">
        <v>8142</v>
      </c>
      <c r="R15" s="119">
        <f t="shared" si="1"/>
        <v>1</v>
      </c>
      <c r="S15" s="119">
        <f t="shared" si="2"/>
        <v>70</v>
      </c>
      <c r="T15" s="119">
        <f t="shared" si="3"/>
        <v>11325</v>
      </c>
      <c r="U15" s="119">
        <f t="shared" si="4"/>
        <v>4319</v>
      </c>
      <c r="V15" s="119">
        <f t="shared" si="5"/>
        <v>581</v>
      </c>
      <c r="W15" s="119">
        <f t="shared" si="6"/>
        <v>86</v>
      </c>
      <c r="X15" s="117">
        <f t="shared" si="7"/>
        <v>16382</v>
      </c>
      <c r="AI15" s="15"/>
      <c r="AJ15" s="15"/>
      <c r="AK15" s="15"/>
      <c r="AL15" s="15"/>
      <c r="AM15" s="15"/>
      <c r="AN15" s="15"/>
      <c r="AO15" s="15"/>
    </row>
    <row r="16" spans="1:41" x14ac:dyDescent="0.3">
      <c r="A16" s="100" t="s">
        <v>57</v>
      </c>
      <c r="B16" s="96" t="s">
        <v>57</v>
      </c>
      <c r="C16" s="101" t="s">
        <v>58</v>
      </c>
      <c r="D16" s="123">
        <v>24</v>
      </c>
      <c r="E16" s="114">
        <v>462</v>
      </c>
      <c r="F16" s="114">
        <v>28356</v>
      </c>
      <c r="G16" s="114">
        <v>8868</v>
      </c>
      <c r="H16" s="114">
        <v>1358</v>
      </c>
      <c r="I16" s="114">
        <v>195</v>
      </c>
      <c r="J16" s="124">
        <v>39263</v>
      </c>
      <c r="K16" s="123">
        <v>10</v>
      </c>
      <c r="L16" s="114">
        <v>433</v>
      </c>
      <c r="M16" s="114">
        <v>30350</v>
      </c>
      <c r="N16" s="114">
        <v>7278</v>
      </c>
      <c r="O16" s="114">
        <v>814</v>
      </c>
      <c r="P16" s="114">
        <v>126</v>
      </c>
      <c r="Q16" s="124">
        <v>39011</v>
      </c>
      <c r="R16" s="119">
        <f t="shared" si="1"/>
        <v>34</v>
      </c>
      <c r="S16" s="119">
        <f t="shared" si="2"/>
        <v>895</v>
      </c>
      <c r="T16" s="119">
        <f t="shared" si="3"/>
        <v>58706</v>
      </c>
      <c r="U16" s="119">
        <f t="shared" si="4"/>
        <v>16146</v>
      </c>
      <c r="V16" s="119">
        <f t="shared" si="5"/>
        <v>2172</v>
      </c>
      <c r="W16" s="119">
        <f t="shared" si="6"/>
        <v>321</v>
      </c>
      <c r="X16" s="117">
        <f t="shared" si="7"/>
        <v>78274</v>
      </c>
      <c r="AI16" s="15"/>
      <c r="AJ16" s="15"/>
      <c r="AK16" s="15"/>
      <c r="AL16" s="15"/>
      <c r="AM16" s="15"/>
      <c r="AN16" s="15"/>
      <c r="AO16" s="15"/>
    </row>
    <row r="17" spans="1:41" x14ac:dyDescent="0.3">
      <c r="A17" s="100" t="s">
        <v>57</v>
      </c>
      <c r="B17" s="96" t="s">
        <v>57</v>
      </c>
      <c r="C17" s="101" t="s">
        <v>57</v>
      </c>
      <c r="D17" s="123">
        <v>60</v>
      </c>
      <c r="E17" s="114">
        <v>2485</v>
      </c>
      <c r="F17" s="114">
        <v>96779</v>
      </c>
      <c r="G17" s="114">
        <v>13681</v>
      </c>
      <c r="H17" s="114">
        <v>1233</v>
      </c>
      <c r="I17" s="114">
        <v>140</v>
      </c>
      <c r="J17" s="124">
        <v>114378</v>
      </c>
      <c r="K17" s="123">
        <v>36</v>
      </c>
      <c r="L17" s="114">
        <v>2056</v>
      </c>
      <c r="M17" s="114">
        <v>98013</v>
      </c>
      <c r="N17" s="114">
        <v>8563</v>
      </c>
      <c r="O17" s="114">
        <v>591</v>
      </c>
      <c r="P17" s="114">
        <v>106</v>
      </c>
      <c r="Q17" s="124">
        <v>109365</v>
      </c>
      <c r="R17" s="119">
        <f t="shared" si="1"/>
        <v>96</v>
      </c>
      <c r="S17" s="119">
        <f t="shared" si="2"/>
        <v>4541</v>
      </c>
      <c r="T17" s="119">
        <f t="shared" si="3"/>
        <v>194792</v>
      </c>
      <c r="U17" s="119">
        <f t="shared" si="4"/>
        <v>22244</v>
      </c>
      <c r="V17" s="119">
        <f t="shared" si="5"/>
        <v>1824</v>
      </c>
      <c r="W17" s="119">
        <f t="shared" si="6"/>
        <v>246</v>
      </c>
      <c r="X17" s="117">
        <f>SUM(J17,Q17)</f>
        <v>223743</v>
      </c>
      <c r="AI17" s="15"/>
      <c r="AJ17" s="15"/>
      <c r="AK17" s="15"/>
      <c r="AL17" s="15"/>
      <c r="AM17" s="15"/>
      <c r="AN17" s="15"/>
      <c r="AO17" s="15"/>
    </row>
    <row r="18" spans="1:41" s="33" customFormat="1" x14ac:dyDescent="0.3">
      <c r="A18" s="97"/>
      <c r="B18" s="97"/>
      <c r="C18" s="102" t="s">
        <v>0</v>
      </c>
      <c r="D18" s="125">
        <f>SUM(D10:D17)</f>
        <v>95</v>
      </c>
      <c r="E18" s="115">
        <f t="shared" ref="E18:Q18" si="8">SUM(E10:E17)</f>
        <v>3278</v>
      </c>
      <c r="F18" s="115">
        <f t="shared" si="8"/>
        <v>160281</v>
      </c>
      <c r="G18" s="115">
        <f t="shared" si="8"/>
        <v>45285</v>
      </c>
      <c r="H18" s="115">
        <f t="shared" si="8"/>
        <v>8302</v>
      </c>
      <c r="I18" s="115">
        <f t="shared" si="8"/>
        <v>1452</v>
      </c>
      <c r="J18" s="173">
        <f t="shared" si="8"/>
        <v>218693</v>
      </c>
      <c r="K18" s="125">
        <f t="shared" si="8"/>
        <v>55</v>
      </c>
      <c r="L18" s="115">
        <f t="shared" si="8"/>
        <v>2773</v>
      </c>
      <c r="M18" s="174">
        <f t="shared" si="8"/>
        <v>168472</v>
      </c>
      <c r="N18" s="174">
        <f t="shared" si="8"/>
        <v>36260</v>
      </c>
      <c r="O18" s="174">
        <f t="shared" si="8"/>
        <v>5657</v>
      </c>
      <c r="P18" s="174">
        <f t="shared" si="8"/>
        <v>1020</v>
      </c>
      <c r="Q18" s="175">
        <f t="shared" si="8"/>
        <v>214237</v>
      </c>
      <c r="R18" s="176">
        <f t="shared" si="1"/>
        <v>150</v>
      </c>
      <c r="S18" s="177">
        <f t="shared" si="2"/>
        <v>6051</v>
      </c>
      <c r="T18" s="177">
        <f t="shared" si="3"/>
        <v>328753</v>
      </c>
      <c r="U18" s="177">
        <f t="shared" si="4"/>
        <v>81545</v>
      </c>
      <c r="V18" s="177">
        <f t="shared" si="5"/>
        <v>13959</v>
      </c>
      <c r="W18" s="120">
        <f t="shared" si="6"/>
        <v>2472</v>
      </c>
      <c r="X18" s="118">
        <f t="shared" si="7"/>
        <v>432930</v>
      </c>
    </row>
    <row r="19" spans="1:41" s="2" customFormat="1" x14ac:dyDescent="0.3">
      <c r="C19" s="63"/>
    </row>
    <row r="21" spans="1:41" x14ac:dyDescent="0.3">
      <c r="A21" s="214" t="s">
        <v>101</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row>
    <row r="22" spans="1:41" s="189" customFormat="1" x14ac:dyDescent="0.3">
      <c r="A22" s="221" t="s">
        <v>92</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row>
    <row r="23" spans="1:41" ht="7.2" customHeight="1" x14ac:dyDescent="0.3">
      <c r="A23" s="30"/>
      <c r="B23" s="30"/>
      <c r="C23" s="30"/>
      <c r="D23" s="30"/>
      <c r="E23" s="30"/>
      <c r="F23" s="30"/>
      <c r="G23" s="30"/>
      <c r="H23" s="30"/>
      <c r="I23" s="30"/>
      <c r="J23" s="30"/>
      <c r="K23" s="30"/>
      <c r="L23" s="30"/>
      <c r="M23" s="30"/>
      <c r="N23" s="30"/>
      <c r="O23" s="30"/>
      <c r="P23" s="30"/>
      <c r="Q23" s="30"/>
      <c r="R23" s="30"/>
      <c r="S23" s="30"/>
      <c r="T23" s="30"/>
      <c r="U23" s="30"/>
      <c r="V23" s="30"/>
      <c r="W23" s="30"/>
      <c r="X23" s="30"/>
    </row>
    <row r="24" spans="1:41" x14ac:dyDescent="0.3">
      <c r="A24" s="239" t="s">
        <v>75</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row>
    <row r="25" spans="1:41" ht="7.2" customHeight="1" thickBot="1" x14ac:dyDescent="0.35"/>
    <row r="26" spans="1:41" ht="15" thickTop="1" x14ac:dyDescent="0.3">
      <c r="A26" s="235" t="s">
        <v>43</v>
      </c>
      <c r="B26" s="235"/>
      <c r="C26" s="237"/>
      <c r="D26" s="236" t="s">
        <v>1</v>
      </c>
      <c r="E26" s="235"/>
      <c r="F26" s="235"/>
      <c r="G26" s="235"/>
      <c r="H26" s="235"/>
      <c r="I26" s="235"/>
      <c r="J26" s="237"/>
      <c r="K26" s="236" t="s">
        <v>2</v>
      </c>
      <c r="L26" s="235"/>
      <c r="M26" s="235"/>
      <c r="N26" s="235"/>
      <c r="O26" s="235"/>
      <c r="P26" s="235"/>
      <c r="Q26" s="237"/>
      <c r="R26" s="235" t="s">
        <v>0</v>
      </c>
      <c r="S26" s="235"/>
      <c r="T26" s="235"/>
      <c r="U26" s="235"/>
      <c r="V26" s="235"/>
      <c r="W26" s="235"/>
      <c r="X26" s="235"/>
    </row>
    <row r="27" spans="1:41" ht="43.2" x14ac:dyDescent="0.3">
      <c r="A27" s="99" t="s">
        <v>34</v>
      </c>
      <c r="B27" s="59" t="s">
        <v>56</v>
      </c>
      <c r="C27" s="103" t="s">
        <v>87</v>
      </c>
      <c r="D27" s="238" t="s">
        <v>40</v>
      </c>
      <c r="E27" s="234"/>
      <c r="F27" s="90" t="s">
        <v>39</v>
      </c>
      <c r="G27" s="232" t="s">
        <v>38</v>
      </c>
      <c r="H27" s="233"/>
      <c r="I27" s="234"/>
      <c r="J27" s="122" t="s">
        <v>0</v>
      </c>
      <c r="K27" s="238" t="s">
        <v>40</v>
      </c>
      <c r="L27" s="234"/>
      <c r="M27" s="90" t="s">
        <v>39</v>
      </c>
      <c r="N27" s="232" t="s">
        <v>38</v>
      </c>
      <c r="O27" s="233"/>
      <c r="P27" s="234"/>
      <c r="Q27" s="122" t="s">
        <v>0</v>
      </c>
      <c r="R27" s="233" t="s">
        <v>40</v>
      </c>
      <c r="S27" s="234"/>
      <c r="T27" s="61" t="s">
        <v>39</v>
      </c>
      <c r="U27" s="232" t="s">
        <v>38</v>
      </c>
      <c r="V27" s="233"/>
      <c r="W27" s="234"/>
      <c r="X27" s="116" t="s">
        <v>0</v>
      </c>
    </row>
    <row r="28" spans="1:41" x14ac:dyDescent="0.3">
      <c r="A28" s="111"/>
      <c r="B28" s="58"/>
      <c r="C28" s="110" t="s">
        <v>44</v>
      </c>
      <c r="D28" s="121" t="s">
        <v>90</v>
      </c>
      <c r="E28" s="60">
        <v>1</v>
      </c>
      <c r="F28" s="60">
        <v>0</v>
      </c>
      <c r="G28" s="60">
        <v>1</v>
      </c>
      <c r="H28" s="60">
        <v>2</v>
      </c>
      <c r="I28" s="60" t="s">
        <v>16</v>
      </c>
      <c r="J28" s="122"/>
      <c r="K28" s="121" t="s">
        <v>90</v>
      </c>
      <c r="L28" s="60">
        <v>1</v>
      </c>
      <c r="M28" s="60">
        <v>0</v>
      </c>
      <c r="N28" s="60">
        <v>1</v>
      </c>
      <c r="O28" s="60">
        <v>2</v>
      </c>
      <c r="P28" s="60" t="s">
        <v>16</v>
      </c>
      <c r="Q28" s="122"/>
      <c r="R28" s="113" t="s">
        <v>90</v>
      </c>
      <c r="S28" s="60">
        <v>1</v>
      </c>
      <c r="T28" s="60">
        <v>0</v>
      </c>
      <c r="U28" s="60">
        <v>1</v>
      </c>
      <c r="V28" s="60">
        <v>2</v>
      </c>
      <c r="W28" s="60" t="s">
        <v>16</v>
      </c>
      <c r="X28" s="89"/>
    </row>
    <row r="29" spans="1:41" x14ac:dyDescent="0.3">
      <c r="A29" s="100" t="s">
        <v>58</v>
      </c>
      <c r="B29" s="96" t="s">
        <v>58</v>
      </c>
      <c r="C29" s="101" t="s">
        <v>58</v>
      </c>
      <c r="D29" s="130">
        <f t="shared" ref="D29:J29" si="9">D10/$J10*100</f>
        <v>2.9009050823857043E-2</v>
      </c>
      <c r="E29" s="131">
        <f t="shared" si="9"/>
        <v>0.22046878626131353</v>
      </c>
      <c r="F29" s="131">
        <f t="shared" si="9"/>
        <v>43.989324669296821</v>
      </c>
      <c r="G29" s="131">
        <f t="shared" si="9"/>
        <v>40.51404038059875</v>
      </c>
      <c r="H29" s="131">
        <f t="shared" si="9"/>
        <v>12.763982362497098</v>
      </c>
      <c r="I29" s="131">
        <f t="shared" si="9"/>
        <v>2.4831747505221631</v>
      </c>
      <c r="J29" s="132">
        <f t="shared" si="9"/>
        <v>100</v>
      </c>
      <c r="K29" s="130">
        <f t="shared" ref="K29:Q29" si="10">K10/$Q10*100</f>
        <v>2.2952889194927412E-2</v>
      </c>
      <c r="L29" s="131">
        <f t="shared" si="10"/>
        <v>0.20657600275434668</v>
      </c>
      <c r="M29" s="131">
        <f t="shared" si="10"/>
        <v>50.771790899179436</v>
      </c>
      <c r="N29" s="131">
        <f t="shared" si="10"/>
        <v>37.522235611407581</v>
      </c>
      <c r="O29" s="131">
        <f t="shared" si="10"/>
        <v>9.3992081253227742</v>
      </c>
      <c r="P29" s="131">
        <f t="shared" si="10"/>
        <v>2.0772364721409309</v>
      </c>
      <c r="Q29" s="132">
        <f t="shared" si="10"/>
        <v>100</v>
      </c>
      <c r="R29" s="133">
        <f t="shared" ref="R29:X29" si="11">R10/$X10*100</f>
        <v>2.5964284683956958E-2</v>
      </c>
      <c r="S29" s="131">
        <f t="shared" si="11"/>
        <v>0.21348411851253496</v>
      </c>
      <c r="T29" s="131">
        <f t="shared" si="11"/>
        <v>47.399244150823641</v>
      </c>
      <c r="U29" s="131">
        <f t="shared" si="11"/>
        <v>39.009895277385112</v>
      </c>
      <c r="V29" s="131">
        <f t="shared" si="11"/>
        <v>11.072324957447423</v>
      </c>
      <c r="W29" s="131">
        <f t="shared" si="11"/>
        <v>2.2790872111473326</v>
      </c>
      <c r="X29" s="134">
        <f t="shared" si="11"/>
        <v>100</v>
      </c>
    </row>
    <row r="30" spans="1:41" x14ac:dyDescent="0.3">
      <c r="A30" s="100" t="s">
        <v>58</v>
      </c>
      <c r="B30" s="96" t="s">
        <v>58</v>
      </c>
      <c r="C30" s="101" t="s">
        <v>57</v>
      </c>
      <c r="D30" s="130">
        <f t="shared" ref="D30:J30" si="12">D11/$J11*100</f>
        <v>0</v>
      </c>
      <c r="E30" s="131">
        <f t="shared" si="12"/>
        <v>0.21304926764314247</v>
      </c>
      <c r="F30" s="131">
        <f t="shared" si="12"/>
        <v>47.163781624500665</v>
      </c>
      <c r="G30" s="131">
        <f t="shared" si="12"/>
        <v>38.455392809587217</v>
      </c>
      <c r="H30" s="131">
        <f t="shared" si="12"/>
        <v>11.424766977363515</v>
      </c>
      <c r="I30" s="131">
        <f t="shared" si="12"/>
        <v>2.7430093209054593</v>
      </c>
      <c r="J30" s="132">
        <f t="shared" si="12"/>
        <v>100</v>
      </c>
      <c r="K30" s="130">
        <f t="shared" ref="K30:Q30" si="13">K11/$Q11*100</f>
        <v>0</v>
      </c>
      <c r="L30" s="131">
        <f t="shared" si="13"/>
        <v>0.34629728289824185</v>
      </c>
      <c r="M30" s="131">
        <f t="shared" si="13"/>
        <v>54.954714970697928</v>
      </c>
      <c r="N30" s="131">
        <f t="shared" si="13"/>
        <v>34.683004794885456</v>
      </c>
      <c r="O30" s="131">
        <f t="shared" si="13"/>
        <v>8.3111347895578049</v>
      </c>
      <c r="P30" s="131">
        <f t="shared" si="13"/>
        <v>1.7048481619605753</v>
      </c>
      <c r="Q30" s="132">
        <f t="shared" si="13"/>
        <v>100</v>
      </c>
      <c r="R30" s="133">
        <f t="shared" ref="R30:X30" si="14">R11/$X11*100</f>
        <v>0</v>
      </c>
      <c r="S30" s="131">
        <f t="shared" si="14"/>
        <v>0.27966440271673992</v>
      </c>
      <c r="T30" s="131">
        <f t="shared" si="14"/>
        <v>51.058729524570509</v>
      </c>
      <c r="U30" s="131">
        <f t="shared" si="14"/>
        <v>36.569449993341323</v>
      </c>
      <c r="V30" s="131">
        <f t="shared" si="14"/>
        <v>9.8681582101478238</v>
      </c>
      <c r="W30" s="131">
        <f t="shared" si="14"/>
        <v>2.2239978692235987</v>
      </c>
      <c r="X30" s="134">
        <f t="shared" si="14"/>
        <v>100</v>
      </c>
    </row>
    <row r="31" spans="1:41" x14ac:dyDescent="0.3">
      <c r="A31" s="100" t="s">
        <v>58</v>
      </c>
      <c r="B31" s="96" t="s">
        <v>57</v>
      </c>
      <c r="C31" s="101" t="s">
        <v>58</v>
      </c>
      <c r="D31" s="130">
        <f t="shared" ref="D31:J31" si="15">D12/$J12*100</f>
        <v>8.7504375218760942E-3</v>
      </c>
      <c r="E31" s="131">
        <f t="shared" si="15"/>
        <v>0.63003150157507881</v>
      </c>
      <c r="F31" s="131">
        <f t="shared" si="15"/>
        <v>51.916345817290868</v>
      </c>
      <c r="G31" s="131">
        <f t="shared" si="15"/>
        <v>35.754287714385718</v>
      </c>
      <c r="H31" s="131">
        <f t="shared" si="15"/>
        <v>9.5729786489324464</v>
      </c>
      <c r="I31" s="131">
        <f t="shared" si="15"/>
        <v>2.1176058802940148</v>
      </c>
      <c r="J31" s="132">
        <f t="shared" si="15"/>
        <v>100</v>
      </c>
      <c r="K31" s="130">
        <f t="shared" ref="K31:Q31" si="16">K12/$Q12*100</f>
        <v>1.7376194613379671E-2</v>
      </c>
      <c r="L31" s="131">
        <f t="shared" si="16"/>
        <v>0.46915725456125107</v>
      </c>
      <c r="M31" s="131">
        <f t="shared" si="16"/>
        <v>59.904430929626407</v>
      </c>
      <c r="N31" s="131">
        <f t="shared" si="16"/>
        <v>30.851433536055605</v>
      </c>
      <c r="O31" s="131">
        <f t="shared" si="16"/>
        <v>7.7063423110338842</v>
      </c>
      <c r="P31" s="131">
        <f t="shared" si="16"/>
        <v>1.05125977410947</v>
      </c>
      <c r="Q31" s="132">
        <f t="shared" si="16"/>
        <v>100</v>
      </c>
      <c r="R31" s="133">
        <f t="shared" ref="R31:X31" si="17">R12/$X12*100</f>
        <v>1.3078733978550874E-2</v>
      </c>
      <c r="S31" s="131">
        <f t="shared" si="17"/>
        <v>0.54930682709913681</v>
      </c>
      <c r="T31" s="131">
        <f t="shared" si="17"/>
        <v>55.924666492283549</v>
      </c>
      <c r="U31" s="131">
        <f t="shared" si="17"/>
        <v>33.294097131397685</v>
      </c>
      <c r="V31" s="131">
        <f t="shared" si="17"/>
        <v>8.63632400383643</v>
      </c>
      <c r="W31" s="131">
        <f t="shared" si="17"/>
        <v>1.582526811404656</v>
      </c>
      <c r="X31" s="134">
        <f t="shared" si="17"/>
        <v>100</v>
      </c>
    </row>
    <row r="32" spans="1:41" x14ac:dyDescent="0.3">
      <c r="A32" s="100" t="s">
        <v>57</v>
      </c>
      <c r="B32" s="96" t="s">
        <v>58</v>
      </c>
      <c r="C32" s="101" t="s">
        <v>58</v>
      </c>
      <c r="D32" s="130">
        <f t="shared" ref="D32:J32" si="18">D13/$J13*100</f>
        <v>6.4745872450631273E-3</v>
      </c>
      <c r="E32" s="131">
        <f t="shared" si="18"/>
        <v>0.25898348980252511</v>
      </c>
      <c r="F32" s="131">
        <f t="shared" si="18"/>
        <v>55.066364519261903</v>
      </c>
      <c r="G32" s="131">
        <f t="shared" si="18"/>
        <v>36.238264810618325</v>
      </c>
      <c r="H32" s="131">
        <f t="shared" si="18"/>
        <v>7.2126901910003234</v>
      </c>
      <c r="I32" s="131">
        <f t="shared" si="18"/>
        <v>1.2172224020718678</v>
      </c>
      <c r="J32" s="132">
        <f t="shared" si="18"/>
        <v>100</v>
      </c>
      <c r="K32" s="130">
        <f t="shared" ref="K32:Q32" si="19">K13/$Q13*100</f>
        <v>6.0816152770175758E-3</v>
      </c>
      <c r="L32" s="131">
        <f t="shared" si="19"/>
        <v>0.19461168886456243</v>
      </c>
      <c r="M32" s="131">
        <f t="shared" si="19"/>
        <v>61.296600377060152</v>
      </c>
      <c r="N32" s="131">
        <f t="shared" si="19"/>
        <v>32.567049808429118</v>
      </c>
      <c r="O32" s="131">
        <f t="shared" si="19"/>
        <v>4.9930061424314296</v>
      </c>
      <c r="P32" s="131">
        <f t="shared" si="19"/>
        <v>0.94265036793772428</v>
      </c>
      <c r="Q32" s="132">
        <f t="shared" si="19"/>
        <v>100</v>
      </c>
      <c r="R32" s="133">
        <f t="shared" ref="R32:X32" si="20">R13/$X13*100</f>
        <v>6.2719518314099344E-3</v>
      </c>
      <c r="S32" s="131">
        <f t="shared" si="20"/>
        <v>0.22579026593075763</v>
      </c>
      <c r="T32" s="131">
        <f t="shared" si="20"/>
        <v>58.278976417461116</v>
      </c>
      <c r="U32" s="131">
        <f t="shared" si="20"/>
        <v>34.345208228800807</v>
      </c>
      <c r="V32" s="131">
        <f t="shared" si="20"/>
        <v>6.0681133968891121</v>
      </c>
      <c r="W32" s="131">
        <f t="shared" si="20"/>
        <v>1.0756397390868038</v>
      </c>
      <c r="X32" s="134">
        <f t="shared" si="20"/>
        <v>100</v>
      </c>
    </row>
    <row r="33" spans="1:24" x14ac:dyDescent="0.3">
      <c r="A33" s="100" t="s">
        <v>58</v>
      </c>
      <c r="B33" s="96" t="s">
        <v>57</v>
      </c>
      <c r="C33" s="101" t="s">
        <v>57</v>
      </c>
      <c r="D33" s="130">
        <f t="shared" ref="D33:J33" si="21">D14/$J14*100</f>
        <v>3.3527045149754138E-2</v>
      </c>
      <c r="E33" s="131">
        <f t="shared" si="21"/>
        <v>1.4975413500223513</v>
      </c>
      <c r="F33" s="131">
        <f t="shared" si="21"/>
        <v>66.383549396513189</v>
      </c>
      <c r="G33" s="131">
        <f t="shared" si="21"/>
        <v>25.257040679481445</v>
      </c>
      <c r="H33" s="131">
        <f t="shared" si="21"/>
        <v>5.7554760840411268</v>
      </c>
      <c r="I33" s="131">
        <f t="shared" si="21"/>
        <v>1.0728654447921324</v>
      </c>
      <c r="J33" s="132">
        <f t="shared" si="21"/>
        <v>100</v>
      </c>
      <c r="K33" s="130">
        <f t="shared" ref="K33:Q33" si="22">K14/$Q14*100</f>
        <v>2.3296447291788001E-2</v>
      </c>
      <c r="L33" s="131">
        <f t="shared" si="22"/>
        <v>1.3744903902154921</v>
      </c>
      <c r="M33" s="131">
        <f t="shared" si="22"/>
        <v>73.546884100174722</v>
      </c>
      <c r="N33" s="131">
        <f t="shared" si="22"/>
        <v>20.023296447291788</v>
      </c>
      <c r="O33" s="131">
        <f t="shared" si="22"/>
        <v>4.3331391962725689</v>
      </c>
      <c r="P33" s="131">
        <f t="shared" si="22"/>
        <v>0.69889341875364008</v>
      </c>
      <c r="Q33" s="132">
        <f t="shared" si="22"/>
        <v>100</v>
      </c>
      <c r="R33" s="133">
        <f t="shared" ref="R33:X33" si="23">R14/$X14*100</f>
        <v>2.8517652426852221E-2</v>
      </c>
      <c r="S33" s="131">
        <f t="shared" si="23"/>
        <v>1.4372896823133519</v>
      </c>
      <c r="T33" s="131">
        <f t="shared" si="23"/>
        <v>69.891062567729421</v>
      </c>
      <c r="U33" s="131">
        <f t="shared" si="23"/>
        <v>22.694347801288998</v>
      </c>
      <c r="V33" s="131">
        <f t="shared" si="23"/>
        <v>5.0590315405235842</v>
      </c>
      <c r="W33" s="131">
        <f t="shared" si="23"/>
        <v>0.88975075571778928</v>
      </c>
      <c r="X33" s="134">
        <f t="shared" si="23"/>
        <v>100</v>
      </c>
    </row>
    <row r="34" spans="1:24" x14ac:dyDescent="0.3">
      <c r="A34" s="100" t="s">
        <v>57</v>
      </c>
      <c r="B34" s="96" t="s">
        <v>58</v>
      </c>
      <c r="C34" s="101" t="s">
        <v>57</v>
      </c>
      <c r="D34" s="130">
        <f t="shared" ref="D34:J34" si="24">D15/$J15*100</f>
        <v>1.2135922330097087E-2</v>
      </c>
      <c r="E34" s="131">
        <f t="shared" si="24"/>
        <v>0.47330097087378642</v>
      </c>
      <c r="F34" s="131">
        <f t="shared" si="24"/>
        <v>65.716019417475721</v>
      </c>
      <c r="G34" s="131">
        <f t="shared" si="24"/>
        <v>28.71359223300971</v>
      </c>
      <c r="H34" s="131">
        <f t="shared" si="24"/>
        <v>4.3567961165048548</v>
      </c>
      <c r="I34" s="131">
        <f t="shared" si="24"/>
        <v>0.72815533980582525</v>
      </c>
      <c r="J34" s="132">
        <f t="shared" si="24"/>
        <v>100</v>
      </c>
      <c r="K34" s="130">
        <f t="shared" ref="K34:Q34" si="25">K15/$Q15*100</f>
        <v>0</v>
      </c>
      <c r="L34" s="131">
        <f t="shared" si="25"/>
        <v>0.38074183247359372</v>
      </c>
      <c r="M34" s="131">
        <f t="shared" si="25"/>
        <v>72.586588061901253</v>
      </c>
      <c r="N34" s="131">
        <f t="shared" si="25"/>
        <v>23.986735445836405</v>
      </c>
      <c r="O34" s="131">
        <f t="shared" si="25"/>
        <v>2.726602800294768</v>
      </c>
      <c r="P34" s="131">
        <f t="shared" si="25"/>
        <v>0.31933185949398185</v>
      </c>
      <c r="Q34" s="132">
        <f t="shared" si="25"/>
        <v>100</v>
      </c>
      <c r="R34" s="133">
        <f t="shared" ref="R34:X34" si="26">R15/$X15*100</f>
        <v>6.1042607740202665E-3</v>
      </c>
      <c r="S34" s="131">
        <f t="shared" si="26"/>
        <v>0.42729825418141865</v>
      </c>
      <c r="T34" s="131">
        <f t="shared" si="26"/>
        <v>69.130753265779504</v>
      </c>
      <c r="U34" s="131">
        <f t="shared" si="26"/>
        <v>26.364302282993528</v>
      </c>
      <c r="V34" s="131">
        <f t="shared" si="26"/>
        <v>3.5465755097057747</v>
      </c>
      <c r="W34" s="131">
        <f t="shared" si="26"/>
        <v>0.52496642656574288</v>
      </c>
      <c r="X34" s="134">
        <f t="shared" si="26"/>
        <v>100</v>
      </c>
    </row>
    <row r="35" spans="1:24" x14ac:dyDescent="0.3">
      <c r="A35" s="100" t="s">
        <v>57</v>
      </c>
      <c r="B35" s="96" t="s">
        <v>57</v>
      </c>
      <c r="C35" s="101" t="s">
        <v>58</v>
      </c>
      <c r="D35" s="130">
        <f t="shared" ref="D35:J35" si="27">D16/$J16*100</f>
        <v>6.1126251177953804E-2</v>
      </c>
      <c r="E35" s="131">
        <f t="shared" si="27"/>
        <v>1.1766803351756105</v>
      </c>
      <c r="F35" s="131">
        <f t="shared" si="27"/>
        <v>72.220665766752418</v>
      </c>
      <c r="G35" s="131">
        <f t="shared" si="27"/>
        <v>22.586149810253929</v>
      </c>
      <c r="H35" s="131">
        <f t="shared" si="27"/>
        <v>3.4587270458192187</v>
      </c>
      <c r="I35" s="131">
        <f t="shared" si="27"/>
        <v>0.4966507908208746</v>
      </c>
      <c r="J35" s="132">
        <f t="shared" si="27"/>
        <v>100</v>
      </c>
      <c r="K35" s="130">
        <f t="shared" ref="K35:Q35" si="28">K16/$Q16*100</f>
        <v>2.5633795596113916E-2</v>
      </c>
      <c r="L35" s="131">
        <f t="shared" si="28"/>
        <v>1.1099433493117326</v>
      </c>
      <c r="M35" s="131">
        <f t="shared" si="28"/>
        <v>77.798569634205734</v>
      </c>
      <c r="N35" s="131">
        <f t="shared" si="28"/>
        <v>18.656276434851709</v>
      </c>
      <c r="O35" s="131">
        <f t="shared" si="28"/>
        <v>2.0865909615236728</v>
      </c>
      <c r="P35" s="131">
        <f t="shared" si="28"/>
        <v>0.32298582451103536</v>
      </c>
      <c r="Q35" s="132">
        <f t="shared" si="28"/>
        <v>100</v>
      </c>
      <c r="R35" s="133">
        <f t="shared" ref="R35:X35" si="29">R16/$X16*100</f>
        <v>4.3437156654827912E-2</v>
      </c>
      <c r="S35" s="131">
        <f t="shared" si="29"/>
        <v>1.1434192707667936</v>
      </c>
      <c r="T35" s="131">
        <f t="shared" si="29"/>
        <v>75.000638781715509</v>
      </c>
      <c r="U35" s="131">
        <f t="shared" si="29"/>
        <v>20.627539157319159</v>
      </c>
      <c r="V35" s="131">
        <f t="shared" si="29"/>
        <v>2.7748677721848889</v>
      </c>
      <c r="W35" s="131">
        <f t="shared" si="29"/>
        <v>0.41009786135881643</v>
      </c>
      <c r="X35" s="134">
        <f t="shared" si="29"/>
        <v>100</v>
      </c>
    </row>
    <row r="36" spans="1:24" x14ac:dyDescent="0.3">
      <c r="A36" s="100" t="s">
        <v>57</v>
      </c>
      <c r="B36" s="96" t="s">
        <v>57</v>
      </c>
      <c r="C36" s="101" t="s">
        <v>57</v>
      </c>
      <c r="D36" s="130">
        <f t="shared" ref="D36:J36" si="30">D17/$J17*100</f>
        <v>5.2457640455332313E-2</v>
      </c>
      <c r="E36" s="131">
        <f t="shared" si="30"/>
        <v>2.1726206088583466</v>
      </c>
      <c r="F36" s="131">
        <f t="shared" si="30"/>
        <v>84.613299760443439</v>
      </c>
      <c r="G36" s="131">
        <f t="shared" si="30"/>
        <v>11.961216317823357</v>
      </c>
      <c r="H36" s="131">
        <f t="shared" si="30"/>
        <v>1.0780045113570791</v>
      </c>
      <c r="I36" s="131">
        <f t="shared" si="30"/>
        <v>0.12240116106244207</v>
      </c>
      <c r="J36" s="132">
        <f t="shared" si="30"/>
        <v>100</v>
      </c>
      <c r="K36" s="130">
        <f t="shared" ref="K36:Q36" si="31">K17/$Q17*100</f>
        <v>3.291729529556988E-2</v>
      </c>
      <c r="L36" s="131">
        <f t="shared" si="31"/>
        <v>1.8799433091025466</v>
      </c>
      <c r="M36" s="131">
        <f t="shared" si="31"/>
        <v>89.620079550130299</v>
      </c>
      <c r="N36" s="131">
        <f t="shared" si="31"/>
        <v>7.8297444337768027</v>
      </c>
      <c r="O36" s="131">
        <f t="shared" si="31"/>
        <v>0.54039226443560562</v>
      </c>
      <c r="P36" s="131">
        <f t="shared" si="31"/>
        <v>9.6923147259177986E-2</v>
      </c>
      <c r="Q36" s="132">
        <f t="shared" si="31"/>
        <v>100</v>
      </c>
      <c r="R36" s="133">
        <f t="shared" ref="R36:X36" si="32">R17/$X17*100</f>
        <v>4.2906370255158824E-2</v>
      </c>
      <c r="S36" s="131">
        <f t="shared" si="32"/>
        <v>2.0295607013403769</v>
      </c>
      <c r="T36" s="131">
        <f t="shared" si="32"/>
        <v>87.060600778571839</v>
      </c>
      <c r="U36" s="131">
        <f t="shared" si="32"/>
        <v>9.9417635412057592</v>
      </c>
      <c r="V36" s="131">
        <f t="shared" si="32"/>
        <v>0.81522103484801756</v>
      </c>
      <c r="W36" s="131">
        <f t="shared" si="32"/>
        <v>0.10994757377884448</v>
      </c>
      <c r="X36" s="134">
        <f t="shared" si="32"/>
        <v>100</v>
      </c>
    </row>
    <row r="37" spans="1:24" s="2" customFormat="1" x14ac:dyDescent="0.3">
      <c r="A37" s="97"/>
      <c r="B37" s="97"/>
      <c r="C37" s="102" t="s">
        <v>0</v>
      </c>
      <c r="D37" s="135">
        <f t="shared" ref="D37:J37" si="33">D18/$J18*100</f>
        <v>4.343989062292803E-2</v>
      </c>
      <c r="E37" s="136">
        <f t="shared" si="33"/>
        <v>1.4989048574942956</v>
      </c>
      <c r="F37" s="136">
        <f t="shared" si="33"/>
        <v>73.290411672984504</v>
      </c>
      <c r="G37" s="136">
        <f t="shared" si="33"/>
        <v>20.707109966939957</v>
      </c>
      <c r="H37" s="136">
        <f t="shared" si="33"/>
        <v>3.7961891784373529</v>
      </c>
      <c r="I37" s="136">
        <f t="shared" si="33"/>
        <v>0.66394443352096322</v>
      </c>
      <c r="J37" s="137">
        <f t="shared" si="33"/>
        <v>100</v>
      </c>
      <c r="K37" s="135">
        <f t="shared" ref="K37:Q37" si="34">K18/$Q18*100</f>
        <v>2.5672502882321917E-2</v>
      </c>
      <c r="L37" s="136">
        <f t="shared" si="34"/>
        <v>1.294360918048703</v>
      </c>
      <c r="M37" s="136">
        <f t="shared" si="34"/>
        <v>78.638143738009774</v>
      </c>
      <c r="N37" s="136">
        <f t="shared" si="34"/>
        <v>16.925180991145318</v>
      </c>
      <c r="O37" s="136">
        <f t="shared" si="34"/>
        <v>2.6405336146417286</v>
      </c>
      <c r="P37" s="136">
        <f t="shared" si="34"/>
        <v>0.47610823527215185</v>
      </c>
      <c r="Q37" s="137">
        <f t="shared" si="34"/>
        <v>100</v>
      </c>
      <c r="R37" s="138">
        <f t="shared" ref="R37:X37" si="35">R18/$X18*100</f>
        <v>3.4647633566627402E-2</v>
      </c>
      <c r="S37" s="136">
        <f t="shared" si="35"/>
        <v>1.3976855380777493</v>
      </c>
      <c r="T37" s="136">
        <f t="shared" si="35"/>
        <v>75.936756519529709</v>
      </c>
      <c r="U37" s="136">
        <f t="shared" si="35"/>
        <v>18.835608527937541</v>
      </c>
      <c r="V37" s="136">
        <f t="shared" si="35"/>
        <v>3.2243087797103458</v>
      </c>
      <c r="W37" s="136">
        <f t="shared" si="35"/>
        <v>0.57099300117801954</v>
      </c>
      <c r="X37" s="139">
        <f t="shared" si="35"/>
        <v>100</v>
      </c>
    </row>
    <row r="39" spans="1:24" x14ac:dyDescent="0.3">
      <c r="A39" s="247" t="s">
        <v>96</v>
      </c>
    </row>
    <row r="40" spans="1:24" x14ac:dyDescent="0.3">
      <c r="X40"/>
    </row>
  </sheetData>
  <mergeCells count="26">
    <mergeCell ref="A3:X3"/>
    <mergeCell ref="A22:X22"/>
    <mergeCell ref="A26:C26"/>
    <mergeCell ref="A2:X2"/>
    <mergeCell ref="A5:X5"/>
    <mergeCell ref="A21:X21"/>
    <mergeCell ref="A24:X24"/>
    <mergeCell ref="A7:C7"/>
    <mergeCell ref="G8:I8"/>
    <mergeCell ref="R7:X7"/>
    <mergeCell ref="R8:S8"/>
    <mergeCell ref="U8:W8"/>
    <mergeCell ref="D8:E8"/>
    <mergeCell ref="D7:J7"/>
    <mergeCell ref="K8:L8"/>
    <mergeCell ref="K7:Q7"/>
    <mergeCell ref="N8:P8"/>
    <mergeCell ref="R26:X26"/>
    <mergeCell ref="R27:S27"/>
    <mergeCell ref="D26:J26"/>
    <mergeCell ref="D27:E27"/>
    <mergeCell ref="G27:I27"/>
    <mergeCell ref="U27:W27"/>
    <mergeCell ref="K26:Q26"/>
    <mergeCell ref="K27:L27"/>
    <mergeCell ref="N27:P27"/>
  </mergeCells>
  <pageMargins left="0.11811023622047245" right="0.11811023622047245" top="0.15748031496062992" bottom="0.15748031496062992" header="0.31496062992125984" footer="0.31496062992125984"/>
  <pageSetup paperSize="9" scale="95"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P39"/>
  <sheetViews>
    <sheetView workbookViewId="0"/>
  </sheetViews>
  <sheetFormatPr defaultRowHeight="14.4" x14ac:dyDescent="0.3"/>
  <cols>
    <col min="1" max="1" width="13.6640625" style="2" customWidth="1"/>
    <col min="2" max="2" width="14.6640625" customWidth="1"/>
    <col min="3" max="3" width="15.5546875" customWidth="1"/>
    <col min="4" max="6" width="11.5546875" customWidth="1"/>
    <col min="8" max="8" width="11.44140625" customWidth="1"/>
    <col min="9" max="9" width="8.88671875" customWidth="1"/>
    <col min="10" max="10" width="11.44140625" customWidth="1"/>
    <col min="11" max="11" width="9.6640625" customWidth="1"/>
    <col min="12" max="12" width="11.33203125" customWidth="1"/>
    <col min="13" max="13" width="10.6640625" customWidth="1"/>
    <col min="14" max="14" width="12.33203125" customWidth="1"/>
    <col min="15" max="15" width="10.109375" customWidth="1"/>
    <col min="18" max="19" width="10.5546875" customWidth="1"/>
    <col min="20" max="20" width="11.5546875" customWidth="1"/>
    <col min="21" max="23" width="10.5546875" customWidth="1"/>
    <col min="24" max="24" width="9.109375" style="2" customWidth="1"/>
  </cols>
  <sheetData>
    <row r="1" spans="1:42" x14ac:dyDescent="0.3">
      <c r="A1" s="1"/>
      <c r="J1" s="2"/>
    </row>
    <row r="2" spans="1:42" x14ac:dyDescent="0.3">
      <c r="A2" s="214" t="s">
        <v>101</v>
      </c>
      <c r="B2" s="214"/>
      <c r="C2" s="214"/>
      <c r="D2" s="214"/>
      <c r="E2" s="214"/>
      <c r="F2" s="214"/>
      <c r="G2" s="214"/>
      <c r="H2" s="214"/>
      <c r="I2" s="214"/>
      <c r="J2" s="214"/>
      <c r="K2" s="214"/>
      <c r="L2" s="214"/>
      <c r="M2" s="214"/>
      <c r="N2" s="214"/>
      <c r="O2" s="214"/>
      <c r="P2" s="214"/>
      <c r="Q2" s="214"/>
      <c r="R2" s="214"/>
      <c r="S2" s="214"/>
      <c r="T2" s="214"/>
      <c r="U2" s="214"/>
      <c r="V2" s="214"/>
      <c r="W2" s="214"/>
      <c r="X2" s="214"/>
    </row>
    <row r="3" spans="1:42" s="189" customFormat="1" x14ac:dyDescent="0.3">
      <c r="A3" s="221" t="s">
        <v>92</v>
      </c>
      <c r="B3" s="221"/>
      <c r="C3" s="221"/>
      <c r="D3" s="221"/>
      <c r="E3" s="221"/>
      <c r="F3" s="221"/>
      <c r="G3" s="221"/>
      <c r="H3" s="221"/>
      <c r="I3" s="221"/>
      <c r="J3" s="221"/>
      <c r="K3" s="221"/>
      <c r="L3" s="221"/>
      <c r="M3" s="221"/>
      <c r="N3" s="221"/>
      <c r="O3" s="221"/>
      <c r="P3" s="221"/>
      <c r="Q3" s="221"/>
      <c r="R3" s="221"/>
      <c r="S3" s="221"/>
      <c r="T3" s="221"/>
      <c r="U3" s="221"/>
      <c r="V3" s="221"/>
      <c r="W3" s="221"/>
      <c r="X3" s="221"/>
    </row>
    <row r="4" spans="1:42" ht="7.2" customHeight="1" x14ac:dyDescent="0.3">
      <c r="A4" s="30"/>
      <c r="B4" s="30"/>
      <c r="C4" s="30"/>
      <c r="D4" s="30"/>
      <c r="E4" s="30"/>
      <c r="F4" s="30"/>
      <c r="G4" s="30"/>
      <c r="H4" s="30"/>
      <c r="I4" s="30"/>
      <c r="J4" s="30"/>
      <c r="K4" s="30"/>
      <c r="L4" s="30"/>
      <c r="M4" s="30"/>
      <c r="N4" s="30"/>
      <c r="O4" s="30"/>
      <c r="P4" s="30"/>
      <c r="Q4" s="30"/>
      <c r="R4" s="30"/>
      <c r="S4" s="30"/>
      <c r="T4" s="30"/>
      <c r="U4" s="30"/>
      <c r="V4" s="30"/>
      <c r="W4" s="30"/>
      <c r="X4" s="30"/>
    </row>
    <row r="5" spans="1:42" x14ac:dyDescent="0.3">
      <c r="A5" s="239" t="s">
        <v>76</v>
      </c>
      <c r="B5" s="239"/>
      <c r="C5" s="239"/>
      <c r="D5" s="239"/>
      <c r="E5" s="239"/>
      <c r="F5" s="239"/>
      <c r="G5" s="239"/>
      <c r="H5" s="239"/>
      <c r="I5" s="239"/>
      <c r="J5" s="239"/>
      <c r="K5" s="239"/>
      <c r="L5" s="239"/>
      <c r="M5" s="239"/>
      <c r="N5" s="239"/>
      <c r="O5" s="239"/>
      <c r="P5" s="239"/>
      <c r="Q5" s="239"/>
      <c r="R5" s="239"/>
      <c r="S5" s="239"/>
      <c r="T5" s="239"/>
      <c r="U5" s="239"/>
      <c r="V5" s="239"/>
      <c r="W5" s="239"/>
      <c r="X5" s="239"/>
    </row>
    <row r="6" spans="1:42" ht="7.2" customHeight="1" thickBot="1" x14ac:dyDescent="0.35"/>
    <row r="7" spans="1:42" s="32" customFormat="1" ht="15" thickTop="1" x14ac:dyDescent="0.3">
      <c r="A7" s="235" t="s">
        <v>43</v>
      </c>
      <c r="B7" s="235"/>
      <c r="C7" s="237"/>
      <c r="D7" s="240" t="s">
        <v>37</v>
      </c>
      <c r="E7" s="241"/>
      <c r="F7" s="241"/>
      <c r="G7" s="241"/>
      <c r="H7" s="241"/>
      <c r="I7" s="241"/>
      <c r="J7" s="242"/>
      <c r="K7" s="240" t="s">
        <v>36</v>
      </c>
      <c r="L7" s="241"/>
      <c r="M7" s="241"/>
      <c r="N7" s="241"/>
      <c r="O7" s="241"/>
      <c r="P7" s="241"/>
      <c r="Q7" s="242"/>
      <c r="R7" s="241" t="s">
        <v>0</v>
      </c>
      <c r="S7" s="241"/>
      <c r="T7" s="241"/>
      <c r="U7" s="241"/>
      <c r="V7" s="241"/>
      <c r="W7" s="241"/>
      <c r="X7" s="241"/>
    </row>
    <row r="8" spans="1:42" ht="42" customHeight="1" x14ac:dyDescent="0.3">
      <c r="A8" s="99" t="s">
        <v>34</v>
      </c>
      <c r="B8" s="59" t="s">
        <v>56</v>
      </c>
      <c r="C8" s="105" t="s">
        <v>87</v>
      </c>
      <c r="D8" s="238" t="s">
        <v>40</v>
      </c>
      <c r="E8" s="234"/>
      <c r="F8" s="90" t="s">
        <v>39</v>
      </c>
      <c r="G8" s="232" t="s">
        <v>38</v>
      </c>
      <c r="H8" s="233"/>
      <c r="I8" s="234"/>
      <c r="J8" s="122" t="s">
        <v>0</v>
      </c>
      <c r="K8" s="238" t="s">
        <v>40</v>
      </c>
      <c r="L8" s="234"/>
      <c r="M8" s="90" t="s">
        <v>39</v>
      </c>
      <c r="N8" s="232" t="s">
        <v>38</v>
      </c>
      <c r="O8" s="233"/>
      <c r="P8" s="234"/>
      <c r="Q8" s="122" t="s">
        <v>0</v>
      </c>
      <c r="R8" s="233" t="s">
        <v>40</v>
      </c>
      <c r="S8" s="234"/>
      <c r="T8" s="61" t="s">
        <v>39</v>
      </c>
      <c r="U8" s="232" t="s">
        <v>38</v>
      </c>
      <c r="V8" s="233"/>
      <c r="W8" s="234"/>
      <c r="X8" s="116" t="s">
        <v>0</v>
      </c>
    </row>
    <row r="9" spans="1:42" s="36" customFormat="1" x14ac:dyDescent="0.3">
      <c r="A9" s="110"/>
      <c r="B9" s="76"/>
      <c r="C9" s="127" t="s">
        <v>44</v>
      </c>
      <c r="D9" s="121" t="s">
        <v>90</v>
      </c>
      <c r="E9" s="60">
        <v>1</v>
      </c>
      <c r="F9" s="60">
        <v>0</v>
      </c>
      <c r="G9" s="60">
        <v>1</v>
      </c>
      <c r="H9" s="60">
        <v>2</v>
      </c>
      <c r="I9" s="60" t="s">
        <v>16</v>
      </c>
      <c r="J9" s="122"/>
      <c r="K9" s="121" t="s">
        <v>90</v>
      </c>
      <c r="L9" s="60">
        <v>1</v>
      </c>
      <c r="M9" s="60">
        <v>0</v>
      </c>
      <c r="N9" s="60">
        <v>1</v>
      </c>
      <c r="O9" s="60">
        <v>2</v>
      </c>
      <c r="P9" s="60" t="s">
        <v>16</v>
      </c>
      <c r="Q9" s="122"/>
      <c r="R9" s="113" t="s">
        <v>90</v>
      </c>
      <c r="S9" s="60">
        <v>1</v>
      </c>
      <c r="T9" s="60">
        <v>0</v>
      </c>
      <c r="U9" s="60">
        <v>1</v>
      </c>
      <c r="V9" s="60">
        <v>2</v>
      </c>
      <c r="W9" s="60" t="s">
        <v>16</v>
      </c>
      <c r="X9" s="116"/>
    </row>
    <row r="10" spans="1:42" s="28" customFormat="1" x14ac:dyDescent="0.3">
      <c r="A10" s="205" t="s">
        <v>58</v>
      </c>
      <c r="B10" s="206" t="s">
        <v>58</v>
      </c>
      <c r="C10" s="207" t="s">
        <v>58</v>
      </c>
      <c r="D10" s="182">
        <v>2</v>
      </c>
      <c r="E10" s="183">
        <v>54</v>
      </c>
      <c r="F10" s="183">
        <v>12768</v>
      </c>
      <c r="G10" s="183">
        <v>8624</v>
      </c>
      <c r="H10" s="183">
        <v>2129</v>
      </c>
      <c r="I10" s="183">
        <v>308</v>
      </c>
      <c r="J10" s="184">
        <v>23885</v>
      </c>
      <c r="K10" s="182">
        <v>7</v>
      </c>
      <c r="L10" s="183">
        <v>20</v>
      </c>
      <c r="M10" s="183">
        <v>3662</v>
      </c>
      <c r="N10" s="183">
        <v>4898</v>
      </c>
      <c r="O10" s="183">
        <v>1709</v>
      </c>
      <c r="P10" s="183">
        <v>482</v>
      </c>
      <c r="Q10" s="184">
        <v>10778</v>
      </c>
      <c r="R10" s="208">
        <f>SUM(K10,D10)</f>
        <v>9</v>
      </c>
      <c r="S10" s="208">
        <f t="shared" ref="S10:X10" si="0">SUM(L10,E10)</f>
        <v>74</v>
      </c>
      <c r="T10" s="208">
        <f t="shared" si="0"/>
        <v>16430</v>
      </c>
      <c r="U10" s="208">
        <f t="shared" si="0"/>
        <v>13522</v>
      </c>
      <c r="V10" s="208">
        <f t="shared" si="0"/>
        <v>3838</v>
      </c>
      <c r="W10" s="208">
        <f t="shared" si="0"/>
        <v>790</v>
      </c>
      <c r="X10" s="209">
        <f t="shared" si="0"/>
        <v>34663</v>
      </c>
      <c r="AI10" s="16"/>
      <c r="AJ10" s="16"/>
      <c r="AK10" s="16"/>
      <c r="AL10" s="16"/>
      <c r="AM10" s="16"/>
      <c r="AN10" s="16"/>
      <c r="AO10" s="16"/>
      <c r="AP10" s="16"/>
    </row>
    <row r="11" spans="1:42" s="28" customFormat="1" x14ac:dyDescent="0.3">
      <c r="A11" s="205" t="s">
        <v>58</v>
      </c>
      <c r="B11" s="206" t="s">
        <v>58</v>
      </c>
      <c r="C11" s="207" t="s">
        <v>57</v>
      </c>
      <c r="D11" s="182">
        <v>0</v>
      </c>
      <c r="E11" s="183">
        <v>15</v>
      </c>
      <c r="F11" s="183">
        <v>2849</v>
      </c>
      <c r="G11" s="183">
        <v>1552</v>
      </c>
      <c r="H11" s="183">
        <v>341</v>
      </c>
      <c r="I11" s="183">
        <v>56</v>
      </c>
      <c r="J11" s="184">
        <v>4813</v>
      </c>
      <c r="K11" s="182">
        <v>0</v>
      </c>
      <c r="L11" s="183">
        <v>6</v>
      </c>
      <c r="M11" s="183">
        <v>985</v>
      </c>
      <c r="N11" s="183">
        <v>1194</v>
      </c>
      <c r="O11" s="183">
        <v>400</v>
      </c>
      <c r="P11" s="183">
        <v>111</v>
      </c>
      <c r="Q11" s="184">
        <v>2696</v>
      </c>
      <c r="R11" s="208">
        <f t="shared" ref="R11:R18" si="1">SUM(K11,D11)</f>
        <v>0</v>
      </c>
      <c r="S11" s="208">
        <f t="shared" ref="S11:S18" si="2">SUM(L11,E11)</f>
        <v>21</v>
      </c>
      <c r="T11" s="208">
        <f t="shared" ref="T11:T18" si="3">SUM(M11,F11)</f>
        <v>3834</v>
      </c>
      <c r="U11" s="208">
        <f t="shared" ref="U11:U18" si="4">SUM(N11,G11)</f>
        <v>2746</v>
      </c>
      <c r="V11" s="208">
        <f t="shared" ref="V11:V18" si="5">SUM(O11,H11)</f>
        <v>741</v>
      </c>
      <c r="W11" s="208">
        <f t="shared" ref="W11:W18" si="6">SUM(P11,I11)</f>
        <v>167</v>
      </c>
      <c r="X11" s="209">
        <f t="shared" ref="X11:X18" si="7">SUM(Q11,J11)</f>
        <v>7509</v>
      </c>
      <c r="AI11" s="16"/>
      <c r="AJ11" s="16"/>
      <c r="AK11" s="16"/>
      <c r="AL11" s="16"/>
      <c r="AM11" s="16"/>
      <c r="AN11" s="16"/>
      <c r="AO11" s="16"/>
    </row>
    <row r="12" spans="1:42" s="28" customFormat="1" x14ac:dyDescent="0.3">
      <c r="A12" s="205" t="s">
        <v>58</v>
      </c>
      <c r="B12" s="206" t="s">
        <v>57</v>
      </c>
      <c r="C12" s="207" t="s">
        <v>58</v>
      </c>
      <c r="D12" s="182">
        <v>2</v>
      </c>
      <c r="E12" s="183">
        <v>106</v>
      </c>
      <c r="F12" s="183">
        <v>10560</v>
      </c>
      <c r="G12" s="183">
        <v>5029</v>
      </c>
      <c r="H12" s="183">
        <v>1118</v>
      </c>
      <c r="I12" s="183">
        <v>155</v>
      </c>
      <c r="J12" s="184">
        <v>16970</v>
      </c>
      <c r="K12" s="182">
        <v>1</v>
      </c>
      <c r="L12" s="183">
        <v>20</v>
      </c>
      <c r="M12" s="183">
        <v>2268</v>
      </c>
      <c r="N12" s="183">
        <v>2608</v>
      </c>
      <c r="O12" s="183">
        <v>863</v>
      </c>
      <c r="P12" s="183">
        <v>208</v>
      </c>
      <c r="Q12" s="184">
        <v>5968</v>
      </c>
      <c r="R12" s="208">
        <f t="shared" si="1"/>
        <v>3</v>
      </c>
      <c r="S12" s="208">
        <f t="shared" si="2"/>
        <v>126</v>
      </c>
      <c r="T12" s="208">
        <f t="shared" si="3"/>
        <v>12828</v>
      </c>
      <c r="U12" s="208">
        <f t="shared" si="4"/>
        <v>7637</v>
      </c>
      <c r="V12" s="208">
        <f t="shared" si="5"/>
        <v>1981</v>
      </c>
      <c r="W12" s="208">
        <f t="shared" si="6"/>
        <v>363</v>
      </c>
      <c r="X12" s="209">
        <f t="shared" si="7"/>
        <v>22938</v>
      </c>
      <c r="AI12" s="16"/>
      <c r="AJ12" s="16"/>
      <c r="AK12" s="16"/>
      <c r="AL12" s="16"/>
      <c r="AM12" s="16"/>
      <c r="AN12" s="16"/>
      <c r="AO12" s="16"/>
    </row>
    <row r="13" spans="1:42" s="28" customFormat="1" x14ac:dyDescent="0.3">
      <c r="A13" s="205" t="s">
        <v>57</v>
      </c>
      <c r="B13" s="206" t="s">
        <v>58</v>
      </c>
      <c r="C13" s="207" t="s">
        <v>58</v>
      </c>
      <c r="D13" s="182">
        <v>2</v>
      </c>
      <c r="E13" s="183">
        <v>62</v>
      </c>
      <c r="F13" s="183">
        <v>17241</v>
      </c>
      <c r="G13" s="183">
        <v>9816</v>
      </c>
      <c r="H13" s="183">
        <v>1646</v>
      </c>
      <c r="I13" s="183">
        <v>276</v>
      </c>
      <c r="J13" s="184">
        <v>29043</v>
      </c>
      <c r="K13" s="182">
        <v>0</v>
      </c>
      <c r="L13" s="183">
        <v>10</v>
      </c>
      <c r="M13" s="183">
        <v>1343</v>
      </c>
      <c r="N13" s="183">
        <v>1136</v>
      </c>
      <c r="O13" s="183">
        <v>289</v>
      </c>
      <c r="P13" s="183">
        <v>67</v>
      </c>
      <c r="Q13" s="184">
        <v>2845</v>
      </c>
      <c r="R13" s="208">
        <f t="shared" si="1"/>
        <v>2</v>
      </c>
      <c r="S13" s="208">
        <f t="shared" si="2"/>
        <v>72</v>
      </c>
      <c r="T13" s="208">
        <f t="shared" si="3"/>
        <v>18584</v>
      </c>
      <c r="U13" s="208">
        <f t="shared" si="4"/>
        <v>10952</v>
      </c>
      <c r="V13" s="208">
        <f t="shared" si="5"/>
        <v>1935</v>
      </c>
      <c r="W13" s="208">
        <f t="shared" si="6"/>
        <v>343</v>
      </c>
      <c r="X13" s="209">
        <f t="shared" si="7"/>
        <v>31888</v>
      </c>
      <c r="AI13" s="16"/>
      <c r="AJ13" s="16"/>
      <c r="AK13" s="16"/>
      <c r="AL13" s="16"/>
      <c r="AM13" s="16"/>
      <c r="AN13" s="16"/>
      <c r="AO13" s="16"/>
    </row>
    <row r="14" spans="1:42" s="28" customFormat="1" x14ac:dyDescent="0.3">
      <c r="A14" s="205" t="s">
        <v>58</v>
      </c>
      <c r="B14" s="206" t="s">
        <v>57</v>
      </c>
      <c r="C14" s="207" t="s">
        <v>57</v>
      </c>
      <c r="D14" s="182">
        <v>4</v>
      </c>
      <c r="E14" s="183">
        <v>223</v>
      </c>
      <c r="F14" s="183">
        <v>10678</v>
      </c>
      <c r="G14" s="183">
        <v>2541</v>
      </c>
      <c r="H14" s="183">
        <v>472</v>
      </c>
      <c r="I14" s="183">
        <v>61</v>
      </c>
      <c r="J14" s="184">
        <v>13979</v>
      </c>
      <c r="K14" s="182">
        <v>1</v>
      </c>
      <c r="L14" s="183">
        <v>29</v>
      </c>
      <c r="M14" s="183">
        <v>1576</v>
      </c>
      <c r="N14" s="183">
        <v>1438</v>
      </c>
      <c r="O14" s="183">
        <v>415</v>
      </c>
      <c r="P14" s="183">
        <v>95</v>
      </c>
      <c r="Q14" s="184">
        <v>3554</v>
      </c>
      <c r="R14" s="208">
        <f t="shared" si="1"/>
        <v>5</v>
      </c>
      <c r="S14" s="208">
        <f t="shared" si="2"/>
        <v>252</v>
      </c>
      <c r="T14" s="208">
        <f t="shared" si="3"/>
        <v>12254</v>
      </c>
      <c r="U14" s="208">
        <f t="shared" si="4"/>
        <v>3979</v>
      </c>
      <c r="V14" s="208">
        <f t="shared" si="5"/>
        <v>887</v>
      </c>
      <c r="W14" s="208">
        <f t="shared" si="6"/>
        <v>156</v>
      </c>
      <c r="X14" s="209">
        <f t="shared" si="7"/>
        <v>17533</v>
      </c>
      <c r="AI14" s="16"/>
      <c r="AJ14" s="16"/>
      <c r="AK14" s="16"/>
      <c r="AL14" s="16"/>
      <c r="AM14" s="16"/>
      <c r="AN14" s="16"/>
      <c r="AO14" s="16"/>
    </row>
    <row r="15" spans="1:42" s="28" customFormat="1" x14ac:dyDescent="0.3">
      <c r="A15" s="205" t="s">
        <v>57</v>
      </c>
      <c r="B15" s="206" t="s">
        <v>58</v>
      </c>
      <c r="C15" s="207" t="s">
        <v>57</v>
      </c>
      <c r="D15" s="182">
        <v>1</v>
      </c>
      <c r="E15" s="183">
        <v>66</v>
      </c>
      <c r="F15" s="183">
        <v>10621</v>
      </c>
      <c r="G15" s="183">
        <v>3803</v>
      </c>
      <c r="H15" s="183">
        <v>471</v>
      </c>
      <c r="I15" s="183">
        <v>61</v>
      </c>
      <c r="J15" s="184">
        <v>15023</v>
      </c>
      <c r="K15" s="182">
        <v>0</v>
      </c>
      <c r="L15" s="183">
        <v>4</v>
      </c>
      <c r="M15" s="183">
        <v>704</v>
      </c>
      <c r="N15" s="183">
        <v>516</v>
      </c>
      <c r="O15" s="183">
        <v>110</v>
      </c>
      <c r="P15" s="183">
        <v>25</v>
      </c>
      <c r="Q15" s="184">
        <v>1359</v>
      </c>
      <c r="R15" s="208">
        <f t="shared" si="1"/>
        <v>1</v>
      </c>
      <c r="S15" s="208">
        <f t="shared" si="2"/>
        <v>70</v>
      </c>
      <c r="T15" s="208">
        <f t="shared" si="3"/>
        <v>11325</v>
      </c>
      <c r="U15" s="208">
        <f t="shared" si="4"/>
        <v>4319</v>
      </c>
      <c r="V15" s="208">
        <f t="shared" si="5"/>
        <v>581</v>
      </c>
      <c r="W15" s="208">
        <f t="shared" si="6"/>
        <v>86</v>
      </c>
      <c r="X15" s="209">
        <f t="shared" si="7"/>
        <v>16382</v>
      </c>
      <c r="AI15" s="16"/>
      <c r="AJ15" s="16"/>
      <c r="AK15" s="16"/>
      <c r="AL15" s="16"/>
      <c r="AM15" s="16"/>
      <c r="AN15" s="16"/>
      <c r="AO15" s="16"/>
    </row>
    <row r="16" spans="1:42" s="28" customFormat="1" x14ac:dyDescent="0.3">
      <c r="A16" s="205" t="s">
        <v>57</v>
      </c>
      <c r="B16" s="206" t="s">
        <v>57</v>
      </c>
      <c r="C16" s="207" t="s">
        <v>58</v>
      </c>
      <c r="D16" s="182">
        <v>33</v>
      </c>
      <c r="E16" s="183">
        <v>856</v>
      </c>
      <c r="F16" s="183">
        <v>56506</v>
      </c>
      <c r="G16" s="183">
        <v>14878</v>
      </c>
      <c r="H16" s="183">
        <v>1895</v>
      </c>
      <c r="I16" s="183">
        <v>265</v>
      </c>
      <c r="J16" s="184">
        <v>74433</v>
      </c>
      <c r="K16" s="182">
        <v>1</v>
      </c>
      <c r="L16" s="183">
        <v>39</v>
      </c>
      <c r="M16" s="183">
        <v>2200</v>
      </c>
      <c r="N16" s="183">
        <v>1268</v>
      </c>
      <c r="O16" s="183">
        <v>277</v>
      </c>
      <c r="P16" s="183">
        <v>56</v>
      </c>
      <c r="Q16" s="184">
        <v>3841</v>
      </c>
      <c r="R16" s="208">
        <f t="shared" si="1"/>
        <v>34</v>
      </c>
      <c r="S16" s="208">
        <f t="shared" si="2"/>
        <v>895</v>
      </c>
      <c r="T16" s="208">
        <f t="shared" si="3"/>
        <v>58706</v>
      </c>
      <c r="U16" s="208">
        <f t="shared" si="4"/>
        <v>16146</v>
      </c>
      <c r="V16" s="208">
        <f t="shared" si="5"/>
        <v>2172</v>
      </c>
      <c r="W16" s="208">
        <f t="shared" si="6"/>
        <v>321</v>
      </c>
      <c r="X16" s="209">
        <f t="shared" si="7"/>
        <v>78274</v>
      </c>
      <c r="Z16" s="16"/>
      <c r="AI16" s="16"/>
      <c r="AJ16" s="16"/>
      <c r="AK16" s="16"/>
      <c r="AL16" s="16"/>
      <c r="AM16" s="16"/>
      <c r="AN16" s="16"/>
      <c r="AO16" s="16"/>
    </row>
    <row r="17" spans="1:41" x14ac:dyDescent="0.3">
      <c r="A17" s="100" t="s">
        <v>57</v>
      </c>
      <c r="B17" s="96" t="s">
        <v>57</v>
      </c>
      <c r="C17" s="128" t="s">
        <v>57</v>
      </c>
      <c r="D17" s="123">
        <v>93</v>
      </c>
      <c r="E17" s="114">
        <v>4453</v>
      </c>
      <c r="F17" s="114">
        <v>191733</v>
      </c>
      <c r="G17" s="114">
        <v>20816</v>
      </c>
      <c r="H17" s="114">
        <v>1570</v>
      </c>
      <c r="I17" s="114">
        <v>207</v>
      </c>
      <c r="J17" s="124">
        <v>218872</v>
      </c>
      <c r="K17" s="123">
        <v>3</v>
      </c>
      <c r="L17" s="114">
        <v>88</v>
      </c>
      <c r="M17" s="114">
        <v>3059</v>
      </c>
      <c r="N17" s="114">
        <v>1428</v>
      </c>
      <c r="O17" s="114">
        <v>254</v>
      </c>
      <c r="P17" s="114">
        <v>39</v>
      </c>
      <c r="Q17" s="124">
        <v>4871</v>
      </c>
      <c r="R17" s="119">
        <f t="shared" si="1"/>
        <v>96</v>
      </c>
      <c r="S17" s="119">
        <f t="shared" si="2"/>
        <v>4541</v>
      </c>
      <c r="T17" s="119">
        <f t="shared" si="3"/>
        <v>194792</v>
      </c>
      <c r="U17" s="119">
        <f t="shared" si="4"/>
        <v>22244</v>
      </c>
      <c r="V17" s="119">
        <f t="shared" si="5"/>
        <v>1824</v>
      </c>
      <c r="W17" s="119">
        <f t="shared" si="6"/>
        <v>246</v>
      </c>
      <c r="X17" s="117">
        <f t="shared" si="7"/>
        <v>223743</v>
      </c>
      <c r="AI17" s="15"/>
      <c r="AJ17" s="15"/>
      <c r="AK17" s="15"/>
      <c r="AL17" s="15"/>
      <c r="AM17" s="15"/>
      <c r="AN17" s="15"/>
      <c r="AO17" s="15"/>
    </row>
    <row r="18" spans="1:41" s="33" customFormat="1" x14ac:dyDescent="0.3">
      <c r="A18" s="97"/>
      <c r="B18" s="97"/>
      <c r="C18" s="129" t="s">
        <v>0</v>
      </c>
      <c r="D18" s="125">
        <f>SUM(D10:D17)</f>
        <v>137</v>
      </c>
      <c r="E18" s="115">
        <f t="shared" ref="E18:J18" si="8">SUM(E10:E17)</f>
        <v>5835</v>
      </c>
      <c r="F18" s="115">
        <f t="shared" si="8"/>
        <v>312956</v>
      </c>
      <c r="G18" s="115">
        <f t="shared" si="8"/>
        <v>67059</v>
      </c>
      <c r="H18" s="115">
        <f t="shared" si="8"/>
        <v>9642</v>
      </c>
      <c r="I18" s="115">
        <f t="shared" si="8"/>
        <v>1389</v>
      </c>
      <c r="J18" s="126">
        <f t="shared" si="8"/>
        <v>397018</v>
      </c>
      <c r="K18" s="125">
        <f>SUM(K10:K17)</f>
        <v>13</v>
      </c>
      <c r="L18" s="115">
        <f t="shared" ref="L18:Q18" si="9">SUM(L10:L17)</f>
        <v>216</v>
      </c>
      <c r="M18" s="115">
        <f t="shared" si="9"/>
        <v>15797</v>
      </c>
      <c r="N18" s="115">
        <f t="shared" si="9"/>
        <v>14486</v>
      </c>
      <c r="O18" s="115">
        <f t="shared" si="9"/>
        <v>4317</v>
      </c>
      <c r="P18" s="115">
        <f t="shared" si="9"/>
        <v>1083</v>
      </c>
      <c r="Q18" s="126">
        <f t="shared" si="9"/>
        <v>35912</v>
      </c>
      <c r="R18" s="120">
        <f t="shared" si="1"/>
        <v>150</v>
      </c>
      <c r="S18" s="120">
        <f t="shared" si="2"/>
        <v>6051</v>
      </c>
      <c r="T18" s="120">
        <f t="shared" si="3"/>
        <v>328753</v>
      </c>
      <c r="U18" s="120">
        <f t="shared" si="4"/>
        <v>81545</v>
      </c>
      <c r="V18" s="120">
        <f t="shared" si="5"/>
        <v>13959</v>
      </c>
      <c r="W18" s="120">
        <f t="shared" si="6"/>
        <v>2472</v>
      </c>
      <c r="X18" s="118">
        <f t="shared" si="7"/>
        <v>432930</v>
      </c>
    </row>
    <row r="19" spans="1:41" x14ac:dyDescent="0.3">
      <c r="B19" s="2"/>
      <c r="C19" s="2"/>
      <c r="D19" s="50"/>
      <c r="E19" s="50"/>
      <c r="F19" s="50"/>
      <c r="G19" s="2"/>
      <c r="H19" s="50"/>
      <c r="I19" s="50"/>
      <c r="J19" s="2"/>
      <c r="L19" s="2"/>
      <c r="M19" s="50"/>
      <c r="N19" s="50"/>
      <c r="O19" s="2"/>
      <c r="P19" s="50"/>
      <c r="Q19" s="50"/>
      <c r="R19" s="2"/>
      <c r="S19" s="2"/>
      <c r="T19" s="2"/>
      <c r="U19" s="50"/>
      <c r="V19" s="50"/>
      <c r="W19" s="50"/>
      <c r="X19" s="50"/>
    </row>
    <row r="20" spans="1:41" x14ac:dyDescent="0.3">
      <c r="B20" s="2"/>
      <c r="C20" s="50"/>
      <c r="D20" s="50"/>
      <c r="E20" s="50"/>
      <c r="F20" s="50"/>
      <c r="G20" s="50"/>
      <c r="H20" s="50"/>
      <c r="I20" s="2"/>
      <c r="J20" s="2"/>
      <c r="K20" s="2"/>
      <c r="L20" s="50"/>
      <c r="M20" s="50"/>
      <c r="N20" s="2"/>
      <c r="O20" s="50"/>
      <c r="P20" s="50"/>
      <c r="Q20" s="2"/>
      <c r="R20" s="2"/>
      <c r="S20" s="2"/>
      <c r="T20" s="50"/>
      <c r="U20" s="50"/>
      <c r="V20" s="50"/>
      <c r="W20" s="50"/>
    </row>
    <row r="21" spans="1:41" x14ac:dyDescent="0.3">
      <c r="A21" s="214" t="s">
        <v>101</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row>
    <row r="22" spans="1:41" s="189" customFormat="1" x14ac:dyDescent="0.3">
      <c r="A22" s="221" t="s">
        <v>92</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row>
    <row r="23" spans="1:41" ht="7.2" customHeight="1" x14ac:dyDescent="0.3">
      <c r="A23" s="30"/>
      <c r="B23" s="30"/>
      <c r="C23" s="30"/>
      <c r="D23" s="30"/>
      <c r="E23" s="30"/>
      <c r="F23" s="30"/>
      <c r="G23" s="30"/>
      <c r="H23" s="30"/>
      <c r="I23" s="30"/>
      <c r="J23" s="30"/>
      <c r="K23" s="30"/>
      <c r="L23" s="30"/>
      <c r="M23" s="30"/>
      <c r="N23" s="30"/>
      <c r="O23" s="30"/>
      <c r="P23" s="30"/>
      <c r="Q23" s="30"/>
      <c r="R23" s="30"/>
      <c r="S23" s="30"/>
      <c r="T23" s="30"/>
      <c r="U23" s="30"/>
      <c r="V23" s="30"/>
      <c r="W23" s="30"/>
      <c r="X23" s="30"/>
    </row>
    <row r="24" spans="1:41" x14ac:dyDescent="0.3">
      <c r="A24" s="239" t="s">
        <v>77</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row>
    <row r="25" spans="1:41" ht="7.2" customHeight="1" thickBot="1" x14ac:dyDescent="0.35"/>
    <row r="26" spans="1:41" ht="15" thickTop="1" x14ac:dyDescent="0.3">
      <c r="A26" s="235" t="s">
        <v>43</v>
      </c>
      <c r="B26" s="235"/>
      <c r="C26" s="237"/>
      <c r="D26" s="240" t="s">
        <v>37</v>
      </c>
      <c r="E26" s="241"/>
      <c r="F26" s="241"/>
      <c r="G26" s="241"/>
      <c r="H26" s="241"/>
      <c r="I26" s="241"/>
      <c r="J26" s="242"/>
      <c r="K26" s="240" t="s">
        <v>36</v>
      </c>
      <c r="L26" s="241"/>
      <c r="M26" s="241"/>
      <c r="N26" s="241"/>
      <c r="O26" s="241"/>
      <c r="P26" s="241"/>
      <c r="Q26" s="242"/>
      <c r="R26" s="241" t="s">
        <v>0</v>
      </c>
      <c r="S26" s="241"/>
      <c r="T26" s="241"/>
      <c r="U26" s="241"/>
      <c r="V26" s="241"/>
      <c r="W26" s="241"/>
      <c r="X26" s="241"/>
    </row>
    <row r="27" spans="1:41" ht="43.2" x14ac:dyDescent="0.3">
      <c r="A27" s="99" t="s">
        <v>34</v>
      </c>
      <c r="B27" s="59" t="s">
        <v>56</v>
      </c>
      <c r="C27" s="105" t="s">
        <v>87</v>
      </c>
      <c r="D27" s="238" t="s">
        <v>40</v>
      </c>
      <c r="E27" s="234"/>
      <c r="F27" s="90" t="s">
        <v>39</v>
      </c>
      <c r="G27" s="232" t="s">
        <v>38</v>
      </c>
      <c r="H27" s="233"/>
      <c r="I27" s="234"/>
      <c r="J27" s="122" t="s">
        <v>0</v>
      </c>
      <c r="K27" s="238" t="s">
        <v>40</v>
      </c>
      <c r="L27" s="234"/>
      <c r="M27" s="90" t="s">
        <v>39</v>
      </c>
      <c r="N27" s="232" t="s">
        <v>38</v>
      </c>
      <c r="O27" s="233"/>
      <c r="P27" s="234"/>
      <c r="Q27" s="122" t="s">
        <v>0</v>
      </c>
      <c r="R27" s="233" t="s">
        <v>40</v>
      </c>
      <c r="S27" s="234"/>
      <c r="T27" s="61" t="s">
        <v>39</v>
      </c>
      <c r="U27" s="232" t="s">
        <v>38</v>
      </c>
      <c r="V27" s="233"/>
      <c r="W27" s="234"/>
      <c r="X27" s="116" t="s">
        <v>0</v>
      </c>
    </row>
    <row r="28" spans="1:41" x14ac:dyDescent="0.3">
      <c r="A28" s="112"/>
      <c r="B28" s="76"/>
      <c r="C28" s="127" t="s">
        <v>44</v>
      </c>
      <c r="D28" s="121" t="s">
        <v>90</v>
      </c>
      <c r="E28" s="60">
        <v>1</v>
      </c>
      <c r="F28" s="60">
        <v>0</v>
      </c>
      <c r="G28" s="60">
        <v>1</v>
      </c>
      <c r="H28" s="60">
        <v>2</v>
      </c>
      <c r="I28" s="60" t="s">
        <v>16</v>
      </c>
      <c r="J28" s="122"/>
      <c r="K28" s="121" t="s">
        <v>90</v>
      </c>
      <c r="L28" s="60">
        <v>1</v>
      </c>
      <c r="M28" s="60">
        <v>0</v>
      </c>
      <c r="N28" s="60">
        <v>1</v>
      </c>
      <c r="O28" s="60">
        <v>2</v>
      </c>
      <c r="P28" s="60" t="s">
        <v>16</v>
      </c>
      <c r="Q28" s="122"/>
      <c r="R28" s="113" t="s">
        <v>90</v>
      </c>
      <c r="S28" s="60">
        <v>1</v>
      </c>
      <c r="T28" s="60">
        <v>0</v>
      </c>
      <c r="U28" s="60">
        <v>1</v>
      </c>
      <c r="V28" s="60">
        <v>2</v>
      </c>
      <c r="W28" s="60" t="s">
        <v>16</v>
      </c>
      <c r="X28" s="116"/>
    </row>
    <row r="29" spans="1:41" x14ac:dyDescent="0.3">
      <c r="A29" s="100" t="s">
        <v>58</v>
      </c>
      <c r="B29" s="96" t="s">
        <v>58</v>
      </c>
      <c r="C29" s="128" t="s">
        <v>58</v>
      </c>
      <c r="D29" s="130">
        <f t="shared" ref="D29:J29" si="10">D10/$J10*100</f>
        <v>8.3734561440234456E-3</v>
      </c>
      <c r="E29" s="131">
        <f t="shared" si="10"/>
        <v>0.22608331588863301</v>
      </c>
      <c r="F29" s="131">
        <f t="shared" si="10"/>
        <v>53.456144023445674</v>
      </c>
      <c r="G29" s="131">
        <f t="shared" si="10"/>
        <v>36.106342893029094</v>
      </c>
      <c r="H29" s="131">
        <f t="shared" si="10"/>
        <v>8.9135440653129567</v>
      </c>
      <c r="I29" s="131">
        <f t="shared" si="10"/>
        <v>1.2895122461796107</v>
      </c>
      <c r="J29" s="132">
        <f t="shared" si="10"/>
        <v>100</v>
      </c>
      <c r="K29" s="130">
        <f t="shared" ref="K29:Q29" si="11">K10/$Q10*100</f>
        <v>6.4947114492484692E-2</v>
      </c>
      <c r="L29" s="131">
        <f t="shared" si="11"/>
        <v>0.18556318426424198</v>
      </c>
      <c r="M29" s="131">
        <f t="shared" si="11"/>
        <v>33.976619038782708</v>
      </c>
      <c r="N29" s="131">
        <f t="shared" si="11"/>
        <v>45.444423826312857</v>
      </c>
      <c r="O29" s="131">
        <f t="shared" si="11"/>
        <v>15.856374095379477</v>
      </c>
      <c r="P29" s="131">
        <f t="shared" si="11"/>
        <v>4.4720727407682315</v>
      </c>
      <c r="Q29" s="132">
        <f t="shared" si="11"/>
        <v>100</v>
      </c>
      <c r="R29" s="133">
        <f t="shared" ref="R29:X29" si="12">R10/$X10*100</f>
        <v>2.5964284683956958E-2</v>
      </c>
      <c r="S29" s="131">
        <f t="shared" si="12"/>
        <v>0.21348411851253496</v>
      </c>
      <c r="T29" s="131">
        <f t="shared" si="12"/>
        <v>47.399244150823641</v>
      </c>
      <c r="U29" s="131">
        <f t="shared" si="12"/>
        <v>39.009895277385112</v>
      </c>
      <c r="V29" s="131">
        <f t="shared" si="12"/>
        <v>11.072324957447423</v>
      </c>
      <c r="W29" s="131">
        <f t="shared" si="12"/>
        <v>2.2790872111473326</v>
      </c>
      <c r="X29" s="134">
        <f t="shared" si="12"/>
        <v>100</v>
      </c>
    </row>
    <row r="30" spans="1:41" x14ac:dyDescent="0.3">
      <c r="A30" s="100" t="s">
        <v>58</v>
      </c>
      <c r="B30" s="96" t="s">
        <v>58</v>
      </c>
      <c r="C30" s="128" t="s">
        <v>57</v>
      </c>
      <c r="D30" s="130">
        <f t="shared" ref="D30:J30" si="13">D11/$J11*100</f>
        <v>0</v>
      </c>
      <c r="E30" s="131">
        <f t="shared" si="13"/>
        <v>0.31165593185123625</v>
      </c>
      <c r="F30" s="131">
        <f t="shared" si="13"/>
        <v>59.193849989611472</v>
      </c>
      <c r="G30" s="131">
        <f t="shared" si="13"/>
        <v>32.246000415541246</v>
      </c>
      <c r="H30" s="131">
        <f t="shared" si="13"/>
        <v>7.0849781840847701</v>
      </c>
      <c r="I30" s="131">
        <f t="shared" si="13"/>
        <v>1.163515478911282</v>
      </c>
      <c r="J30" s="132">
        <f t="shared" si="13"/>
        <v>100</v>
      </c>
      <c r="K30" s="130">
        <f t="shared" ref="K30:Q30" si="14">K11/$Q11*100</f>
        <v>0</v>
      </c>
      <c r="L30" s="131">
        <f t="shared" si="14"/>
        <v>0.22255192878338279</v>
      </c>
      <c r="M30" s="131">
        <f t="shared" si="14"/>
        <v>36.53560830860534</v>
      </c>
      <c r="N30" s="131">
        <f t="shared" si="14"/>
        <v>44.287833827893174</v>
      </c>
      <c r="O30" s="131">
        <f t="shared" si="14"/>
        <v>14.836795252225517</v>
      </c>
      <c r="P30" s="131">
        <f t="shared" si="14"/>
        <v>4.1172106824925816</v>
      </c>
      <c r="Q30" s="132">
        <f t="shared" si="14"/>
        <v>100</v>
      </c>
      <c r="R30" s="133">
        <f t="shared" ref="R30:X30" si="15">R11/$X11*100</f>
        <v>0</v>
      </c>
      <c r="S30" s="131">
        <f t="shared" si="15"/>
        <v>0.27966440271673992</v>
      </c>
      <c r="T30" s="131">
        <f t="shared" si="15"/>
        <v>51.058729524570509</v>
      </c>
      <c r="U30" s="131">
        <f t="shared" si="15"/>
        <v>36.569449993341323</v>
      </c>
      <c r="V30" s="131">
        <f t="shared" si="15"/>
        <v>9.8681582101478238</v>
      </c>
      <c r="W30" s="131">
        <f t="shared" si="15"/>
        <v>2.2239978692235987</v>
      </c>
      <c r="X30" s="134">
        <f t="shared" si="15"/>
        <v>100</v>
      </c>
    </row>
    <row r="31" spans="1:41" x14ac:dyDescent="0.3">
      <c r="A31" s="100" t="s">
        <v>58</v>
      </c>
      <c r="B31" s="96" t="s">
        <v>57</v>
      </c>
      <c r="C31" s="128" t="s">
        <v>58</v>
      </c>
      <c r="D31" s="130">
        <f t="shared" ref="D31:J31" si="16">D12/$J12*100</f>
        <v>1.1785503830288745E-2</v>
      </c>
      <c r="E31" s="131">
        <f t="shared" si="16"/>
        <v>0.62463170300530346</v>
      </c>
      <c r="F31" s="131">
        <f t="shared" si="16"/>
        <v>62.227460223924567</v>
      </c>
      <c r="G31" s="131">
        <f t="shared" si="16"/>
        <v>29.634649381261045</v>
      </c>
      <c r="H31" s="131">
        <f t="shared" si="16"/>
        <v>6.5880966411314077</v>
      </c>
      <c r="I31" s="131">
        <f t="shared" si="16"/>
        <v>0.91337654684737779</v>
      </c>
      <c r="J31" s="132">
        <f t="shared" si="16"/>
        <v>100</v>
      </c>
      <c r="K31" s="130">
        <f t="shared" ref="K31:Q31" si="17">K12/$Q12*100</f>
        <v>1.675603217158177E-2</v>
      </c>
      <c r="L31" s="131">
        <f t="shared" si="17"/>
        <v>0.33512064343163539</v>
      </c>
      <c r="M31" s="131">
        <f t="shared" si="17"/>
        <v>38.002680965147448</v>
      </c>
      <c r="N31" s="131">
        <f t="shared" si="17"/>
        <v>43.699731903485258</v>
      </c>
      <c r="O31" s="131">
        <f t="shared" si="17"/>
        <v>14.460455764075068</v>
      </c>
      <c r="P31" s="131">
        <f t="shared" si="17"/>
        <v>3.4852546916890081</v>
      </c>
      <c r="Q31" s="132">
        <f t="shared" si="17"/>
        <v>100</v>
      </c>
      <c r="R31" s="133">
        <f t="shared" ref="R31:X31" si="18">R12/$X12*100</f>
        <v>1.3078733978550874E-2</v>
      </c>
      <c r="S31" s="131">
        <f t="shared" si="18"/>
        <v>0.54930682709913681</v>
      </c>
      <c r="T31" s="131">
        <f t="shared" si="18"/>
        <v>55.924666492283549</v>
      </c>
      <c r="U31" s="131">
        <f t="shared" si="18"/>
        <v>33.294097131397685</v>
      </c>
      <c r="V31" s="131">
        <f t="shared" si="18"/>
        <v>8.63632400383643</v>
      </c>
      <c r="W31" s="131">
        <f t="shared" si="18"/>
        <v>1.582526811404656</v>
      </c>
      <c r="X31" s="134">
        <f t="shared" si="18"/>
        <v>100</v>
      </c>
    </row>
    <row r="32" spans="1:41" x14ac:dyDescent="0.3">
      <c r="A32" s="100" t="s">
        <v>57</v>
      </c>
      <c r="B32" s="96" t="s">
        <v>58</v>
      </c>
      <c r="C32" s="128" t="s">
        <v>58</v>
      </c>
      <c r="D32" s="130">
        <f t="shared" ref="D32:J32" si="19">D13/$J13*100</f>
        <v>6.8863409427400747E-3</v>
      </c>
      <c r="E32" s="131">
        <f>E13/$J13*100</f>
        <v>0.21347656922494235</v>
      </c>
      <c r="F32" s="131">
        <f t="shared" si="19"/>
        <v>59.363702096890812</v>
      </c>
      <c r="G32" s="131">
        <f t="shared" si="19"/>
        <v>33.798161346968286</v>
      </c>
      <c r="H32" s="131">
        <f t="shared" si="19"/>
        <v>5.6674585958750816</v>
      </c>
      <c r="I32" s="131">
        <f t="shared" si="19"/>
        <v>0.95031505009813033</v>
      </c>
      <c r="J32" s="132">
        <f t="shared" si="19"/>
        <v>100</v>
      </c>
      <c r="K32" s="130">
        <f t="shared" ref="K32:Q32" si="20">K13/$Q13*100</f>
        <v>0</v>
      </c>
      <c r="L32" s="131">
        <f t="shared" si="20"/>
        <v>0.35149384885764495</v>
      </c>
      <c r="M32" s="131">
        <f t="shared" si="20"/>
        <v>47.205623901581724</v>
      </c>
      <c r="N32" s="131">
        <f t="shared" si="20"/>
        <v>39.929701230228467</v>
      </c>
      <c r="O32" s="131">
        <f t="shared" si="20"/>
        <v>10.15817223198594</v>
      </c>
      <c r="P32" s="131">
        <f t="shared" si="20"/>
        <v>2.3550087873462213</v>
      </c>
      <c r="Q32" s="132">
        <f t="shared" si="20"/>
        <v>100</v>
      </c>
      <c r="R32" s="133">
        <f t="shared" ref="R32:X32" si="21">R13/$X13*100</f>
        <v>6.2719518314099344E-3</v>
      </c>
      <c r="S32" s="131">
        <f t="shared" si="21"/>
        <v>0.22579026593075763</v>
      </c>
      <c r="T32" s="131">
        <f t="shared" si="21"/>
        <v>58.278976417461116</v>
      </c>
      <c r="U32" s="131">
        <f t="shared" si="21"/>
        <v>34.345208228800807</v>
      </c>
      <c r="V32" s="131">
        <f t="shared" si="21"/>
        <v>6.0681133968891121</v>
      </c>
      <c r="W32" s="131">
        <f t="shared" si="21"/>
        <v>1.0756397390868038</v>
      </c>
      <c r="X32" s="134">
        <f t="shared" si="21"/>
        <v>100</v>
      </c>
    </row>
    <row r="33" spans="1:24" x14ac:dyDescent="0.3">
      <c r="A33" s="100" t="s">
        <v>58</v>
      </c>
      <c r="B33" s="96" t="s">
        <v>57</v>
      </c>
      <c r="C33" s="128" t="s">
        <v>57</v>
      </c>
      <c r="D33" s="130">
        <f t="shared" ref="D33:J33" si="22">D14/$J14*100</f>
        <v>2.8614350096573433E-2</v>
      </c>
      <c r="E33" s="131">
        <f t="shared" si="22"/>
        <v>1.5952500178839688</v>
      </c>
      <c r="F33" s="131">
        <f t="shared" si="22"/>
        <v>76.386007582802776</v>
      </c>
      <c r="G33" s="131">
        <f t="shared" si="22"/>
        <v>18.177265898848272</v>
      </c>
      <c r="H33" s="131">
        <f t="shared" si="22"/>
        <v>3.3764933113956648</v>
      </c>
      <c r="I33" s="131">
        <f t="shared" si="22"/>
        <v>0.43636883897274481</v>
      </c>
      <c r="J33" s="132">
        <f t="shared" si="22"/>
        <v>100</v>
      </c>
      <c r="K33" s="130">
        <f t="shared" ref="K33:Q33" si="23">K14/$Q14*100</f>
        <v>2.8137310073157007E-2</v>
      </c>
      <c r="L33" s="131">
        <f t="shared" si="23"/>
        <v>0.81598199212155309</v>
      </c>
      <c r="M33" s="131">
        <f t="shared" si="23"/>
        <v>44.344400675295439</v>
      </c>
      <c r="N33" s="131">
        <f t="shared" si="23"/>
        <v>40.461451885199772</v>
      </c>
      <c r="O33" s="131">
        <f t="shared" si="23"/>
        <v>11.676983680360157</v>
      </c>
      <c r="P33" s="131">
        <f t="shared" si="23"/>
        <v>2.6730444569499157</v>
      </c>
      <c r="Q33" s="132">
        <f t="shared" si="23"/>
        <v>100</v>
      </c>
      <c r="R33" s="133">
        <f t="shared" ref="R33:X33" si="24">R14/$X14*100</f>
        <v>2.8517652426852221E-2</v>
      </c>
      <c r="S33" s="131">
        <f t="shared" si="24"/>
        <v>1.4372896823133519</v>
      </c>
      <c r="T33" s="131">
        <f t="shared" si="24"/>
        <v>69.891062567729421</v>
      </c>
      <c r="U33" s="131">
        <f t="shared" si="24"/>
        <v>22.694347801288998</v>
      </c>
      <c r="V33" s="131">
        <f t="shared" si="24"/>
        <v>5.0590315405235842</v>
      </c>
      <c r="W33" s="131">
        <f t="shared" si="24"/>
        <v>0.88975075571778928</v>
      </c>
      <c r="X33" s="134">
        <f t="shared" si="24"/>
        <v>100</v>
      </c>
    </row>
    <row r="34" spans="1:24" x14ac:dyDescent="0.3">
      <c r="A34" s="100" t="s">
        <v>57</v>
      </c>
      <c r="B34" s="96" t="s">
        <v>58</v>
      </c>
      <c r="C34" s="128" t="s">
        <v>57</v>
      </c>
      <c r="D34" s="130">
        <f t="shared" ref="D34:J34" si="25">D15/$J15*100</f>
        <v>6.6564600945217328E-3</v>
      </c>
      <c r="E34" s="131">
        <f t="shared" si="25"/>
        <v>0.43932636623843441</v>
      </c>
      <c r="F34" s="131">
        <f t="shared" si="25"/>
        <v>70.69826266391533</v>
      </c>
      <c r="G34" s="131">
        <f t="shared" si="25"/>
        <v>25.314517739466151</v>
      </c>
      <c r="H34" s="131">
        <f t="shared" si="25"/>
        <v>3.1351927045197363</v>
      </c>
      <c r="I34" s="131">
        <f t="shared" si="25"/>
        <v>0.40604406576582569</v>
      </c>
      <c r="J34" s="132">
        <f t="shared" si="25"/>
        <v>100</v>
      </c>
      <c r="K34" s="130">
        <f t="shared" ref="K34:Q34" si="26">K15/$Q15*100</f>
        <v>0</v>
      </c>
      <c r="L34" s="131">
        <f t="shared" si="26"/>
        <v>0.29433406916850624</v>
      </c>
      <c r="M34" s="131">
        <f t="shared" si="26"/>
        <v>51.802796173657107</v>
      </c>
      <c r="N34" s="131">
        <f t="shared" si="26"/>
        <v>37.969094922737305</v>
      </c>
      <c r="O34" s="131">
        <f t="shared" si="26"/>
        <v>8.0941869021339219</v>
      </c>
      <c r="P34" s="131">
        <f t="shared" si="26"/>
        <v>1.8395879323031641</v>
      </c>
      <c r="Q34" s="132">
        <f t="shared" si="26"/>
        <v>100</v>
      </c>
      <c r="R34" s="133">
        <f t="shared" ref="R34:X34" si="27">R15/$X15*100</f>
        <v>6.1042607740202665E-3</v>
      </c>
      <c r="S34" s="131">
        <f t="shared" si="27"/>
        <v>0.42729825418141865</v>
      </c>
      <c r="T34" s="131">
        <f t="shared" si="27"/>
        <v>69.130753265779504</v>
      </c>
      <c r="U34" s="131">
        <f t="shared" si="27"/>
        <v>26.364302282993528</v>
      </c>
      <c r="V34" s="131">
        <f t="shared" si="27"/>
        <v>3.5465755097057747</v>
      </c>
      <c r="W34" s="131">
        <f t="shared" si="27"/>
        <v>0.52496642656574288</v>
      </c>
      <c r="X34" s="134">
        <f t="shared" si="27"/>
        <v>100</v>
      </c>
    </row>
    <row r="35" spans="1:24" x14ac:dyDescent="0.3">
      <c r="A35" s="100" t="s">
        <v>57</v>
      </c>
      <c r="B35" s="96" t="s">
        <v>57</v>
      </c>
      <c r="C35" s="128" t="s">
        <v>58</v>
      </c>
      <c r="D35" s="130">
        <f t="shared" ref="D35:J35" si="28">D16/$J16*100</f>
        <v>4.4335173914795856E-2</v>
      </c>
      <c r="E35" s="131">
        <f t="shared" si="28"/>
        <v>1.1500275415474319</v>
      </c>
      <c r="F35" s="131">
        <f t="shared" si="28"/>
        <v>75.915252643316805</v>
      </c>
      <c r="G35" s="131">
        <f t="shared" si="28"/>
        <v>19.98844598497978</v>
      </c>
      <c r="H35" s="131">
        <f t="shared" si="28"/>
        <v>2.5459137748041862</v>
      </c>
      <c r="I35" s="131">
        <f t="shared" si="28"/>
        <v>0.35602488143699701</v>
      </c>
      <c r="J35" s="132">
        <f t="shared" si="28"/>
        <v>100</v>
      </c>
      <c r="K35" s="130">
        <f t="shared" ref="K35:Q35" si="29">K16/$Q16*100</f>
        <v>2.6034886748242649E-2</v>
      </c>
      <c r="L35" s="131">
        <f t="shared" si="29"/>
        <v>1.0153605831814632</v>
      </c>
      <c r="M35" s="131">
        <f t="shared" si="29"/>
        <v>57.276750846133815</v>
      </c>
      <c r="N35" s="131">
        <f t="shared" si="29"/>
        <v>33.012236396771669</v>
      </c>
      <c r="O35" s="131">
        <f t="shared" si="29"/>
        <v>7.2116636292632128</v>
      </c>
      <c r="P35" s="131">
        <f t="shared" si="29"/>
        <v>1.4579536579015882</v>
      </c>
      <c r="Q35" s="132">
        <f t="shared" si="29"/>
        <v>100</v>
      </c>
      <c r="R35" s="133">
        <f t="shared" ref="R35:X35" si="30">R16/$X16*100</f>
        <v>4.3437156654827912E-2</v>
      </c>
      <c r="S35" s="131">
        <f t="shared" si="30"/>
        <v>1.1434192707667936</v>
      </c>
      <c r="T35" s="131">
        <f t="shared" si="30"/>
        <v>75.000638781715509</v>
      </c>
      <c r="U35" s="131">
        <f t="shared" si="30"/>
        <v>20.627539157319159</v>
      </c>
      <c r="V35" s="131">
        <f t="shared" si="30"/>
        <v>2.7748677721848889</v>
      </c>
      <c r="W35" s="131">
        <f t="shared" si="30"/>
        <v>0.41009786135881643</v>
      </c>
      <c r="X35" s="134">
        <f t="shared" si="30"/>
        <v>100</v>
      </c>
    </row>
    <row r="36" spans="1:24" x14ac:dyDescent="0.3">
      <c r="A36" s="100" t="s">
        <v>57</v>
      </c>
      <c r="B36" s="96" t="s">
        <v>57</v>
      </c>
      <c r="C36" s="128" t="s">
        <v>57</v>
      </c>
      <c r="D36" s="130">
        <f t="shared" ref="D36:J36" si="31">D17/$J17*100</f>
        <v>4.2490588106290431E-2</v>
      </c>
      <c r="E36" s="131">
        <f t="shared" si="31"/>
        <v>2.0345224606162509</v>
      </c>
      <c r="F36" s="131">
        <f t="shared" si="31"/>
        <v>87.600515369713804</v>
      </c>
      <c r="G36" s="131">
        <f t="shared" si="31"/>
        <v>9.5105815271025982</v>
      </c>
      <c r="H36" s="131">
        <f t="shared" si="31"/>
        <v>0.71731422932124711</v>
      </c>
      <c r="I36" s="131">
        <f t="shared" si="31"/>
        <v>9.4575825139807737E-2</v>
      </c>
      <c r="J36" s="132">
        <f t="shared" si="31"/>
        <v>100</v>
      </c>
      <c r="K36" s="130">
        <f t="shared" ref="K36:Q36" si="32">K17/$Q17*100</f>
        <v>6.158899609936358E-2</v>
      </c>
      <c r="L36" s="131">
        <f t="shared" si="32"/>
        <v>1.8066105522479983</v>
      </c>
      <c r="M36" s="131">
        <f t="shared" si="32"/>
        <v>62.800246355984399</v>
      </c>
      <c r="N36" s="131">
        <f t="shared" si="32"/>
        <v>29.316362143297063</v>
      </c>
      <c r="O36" s="131">
        <f t="shared" si="32"/>
        <v>5.2145350030794502</v>
      </c>
      <c r="P36" s="131">
        <f t="shared" si="32"/>
        <v>0.80065694929172659</v>
      </c>
      <c r="Q36" s="132">
        <f t="shared" si="32"/>
        <v>100</v>
      </c>
      <c r="R36" s="133">
        <f t="shared" ref="R36:X36" si="33">R17/$X17*100</f>
        <v>4.2906370255158824E-2</v>
      </c>
      <c r="S36" s="131">
        <f t="shared" si="33"/>
        <v>2.0295607013403769</v>
      </c>
      <c r="T36" s="131">
        <f t="shared" si="33"/>
        <v>87.060600778571839</v>
      </c>
      <c r="U36" s="131">
        <f t="shared" si="33"/>
        <v>9.9417635412057592</v>
      </c>
      <c r="V36" s="131">
        <f t="shared" si="33"/>
        <v>0.81522103484801756</v>
      </c>
      <c r="W36" s="131">
        <f t="shared" si="33"/>
        <v>0.10994757377884448</v>
      </c>
      <c r="X36" s="134">
        <f t="shared" si="33"/>
        <v>100</v>
      </c>
    </row>
    <row r="37" spans="1:24" s="2" customFormat="1" x14ac:dyDescent="0.3">
      <c r="A37" s="97"/>
      <c r="B37" s="97"/>
      <c r="C37" s="129" t="s">
        <v>0</v>
      </c>
      <c r="D37" s="135">
        <f t="shared" ref="D37:J37" si="34">D18/$J18*100</f>
        <v>3.4507251560382653E-2</v>
      </c>
      <c r="E37" s="136">
        <f t="shared" si="34"/>
        <v>1.4697066631739619</v>
      </c>
      <c r="F37" s="136">
        <f t="shared" si="34"/>
        <v>78.826652695847542</v>
      </c>
      <c r="G37" s="136">
        <f t="shared" si="34"/>
        <v>16.890669944435768</v>
      </c>
      <c r="H37" s="136">
        <f t="shared" si="34"/>
        <v>2.428605252154814</v>
      </c>
      <c r="I37" s="136">
        <f t="shared" si="34"/>
        <v>0.34985819282752922</v>
      </c>
      <c r="J37" s="137">
        <f t="shared" si="34"/>
        <v>100</v>
      </c>
      <c r="K37" s="135">
        <f t="shared" ref="K37:Q37" si="35">K18/$Q18*100</f>
        <v>3.6199599019826244E-2</v>
      </c>
      <c r="L37" s="136">
        <f t="shared" si="35"/>
        <v>0.60147026063711295</v>
      </c>
      <c r="M37" s="136">
        <f t="shared" si="35"/>
        <v>43.988081978168857</v>
      </c>
      <c r="N37" s="136">
        <f t="shared" si="35"/>
        <v>40.337491646246384</v>
      </c>
      <c r="O37" s="136">
        <f t="shared" si="35"/>
        <v>12.021051459122299</v>
      </c>
      <c r="P37" s="136">
        <f t="shared" si="35"/>
        <v>3.0157050568055248</v>
      </c>
      <c r="Q37" s="137">
        <f t="shared" si="35"/>
        <v>100</v>
      </c>
      <c r="R37" s="138">
        <f t="shared" ref="R37:X37" si="36">R18/$X18*100</f>
        <v>3.4647633566627402E-2</v>
      </c>
      <c r="S37" s="136">
        <f t="shared" si="36"/>
        <v>1.3976855380777493</v>
      </c>
      <c r="T37" s="136">
        <f t="shared" si="36"/>
        <v>75.936756519529709</v>
      </c>
      <c r="U37" s="136">
        <f t="shared" si="36"/>
        <v>18.835608527937541</v>
      </c>
      <c r="V37" s="136">
        <f t="shared" si="36"/>
        <v>3.2243087797103458</v>
      </c>
      <c r="W37" s="136">
        <f t="shared" si="36"/>
        <v>0.57099300117801954</v>
      </c>
      <c r="X37" s="139">
        <f t="shared" si="36"/>
        <v>100</v>
      </c>
    </row>
    <row r="39" spans="1:24" x14ac:dyDescent="0.3">
      <c r="A39" s="247" t="s">
        <v>96</v>
      </c>
    </row>
  </sheetData>
  <mergeCells count="26">
    <mergeCell ref="U27:W27"/>
    <mergeCell ref="A5:X5"/>
    <mergeCell ref="R8:S8"/>
    <mergeCell ref="D27:E27"/>
    <mergeCell ref="G27:I27"/>
    <mergeCell ref="K27:L27"/>
    <mergeCell ref="N27:P27"/>
    <mergeCell ref="R27:S27"/>
    <mergeCell ref="K26:Q26"/>
    <mergeCell ref="R26:X26"/>
    <mergeCell ref="A2:X2"/>
    <mergeCell ref="A26:C26"/>
    <mergeCell ref="A21:X21"/>
    <mergeCell ref="A24:X24"/>
    <mergeCell ref="A7:C7"/>
    <mergeCell ref="D7:J7"/>
    <mergeCell ref="N8:P8"/>
    <mergeCell ref="K8:L8"/>
    <mergeCell ref="K7:Q7"/>
    <mergeCell ref="R7:X7"/>
    <mergeCell ref="A3:X3"/>
    <mergeCell ref="A22:X22"/>
    <mergeCell ref="U8:W8"/>
    <mergeCell ref="D8:E8"/>
    <mergeCell ref="G8:I8"/>
    <mergeCell ref="D26:J26"/>
  </mergeCells>
  <pageMargins left="0.31496062992125984" right="0.31496062992125984" top="0.15748031496062992" bottom="0.15748031496062992" header="0.31496062992125984" footer="0.31496062992125984"/>
  <pageSetup paperSize="9" scale="9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032999-E0D2-4C8C-B827-785F2730B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A7F084-F12D-4881-89F1-1F8A65A7C2A7}">
  <ds:schemaRefs>
    <ds:schemaRef ds:uri="http://schemas.microsoft.com/sharepoint/v3/contenttype/forms"/>
  </ds:schemaRefs>
</ds:datastoreItem>
</file>

<file path=customXml/itemProps3.xml><?xml version="1.0" encoding="utf-8"?>
<ds:datastoreItem xmlns:ds="http://schemas.openxmlformats.org/officeDocument/2006/customXml" ds:itemID="{5FAA4684-60F0-43BF-9F73-55DDDB093FD2}">
  <ds:schemaRefs>
    <ds:schemaRef ds:uri="e6444207-a4b5-4754-9b52-6d90c3395419"/>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2</vt:i4>
      </vt:variant>
    </vt:vector>
  </HeadingPairs>
  <TitlesOfParts>
    <vt:vector size="13" baseType="lpstr">
      <vt:lpstr>INHOUD</vt:lpstr>
      <vt:lpstr>TOELICHTING</vt:lpstr>
      <vt:lpstr>1_SES_SO</vt:lpstr>
      <vt:lpstr>2_SES_DBSO</vt:lpstr>
      <vt:lpstr>3_SES_evolutie</vt:lpstr>
      <vt:lpstr>4_SES_SO_detail</vt:lpstr>
      <vt:lpstr>5_SES_DBSO_detail</vt:lpstr>
      <vt:lpstr>6_SES_SO_SV_geslacht</vt:lpstr>
      <vt:lpstr>7_SES_SO_SV_Belg_NBelg</vt:lpstr>
      <vt:lpstr>8_SES_SO_ZBL_geslacht</vt:lpstr>
      <vt:lpstr>9_SES_SO_ZBL_Belg_NBelg</vt:lpstr>
      <vt:lpstr>'5_SES_DBSO_detail'!Afdrukbereik</vt:lpstr>
      <vt:lpstr>'7_SES_SO_SV_Belg_NBelg'!Afdrukbereik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Van Impe, Hannah</cp:lastModifiedBy>
  <cp:lastPrinted>2023-05-04T11:18:13Z</cp:lastPrinted>
  <dcterms:created xsi:type="dcterms:W3CDTF">2012-06-27T12:37:12Z</dcterms:created>
  <dcterms:modified xsi:type="dcterms:W3CDTF">2023-05-04T11:59:42Z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