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vanimpha\Desktop\"/>
    </mc:Choice>
  </mc:AlternateContent>
  <xr:revisionPtr revIDLastSave="0" documentId="8_{797BB349-BF63-438B-B17A-0710B25E9220}" xr6:coauthVersionLast="47" xr6:coauthVersionMax="47" xr10:uidLastSave="{00000000-0000-0000-0000-000000000000}"/>
  <bookViews>
    <workbookView xWindow="144" yWindow="1164" windowWidth="22896" windowHeight="11796" tabRatio="568" xr2:uid="{00000000-000D-0000-FFFF-FFFF00000000}"/>
  </bookViews>
  <sheets>
    <sheet name="INHOUD" sheetId="1" r:id="rId1"/>
    <sheet name="TOELICHTING" sheetId="2" r:id="rId2"/>
    <sheet name="21sec46" sheetId="3" r:id="rId3"/>
    <sheet name="21sec47" sheetId="4" r:id="rId4"/>
  </sheets>
  <definedNames>
    <definedName name="_p412">#REF!</definedName>
    <definedName name="_p413">#REF!</definedName>
    <definedName name="_xlnm.Database">#REF!</definedName>
    <definedName name="eentabel">#REF!</definedName>
    <definedName name="jaarboek_per_land">#REF!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4" i="4" l="1"/>
  <c r="J124" i="4"/>
  <c r="I124" i="4"/>
  <c r="H171" i="4"/>
  <c r="G171" i="4"/>
  <c r="F171" i="4"/>
  <c r="E171" i="4"/>
  <c r="D171" i="4"/>
  <c r="C171" i="4"/>
  <c r="K228" i="4"/>
  <c r="J228" i="4"/>
  <c r="I228" i="4"/>
  <c r="K227" i="4"/>
  <c r="J227" i="4"/>
  <c r="I227" i="4"/>
  <c r="K226" i="4"/>
  <c r="J226" i="4"/>
  <c r="I226" i="4"/>
  <c r="H234" i="4"/>
  <c r="G234" i="4"/>
  <c r="F234" i="4"/>
  <c r="E234" i="4"/>
  <c r="D234" i="4"/>
  <c r="C234" i="4"/>
  <c r="K233" i="4"/>
  <c r="J233" i="4"/>
  <c r="I233" i="4"/>
  <c r="K232" i="4"/>
  <c r="J232" i="4"/>
  <c r="I232" i="4"/>
  <c r="K231" i="4"/>
  <c r="J231" i="4"/>
  <c r="I231" i="4"/>
  <c r="K230" i="4"/>
  <c r="J230" i="4"/>
  <c r="I230" i="4"/>
  <c r="K229" i="4"/>
  <c r="J229" i="4"/>
  <c r="I229" i="4"/>
  <c r="K225" i="4"/>
  <c r="J225" i="4"/>
  <c r="I225" i="4"/>
  <c r="K224" i="4"/>
  <c r="J224" i="4"/>
  <c r="I224" i="4"/>
  <c r="H222" i="4"/>
  <c r="G222" i="4"/>
  <c r="F222" i="4"/>
  <c r="E222" i="4"/>
  <c r="D222" i="4"/>
  <c r="C222" i="4"/>
  <c r="K221" i="4"/>
  <c r="J221" i="4"/>
  <c r="I221" i="4"/>
  <c r="K220" i="4"/>
  <c r="J220" i="4"/>
  <c r="I220" i="4"/>
  <c r="K214" i="4"/>
  <c r="J214" i="4"/>
  <c r="I214" i="4"/>
  <c r="K213" i="4"/>
  <c r="J213" i="4"/>
  <c r="I213" i="4"/>
  <c r="H218" i="4"/>
  <c r="G218" i="4"/>
  <c r="F218" i="4"/>
  <c r="E218" i="4"/>
  <c r="D218" i="4"/>
  <c r="C218" i="4"/>
  <c r="K217" i="4"/>
  <c r="J217" i="4"/>
  <c r="I217" i="4"/>
  <c r="K216" i="4"/>
  <c r="J216" i="4"/>
  <c r="I216" i="4"/>
  <c r="K215" i="4"/>
  <c r="J215" i="4"/>
  <c r="I215" i="4"/>
  <c r="K212" i="4"/>
  <c r="J212" i="4"/>
  <c r="I212" i="4"/>
  <c r="K211" i="4"/>
  <c r="J211" i="4"/>
  <c r="I211" i="4"/>
  <c r="H209" i="4"/>
  <c r="G209" i="4"/>
  <c r="F209" i="4"/>
  <c r="E209" i="4"/>
  <c r="D209" i="4"/>
  <c r="C209" i="4"/>
  <c r="K208" i="4"/>
  <c r="J208" i="4"/>
  <c r="I208" i="4"/>
  <c r="K207" i="4"/>
  <c r="J207" i="4"/>
  <c r="I207" i="4"/>
  <c r="H205" i="4"/>
  <c r="G205" i="4"/>
  <c r="F205" i="4"/>
  <c r="E205" i="4"/>
  <c r="D205" i="4"/>
  <c r="C205" i="4"/>
  <c r="K204" i="4"/>
  <c r="J204" i="4"/>
  <c r="I204" i="4"/>
  <c r="K203" i="4"/>
  <c r="J203" i="4"/>
  <c r="I203" i="4"/>
  <c r="K202" i="4"/>
  <c r="J202" i="4"/>
  <c r="I202" i="4"/>
  <c r="K201" i="4"/>
  <c r="J201" i="4"/>
  <c r="I201" i="4"/>
  <c r="H199" i="4"/>
  <c r="G199" i="4"/>
  <c r="F199" i="4"/>
  <c r="E199" i="4"/>
  <c r="D199" i="4"/>
  <c r="C199" i="4"/>
  <c r="K198" i="4"/>
  <c r="J198" i="4"/>
  <c r="I198" i="4"/>
  <c r="K197" i="4"/>
  <c r="J197" i="4"/>
  <c r="I197" i="4"/>
  <c r="K196" i="4"/>
  <c r="J196" i="4"/>
  <c r="I196" i="4"/>
  <c r="H194" i="4"/>
  <c r="G194" i="4"/>
  <c r="F194" i="4"/>
  <c r="E194" i="4"/>
  <c r="D194" i="4"/>
  <c r="C194" i="4"/>
  <c r="K193" i="4"/>
  <c r="J193" i="4"/>
  <c r="I193" i="4"/>
  <c r="K192" i="4"/>
  <c r="J192" i="4"/>
  <c r="I192" i="4"/>
  <c r="K191" i="4"/>
  <c r="J191" i="4"/>
  <c r="I191" i="4"/>
  <c r="K190" i="4"/>
  <c r="J190" i="4"/>
  <c r="I190" i="4"/>
  <c r="K189" i="4"/>
  <c r="J189" i="4"/>
  <c r="I189" i="4"/>
  <c r="H187" i="4"/>
  <c r="G187" i="4"/>
  <c r="F187" i="4"/>
  <c r="E187" i="4"/>
  <c r="D187" i="4"/>
  <c r="C187" i="4"/>
  <c r="K186" i="4"/>
  <c r="J186" i="4"/>
  <c r="I186" i="4"/>
  <c r="K185" i="4"/>
  <c r="J185" i="4"/>
  <c r="I185" i="4"/>
  <c r="H183" i="4"/>
  <c r="G183" i="4"/>
  <c r="F183" i="4"/>
  <c r="E183" i="4"/>
  <c r="D183" i="4"/>
  <c r="C183" i="4"/>
  <c r="K182" i="4"/>
  <c r="J182" i="4"/>
  <c r="I182" i="4"/>
  <c r="K175" i="4"/>
  <c r="J175" i="4"/>
  <c r="I175" i="4"/>
  <c r="K176" i="4"/>
  <c r="J176" i="4"/>
  <c r="I176" i="4"/>
  <c r="K174" i="4"/>
  <c r="J174" i="4"/>
  <c r="I174" i="4"/>
  <c r="H180" i="4"/>
  <c r="G180" i="4"/>
  <c r="F180" i="4"/>
  <c r="E180" i="4"/>
  <c r="D180" i="4"/>
  <c r="C180" i="4"/>
  <c r="K179" i="4"/>
  <c r="J179" i="4"/>
  <c r="I179" i="4"/>
  <c r="K178" i="4"/>
  <c r="J178" i="4"/>
  <c r="I178" i="4"/>
  <c r="K177" i="4"/>
  <c r="J177" i="4"/>
  <c r="I177" i="4"/>
  <c r="K173" i="4"/>
  <c r="J173" i="4"/>
  <c r="I173" i="4"/>
  <c r="K170" i="4"/>
  <c r="J170" i="4"/>
  <c r="I170" i="4"/>
  <c r="K169" i="4"/>
  <c r="J169" i="4"/>
  <c r="I169" i="4"/>
  <c r="K168" i="4"/>
  <c r="J168" i="4"/>
  <c r="I168" i="4"/>
  <c r="K167" i="4"/>
  <c r="J167" i="4"/>
  <c r="I167" i="4"/>
  <c r="C235" i="4" l="1"/>
  <c r="H235" i="4"/>
  <c r="D235" i="4"/>
  <c r="E235" i="4"/>
  <c r="F235" i="4"/>
  <c r="G235" i="4"/>
  <c r="J199" i="4"/>
  <c r="J222" i="4"/>
  <c r="K194" i="4"/>
  <c r="I218" i="4"/>
  <c r="I222" i="4"/>
  <c r="I234" i="4"/>
  <c r="J209" i="4"/>
  <c r="J205" i="4"/>
  <c r="J194" i="4"/>
  <c r="K199" i="4"/>
  <c r="I205" i="4"/>
  <c r="J218" i="4"/>
  <c r="J234" i="4"/>
  <c r="K218" i="4"/>
  <c r="K234" i="4"/>
  <c r="I183" i="4"/>
  <c r="I199" i="4"/>
  <c r="K209" i="4"/>
  <c r="K222" i="4"/>
  <c r="K205" i="4"/>
  <c r="I209" i="4"/>
  <c r="I194" i="4"/>
  <c r="I187" i="4"/>
  <c r="J187" i="4"/>
  <c r="K187" i="4"/>
  <c r="K183" i="4"/>
  <c r="J183" i="4"/>
  <c r="K171" i="4"/>
  <c r="I180" i="4"/>
  <c r="I171" i="4"/>
  <c r="J171" i="4"/>
  <c r="J180" i="4"/>
  <c r="K180" i="4"/>
  <c r="J235" i="4" l="1"/>
  <c r="I235" i="4"/>
  <c r="K235" i="4"/>
  <c r="B5" i="3"/>
  <c r="D5" i="3" s="1"/>
  <c r="F5" i="3" s="1"/>
  <c r="H5" i="3" s="1"/>
  <c r="J5" i="3" s="1"/>
  <c r="L5" i="3" s="1"/>
  <c r="N5" i="3" s="1"/>
  <c r="P5" i="3" s="1"/>
  <c r="R5" i="3" s="1"/>
  <c r="T5" i="3" s="1"/>
  <c r="H144" i="4"/>
  <c r="G144" i="4"/>
  <c r="F144" i="4"/>
  <c r="H140" i="4"/>
  <c r="G140" i="4"/>
  <c r="F140" i="4"/>
  <c r="H159" i="4"/>
  <c r="G159" i="4"/>
  <c r="F159" i="4"/>
  <c r="E159" i="4"/>
  <c r="D159" i="4"/>
  <c r="H153" i="4"/>
  <c r="G153" i="4"/>
  <c r="F153" i="4"/>
  <c r="E153" i="4"/>
  <c r="D153" i="4"/>
  <c r="C159" i="4"/>
  <c r="C153" i="4"/>
  <c r="H147" i="4"/>
  <c r="G147" i="4"/>
  <c r="F147" i="4"/>
  <c r="E147" i="4"/>
  <c r="D147" i="4"/>
  <c r="C147" i="4"/>
  <c r="E144" i="4"/>
  <c r="K144" i="4" s="1"/>
  <c r="D144" i="4"/>
  <c r="C144" i="4"/>
  <c r="E140" i="4"/>
  <c r="D140" i="4"/>
  <c r="C140" i="4"/>
  <c r="K158" i="4"/>
  <c r="J158" i="4"/>
  <c r="I158" i="4"/>
  <c r="K157" i="4"/>
  <c r="J157" i="4"/>
  <c r="I157" i="4"/>
  <c r="K156" i="4"/>
  <c r="J156" i="4"/>
  <c r="I156" i="4"/>
  <c r="K155" i="4"/>
  <c r="J155" i="4"/>
  <c r="I155" i="4"/>
  <c r="K152" i="4"/>
  <c r="J152" i="4"/>
  <c r="I152" i="4"/>
  <c r="K151" i="4"/>
  <c r="J151" i="4"/>
  <c r="I151" i="4"/>
  <c r="K150" i="4"/>
  <c r="J150" i="4"/>
  <c r="I150" i="4"/>
  <c r="K149" i="4"/>
  <c r="J149" i="4"/>
  <c r="I149" i="4"/>
  <c r="K146" i="4"/>
  <c r="J146" i="4"/>
  <c r="I146" i="4"/>
  <c r="K143" i="4"/>
  <c r="J143" i="4"/>
  <c r="I143" i="4"/>
  <c r="K142" i="4"/>
  <c r="J142" i="4"/>
  <c r="I142" i="4"/>
  <c r="K139" i="4"/>
  <c r="J139" i="4"/>
  <c r="I139" i="4"/>
  <c r="K138" i="4"/>
  <c r="J138" i="4"/>
  <c r="I138" i="4"/>
  <c r="J137" i="4"/>
  <c r="K137" i="4"/>
  <c r="I137" i="4"/>
  <c r="V8" i="3"/>
  <c r="W8" i="3"/>
  <c r="V9" i="3"/>
  <c r="W9" i="3"/>
  <c r="V10" i="3"/>
  <c r="W10" i="3"/>
  <c r="V11" i="3"/>
  <c r="W11" i="3"/>
  <c r="V12" i="3"/>
  <c r="W12" i="3"/>
  <c r="V14" i="3"/>
  <c r="W14" i="3"/>
  <c r="V15" i="3"/>
  <c r="W15" i="3"/>
  <c r="V16" i="3"/>
  <c r="W16" i="3"/>
  <c r="V17" i="3"/>
  <c r="W17" i="3"/>
  <c r="V18" i="3"/>
  <c r="W18" i="3"/>
  <c r="V20" i="3"/>
  <c r="W20" i="3"/>
  <c r="V21" i="3"/>
  <c r="W21" i="3"/>
  <c r="V22" i="3"/>
  <c r="W22" i="3"/>
  <c r="V23" i="3"/>
  <c r="W23" i="3"/>
  <c r="V25" i="3"/>
  <c r="W25" i="3"/>
  <c r="V26" i="3"/>
  <c r="W26" i="3"/>
  <c r="V27" i="3"/>
  <c r="W27" i="3"/>
  <c r="V28" i="3"/>
  <c r="W28" i="3"/>
  <c r="V29" i="3"/>
  <c r="W29" i="3"/>
  <c r="V31" i="3"/>
  <c r="W31" i="3"/>
  <c r="V32" i="3"/>
  <c r="W32" i="3"/>
  <c r="V33" i="3"/>
  <c r="W33" i="3"/>
  <c r="V34" i="3"/>
  <c r="W34" i="3"/>
  <c r="V35" i="3"/>
  <c r="W35" i="3"/>
  <c r="V37" i="3"/>
  <c r="W37" i="3"/>
  <c r="V38" i="3"/>
  <c r="W38" i="3"/>
  <c r="V39" i="3"/>
  <c r="W39" i="3"/>
  <c r="V40" i="3"/>
  <c r="W40" i="3"/>
  <c r="V41" i="3"/>
  <c r="W41" i="3"/>
  <c r="B43" i="3"/>
  <c r="C43" i="3"/>
  <c r="D43" i="3"/>
  <c r="E43" i="3"/>
  <c r="F43" i="3"/>
  <c r="G43" i="3"/>
  <c r="H43" i="3"/>
  <c r="I43" i="3"/>
  <c r="J43" i="3"/>
  <c r="K43" i="3"/>
  <c r="L43" i="3"/>
  <c r="M43" i="3"/>
  <c r="N43" i="3"/>
  <c r="O43" i="3"/>
  <c r="P43" i="3"/>
  <c r="Q43" i="3"/>
  <c r="R43" i="3"/>
  <c r="S43" i="3"/>
  <c r="T43" i="3"/>
  <c r="U43" i="3"/>
  <c r="B44" i="3"/>
  <c r="C44" i="3"/>
  <c r="D44" i="3"/>
  <c r="E44" i="3"/>
  <c r="F44" i="3"/>
  <c r="G44" i="3"/>
  <c r="H44" i="3"/>
  <c r="I44" i="3"/>
  <c r="J44" i="3"/>
  <c r="K44" i="3"/>
  <c r="L44" i="3"/>
  <c r="M44" i="3"/>
  <c r="N44" i="3"/>
  <c r="O44" i="3"/>
  <c r="P44" i="3"/>
  <c r="Q44" i="3"/>
  <c r="R44" i="3"/>
  <c r="S44" i="3"/>
  <c r="T44" i="3"/>
  <c r="U44" i="3"/>
  <c r="B45" i="3"/>
  <c r="C45" i="3"/>
  <c r="D45" i="3"/>
  <c r="E45" i="3"/>
  <c r="F45" i="3"/>
  <c r="G45" i="3"/>
  <c r="H45" i="3"/>
  <c r="I45" i="3"/>
  <c r="J45" i="3"/>
  <c r="K45" i="3"/>
  <c r="L45" i="3"/>
  <c r="M45" i="3"/>
  <c r="N45" i="3"/>
  <c r="O45" i="3"/>
  <c r="P45" i="3"/>
  <c r="Q45" i="3"/>
  <c r="R45" i="3"/>
  <c r="S45" i="3"/>
  <c r="T45" i="3"/>
  <c r="U45" i="3"/>
  <c r="B46" i="3"/>
  <c r="C46" i="3"/>
  <c r="D46" i="3"/>
  <c r="E46" i="3"/>
  <c r="F46" i="3"/>
  <c r="G46" i="3"/>
  <c r="H46" i="3"/>
  <c r="I46" i="3"/>
  <c r="J46" i="3"/>
  <c r="K46" i="3"/>
  <c r="L46" i="3"/>
  <c r="M46" i="3"/>
  <c r="N46" i="3"/>
  <c r="O46" i="3"/>
  <c r="P46" i="3"/>
  <c r="Q46" i="3"/>
  <c r="R46" i="3"/>
  <c r="S46" i="3"/>
  <c r="T46" i="3"/>
  <c r="U46" i="3"/>
  <c r="X10" i="3" l="1"/>
  <c r="X11" i="3"/>
  <c r="X8" i="3"/>
  <c r="X38" i="3"/>
  <c r="X28" i="3"/>
  <c r="X23" i="3"/>
  <c r="X18" i="3"/>
  <c r="U47" i="3"/>
  <c r="X35" i="3"/>
  <c r="X25" i="3"/>
  <c r="X20" i="3"/>
  <c r="X31" i="3"/>
  <c r="H47" i="3"/>
  <c r="W45" i="3"/>
  <c r="X41" i="3"/>
  <c r="X9" i="3"/>
  <c r="X32" i="3"/>
  <c r="X27" i="3"/>
  <c r="X22" i="3"/>
  <c r="X17" i="3"/>
  <c r="X12" i="3"/>
  <c r="X34" i="3"/>
  <c r="X26" i="3"/>
  <c r="X21" i="3"/>
  <c r="X16" i="3"/>
  <c r="X29" i="3"/>
  <c r="X33" i="3"/>
  <c r="X37" i="3"/>
  <c r="X40" i="3"/>
  <c r="X14" i="3"/>
  <c r="I47" i="3"/>
  <c r="X15" i="3"/>
  <c r="V45" i="3"/>
  <c r="F47" i="3"/>
  <c r="J47" i="3"/>
  <c r="B47" i="3"/>
  <c r="X39" i="3"/>
  <c r="C47" i="3"/>
  <c r="W43" i="3"/>
  <c r="V46" i="3"/>
  <c r="P47" i="3"/>
  <c r="D47" i="3"/>
  <c r="K47" i="3"/>
  <c r="W46" i="3"/>
  <c r="G47" i="3"/>
  <c r="O47" i="3"/>
  <c r="L47" i="3"/>
  <c r="V44" i="3"/>
  <c r="N47" i="3"/>
  <c r="W44" i="3"/>
  <c r="M47" i="3"/>
  <c r="E47" i="3"/>
  <c r="I140" i="4"/>
  <c r="K159" i="4"/>
  <c r="I159" i="4"/>
  <c r="K153" i="4"/>
  <c r="I153" i="4"/>
  <c r="J153" i="4"/>
  <c r="I144" i="4"/>
  <c r="J144" i="4"/>
  <c r="J140" i="4"/>
  <c r="K140" i="4"/>
  <c r="D160" i="4"/>
  <c r="D237" i="4" s="1"/>
  <c r="J159" i="4"/>
  <c r="E160" i="4"/>
  <c r="E237" i="4" s="1"/>
  <c r="G160" i="4"/>
  <c r="H160" i="4"/>
  <c r="F160" i="4"/>
  <c r="J147" i="4"/>
  <c r="K147" i="4"/>
  <c r="I147" i="4"/>
  <c r="C160" i="4"/>
  <c r="C237" i="4" s="1"/>
  <c r="T47" i="3"/>
  <c r="Q47" i="3"/>
  <c r="R47" i="3"/>
  <c r="V43" i="3"/>
  <c r="S47" i="3"/>
  <c r="F237" i="4" l="1"/>
  <c r="F240" i="4" s="1"/>
  <c r="H237" i="4"/>
  <c r="H240" i="4" s="1"/>
  <c r="G237" i="4"/>
  <c r="G240" i="4" s="1"/>
  <c r="C240" i="4"/>
  <c r="D240" i="4"/>
  <c r="E240" i="4"/>
  <c r="X45" i="3"/>
  <c r="W47" i="3"/>
  <c r="X43" i="3"/>
  <c r="X44" i="3"/>
  <c r="X46" i="3"/>
  <c r="I160" i="4"/>
  <c r="I237" i="4" s="1"/>
  <c r="I240" i="4" s="1"/>
  <c r="K160" i="4"/>
  <c r="K237" i="4" s="1"/>
  <c r="K240" i="4" s="1"/>
  <c r="J160" i="4"/>
  <c r="J237" i="4" s="1"/>
  <c r="J240" i="4" s="1"/>
  <c r="V47" i="3"/>
  <c r="X47" i="3" l="1"/>
</calcChain>
</file>

<file path=xl/sharedStrings.xml><?xml version="1.0" encoding="utf-8"?>
<sst xmlns="http://schemas.openxmlformats.org/spreadsheetml/2006/main" count="328" uniqueCount="224">
  <si>
    <t>SCHOOLBEVOLKING DEELTIJDS BEROEPSSECUNDAIR ONDERWIJS EN DUAAL LEREN AANGEBODEN IN CDO</t>
  </si>
  <si>
    <t>Schooljaar 2021-2022</t>
  </si>
  <si>
    <t>21sec46</t>
  </si>
  <si>
    <t>Schoolbevolking deeltijds beroepssecundair onderwijs en duaal leren aangeboden in centra voor deeltijds onderwijs per provincie, soort schoolbestuur en geboortejaar</t>
  </si>
  <si>
    <t>21sec47</t>
  </si>
  <si>
    <t>Schoolbevolking deeltijds beroepssecundair onderwijs per opleiding en schoolbevolking duaal leren aangeboden in centra voor deeltijds onderwijs per studiedomein of studiegebied, opleiding en graad</t>
  </si>
  <si>
    <t>DEELTIJDS BEROEPSSECUNDAIR ONDERWIJS EN DUAAL LEREN AANGEBODEN IN CENTRA VOOR DEELTIJDS ONDERWIJS (1)</t>
  </si>
  <si>
    <t>Schoolbevolking op 1 februari 2022 naar provincie, soort schoolbestuur, geboortejaar en geslacht</t>
  </si>
  <si>
    <t>Totaal</t>
  </si>
  <si>
    <t>J</t>
  </si>
  <si>
    <t>M</t>
  </si>
  <si>
    <t>T</t>
  </si>
  <si>
    <t>Antwerpen</t>
  </si>
  <si>
    <t xml:space="preserve">   Gemeenschapsonderwijs</t>
  </si>
  <si>
    <t xml:space="preserve">   Privaatrechtelijk</t>
  </si>
  <si>
    <t xml:space="preserve">   Provincie</t>
  </si>
  <si>
    <t xml:space="preserve">   Gemeente</t>
  </si>
  <si>
    <t>Vlaams-Brabant</t>
  </si>
  <si>
    <t>Brussels Hoofdstedelijk Gewest</t>
  </si>
  <si>
    <t>West-Vlaanderen</t>
  </si>
  <si>
    <t>Oost-Vlaanderen</t>
  </si>
  <si>
    <t>Limburg</t>
  </si>
  <si>
    <t>Algemeen totaal</t>
  </si>
  <si>
    <t xml:space="preserve">(1) Deze tabel bevat de leerlingenaantallen van het deeltijds beroepssecundair onderwijs en duaal leren aangeboden in centra voor deeltijds onderwijs. </t>
  </si>
  <si>
    <t>DEELTIJDS BEROEPSSECUNDAIR ONDERWIJS</t>
  </si>
  <si>
    <t>Schoolbevolking op 1 februari 2022</t>
  </si>
  <si>
    <t>naar opleiding en geslacht (2)</t>
  </si>
  <si>
    <t>Nog niet in modernisering SO</t>
  </si>
  <si>
    <t>Aanvuller</t>
  </si>
  <si>
    <t>Administratief medewerker</t>
  </si>
  <si>
    <t>Administratief medewerker KMO</t>
  </si>
  <si>
    <t>Animator in de evenementensector</t>
  </si>
  <si>
    <t>Assistent podiumtechnicus</t>
  </si>
  <si>
    <t>Assistent-hoefsmid</t>
  </si>
  <si>
    <t>Bandenmonteur</t>
  </si>
  <si>
    <t>Basisoperator proceschemie</t>
  </si>
  <si>
    <t>Begeleider in de kinderopvang</t>
  </si>
  <si>
    <t>Behanger</t>
  </si>
  <si>
    <t>Bekister</t>
  </si>
  <si>
    <t>Bestuurder heftruck</t>
  </si>
  <si>
    <t>Bestuurder reachtruck</t>
  </si>
  <si>
    <t>Binnenschrijnwerker</t>
  </si>
  <si>
    <t>Bordenbouwer</t>
  </si>
  <si>
    <t>Bromfietsmecanicien</t>
  </si>
  <si>
    <t>Brood- en banketbakker</t>
  </si>
  <si>
    <t>Broodbakker</t>
  </si>
  <si>
    <t>Buurtsportwerker</t>
  </si>
  <si>
    <t>Callcentermedewerker</t>
  </si>
  <si>
    <t>Carrosseriehersteller</t>
  </si>
  <si>
    <t>Chocoladebewerker</t>
  </si>
  <si>
    <t>Containerhersteller</t>
  </si>
  <si>
    <t>Dakafdichter</t>
  </si>
  <si>
    <t>Dakdekker</t>
  </si>
  <si>
    <t>Dakdekker leien en pannen</t>
  </si>
  <si>
    <t>Daktimmerman</t>
  </si>
  <si>
    <t>Dekvloerlegger</t>
  </si>
  <si>
    <t>Demonteur/monteur carrosserie</t>
  </si>
  <si>
    <t>Drukafwerker</t>
  </si>
  <si>
    <t>Drukvoorbereider</t>
  </si>
  <si>
    <t>Fietsmecanicien</t>
  </si>
  <si>
    <t>Grootkeukenhulpkok</t>
  </si>
  <si>
    <t>Grootkeukenmedewerker</t>
  </si>
  <si>
    <t>Hoeknaadlasser</t>
  </si>
  <si>
    <t>Hulpdrukker</t>
  </si>
  <si>
    <t>Hulpkelner</t>
  </si>
  <si>
    <t>Hulpkok</t>
  </si>
  <si>
    <t>Industrieel elektrotechnisch installateur</t>
  </si>
  <si>
    <t>Interieurbouwer</t>
  </si>
  <si>
    <t>Kapper</t>
  </si>
  <si>
    <t>Kapper-salonverantwoordelijke</t>
  </si>
  <si>
    <t>Kassier</t>
  </si>
  <si>
    <t>Kelner</t>
  </si>
  <si>
    <t>Keukenmedewerker</t>
  </si>
  <si>
    <t>Kok</t>
  </si>
  <si>
    <t>Lasser beklede elektrode</t>
  </si>
  <si>
    <t>Lasser MIG/MAG</t>
  </si>
  <si>
    <t>Lasser TIG</t>
  </si>
  <si>
    <t>Logistiek assistent in de ziekenhuizen</t>
  </si>
  <si>
    <t>Logistiek assistent in ziekenhuizen en zorginstellingen</t>
  </si>
  <si>
    <t>Logistiek helper in de zorginstellingen</t>
  </si>
  <si>
    <t>Machinaal houtbewerker</t>
  </si>
  <si>
    <t>Magazijnmedewerker</t>
  </si>
  <si>
    <t>Medewerker groen- en tuinaanleg</t>
  </si>
  <si>
    <t>Medewerker groen- en tuinbeheer</t>
  </si>
  <si>
    <t>Medewerker kamerdienst</t>
  </si>
  <si>
    <t>Medewerker snackbar-taverne</t>
  </si>
  <si>
    <t>Metselaar</t>
  </si>
  <si>
    <t>Meubelmaker</t>
  </si>
  <si>
    <t>Monteur centrale verwarming</t>
  </si>
  <si>
    <t>Motorfietsmecanicien</t>
  </si>
  <si>
    <t>Motorist 221 kW</t>
  </si>
  <si>
    <t>Onderhouds- en diagnosetechnicus personenwagens en lichte bedrijfsvoertuigen</t>
  </si>
  <si>
    <t>Onderhoudsmecanicien personenwagens en lichte bedrijfsvoertuigen</t>
  </si>
  <si>
    <t>Onderhoudstechnicus industriële installaties</t>
  </si>
  <si>
    <t>Onderhoudswerker sportinfrastructuur en -materiaal</t>
  </si>
  <si>
    <t>Onthaalgroep</t>
  </si>
  <si>
    <t>Pc-technicus</t>
  </si>
  <si>
    <t>Pijpfitter</t>
  </si>
  <si>
    <t>Pijplasser</t>
  </si>
  <si>
    <t>Plaatlasser</t>
  </si>
  <si>
    <t>Plaatser binnenschrijnwerk</t>
  </si>
  <si>
    <t>Plaatser buitenschrijnwerk</t>
  </si>
  <si>
    <t>Plaatwerker carrosserie</t>
  </si>
  <si>
    <t>Podiumtechnicus</t>
  </si>
  <si>
    <t>Polyvalent mecanicien personenwagens en lichte bedrijfsvoertuigen</t>
  </si>
  <si>
    <t>Polyvalent onderhoudswerker gebouwen</t>
  </si>
  <si>
    <t>Productiemedewerker industrie</t>
  </si>
  <si>
    <t>Productiemedewerker interieurbouw</t>
  </si>
  <si>
    <t>Productiemedewerker metaal</t>
  </si>
  <si>
    <t>Productiemedewerker voeding</t>
  </si>
  <si>
    <t>Productieoperator metaal</t>
  </si>
  <si>
    <t>Residentieel elektrotechnisch installateur</t>
  </si>
  <si>
    <t>Roerganger</t>
  </si>
  <si>
    <t>Sanitair installateur</t>
  </si>
  <si>
    <t>Schilder</t>
  </si>
  <si>
    <t>Schilder-decorateur</t>
  </si>
  <si>
    <t>Schipper beperkt vaargebied</t>
  </si>
  <si>
    <t>Schoonmaakhulp in instellingen en diensten</t>
  </si>
  <si>
    <t>Slager</t>
  </si>
  <si>
    <t>Sportbegeleider</t>
  </si>
  <si>
    <t>Spuiter carrosserie</t>
  </si>
  <si>
    <t>Stikster</t>
  </si>
  <si>
    <t>Stratenmaker</t>
  </si>
  <si>
    <t>Stukadoor</t>
  </si>
  <si>
    <t>Technicus domotica</t>
  </si>
  <si>
    <t>Tegelzetter</t>
  </si>
  <si>
    <t>Thuis- en bejaardenzorg/zorgkundige</t>
  </si>
  <si>
    <t>Thuishelper</t>
  </si>
  <si>
    <t>Tuinaanlegger/groenbeheerder</t>
  </si>
  <si>
    <t>Verhuizer-drager</t>
  </si>
  <si>
    <t>Verkoper</t>
  </si>
  <si>
    <t>Verzorgende</t>
  </si>
  <si>
    <t>Verzorgende/zorgkundige</t>
  </si>
  <si>
    <t>Voeger</t>
  </si>
  <si>
    <t>Voorbewerker carrosserie</t>
  </si>
  <si>
    <t>Werfbediener</t>
  </si>
  <si>
    <t>Werkplaatsbinnenschrijnwerker hout</t>
  </si>
  <si>
    <t>Werkplaatsbuitenschrijnwerker hout</t>
  </si>
  <si>
    <t>Winkelbediende</t>
  </si>
  <si>
    <t>Totaal deeltijds beroepssecundair onderwijs</t>
  </si>
  <si>
    <t>DUAAL LEREN AANGEBODEN IN CENTRA VOOR DEELTIJDS ONDERWIJS</t>
  </si>
  <si>
    <t>naar studiedomein of studiegebied, opleiding, graad en geslacht (2)(3)</t>
  </si>
  <si>
    <t>tweede graad</t>
  </si>
  <si>
    <t>derde graad</t>
  </si>
  <si>
    <t>Duaal leren na modernisering SO</t>
  </si>
  <si>
    <t>(1ste leerjaar 2de graad)</t>
  </si>
  <si>
    <t>Studiedomein Economie en organisatie</t>
  </si>
  <si>
    <t>Magazijnmedewerker duaal</t>
  </si>
  <si>
    <t>Polyvalent administratief ondersteuner duaal</t>
  </si>
  <si>
    <t>Verpakker duaal</t>
  </si>
  <si>
    <t>Studiedomein Land- en tuinbouw</t>
  </si>
  <si>
    <t>Medewerker groen- en tuinaanleg duaal</t>
  </si>
  <si>
    <t>Medewerker groen- en tuinbeheer duaal</t>
  </si>
  <si>
    <t>Studiedomein Maatschappij en welzijn</t>
  </si>
  <si>
    <t>Schoonmaker duaal</t>
  </si>
  <si>
    <t>Studiedomein STEM</t>
  </si>
  <si>
    <t>Bandenmonteur duaal</t>
  </si>
  <si>
    <t>Machinaal houtbewerker duaal</t>
  </si>
  <si>
    <t>Medewerker hout duaal</t>
  </si>
  <si>
    <t>Medewerker ruwbouw duaal</t>
  </si>
  <si>
    <t>Studiedomein Voeding en horeca</t>
  </si>
  <si>
    <t>Hulpkelner duaal</t>
  </si>
  <si>
    <t>Keukenmedewerker duaal</t>
  </si>
  <si>
    <t>Medewerker fastfood duaal</t>
  </si>
  <si>
    <t>Medewerker slagerij duaal</t>
  </si>
  <si>
    <t>Duaal leren nog niet in modernisering SO</t>
  </si>
  <si>
    <t>(2de leerjaar 2de graad en volledige 3de graad)</t>
  </si>
  <si>
    <t>Studiegebied Auto</t>
  </si>
  <si>
    <t>Koetswerk duaal</t>
  </si>
  <si>
    <t>Onderhoudsmechanica auto duaal</t>
  </si>
  <si>
    <t>Polyvalent mecanicien personenwagens en lichte bedrijfsvoertuigen duaal</t>
  </si>
  <si>
    <t>Spuiter carrosserie duaal</t>
  </si>
  <si>
    <t>Studiegebied Bouw</t>
  </si>
  <si>
    <t>Afwerking bouw duaal</t>
  </si>
  <si>
    <t>Dakwerker duaal</t>
  </si>
  <si>
    <t>Decoratie en schilderwerken duaal</t>
  </si>
  <si>
    <t>IJzervlechter en bekister-betonneerder duaal</t>
  </si>
  <si>
    <t>Ruwbouw duaal</t>
  </si>
  <si>
    <t>Vloerder-tegelzetter duaal</t>
  </si>
  <si>
    <t>Studiegebied Grafische communicatie en media</t>
  </si>
  <si>
    <t>Operator digitaal drukken in de printmedia/papier- en kartonverwerking duaal</t>
  </si>
  <si>
    <t>Studiegebied Handel</t>
  </si>
  <si>
    <t>Logistiek assistent magazijn duaal</t>
  </si>
  <si>
    <t>Logistiek duaal</t>
  </si>
  <si>
    <t>Studiegebied Hout</t>
  </si>
  <si>
    <t>Daktimmerman duaal</t>
  </si>
  <si>
    <t>Interieurbouwer duaal</t>
  </si>
  <si>
    <t>Operator CNC-gestuurde houtbewerkingsmachines duaal</t>
  </si>
  <si>
    <t>Schrijnwerker houtbouw duaal</t>
  </si>
  <si>
    <t>Studiegebied Koeling en warmte</t>
  </si>
  <si>
    <t>Koelinstallaties duaal</t>
  </si>
  <si>
    <t>Sanitaire en verwarmingsinstallaties duaal</t>
  </si>
  <si>
    <t>Technicus installatietechnieken duaal</t>
  </si>
  <si>
    <t>Studiegebied Land- en tuinbouw</t>
  </si>
  <si>
    <t>Dier en milieu duaal</t>
  </si>
  <si>
    <t>Groenaanleg en -beheer duaal</t>
  </si>
  <si>
    <t>Plant en milieu duaal</t>
  </si>
  <si>
    <t>Tuinaanlegger-groenbeheerder duaal</t>
  </si>
  <si>
    <t>Studiegebied Lichaamsverzorging</t>
  </si>
  <si>
    <t>Haarverzorging duaal</t>
  </si>
  <si>
    <t>Kapper-stylist duaal</t>
  </si>
  <si>
    <t>Studiegebied Mechanica-elektriciteit</t>
  </si>
  <si>
    <t>Elektrische installaties duaal</t>
  </si>
  <si>
    <t>Elektrotechnicus duaal</t>
  </si>
  <si>
    <t>Installateur gebouwenautomatisering duaal</t>
  </si>
  <si>
    <t>Installateur nutsvoorzieningen duaal</t>
  </si>
  <si>
    <t>Lassen-constructie duaal</t>
  </si>
  <si>
    <t>Lasser-monteerder duaal</t>
  </si>
  <si>
    <t>Preventief onderhoud machines en installaties duaal</t>
  </si>
  <si>
    <t>Studiegebied Personenzorg</t>
  </si>
  <si>
    <t>Kinderbegeleider duaal</t>
  </si>
  <si>
    <t>Verzorgende/Zorgkundige duaal</t>
  </si>
  <si>
    <t>Studiegebied Voeding</t>
  </si>
  <si>
    <t>Brood- en banketbakkerij duaal</t>
  </si>
  <si>
    <t>Gespecialiseerd verkoper slagerij duaal</t>
  </si>
  <si>
    <t>Grootkeuken en catering duaal</t>
  </si>
  <si>
    <t>Kok duaal</t>
  </si>
  <si>
    <t>Medewerker (banket)bakkerij duaal</t>
  </si>
  <si>
    <t>Restaurant en keuken duaal</t>
  </si>
  <si>
    <t>Slagerij duaal</t>
  </si>
  <si>
    <t>Totaal duaal leren aangeboden in centra voor deeltijds onderwijs</t>
  </si>
  <si>
    <t>Totaal deeltijds beroepssecundair onderwijs en duaal leren aangeboden in centra voor deeltijds onderwijs</t>
  </si>
  <si>
    <t>(2) Anderstalige nieuwkomers worden niet in een apart structuuronderdeel "onthaalklas" ingeschreven, maar zijn ingeschreven in een reguliere opleiding.</t>
  </si>
  <si>
    <t xml:space="preserve">(3) De komende jaren wordt het stelsel van leren en werken geleidelijk omgevormd naar een onderwijsaanbod met duale opleidingen. 
Deze hervorming loopt samen met de modernisering van het secundair onderwijs. Het onderwijsaanbod wordt geactualiseerd en krijgt een nieuwe indeling volgens studiedomeinen.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</si>
</sst>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quot;-&quot;"/>
    <numFmt numFmtId="165" formatCode="0.0"/>
    <numFmt numFmtId="166" formatCode="0.0%"/>
    <numFmt numFmtId="167" formatCode="#,##0.0"/>
    <numFmt numFmtId="168" formatCode="0.000000"/>
    <numFmt numFmtId="169" formatCode="0.000%"/>
    <numFmt numFmtId="170" formatCode="0.0000%"/>
  </numFmts>
  <fonts count="18">
    <font>
      <sz val="10"/>
      <name val="Arial"/>
    </font>
    <font>
      <b/>
      <sz val="10"/>
      <name val="Arial"/>
      <family val="2"/>
    </font>
    <font>
      <sz val="10"/>
      <name val="Arial"/>
      <family val="2"/>
    </font>
    <font>
      <sz val="10"/>
      <name val="Helv"/>
    </font>
    <font>
      <sz val="10"/>
      <name val="Optimum"/>
    </font>
    <font>
      <sz val="10"/>
      <name val="MS Sans Serif"/>
      <family val="2"/>
    </font>
    <font>
      <sz val="8"/>
      <name val="Arial"/>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9"/>
      <name val="Arial"/>
      <family val="2"/>
    </font>
    <font>
      <b/>
      <u/>
      <sz val="10"/>
      <name val="Arial"/>
      <family val="2"/>
    </font>
    <font>
      <u/>
      <sz val="10"/>
      <color theme="10"/>
      <name val="Arial"/>
      <family val="2"/>
    </font>
    <font>
      <b/>
      <sz val="10"/>
      <color rgb="FF0070C0"/>
      <name val="Arial"/>
      <family val="2"/>
    </font>
    <font>
      <sz val="9"/>
      <color rgb="FF0070C0"/>
      <name val="Arial"/>
      <family val="2"/>
    </font>
    <font>
      <sz val="11"/>
      <color rgb="FF000000"/>
      <name val="Calibri"/>
      <family val="2"/>
    </font>
  </fonts>
  <fills count="3">
    <fill>
      <patternFill patternType="none"/>
    </fill>
    <fill>
      <patternFill patternType="gray125"/>
    </fill>
    <fill>
      <patternFill patternType="solid">
        <fgColor indexed="8"/>
      </patternFill>
    </fill>
  </fills>
  <borders count="34">
    <border>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thin">
        <color indexed="8"/>
      </right>
      <top/>
      <bottom/>
      <diagonal/>
    </border>
    <border>
      <left/>
      <right style="thin">
        <color indexed="8"/>
      </right>
      <top/>
      <bottom style="thin">
        <color indexed="8"/>
      </bottom>
      <diagonal/>
    </border>
    <border>
      <left style="thin">
        <color indexed="8"/>
      </left>
      <right/>
      <top/>
      <bottom/>
      <diagonal/>
    </border>
    <border>
      <left/>
      <right/>
      <top style="medium">
        <color indexed="64"/>
      </top>
      <bottom/>
      <diagonal/>
    </border>
    <border>
      <left style="thin">
        <color indexed="64"/>
      </left>
      <right/>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auto="1"/>
      </top>
      <bottom/>
      <diagonal/>
    </border>
    <border>
      <left style="thin">
        <color indexed="64"/>
      </left>
      <right/>
      <top style="thin">
        <color auto="1"/>
      </top>
      <bottom/>
      <diagonal/>
    </border>
    <border>
      <left/>
      <right style="thin">
        <color indexed="64"/>
      </right>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style="thin">
        <color indexed="64"/>
      </left>
      <right/>
      <top/>
      <bottom style="thin">
        <color indexed="64"/>
      </bottom>
      <diagonal/>
    </border>
    <border>
      <left/>
      <right/>
      <top/>
      <bottom style="medium">
        <color auto="1"/>
      </bottom>
      <diagonal/>
    </border>
    <border>
      <left style="thin">
        <color indexed="64"/>
      </left>
      <right/>
      <top style="medium">
        <color auto="1"/>
      </top>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64"/>
      </top>
      <bottom/>
      <diagonal/>
    </border>
    <border>
      <left style="thin">
        <color indexed="8"/>
      </left>
      <right/>
      <top style="thin">
        <color indexed="64"/>
      </top>
      <bottom/>
      <diagonal/>
    </border>
    <border>
      <left style="thin">
        <color indexed="64"/>
      </left>
      <right/>
      <top style="thin">
        <color indexed="64"/>
      </top>
      <bottom/>
      <diagonal/>
    </border>
  </borders>
  <cellStyleXfs count="20">
    <xf numFmtId="0" fontId="0" fillId="0" borderId="0"/>
    <xf numFmtId="1" fontId="3" fillId="0" borderId="0" applyFont="0" applyFill="0" applyBorder="0" applyAlignment="0" applyProtection="0"/>
    <xf numFmtId="165" fontId="4" fillId="0" borderId="0" applyFont="0" applyFill="0" applyBorder="0" applyAlignment="0" applyProtection="0">
      <protection locked="0"/>
    </xf>
    <xf numFmtId="168" fontId="4" fillId="0" borderId="0" applyFont="0" applyFill="0" applyBorder="0" applyAlignment="0" applyProtection="0">
      <protection locked="0"/>
    </xf>
    <xf numFmtId="3" fontId="5" fillId="0" borderId="0" applyFont="0" applyFill="0" applyBorder="0" applyAlignment="0" applyProtection="0"/>
    <xf numFmtId="4" fontId="3" fillId="0" borderId="0" applyFont="0" applyFill="0" applyBorder="0" applyAlignment="0" applyProtection="0"/>
    <xf numFmtId="3" fontId="6" fillId="1" borderId="1" applyBorder="0"/>
    <xf numFmtId="0" fontId="14" fillId="0" borderId="0" applyNumberFormat="0" applyFill="0" applyBorder="0" applyAlignment="0" applyProtection="0"/>
    <xf numFmtId="167" fontId="5" fillId="0" borderId="0" applyFont="0" applyFill="0" applyBorder="0" applyAlignment="0" applyProtection="0"/>
    <xf numFmtId="2" fontId="5" fillId="0" borderId="0" applyFont="0" applyFill="0" applyBorder="0" applyAlignment="0" applyProtection="0">
      <protection locked="0"/>
    </xf>
    <xf numFmtId="0" fontId="7" fillId="1" borderId="2">
      <alignment horizontal="center" vertical="top" textRotation="90"/>
    </xf>
    <xf numFmtId="4" fontId="3" fillId="0" borderId="0" applyFont="0" applyFill="0" applyBorder="0" applyAlignment="0" applyProtection="0"/>
    <xf numFmtId="0" fontId="8" fillId="0" borderId="3"/>
    <xf numFmtId="166" fontId="5" fillId="0" borderId="0" applyFont="0" applyFill="0" applyBorder="0" applyAlignment="0" applyProtection="0"/>
    <xf numFmtId="10" fontId="5" fillId="0" borderId="0"/>
    <xf numFmtId="169" fontId="5" fillId="0" borderId="0" applyFont="0" applyFill="0" applyBorder="0" applyAlignment="0" applyProtection="0"/>
    <xf numFmtId="170" fontId="4" fillId="0" borderId="0" applyFont="0" applyFill="0" applyBorder="0" applyAlignment="0" applyProtection="0">
      <protection locked="0"/>
    </xf>
    <xf numFmtId="0" fontId="9" fillId="0" borderId="3" applyBorder="0" applyAlignment="0"/>
    <xf numFmtId="0" fontId="10" fillId="0" borderId="0"/>
    <xf numFmtId="0" fontId="11" fillId="2" borderId="3" applyBorder="0"/>
  </cellStyleXfs>
  <cellXfs count="98">
    <xf numFmtId="0" fontId="0" fillId="0" borderId="0" xfId="0"/>
    <xf numFmtId="0" fontId="1" fillId="0" borderId="0" xfId="0" applyFont="1" applyAlignment="1">
      <alignment horizontal="right" vertical="center"/>
    </xf>
    <xf numFmtId="0" fontId="0" fillId="0" borderId="0" xfId="0" applyAlignment="1">
      <alignment vertical="center"/>
    </xf>
    <xf numFmtId="0" fontId="10" fillId="0" borderId="0" xfId="0" applyFont="1" applyAlignment="1">
      <alignment vertical="center"/>
    </xf>
    <xf numFmtId="0" fontId="14" fillId="0" borderId="0" xfId="7" applyFill="1" applyAlignment="1">
      <alignment vertical="center"/>
    </xf>
    <xf numFmtId="0" fontId="1" fillId="0" borderId="0" xfId="0" applyFont="1" applyAlignment="1">
      <alignment vertical="center"/>
    </xf>
    <xf numFmtId="0" fontId="1" fillId="0" borderId="0" xfId="0" applyFont="1" applyAlignment="1">
      <alignment horizontal="centerContinuous" vertical="center"/>
    </xf>
    <xf numFmtId="0" fontId="0" fillId="0" borderId="0" xfId="0" applyAlignment="1">
      <alignment horizontal="right" vertical="center"/>
    </xf>
    <xf numFmtId="0" fontId="0" fillId="0" borderId="7" xfId="0" applyBorder="1" applyAlignment="1">
      <alignment vertical="center"/>
    </xf>
    <xf numFmtId="0" fontId="0" fillId="0" borderId="9" xfId="0" applyBorder="1" applyAlignment="1">
      <alignment horizontal="centerContinuous" vertical="center"/>
    </xf>
    <xf numFmtId="0" fontId="0" fillId="0" borderId="11" xfId="0" applyBorder="1" applyAlignment="1">
      <alignment horizontal="centerContinuous" vertical="center"/>
    </xf>
    <xf numFmtId="0" fontId="0" fillId="0" borderId="10" xfId="0" applyBorder="1" applyAlignment="1">
      <alignment horizontal="centerContinuous" vertical="center"/>
    </xf>
    <xf numFmtId="0" fontId="0" fillId="0" borderId="5" xfId="0" applyBorder="1" applyAlignment="1">
      <alignment vertical="center"/>
    </xf>
    <xf numFmtId="164" fontId="0" fillId="0" borderId="6" xfId="0" applyNumberFormat="1" applyBorder="1" applyAlignment="1">
      <alignment horizontal="right" vertical="center"/>
    </xf>
    <xf numFmtId="164" fontId="0" fillId="0" borderId="0" xfId="0" applyNumberFormat="1" applyAlignment="1">
      <alignment horizontal="right" vertical="center"/>
    </xf>
    <xf numFmtId="0" fontId="0" fillId="0" borderId="4" xfId="0" applyBorder="1" applyAlignment="1">
      <alignment vertical="center"/>
    </xf>
    <xf numFmtId="0" fontId="1" fillId="0" borderId="4" xfId="0" applyFont="1" applyBorder="1" applyAlignment="1">
      <alignment horizontal="right" vertical="center"/>
    </xf>
    <xf numFmtId="0" fontId="1" fillId="0" borderId="4" xfId="0" applyFont="1" applyBorder="1" applyAlignment="1">
      <alignment vertical="center"/>
    </xf>
    <xf numFmtId="164" fontId="1" fillId="0" borderId="6" xfId="0" applyNumberFormat="1" applyFont="1" applyBorder="1" applyAlignment="1">
      <alignment horizontal="right" vertical="center"/>
    </xf>
    <xf numFmtId="164" fontId="1" fillId="0" borderId="0" xfId="0" applyNumberFormat="1" applyFont="1" applyAlignment="1">
      <alignment horizontal="right" vertical="center"/>
    </xf>
    <xf numFmtId="164" fontId="2" fillId="0" borderId="6" xfId="0" applyNumberFormat="1" applyFont="1" applyBorder="1" applyAlignment="1">
      <alignment vertical="center"/>
    </xf>
    <xf numFmtId="164" fontId="2" fillId="0" borderId="0" xfId="0" applyNumberFormat="1" applyFont="1" applyAlignment="1">
      <alignment vertical="center"/>
    </xf>
    <xf numFmtId="164" fontId="2" fillId="0" borderId="4" xfId="0" applyNumberFormat="1" applyFont="1" applyBorder="1" applyAlignment="1">
      <alignment vertical="center"/>
    </xf>
    <xf numFmtId="164" fontId="2" fillId="0" borderId="6" xfId="0" applyNumberFormat="1" applyFont="1" applyBorder="1" applyAlignment="1">
      <alignment horizontal="right" vertical="center"/>
    </xf>
    <xf numFmtId="164" fontId="2" fillId="0" borderId="0" xfId="0" applyNumberFormat="1" applyFont="1" applyAlignment="1">
      <alignment horizontal="right" vertical="center"/>
    </xf>
    <xf numFmtId="0" fontId="1" fillId="0" borderId="0" xfId="0" applyFont="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0" fillId="0" borderId="21" xfId="0" applyBorder="1" applyAlignment="1">
      <alignment vertical="center" wrapText="1"/>
    </xf>
    <xf numFmtId="0" fontId="0" fillId="0" borderId="14" xfId="0" applyBorder="1" applyAlignment="1">
      <alignment vertical="center"/>
    </xf>
    <xf numFmtId="0" fontId="0" fillId="0" borderId="20" xfId="0"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0" fillId="0" borderId="8" xfId="0" applyBorder="1" applyAlignment="1">
      <alignment vertical="center"/>
    </xf>
    <xf numFmtId="0" fontId="0" fillId="0" borderId="17" xfId="0" applyBorder="1" applyAlignment="1">
      <alignment vertical="center"/>
    </xf>
    <xf numFmtId="0" fontId="2" fillId="0" borderId="0" xfId="0" applyFont="1" applyAlignment="1">
      <alignment vertical="center"/>
    </xf>
    <xf numFmtId="0" fontId="13" fillId="0" borderId="0" xfId="0" applyFont="1" applyAlignment="1">
      <alignment vertical="center"/>
    </xf>
    <xf numFmtId="0" fontId="1" fillId="0" borderId="8" xfId="0" applyFont="1" applyBorder="1" applyAlignment="1">
      <alignment horizontal="right" vertical="center"/>
    </xf>
    <xf numFmtId="0" fontId="1" fillId="0" borderId="17" xfId="0" applyFont="1" applyBorder="1" applyAlignment="1">
      <alignment horizontal="right" vertical="center"/>
    </xf>
    <xf numFmtId="164" fontId="0" fillId="0" borderId="0" xfId="0" applyNumberFormat="1" applyAlignment="1">
      <alignment vertical="center"/>
    </xf>
    <xf numFmtId="0" fontId="1" fillId="0" borderId="0" xfId="0" applyFont="1" applyAlignment="1">
      <alignment horizontal="right" vertical="center" wrapText="1"/>
    </xf>
    <xf numFmtId="164" fontId="1" fillId="0" borderId="15" xfId="0" applyNumberFormat="1" applyFont="1" applyBorder="1" applyAlignment="1">
      <alignment horizontal="right" vertical="center"/>
    </xf>
    <xf numFmtId="164" fontId="1" fillId="0" borderId="18" xfId="0" applyNumberFormat="1" applyFont="1" applyBorder="1" applyAlignment="1">
      <alignment horizontal="right" vertical="center"/>
    </xf>
    <xf numFmtId="164" fontId="1" fillId="0" borderId="19" xfId="0" applyNumberFormat="1" applyFont="1" applyBorder="1" applyAlignment="1">
      <alignment horizontal="right" vertical="center"/>
    </xf>
    <xf numFmtId="164" fontId="0" fillId="0" borderId="8" xfId="0" applyNumberFormat="1" applyBorder="1" applyAlignment="1">
      <alignment vertical="center"/>
    </xf>
    <xf numFmtId="164" fontId="0" fillId="0" borderId="17" xfId="0" applyNumberFormat="1" applyBorder="1" applyAlignment="1">
      <alignment vertical="center"/>
    </xf>
    <xf numFmtId="164" fontId="1" fillId="0" borderId="8" xfId="0" applyNumberFormat="1" applyFont="1" applyBorder="1" applyAlignment="1">
      <alignment horizontal="right" vertical="center"/>
    </xf>
    <xf numFmtId="164" fontId="1" fillId="0" borderId="17" xfId="0" applyNumberFormat="1" applyFont="1" applyBorder="1" applyAlignment="1">
      <alignment horizontal="right" vertical="center"/>
    </xf>
    <xf numFmtId="0" fontId="1" fillId="0" borderId="0" xfId="0" applyFont="1" applyAlignment="1">
      <alignment horizontal="left"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17" xfId="0" applyBorder="1" applyAlignment="1">
      <alignment vertical="center" wrapText="1"/>
    </xf>
    <xf numFmtId="0" fontId="1" fillId="0" borderId="17" xfId="0" applyFont="1" applyBorder="1" applyAlignment="1">
      <alignment horizontal="right" vertical="center" wrapText="1"/>
    </xf>
    <xf numFmtId="0" fontId="16" fillId="0" borderId="0" xfId="0" quotePrefix="1" applyFont="1" applyAlignment="1">
      <alignment wrapText="1"/>
    </xf>
    <xf numFmtId="0" fontId="0" fillId="0" borderId="25" xfId="0" applyBorder="1" applyAlignment="1">
      <alignment vertical="center"/>
    </xf>
    <xf numFmtId="0" fontId="0" fillId="0" borderId="25" xfId="0" applyBorder="1" applyAlignment="1">
      <alignment vertical="center" wrapText="1"/>
    </xf>
    <xf numFmtId="0" fontId="2" fillId="0" borderId="15" xfId="0" applyFont="1" applyBorder="1" applyAlignment="1">
      <alignment horizontal="center" vertical="center"/>
    </xf>
    <xf numFmtId="0" fontId="2" fillId="0" borderId="0" xfId="0" applyFont="1" applyAlignment="1">
      <alignment horizontal="center" vertical="center"/>
    </xf>
    <xf numFmtId="0" fontId="15" fillId="0" borderId="0" xfId="0" applyFont="1" applyAlignment="1">
      <alignment horizontal="center" vertical="center"/>
    </xf>
    <xf numFmtId="164" fontId="0" fillId="0" borderId="6" xfId="0" applyNumberFormat="1" applyBorder="1" applyAlignment="1">
      <alignment vertical="center"/>
    </xf>
    <xf numFmtId="164" fontId="1" fillId="0" borderId="6" xfId="0" applyNumberFormat="1" applyFont="1" applyBorder="1" applyAlignment="1">
      <alignment vertical="center"/>
    </xf>
    <xf numFmtId="164" fontId="1" fillId="0" borderId="0" xfId="0" applyNumberFormat="1" applyFont="1" applyAlignment="1">
      <alignment vertical="center"/>
    </xf>
    <xf numFmtId="164" fontId="2" fillId="0" borderId="8" xfId="0" applyNumberFormat="1" applyFont="1" applyBorder="1" applyAlignment="1">
      <alignment horizontal="right" vertical="center"/>
    </xf>
    <xf numFmtId="164" fontId="2" fillId="0" borderId="8" xfId="0" applyNumberFormat="1" applyFont="1" applyBorder="1" applyAlignment="1">
      <alignment vertical="center"/>
    </xf>
    <xf numFmtId="0" fontId="0" fillId="0" borderId="24" xfId="0" applyBorder="1" applyAlignment="1">
      <alignment horizontal="center" vertical="center"/>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vertical="center"/>
    </xf>
    <xf numFmtId="0" fontId="2" fillId="0" borderId="7" xfId="0" applyFont="1" applyBorder="1" applyAlignment="1">
      <alignment vertical="center"/>
    </xf>
    <xf numFmtId="0" fontId="0" fillId="0" borderId="21" xfId="0" applyBorder="1" applyAlignment="1">
      <alignment vertical="center"/>
    </xf>
    <xf numFmtId="0" fontId="17" fillId="0" borderId="0" xfId="0" applyFont="1"/>
    <xf numFmtId="0" fontId="0" fillId="0" borderId="27" xfId="0"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right" vertical="center"/>
    </xf>
    <xf numFmtId="0" fontId="0" fillId="0" borderId="30" xfId="0" applyBorder="1" applyAlignment="1">
      <alignment horizontal="right" vertical="center"/>
    </xf>
    <xf numFmtId="0" fontId="1" fillId="0" borderId="28" xfId="0" applyFont="1" applyBorder="1" applyAlignment="1">
      <alignment vertical="center"/>
    </xf>
    <xf numFmtId="164" fontId="1" fillId="0" borderId="27" xfId="0" applyNumberFormat="1" applyFont="1" applyBorder="1" applyAlignment="1">
      <alignment vertical="center"/>
    </xf>
    <xf numFmtId="164" fontId="1" fillId="0" borderId="28" xfId="0" applyNumberFormat="1" applyFont="1" applyBorder="1" applyAlignment="1">
      <alignment vertical="center"/>
    </xf>
    <xf numFmtId="164" fontId="1" fillId="0" borderId="27" xfId="0" applyNumberFormat="1" applyFont="1" applyBorder="1" applyAlignment="1">
      <alignment horizontal="right" vertical="center"/>
    </xf>
    <xf numFmtId="164" fontId="1" fillId="0" borderId="28" xfId="0" applyNumberFormat="1" applyFont="1" applyBorder="1" applyAlignment="1">
      <alignment horizontal="right" vertical="center"/>
    </xf>
    <xf numFmtId="0" fontId="1" fillId="0" borderId="31" xfId="0" applyFont="1" applyBorder="1" applyAlignment="1">
      <alignment horizontal="left" vertical="center"/>
    </xf>
    <xf numFmtId="164" fontId="1" fillId="0" borderId="32" xfId="0" applyNumberFormat="1" applyFont="1" applyBorder="1" applyAlignment="1">
      <alignment vertical="center"/>
    </xf>
    <xf numFmtId="164" fontId="1" fillId="0" borderId="31" xfId="0" applyNumberFormat="1" applyFont="1" applyBorder="1" applyAlignment="1">
      <alignment vertical="center"/>
    </xf>
    <xf numFmtId="164" fontId="1" fillId="0" borderId="32" xfId="0" applyNumberFormat="1" applyFont="1" applyBorder="1" applyAlignment="1">
      <alignment horizontal="right" vertical="center"/>
    </xf>
    <xf numFmtId="164" fontId="1" fillId="0" borderId="31" xfId="0" applyNumberFormat="1" applyFont="1" applyBorder="1" applyAlignment="1">
      <alignment horizontal="right" vertical="center"/>
    </xf>
    <xf numFmtId="164" fontId="1" fillId="0" borderId="33" xfId="0" applyNumberFormat="1" applyFont="1" applyBorder="1" applyAlignment="1">
      <alignment horizontal="right" vertical="center"/>
    </xf>
    <xf numFmtId="0" fontId="12" fillId="0" borderId="0" xfId="0" quotePrefix="1" applyFont="1" applyAlignment="1">
      <alignment horizontal="left" wrapText="1"/>
    </xf>
    <xf numFmtId="0" fontId="1" fillId="0" borderId="0" xfId="0" applyFont="1" applyAlignment="1">
      <alignment horizontal="center" vertical="center"/>
    </xf>
    <xf numFmtId="0" fontId="2" fillId="0" borderId="22"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 fillId="0" borderId="17" xfId="0" applyFont="1" applyBorder="1" applyAlignment="1">
      <alignment horizontal="right" vertical="center" wrapText="1"/>
    </xf>
    <xf numFmtId="0" fontId="12" fillId="0" borderId="0" xfId="0" quotePrefix="1"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cellXfs>
  <cellStyles count="20">
    <cellStyle name="0" xfId="1" xr:uid="{00000000-0005-0000-0000-000000000000}"/>
    <cellStyle name="0.0" xfId="2" xr:uid="{00000000-0005-0000-0000-000001000000}"/>
    <cellStyle name="0.0000" xfId="3" xr:uid="{00000000-0005-0000-0000-000002000000}"/>
    <cellStyle name="decimalen" xfId="4" xr:uid="{00000000-0005-0000-0000-000003000000}"/>
    <cellStyle name="decimalenpunt2" xfId="5" xr:uid="{00000000-0005-0000-0000-000004000000}"/>
    <cellStyle name="Header" xfId="6" xr:uid="{00000000-0005-0000-0000-000005000000}"/>
    <cellStyle name="Hyperlink" xfId="7" builtinId="8"/>
    <cellStyle name="komma1nul" xfId="8" xr:uid="{00000000-0005-0000-0000-000007000000}"/>
    <cellStyle name="komma2nul" xfId="9" xr:uid="{00000000-0005-0000-0000-000008000000}"/>
    <cellStyle name="Netten_1" xfId="10" xr:uid="{00000000-0005-0000-0000-000009000000}"/>
    <cellStyle name="nieuw" xfId="11" xr:uid="{00000000-0005-0000-0000-00000A000000}"/>
    <cellStyle name="Niveau" xfId="12" xr:uid="{00000000-0005-0000-0000-00000B000000}"/>
    <cellStyle name="perc1nul" xfId="13" xr:uid="{00000000-0005-0000-0000-00000C000000}"/>
    <cellStyle name="perc2nul" xfId="14" xr:uid="{00000000-0005-0000-0000-00000D000000}"/>
    <cellStyle name="perc3nul" xfId="15" xr:uid="{00000000-0005-0000-0000-00000E000000}"/>
    <cellStyle name="perc4" xfId="16" xr:uid="{00000000-0005-0000-0000-00000F000000}"/>
    <cellStyle name="Standaard" xfId="0" builtinId="0"/>
    <cellStyle name="Subtotaal" xfId="17" xr:uid="{00000000-0005-0000-0000-000011000000}"/>
    <cellStyle name="Titel" xfId="18" builtinId="15" customBuiltin="1"/>
    <cellStyle name="Totaal" xfId="19"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19050</xdr:rowOff>
    </xdr:from>
    <xdr:to>
      <xdr:col>15</xdr:col>
      <xdr:colOff>22633</xdr:colOff>
      <xdr:row>16</xdr:row>
      <xdr:rowOff>7544</xdr:rowOff>
    </xdr:to>
    <xdr:sp macro="" textlink="" fLocksText="0">
      <xdr:nvSpPr>
        <xdr:cNvPr id="1029" name="Tekstvak 1">
          <a:extLst>
            <a:ext uri="{FF2B5EF4-FFF2-40B4-BE49-F238E27FC236}">
              <a16:creationId xmlns:a16="http://schemas.microsoft.com/office/drawing/2014/main" id="{CF494E6F-2F71-4DAC-860A-4DF1FA467DCB}"/>
            </a:ext>
          </a:extLst>
        </xdr:cNvPr>
        <xdr:cNvSpPr txBox="1">
          <a:spLocks noChangeArrowheads="1"/>
        </xdr:cNvSpPr>
      </xdr:nvSpPr>
      <xdr:spPr bwMode="auto">
        <a:xfrm>
          <a:off x="38100" y="19050"/>
          <a:ext cx="9151167" cy="264417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a:lstStyle/>
        <a:p>
          <a:r>
            <a:rPr lang="nl-BE" sz="1100" b="1" baseline="0">
              <a:effectLst/>
              <a:latin typeface="+mn-lt"/>
              <a:ea typeface="+mn-ea"/>
              <a:cs typeface="+mn-cs"/>
            </a:rPr>
            <a:t>Studieaanbod deeltijds beroepsssecundair onderwijs – modernisering SO</a:t>
          </a:r>
          <a:endParaRPr lang="nl-BE" sz="1400">
            <a:effectLst/>
          </a:endParaRPr>
        </a:p>
        <a:p>
          <a:r>
            <a:rPr lang="nl-BE" sz="1100" baseline="0">
              <a:effectLst/>
              <a:latin typeface="+mn-lt"/>
              <a:ea typeface="+mn-ea"/>
              <a:cs typeface="+mn-cs"/>
            </a:rPr>
            <a:t>De komende jaren wordt het stelsel van leren en werken geleidelijk omgevormd naar een onderwijsaanbod met duale opleidingen.  </a:t>
          </a:r>
          <a:endParaRPr lang="nl-BE" sz="1400">
            <a:effectLst/>
          </a:endParaRPr>
        </a:p>
        <a:p>
          <a:r>
            <a:rPr lang="nl-BE" sz="1100" baseline="0">
              <a:effectLst/>
              <a:latin typeface="+mn-lt"/>
              <a:ea typeface="+mn-ea"/>
              <a:cs typeface="+mn-cs"/>
            </a:rPr>
            <a:t>Deze hervorming loopt samen met de modernisering van het secundair onderwijs.  Het onderwijsaanbod wordt geactualiseerd en krijgt een nieuwe indeling volgens studiedomeinen. </a:t>
          </a:r>
        </a:p>
        <a:p>
          <a:endParaRPr lang="nl-BE" sz="1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BE" sz="1100" baseline="0">
              <a:solidFill>
                <a:sysClr val="windowText" lastClr="000000"/>
              </a:solidFill>
              <a:effectLst/>
              <a:latin typeface="+mn-lt"/>
              <a:ea typeface="+mn-ea"/>
              <a:cs typeface="+mn-cs"/>
            </a:rPr>
            <a:t>De hierna volgende tabellen bevatten de leerlingenaantallen </a:t>
          </a:r>
          <a:r>
            <a:rPr kumimoji="0" lang="nl-BE" sz="1100" b="0" i="0" u="none" strike="noStrike" kern="0" cap="none" spc="0" normalizeH="0" baseline="0" noProof="0">
              <a:ln>
                <a:noFill/>
              </a:ln>
              <a:solidFill>
                <a:sysClr val="windowText" lastClr="000000"/>
              </a:solidFill>
              <a:effectLst/>
              <a:uLnTx/>
              <a:uFillTx/>
              <a:latin typeface="+mn-lt"/>
              <a:ea typeface="+mn-ea"/>
              <a:cs typeface="+mn-cs"/>
            </a:rPr>
            <a:t>deeltijds beroepssecundair onderwijs en de leerlingenaantallen duaal leren aangeboden in centra voor deeltijds onderwijs (CDO).  Duaal leren wordt ook aangeboden in scholen voltijds gewoon secundair onderwijs en buitengewoon secundair onderwijs opleidingsvorm 3 en 4. Die leerlingenaantallen zijn opgenomen in de tabellen voltijds gewoon secundair onderwijs en buitengewoon secundair onderwijs. </a:t>
          </a:r>
        </a:p>
        <a:p>
          <a:endParaRPr lang="nl-BE" sz="1100" baseline="0">
            <a:effectLst/>
            <a:latin typeface="+mn-lt"/>
            <a:ea typeface="+mn-ea"/>
            <a:cs typeface="+mn-cs"/>
          </a:endParaRPr>
        </a:p>
        <a:p>
          <a:r>
            <a:rPr lang="nl-BE" sz="1100" b="1" baseline="0">
              <a:effectLst/>
              <a:latin typeface="+mn-lt"/>
              <a:ea typeface="+mn-ea"/>
              <a:cs typeface="+mn-cs"/>
            </a:rPr>
            <a:t>Studiedomein:</a:t>
          </a:r>
          <a:endParaRPr lang="nl-BE" sz="1400">
            <a:effectLst/>
          </a:endParaRPr>
        </a:p>
        <a:p>
          <a:r>
            <a:rPr lang="nl-BE" sz="1100" baseline="0">
              <a:effectLst/>
              <a:latin typeface="+mn-lt"/>
              <a:ea typeface="+mn-ea"/>
              <a:cs typeface="+mn-cs"/>
            </a:rPr>
            <a:t>In het secundair onderwijs zijn er acht studiedomeinen. Een studiedomein bestaat uit verschillende studierichtingen binnen een bepaald interessegebied. Daarnaast zijn er ook domeinoverschrijdende studierichtingen.</a:t>
          </a:r>
          <a:endParaRPr lang="nl-BE" sz="1400">
            <a:effectLst/>
          </a:endParaRP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
  <sheetViews>
    <sheetView tabSelected="1" zoomScaleNormal="100" workbookViewId="0"/>
  </sheetViews>
  <sheetFormatPr defaultColWidth="8.88671875" defaultRowHeight="13.2"/>
  <cols>
    <col min="1" max="1" width="11.6640625" style="2" customWidth="1"/>
    <col min="2" max="16384" width="8.88671875" style="2"/>
  </cols>
  <sheetData>
    <row r="1" spans="1:2" ht="15.6">
      <c r="A1" s="3" t="s">
        <v>0</v>
      </c>
    </row>
    <row r="2" spans="1:2" ht="15.6">
      <c r="A2" s="3" t="s">
        <v>1</v>
      </c>
    </row>
    <row r="3" spans="1:2" ht="15.6">
      <c r="A3" s="3"/>
    </row>
    <row r="4" spans="1:2">
      <c r="A4" s="4" t="s">
        <v>2</v>
      </c>
      <c r="B4" s="37" t="s">
        <v>3</v>
      </c>
    </row>
    <row r="5" spans="1:2">
      <c r="A5" s="4" t="s">
        <v>4</v>
      </c>
      <c r="B5" s="37" t="s">
        <v>5</v>
      </c>
    </row>
  </sheetData>
  <hyperlinks>
    <hyperlink ref="A4" location="'21sec46'!A1" display="21sec46" xr:uid="{0BD223F8-D6FD-4458-BD7D-C1DFED73EC81}"/>
    <hyperlink ref="A5" location="'21sec47'!A1" display="21sec47" xr:uid="{1FCA0207-495C-4342-AE44-EA08A2956EBF}"/>
  </hyperlinks>
  <pageMargins left="0.19685039370078741" right="0.19685039370078741" top="0.39370078740157483" bottom="0.39370078740157483"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9"/>
  <sheetViews>
    <sheetView zoomScaleNormal="100" workbookViewId="0">
      <selection activeCell="P1" sqref="P1"/>
    </sheetView>
  </sheetViews>
  <sheetFormatPr defaultRowHeight="13.2"/>
  <sheetData>
    <row r="19" spans="1:1" ht="14.4">
      <c r="A19" s="73"/>
    </row>
  </sheetData>
  <pageMargins left="0.19685039370078741" right="0.19685039370078741" top="0.39370078740157483" bottom="0.39370078740157483" header="0.31496062992125984" footer="0.31496062992125984"/>
  <pageSetup paperSize="9" scale="72" orientation="portrait" r:id="rId1"/>
  <headerFooter alignWithMargins="0">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49"/>
  <sheetViews>
    <sheetView zoomScaleNormal="100" workbookViewId="0"/>
  </sheetViews>
  <sheetFormatPr defaultColWidth="8.88671875" defaultRowHeight="13.2"/>
  <cols>
    <col min="1" max="1" width="29.5546875" style="2" customWidth="1"/>
    <col min="2" max="14" width="6.44140625" style="2" customWidth="1"/>
    <col min="15" max="15" width="7" style="2" customWidth="1"/>
    <col min="16" max="16" width="7.33203125" style="2" customWidth="1"/>
    <col min="17" max="17" width="7.109375" style="2" customWidth="1"/>
    <col min="18" max="18" width="7.33203125" style="2" customWidth="1"/>
    <col min="19" max="20" width="6.44140625" style="2" customWidth="1"/>
    <col min="21" max="21" width="7.88671875" style="2" customWidth="1"/>
    <col min="22" max="24" width="7.6640625" style="2" customWidth="1"/>
    <col min="25" max="26" width="7.5546875" style="2" customWidth="1"/>
    <col min="27" max="27" width="9.33203125" style="2" customWidth="1"/>
    <col min="28" max="28" width="9.5546875" style="2" customWidth="1"/>
    <col min="29" max="29" width="16" style="2" customWidth="1"/>
    <col min="30" max="31" width="10.5546875" style="2" customWidth="1"/>
    <col min="32" max="32" width="17" style="2" customWidth="1"/>
    <col min="33" max="34" width="11.44140625" style="2" customWidth="1"/>
    <col min="35" max="35" width="9.5546875" style="2" customWidth="1"/>
    <col min="36" max="36" width="16" style="2" customWidth="1"/>
    <col min="37" max="37" width="10.5546875" style="2" customWidth="1"/>
    <col min="38" max="16384" width="8.88671875" style="2"/>
  </cols>
  <sheetData>
    <row r="1" spans="1:26">
      <c r="A1" s="5" t="s">
        <v>1</v>
      </c>
    </row>
    <row r="2" spans="1:26">
      <c r="A2" s="6" t="s">
        <v>6</v>
      </c>
      <c r="B2" s="6"/>
      <c r="C2" s="6"/>
      <c r="D2" s="6"/>
      <c r="E2" s="6"/>
      <c r="F2" s="6"/>
      <c r="G2" s="6"/>
      <c r="H2" s="6"/>
      <c r="I2" s="6"/>
      <c r="J2" s="6"/>
      <c r="K2" s="6"/>
      <c r="L2" s="6"/>
      <c r="M2" s="6"/>
      <c r="N2" s="6"/>
      <c r="O2" s="6"/>
      <c r="P2" s="6"/>
      <c r="Q2" s="6"/>
      <c r="R2" s="6"/>
      <c r="S2" s="6"/>
      <c r="T2" s="6"/>
      <c r="U2" s="6"/>
      <c r="V2" s="6"/>
      <c r="W2" s="6"/>
      <c r="X2" s="6"/>
      <c r="Z2" s="37"/>
    </row>
    <row r="3" spans="1:26">
      <c r="A3" s="6" t="s">
        <v>7</v>
      </c>
      <c r="B3" s="6"/>
      <c r="C3" s="6"/>
      <c r="D3" s="6"/>
      <c r="E3" s="6"/>
      <c r="F3" s="6"/>
      <c r="G3" s="6"/>
      <c r="H3" s="6"/>
      <c r="I3" s="6"/>
      <c r="J3" s="6"/>
      <c r="K3" s="6"/>
      <c r="L3" s="6"/>
      <c r="M3" s="6"/>
      <c r="N3" s="6"/>
      <c r="O3" s="6"/>
      <c r="P3" s="6"/>
      <c r="Q3" s="6"/>
      <c r="R3" s="6"/>
      <c r="S3" s="6"/>
      <c r="T3" s="6"/>
      <c r="U3" s="6"/>
      <c r="V3" s="6"/>
      <c r="W3" s="6"/>
      <c r="X3" s="6"/>
      <c r="Z3" s="37"/>
    </row>
    <row r="4" spans="1:26" ht="13.8" thickBot="1">
      <c r="V4" s="7"/>
      <c r="W4" s="7"/>
      <c r="X4" s="7"/>
    </row>
    <row r="5" spans="1:26">
      <c r="A5" s="8"/>
      <c r="B5" s="9">
        <f>MID(A1,12,4)-14</f>
        <v>2007</v>
      </c>
      <c r="C5" s="10"/>
      <c r="D5" s="9">
        <f>B5-1</f>
        <v>2006</v>
      </c>
      <c r="E5" s="10"/>
      <c r="F5" s="9">
        <f>D5-1</f>
        <v>2005</v>
      </c>
      <c r="G5" s="10"/>
      <c r="H5" s="9">
        <f>F5-1</f>
        <v>2004</v>
      </c>
      <c r="I5" s="10"/>
      <c r="J5" s="9">
        <f>H5-1</f>
        <v>2003</v>
      </c>
      <c r="K5" s="10"/>
      <c r="L5" s="9">
        <f>J5-1</f>
        <v>2002</v>
      </c>
      <c r="M5" s="10"/>
      <c r="N5" s="9">
        <f>L5-1</f>
        <v>2001</v>
      </c>
      <c r="O5" s="10"/>
      <c r="P5" s="9">
        <f>N5-1</f>
        <v>2000</v>
      </c>
      <c r="Q5" s="10"/>
      <c r="R5" s="9">
        <f>P5-1</f>
        <v>1999</v>
      </c>
      <c r="S5" s="10"/>
      <c r="T5" s="9" t="str">
        <f>R5-1&amp;" en vroeger"</f>
        <v>1998 en vroeger</v>
      </c>
      <c r="U5" s="10"/>
      <c r="V5" s="9" t="s">
        <v>8</v>
      </c>
      <c r="W5" s="11"/>
      <c r="X5" s="11"/>
    </row>
    <row r="6" spans="1:26" s="7" customFormat="1">
      <c r="A6" s="12"/>
      <c r="B6" s="74" t="s">
        <v>9</v>
      </c>
      <c r="C6" s="75" t="s">
        <v>10</v>
      </c>
      <c r="D6" s="74" t="s">
        <v>9</v>
      </c>
      <c r="E6" s="75" t="s">
        <v>10</v>
      </c>
      <c r="F6" s="74" t="s">
        <v>9</v>
      </c>
      <c r="G6" s="75" t="s">
        <v>10</v>
      </c>
      <c r="H6" s="74" t="s">
        <v>9</v>
      </c>
      <c r="I6" s="75" t="s">
        <v>10</v>
      </c>
      <c r="J6" s="74" t="s">
        <v>9</v>
      </c>
      <c r="K6" s="75" t="s">
        <v>10</v>
      </c>
      <c r="L6" s="74" t="s">
        <v>9</v>
      </c>
      <c r="M6" s="75" t="s">
        <v>10</v>
      </c>
      <c r="N6" s="74" t="s">
        <v>9</v>
      </c>
      <c r="O6" s="75" t="s">
        <v>10</v>
      </c>
      <c r="P6" s="76" t="s">
        <v>9</v>
      </c>
      <c r="Q6" s="77" t="s">
        <v>10</v>
      </c>
      <c r="R6" s="76" t="s">
        <v>9</v>
      </c>
      <c r="S6" s="77" t="s">
        <v>10</v>
      </c>
      <c r="T6" s="76" t="s">
        <v>9</v>
      </c>
      <c r="U6" s="77" t="s">
        <v>10</v>
      </c>
      <c r="V6" s="76" t="s">
        <v>9</v>
      </c>
      <c r="W6" s="77" t="s">
        <v>10</v>
      </c>
      <c r="X6" s="77" t="s">
        <v>11</v>
      </c>
    </row>
    <row r="7" spans="1:26" s="5" customFormat="1">
      <c r="A7" s="78" t="s">
        <v>12</v>
      </c>
      <c r="B7" s="74"/>
      <c r="C7" s="75"/>
      <c r="D7" s="74"/>
      <c r="E7" s="75"/>
      <c r="F7" s="74"/>
      <c r="G7" s="75"/>
      <c r="H7" s="74"/>
      <c r="I7" s="75"/>
      <c r="J7" s="74"/>
      <c r="K7" s="75"/>
      <c r="L7" s="74"/>
      <c r="M7" s="75"/>
      <c r="N7" s="74"/>
      <c r="O7" s="75"/>
      <c r="P7" s="74"/>
      <c r="Q7" s="75"/>
      <c r="R7" s="74"/>
      <c r="S7" s="75"/>
      <c r="T7" s="74"/>
      <c r="U7" s="75"/>
      <c r="V7" s="74"/>
      <c r="W7" s="75"/>
      <c r="X7" s="75"/>
    </row>
    <row r="8" spans="1:26">
      <c r="A8" s="2" t="s">
        <v>13</v>
      </c>
      <c r="B8" s="61">
        <v>0</v>
      </c>
      <c r="C8" s="41">
        <v>2</v>
      </c>
      <c r="D8" s="61">
        <v>33</v>
      </c>
      <c r="E8" s="41">
        <v>18</v>
      </c>
      <c r="F8" s="61">
        <v>96</v>
      </c>
      <c r="G8" s="41">
        <v>39</v>
      </c>
      <c r="H8" s="61">
        <v>170</v>
      </c>
      <c r="I8" s="41">
        <v>72</v>
      </c>
      <c r="J8" s="61">
        <v>117</v>
      </c>
      <c r="K8" s="41">
        <v>52</v>
      </c>
      <c r="L8" s="61">
        <v>83</v>
      </c>
      <c r="M8" s="41">
        <v>49</v>
      </c>
      <c r="N8" s="61">
        <v>55</v>
      </c>
      <c r="O8" s="41">
        <v>32</v>
      </c>
      <c r="P8" s="61">
        <v>25</v>
      </c>
      <c r="Q8" s="41">
        <v>16</v>
      </c>
      <c r="R8" s="61">
        <v>18</v>
      </c>
      <c r="S8" s="41">
        <v>8</v>
      </c>
      <c r="T8" s="61">
        <v>11</v>
      </c>
      <c r="U8" s="41">
        <v>10</v>
      </c>
      <c r="V8" s="13">
        <f t="shared" ref="V8:W12" si="0">SUM(T8,R8,P8,N8,L8,J8,H8,F8,D8,B8)</f>
        <v>608</v>
      </c>
      <c r="W8" s="14">
        <f t="shared" si="0"/>
        <v>298</v>
      </c>
      <c r="X8" s="14">
        <f>SUM(V8:W8)</f>
        <v>906</v>
      </c>
    </row>
    <row r="9" spans="1:26">
      <c r="A9" s="15" t="s">
        <v>14</v>
      </c>
      <c r="B9" s="61">
        <v>3</v>
      </c>
      <c r="C9" s="41">
        <v>0</v>
      </c>
      <c r="D9" s="61">
        <v>50</v>
      </c>
      <c r="E9" s="41">
        <v>15</v>
      </c>
      <c r="F9" s="61">
        <v>144</v>
      </c>
      <c r="G9" s="41">
        <v>63</v>
      </c>
      <c r="H9" s="61">
        <v>243</v>
      </c>
      <c r="I9" s="41">
        <v>109</v>
      </c>
      <c r="J9" s="61">
        <v>154</v>
      </c>
      <c r="K9" s="41">
        <v>106</v>
      </c>
      <c r="L9" s="61">
        <v>108</v>
      </c>
      <c r="M9" s="41">
        <v>74</v>
      </c>
      <c r="N9" s="61">
        <v>62</v>
      </c>
      <c r="O9" s="41">
        <v>64</v>
      </c>
      <c r="P9" s="61">
        <v>34</v>
      </c>
      <c r="Q9" s="41">
        <v>31</v>
      </c>
      <c r="R9" s="61">
        <v>8</v>
      </c>
      <c r="S9" s="41">
        <v>22</v>
      </c>
      <c r="T9" s="61">
        <v>4</v>
      </c>
      <c r="U9" s="41">
        <v>8</v>
      </c>
      <c r="V9" s="13">
        <f t="shared" si="0"/>
        <v>810</v>
      </c>
      <c r="W9" s="14">
        <f t="shared" si="0"/>
        <v>492</v>
      </c>
      <c r="X9" s="14">
        <f>SUM(V9:W9)</f>
        <v>1302</v>
      </c>
    </row>
    <row r="10" spans="1:26">
      <c r="A10" s="15" t="s">
        <v>15</v>
      </c>
      <c r="B10" s="61">
        <v>1</v>
      </c>
      <c r="C10" s="41">
        <v>0</v>
      </c>
      <c r="D10" s="61">
        <v>11</v>
      </c>
      <c r="E10" s="41">
        <v>1</v>
      </c>
      <c r="F10" s="61">
        <v>36</v>
      </c>
      <c r="G10" s="41">
        <v>3</v>
      </c>
      <c r="H10" s="61">
        <v>63</v>
      </c>
      <c r="I10" s="41">
        <v>11</v>
      </c>
      <c r="J10" s="61">
        <v>32</v>
      </c>
      <c r="K10" s="41">
        <v>7</v>
      </c>
      <c r="L10" s="61">
        <v>27</v>
      </c>
      <c r="M10" s="41">
        <v>3</v>
      </c>
      <c r="N10" s="61">
        <v>16</v>
      </c>
      <c r="O10" s="41">
        <v>2</v>
      </c>
      <c r="P10" s="61">
        <v>8</v>
      </c>
      <c r="Q10" s="41">
        <v>1</v>
      </c>
      <c r="R10" s="61">
        <v>8</v>
      </c>
      <c r="S10" s="41">
        <v>1</v>
      </c>
      <c r="T10" s="61">
        <v>3</v>
      </c>
      <c r="U10" s="41">
        <v>2</v>
      </c>
      <c r="V10" s="13">
        <f t="shared" si="0"/>
        <v>205</v>
      </c>
      <c r="W10" s="14">
        <f t="shared" si="0"/>
        <v>31</v>
      </c>
      <c r="X10" s="14">
        <f>SUM(V10:W10)</f>
        <v>236</v>
      </c>
    </row>
    <row r="11" spans="1:26">
      <c r="A11" s="15" t="s">
        <v>16</v>
      </c>
      <c r="B11" s="61">
        <v>0</v>
      </c>
      <c r="C11" s="41">
        <v>0</v>
      </c>
      <c r="D11" s="61">
        <v>9</v>
      </c>
      <c r="E11" s="41">
        <v>11</v>
      </c>
      <c r="F11" s="61">
        <v>54</v>
      </c>
      <c r="G11" s="41">
        <v>35</v>
      </c>
      <c r="H11" s="61">
        <v>117</v>
      </c>
      <c r="I11" s="41">
        <v>49</v>
      </c>
      <c r="J11" s="61">
        <v>89</v>
      </c>
      <c r="K11" s="41">
        <v>32</v>
      </c>
      <c r="L11" s="61">
        <v>65</v>
      </c>
      <c r="M11" s="41">
        <v>10</v>
      </c>
      <c r="N11" s="61">
        <v>39</v>
      </c>
      <c r="O11" s="41">
        <v>15</v>
      </c>
      <c r="P11" s="61">
        <v>25</v>
      </c>
      <c r="Q11" s="41">
        <v>7</v>
      </c>
      <c r="R11" s="61">
        <v>12</v>
      </c>
      <c r="S11" s="41">
        <v>2</v>
      </c>
      <c r="T11" s="61">
        <v>9</v>
      </c>
      <c r="U11" s="41">
        <v>5</v>
      </c>
      <c r="V11" s="13">
        <f t="shared" si="0"/>
        <v>419</v>
      </c>
      <c r="W11" s="14">
        <f t="shared" si="0"/>
        <v>166</v>
      </c>
      <c r="X11" s="14">
        <f>SUM(V11:W11)</f>
        <v>585</v>
      </c>
    </row>
    <row r="12" spans="1:26" s="1" customFormat="1">
      <c r="A12" s="16" t="s">
        <v>8</v>
      </c>
      <c r="B12" s="79">
        <v>4</v>
      </c>
      <c r="C12" s="80">
        <v>2</v>
      </c>
      <c r="D12" s="79">
        <v>103</v>
      </c>
      <c r="E12" s="80">
        <v>45</v>
      </c>
      <c r="F12" s="79">
        <v>330</v>
      </c>
      <c r="G12" s="80">
        <v>140</v>
      </c>
      <c r="H12" s="79">
        <v>593</v>
      </c>
      <c r="I12" s="80">
        <v>241</v>
      </c>
      <c r="J12" s="79">
        <v>392</v>
      </c>
      <c r="K12" s="80">
        <v>197</v>
      </c>
      <c r="L12" s="79">
        <v>283</v>
      </c>
      <c r="M12" s="80">
        <v>136</v>
      </c>
      <c r="N12" s="79">
        <v>172</v>
      </c>
      <c r="O12" s="80">
        <v>113</v>
      </c>
      <c r="P12" s="79">
        <v>92</v>
      </c>
      <c r="Q12" s="80">
        <v>55</v>
      </c>
      <c r="R12" s="79">
        <v>46</v>
      </c>
      <c r="S12" s="80">
        <v>33</v>
      </c>
      <c r="T12" s="79">
        <v>27</v>
      </c>
      <c r="U12" s="80">
        <v>25</v>
      </c>
      <c r="V12" s="81">
        <f t="shared" si="0"/>
        <v>2042</v>
      </c>
      <c r="W12" s="82">
        <f t="shared" si="0"/>
        <v>987</v>
      </c>
      <c r="X12" s="82">
        <f>SUM(V12:W12)</f>
        <v>3029</v>
      </c>
    </row>
    <row r="13" spans="1:26">
      <c r="A13" s="17" t="s">
        <v>17</v>
      </c>
      <c r="B13" s="62"/>
      <c r="C13" s="63"/>
      <c r="D13" s="62"/>
      <c r="E13" s="63"/>
      <c r="F13" s="62"/>
      <c r="G13" s="63"/>
      <c r="H13" s="62"/>
      <c r="I13" s="63"/>
      <c r="J13" s="62"/>
      <c r="K13" s="63"/>
      <c r="L13" s="62"/>
      <c r="M13" s="63"/>
      <c r="N13" s="62"/>
      <c r="O13" s="63"/>
      <c r="P13" s="62"/>
      <c r="Q13" s="63"/>
      <c r="R13" s="62"/>
      <c r="S13" s="63"/>
      <c r="T13" s="62"/>
      <c r="U13" s="63"/>
      <c r="V13" s="18"/>
      <c r="W13" s="19"/>
      <c r="X13" s="19"/>
    </row>
    <row r="14" spans="1:26">
      <c r="A14" s="15" t="s">
        <v>13</v>
      </c>
      <c r="B14" s="61">
        <v>0</v>
      </c>
      <c r="C14" s="41">
        <v>0</v>
      </c>
      <c r="D14" s="61">
        <v>4</v>
      </c>
      <c r="E14" s="41">
        <v>7</v>
      </c>
      <c r="F14" s="61">
        <v>16</v>
      </c>
      <c r="G14" s="41">
        <v>21</v>
      </c>
      <c r="H14" s="61">
        <v>33</v>
      </c>
      <c r="I14" s="41">
        <v>19</v>
      </c>
      <c r="J14" s="61">
        <v>12</v>
      </c>
      <c r="K14" s="41">
        <v>7</v>
      </c>
      <c r="L14" s="61">
        <v>8</v>
      </c>
      <c r="M14" s="41">
        <v>6</v>
      </c>
      <c r="N14" s="61">
        <v>2</v>
      </c>
      <c r="O14" s="41">
        <v>3</v>
      </c>
      <c r="P14" s="61">
        <v>2</v>
      </c>
      <c r="Q14" s="41">
        <v>3</v>
      </c>
      <c r="R14" s="61">
        <v>1</v>
      </c>
      <c r="S14" s="41">
        <v>3</v>
      </c>
      <c r="T14" s="61">
        <v>2</v>
      </c>
      <c r="U14" s="41">
        <v>2</v>
      </c>
      <c r="V14" s="13">
        <f t="shared" ref="V14:W18" si="1">SUM(T14,R14,P14,N14,L14,J14,H14,F14,D14,B14)</f>
        <v>80</v>
      </c>
      <c r="W14" s="14">
        <f t="shared" si="1"/>
        <v>71</v>
      </c>
      <c r="X14" s="14">
        <f>SUM(V14:W14)</f>
        <v>151</v>
      </c>
    </row>
    <row r="15" spans="1:26">
      <c r="A15" s="15" t="s">
        <v>14</v>
      </c>
      <c r="B15" s="61">
        <v>0</v>
      </c>
      <c r="C15" s="41">
        <v>0</v>
      </c>
      <c r="D15" s="61">
        <v>11</v>
      </c>
      <c r="E15" s="41">
        <v>7</v>
      </c>
      <c r="F15" s="61">
        <v>31</v>
      </c>
      <c r="G15" s="41">
        <v>7</v>
      </c>
      <c r="H15" s="61">
        <v>43</v>
      </c>
      <c r="I15" s="41">
        <v>14</v>
      </c>
      <c r="J15" s="61">
        <v>57</v>
      </c>
      <c r="K15" s="41">
        <v>8</v>
      </c>
      <c r="L15" s="61">
        <v>36</v>
      </c>
      <c r="M15" s="41">
        <v>10</v>
      </c>
      <c r="N15" s="61">
        <v>16</v>
      </c>
      <c r="O15" s="41">
        <v>4</v>
      </c>
      <c r="P15" s="61">
        <v>3</v>
      </c>
      <c r="Q15" s="41">
        <v>3</v>
      </c>
      <c r="R15" s="61">
        <v>2</v>
      </c>
      <c r="S15" s="41">
        <v>1</v>
      </c>
      <c r="T15" s="61">
        <v>0</v>
      </c>
      <c r="U15" s="41">
        <v>0</v>
      </c>
      <c r="V15" s="13">
        <f t="shared" si="1"/>
        <v>199</v>
      </c>
      <c r="W15" s="14">
        <f t="shared" si="1"/>
        <v>54</v>
      </c>
      <c r="X15" s="14">
        <f>SUM(V15:W15)</f>
        <v>253</v>
      </c>
    </row>
    <row r="16" spans="1:26">
      <c r="A16" s="15" t="s">
        <v>15</v>
      </c>
      <c r="B16" s="61">
        <v>0</v>
      </c>
      <c r="C16" s="41">
        <v>0</v>
      </c>
      <c r="D16" s="61">
        <v>0</v>
      </c>
      <c r="E16" s="41">
        <v>0</v>
      </c>
      <c r="F16" s="61">
        <v>0</v>
      </c>
      <c r="G16" s="41">
        <v>0</v>
      </c>
      <c r="H16" s="61">
        <v>0</v>
      </c>
      <c r="I16" s="41">
        <v>0</v>
      </c>
      <c r="J16" s="61">
        <v>0</v>
      </c>
      <c r="K16" s="41">
        <v>0</v>
      </c>
      <c r="L16" s="61">
        <v>0</v>
      </c>
      <c r="M16" s="41">
        <v>0</v>
      </c>
      <c r="N16" s="61">
        <v>0</v>
      </c>
      <c r="O16" s="41">
        <v>0</v>
      </c>
      <c r="P16" s="61">
        <v>0</v>
      </c>
      <c r="Q16" s="41">
        <v>0</v>
      </c>
      <c r="R16" s="61">
        <v>0</v>
      </c>
      <c r="S16" s="41">
        <v>0</v>
      </c>
      <c r="T16" s="61">
        <v>0</v>
      </c>
      <c r="U16" s="41">
        <v>0</v>
      </c>
      <c r="V16" s="13">
        <f t="shared" si="1"/>
        <v>0</v>
      </c>
      <c r="W16" s="14">
        <f t="shared" si="1"/>
        <v>0</v>
      </c>
      <c r="X16" s="14">
        <f>SUM(V16:W16)</f>
        <v>0</v>
      </c>
    </row>
    <row r="17" spans="1:24">
      <c r="A17" s="15" t="s">
        <v>16</v>
      </c>
      <c r="B17" s="61">
        <v>0</v>
      </c>
      <c r="C17" s="41">
        <v>0</v>
      </c>
      <c r="D17" s="61">
        <v>0</v>
      </c>
      <c r="E17" s="41">
        <v>0</v>
      </c>
      <c r="F17" s="61">
        <v>0</v>
      </c>
      <c r="G17" s="41">
        <v>0</v>
      </c>
      <c r="H17" s="61">
        <v>0</v>
      </c>
      <c r="I17" s="41">
        <v>0</v>
      </c>
      <c r="J17" s="61">
        <v>0</v>
      </c>
      <c r="K17" s="41">
        <v>0</v>
      </c>
      <c r="L17" s="61">
        <v>0</v>
      </c>
      <c r="M17" s="41">
        <v>0</v>
      </c>
      <c r="N17" s="61">
        <v>0</v>
      </c>
      <c r="O17" s="41">
        <v>0</v>
      </c>
      <c r="P17" s="61">
        <v>0</v>
      </c>
      <c r="Q17" s="41">
        <v>0</v>
      </c>
      <c r="R17" s="61">
        <v>0</v>
      </c>
      <c r="S17" s="41">
        <v>0</v>
      </c>
      <c r="T17" s="61">
        <v>0</v>
      </c>
      <c r="U17" s="41">
        <v>0</v>
      </c>
      <c r="V17" s="13">
        <f t="shared" si="1"/>
        <v>0</v>
      </c>
      <c r="W17" s="14">
        <f t="shared" si="1"/>
        <v>0</v>
      </c>
      <c r="X17" s="14">
        <f>SUM(V17:W17)</f>
        <v>0</v>
      </c>
    </row>
    <row r="18" spans="1:24">
      <c r="A18" s="16" t="s">
        <v>8</v>
      </c>
      <c r="B18" s="79">
        <v>0</v>
      </c>
      <c r="C18" s="80">
        <v>0</v>
      </c>
      <c r="D18" s="79">
        <v>15</v>
      </c>
      <c r="E18" s="80">
        <v>14</v>
      </c>
      <c r="F18" s="79">
        <v>47</v>
      </c>
      <c r="G18" s="80">
        <v>28</v>
      </c>
      <c r="H18" s="79">
        <v>76</v>
      </c>
      <c r="I18" s="80">
        <v>33</v>
      </c>
      <c r="J18" s="79">
        <v>69</v>
      </c>
      <c r="K18" s="80">
        <v>15</v>
      </c>
      <c r="L18" s="79">
        <v>44</v>
      </c>
      <c r="M18" s="80">
        <v>16</v>
      </c>
      <c r="N18" s="79">
        <v>18</v>
      </c>
      <c r="O18" s="80">
        <v>7</v>
      </c>
      <c r="P18" s="79">
        <v>5</v>
      </c>
      <c r="Q18" s="80">
        <v>6</v>
      </c>
      <c r="R18" s="79">
        <v>3</v>
      </c>
      <c r="S18" s="80">
        <v>4</v>
      </c>
      <c r="T18" s="79">
        <v>2</v>
      </c>
      <c r="U18" s="80">
        <v>2</v>
      </c>
      <c r="V18" s="81">
        <f t="shared" si="1"/>
        <v>279</v>
      </c>
      <c r="W18" s="82">
        <f t="shared" si="1"/>
        <v>125</v>
      </c>
      <c r="X18" s="82">
        <f>SUM(V18:W18)</f>
        <v>404</v>
      </c>
    </row>
    <row r="19" spans="1:24">
      <c r="A19" s="17" t="s">
        <v>18</v>
      </c>
      <c r="B19" s="62"/>
      <c r="C19" s="63"/>
      <c r="D19" s="62"/>
      <c r="E19" s="63"/>
      <c r="F19" s="62"/>
      <c r="G19" s="63"/>
      <c r="H19" s="62"/>
      <c r="I19" s="63"/>
      <c r="J19" s="62"/>
      <c r="K19" s="63"/>
      <c r="L19" s="62"/>
      <c r="M19" s="63"/>
      <c r="N19" s="62"/>
      <c r="O19" s="63"/>
      <c r="P19" s="62"/>
      <c r="Q19" s="63"/>
      <c r="R19" s="62"/>
      <c r="S19" s="63"/>
      <c r="T19" s="62"/>
      <c r="U19" s="63"/>
      <c r="V19" s="18"/>
      <c r="W19" s="19"/>
      <c r="X19" s="19"/>
    </row>
    <row r="20" spans="1:24">
      <c r="A20" s="15" t="s">
        <v>13</v>
      </c>
      <c r="B20" s="61">
        <v>0</v>
      </c>
      <c r="C20" s="41">
        <v>2</v>
      </c>
      <c r="D20" s="61">
        <v>11</v>
      </c>
      <c r="E20" s="41">
        <v>3</v>
      </c>
      <c r="F20" s="61">
        <v>28</v>
      </c>
      <c r="G20" s="41">
        <v>8</v>
      </c>
      <c r="H20" s="61">
        <v>34</v>
      </c>
      <c r="I20" s="41">
        <v>19</v>
      </c>
      <c r="J20" s="61">
        <v>44</v>
      </c>
      <c r="K20" s="41">
        <v>13</v>
      </c>
      <c r="L20" s="61">
        <v>26</v>
      </c>
      <c r="M20" s="41">
        <v>16</v>
      </c>
      <c r="N20" s="61">
        <v>15</v>
      </c>
      <c r="O20" s="41">
        <v>6</v>
      </c>
      <c r="P20" s="61">
        <v>6</v>
      </c>
      <c r="Q20" s="41">
        <v>3</v>
      </c>
      <c r="R20" s="61">
        <v>1</v>
      </c>
      <c r="S20" s="41">
        <v>1</v>
      </c>
      <c r="T20" s="61">
        <v>1</v>
      </c>
      <c r="U20" s="41">
        <v>0</v>
      </c>
      <c r="V20" s="13">
        <f t="shared" ref="V20:W23" si="2">SUM(T20,R20,P20,N20,L20,J20,H20,F20,D20,B20)</f>
        <v>166</v>
      </c>
      <c r="W20" s="14">
        <f t="shared" si="2"/>
        <v>71</v>
      </c>
      <c r="X20" s="14">
        <f>SUM(V20:W20)</f>
        <v>237</v>
      </c>
    </row>
    <row r="21" spans="1:24">
      <c r="A21" s="15" t="s">
        <v>14</v>
      </c>
      <c r="B21" s="61">
        <v>0</v>
      </c>
      <c r="C21" s="41">
        <v>0</v>
      </c>
      <c r="D21" s="61">
        <v>0</v>
      </c>
      <c r="E21" s="41">
        <v>2</v>
      </c>
      <c r="F21" s="61">
        <v>9</v>
      </c>
      <c r="G21" s="41">
        <v>7</v>
      </c>
      <c r="H21" s="61">
        <v>24</v>
      </c>
      <c r="I21" s="41">
        <v>4</v>
      </c>
      <c r="J21" s="61">
        <v>19</v>
      </c>
      <c r="K21" s="41">
        <v>9</v>
      </c>
      <c r="L21" s="61">
        <v>18</v>
      </c>
      <c r="M21" s="41">
        <v>5</v>
      </c>
      <c r="N21" s="61">
        <v>9</v>
      </c>
      <c r="O21" s="41">
        <v>3</v>
      </c>
      <c r="P21" s="61">
        <v>6</v>
      </c>
      <c r="Q21" s="41">
        <v>5</v>
      </c>
      <c r="R21" s="61">
        <v>7</v>
      </c>
      <c r="S21" s="41">
        <v>5</v>
      </c>
      <c r="T21" s="61">
        <v>14</v>
      </c>
      <c r="U21" s="41">
        <v>1</v>
      </c>
      <c r="V21" s="13">
        <f t="shared" si="2"/>
        <v>106</v>
      </c>
      <c r="W21" s="14">
        <f t="shared" si="2"/>
        <v>41</v>
      </c>
      <c r="X21" s="14">
        <f>SUM(V21:W21)</f>
        <v>147</v>
      </c>
    </row>
    <row r="22" spans="1:24">
      <c r="A22" s="15" t="s">
        <v>16</v>
      </c>
      <c r="B22" s="61">
        <v>0</v>
      </c>
      <c r="C22" s="41">
        <v>0</v>
      </c>
      <c r="D22" s="61">
        <v>2</v>
      </c>
      <c r="E22" s="41">
        <v>1</v>
      </c>
      <c r="F22" s="61">
        <v>14</v>
      </c>
      <c r="G22" s="41">
        <v>10</v>
      </c>
      <c r="H22" s="61">
        <v>24</v>
      </c>
      <c r="I22" s="41">
        <v>15</v>
      </c>
      <c r="J22" s="61">
        <v>15</v>
      </c>
      <c r="K22" s="41">
        <v>14</v>
      </c>
      <c r="L22" s="61">
        <v>12</v>
      </c>
      <c r="M22" s="41">
        <v>8</v>
      </c>
      <c r="N22" s="61">
        <v>14</v>
      </c>
      <c r="O22" s="41">
        <v>10</v>
      </c>
      <c r="P22" s="61">
        <v>3</v>
      </c>
      <c r="Q22" s="41">
        <v>8</v>
      </c>
      <c r="R22" s="61">
        <v>2</v>
      </c>
      <c r="S22" s="41">
        <v>6</v>
      </c>
      <c r="T22" s="61">
        <v>1</v>
      </c>
      <c r="U22" s="41">
        <v>3</v>
      </c>
      <c r="V22" s="13">
        <f t="shared" si="2"/>
        <v>87</v>
      </c>
      <c r="W22" s="14">
        <f t="shared" si="2"/>
        <v>75</v>
      </c>
      <c r="X22" s="14">
        <f>SUM(V22:W22)</f>
        <v>162</v>
      </c>
    </row>
    <row r="23" spans="1:24">
      <c r="A23" s="16" t="s">
        <v>8</v>
      </c>
      <c r="B23" s="79">
        <v>0</v>
      </c>
      <c r="C23" s="80">
        <v>2</v>
      </c>
      <c r="D23" s="79">
        <v>13</v>
      </c>
      <c r="E23" s="80">
        <v>6</v>
      </c>
      <c r="F23" s="79">
        <v>51</v>
      </c>
      <c r="G23" s="80">
        <v>25</v>
      </c>
      <c r="H23" s="79">
        <v>82</v>
      </c>
      <c r="I23" s="80">
        <v>38</v>
      </c>
      <c r="J23" s="79">
        <v>78</v>
      </c>
      <c r="K23" s="80">
        <v>36</v>
      </c>
      <c r="L23" s="79">
        <v>56</v>
      </c>
      <c r="M23" s="80">
        <v>29</v>
      </c>
      <c r="N23" s="79">
        <v>38</v>
      </c>
      <c r="O23" s="80">
        <v>19</v>
      </c>
      <c r="P23" s="79">
        <v>15</v>
      </c>
      <c r="Q23" s="80">
        <v>16</v>
      </c>
      <c r="R23" s="79">
        <v>10</v>
      </c>
      <c r="S23" s="80">
        <v>12</v>
      </c>
      <c r="T23" s="79">
        <v>16</v>
      </c>
      <c r="U23" s="80">
        <v>4</v>
      </c>
      <c r="V23" s="81">
        <f t="shared" si="2"/>
        <v>359</v>
      </c>
      <c r="W23" s="82">
        <f t="shared" si="2"/>
        <v>187</v>
      </c>
      <c r="X23" s="82">
        <f>SUM(V23:W23)</f>
        <v>546</v>
      </c>
    </row>
    <row r="24" spans="1:24">
      <c r="A24" s="17" t="s">
        <v>19</v>
      </c>
      <c r="B24" s="62"/>
      <c r="C24" s="63"/>
      <c r="D24" s="62"/>
      <c r="E24" s="63"/>
      <c r="F24" s="62"/>
      <c r="G24" s="63"/>
      <c r="H24" s="62"/>
      <c r="I24" s="63"/>
      <c r="J24" s="62"/>
      <c r="K24" s="63"/>
      <c r="L24" s="62"/>
      <c r="M24" s="63"/>
      <c r="N24" s="62"/>
      <c r="O24" s="63"/>
      <c r="P24" s="62"/>
      <c r="Q24" s="63"/>
      <c r="R24" s="62"/>
      <c r="S24" s="63"/>
      <c r="T24" s="62"/>
      <c r="U24" s="63"/>
      <c r="V24" s="18"/>
      <c r="W24" s="19"/>
      <c r="X24" s="19"/>
    </row>
    <row r="25" spans="1:24">
      <c r="A25" s="15" t="s">
        <v>13</v>
      </c>
      <c r="B25" s="61">
        <v>1</v>
      </c>
      <c r="C25" s="41">
        <v>1</v>
      </c>
      <c r="D25" s="61">
        <v>32</v>
      </c>
      <c r="E25" s="41">
        <v>11</v>
      </c>
      <c r="F25" s="61">
        <v>64</v>
      </c>
      <c r="G25" s="41">
        <v>28</v>
      </c>
      <c r="H25" s="61">
        <v>102</v>
      </c>
      <c r="I25" s="41">
        <v>45</v>
      </c>
      <c r="J25" s="61">
        <v>79</v>
      </c>
      <c r="K25" s="41">
        <v>36</v>
      </c>
      <c r="L25" s="61">
        <v>61</v>
      </c>
      <c r="M25" s="41">
        <v>42</v>
      </c>
      <c r="N25" s="61">
        <v>34</v>
      </c>
      <c r="O25" s="41">
        <v>16</v>
      </c>
      <c r="P25" s="61">
        <v>24</v>
      </c>
      <c r="Q25" s="41">
        <v>13</v>
      </c>
      <c r="R25" s="61">
        <v>14</v>
      </c>
      <c r="S25" s="41">
        <v>6</v>
      </c>
      <c r="T25" s="61">
        <v>11</v>
      </c>
      <c r="U25" s="41">
        <v>0</v>
      </c>
      <c r="V25" s="13">
        <f t="shared" ref="V25:W29" si="3">SUM(T25,R25,P25,N25,L25,J25,H25,F25,D25,B25)</f>
        <v>422</v>
      </c>
      <c r="W25" s="14">
        <f t="shared" si="3"/>
        <v>198</v>
      </c>
      <c r="X25" s="14">
        <f>SUM(V25:W25)</f>
        <v>620</v>
      </c>
    </row>
    <row r="26" spans="1:24">
      <c r="A26" s="15" t="s">
        <v>14</v>
      </c>
      <c r="B26" s="61">
        <v>3</v>
      </c>
      <c r="C26" s="41">
        <v>0</v>
      </c>
      <c r="D26" s="61">
        <v>50</v>
      </c>
      <c r="E26" s="41">
        <v>19</v>
      </c>
      <c r="F26" s="61">
        <v>126</v>
      </c>
      <c r="G26" s="41">
        <v>57</v>
      </c>
      <c r="H26" s="61">
        <v>191</v>
      </c>
      <c r="I26" s="41">
        <v>89</v>
      </c>
      <c r="J26" s="61">
        <v>126</v>
      </c>
      <c r="K26" s="41">
        <v>49</v>
      </c>
      <c r="L26" s="61">
        <v>85</v>
      </c>
      <c r="M26" s="41">
        <v>39</v>
      </c>
      <c r="N26" s="61">
        <v>45</v>
      </c>
      <c r="O26" s="41">
        <v>15</v>
      </c>
      <c r="P26" s="61">
        <v>19</v>
      </c>
      <c r="Q26" s="41">
        <v>8</v>
      </c>
      <c r="R26" s="61">
        <v>14</v>
      </c>
      <c r="S26" s="41">
        <v>5</v>
      </c>
      <c r="T26" s="61">
        <v>5</v>
      </c>
      <c r="U26" s="41">
        <v>2</v>
      </c>
      <c r="V26" s="13">
        <f t="shared" si="3"/>
        <v>664</v>
      </c>
      <c r="W26" s="14">
        <f t="shared" si="3"/>
        <v>283</v>
      </c>
      <c r="X26" s="14">
        <f>SUM(V26:W26)</f>
        <v>947</v>
      </c>
    </row>
    <row r="27" spans="1:24">
      <c r="A27" s="15" t="s">
        <v>15</v>
      </c>
      <c r="B27" s="61">
        <v>0</v>
      </c>
      <c r="C27" s="41">
        <v>0</v>
      </c>
      <c r="D27" s="61">
        <v>0</v>
      </c>
      <c r="E27" s="41">
        <v>0</v>
      </c>
      <c r="F27" s="61">
        <v>0</v>
      </c>
      <c r="G27" s="41">
        <v>0</v>
      </c>
      <c r="H27" s="61">
        <v>0</v>
      </c>
      <c r="I27" s="41">
        <v>0</v>
      </c>
      <c r="J27" s="61">
        <v>0</v>
      </c>
      <c r="K27" s="41">
        <v>0</v>
      </c>
      <c r="L27" s="61">
        <v>0</v>
      </c>
      <c r="M27" s="41">
        <v>0</v>
      </c>
      <c r="N27" s="61">
        <v>0</v>
      </c>
      <c r="O27" s="41">
        <v>0</v>
      </c>
      <c r="P27" s="61">
        <v>0</v>
      </c>
      <c r="Q27" s="41">
        <v>0</v>
      </c>
      <c r="R27" s="61">
        <v>0</v>
      </c>
      <c r="S27" s="41">
        <v>0</v>
      </c>
      <c r="T27" s="61">
        <v>0</v>
      </c>
      <c r="U27" s="41">
        <v>0</v>
      </c>
      <c r="V27" s="13">
        <f t="shared" si="3"/>
        <v>0</v>
      </c>
      <c r="W27" s="14">
        <f t="shared" si="3"/>
        <v>0</v>
      </c>
      <c r="X27" s="14">
        <f>SUM(V27:W27)</f>
        <v>0</v>
      </c>
    </row>
    <row r="28" spans="1:24">
      <c r="A28" s="15" t="s">
        <v>16</v>
      </c>
      <c r="B28" s="61">
        <v>0</v>
      </c>
      <c r="C28" s="41">
        <v>0</v>
      </c>
      <c r="D28" s="61">
        <v>0</v>
      </c>
      <c r="E28" s="41">
        <v>0</v>
      </c>
      <c r="F28" s="61">
        <v>0</v>
      </c>
      <c r="G28" s="41">
        <v>0</v>
      </c>
      <c r="H28" s="61">
        <v>0</v>
      </c>
      <c r="I28" s="41">
        <v>0</v>
      </c>
      <c r="J28" s="61">
        <v>0</v>
      </c>
      <c r="K28" s="41">
        <v>0</v>
      </c>
      <c r="L28" s="61">
        <v>0</v>
      </c>
      <c r="M28" s="41">
        <v>0</v>
      </c>
      <c r="N28" s="61">
        <v>0</v>
      </c>
      <c r="O28" s="41">
        <v>0</v>
      </c>
      <c r="P28" s="61">
        <v>0</v>
      </c>
      <c r="Q28" s="41">
        <v>0</v>
      </c>
      <c r="R28" s="61">
        <v>0</v>
      </c>
      <c r="S28" s="41">
        <v>0</v>
      </c>
      <c r="T28" s="61">
        <v>0</v>
      </c>
      <c r="U28" s="41">
        <v>0</v>
      </c>
      <c r="V28" s="13">
        <f t="shared" si="3"/>
        <v>0</v>
      </c>
      <c r="W28" s="14">
        <f t="shared" si="3"/>
        <v>0</v>
      </c>
      <c r="X28" s="14">
        <f>SUM(V28:W28)</f>
        <v>0</v>
      </c>
    </row>
    <row r="29" spans="1:24">
      <c r="A29" s="16" t="s">
        <v>8</v>
      </c>
      <c r="B29" s="79">
        <v>4</v>
      </c>
      <c r="C29" s="80">
        <v>1</v>
      </c>
      <c r="D29" s="79">
        <v>82</v>
      </c>
      <c r="E29" s="80">
        <v>30</v>
      </c>
      <c r="F29" s="79">
        <v>190</v>
      </c>
      <c r="G29" s="80">
        <v>85</v>
      </c>
      <c r="H29" s="79">
        <v>293</v>
      </c>
      <c r="I29" s="80">
        <v>134</v>
      </c>
      <c r="J29" s="79">
        <v>205</v>
      </c>
      <c r="K29" s="80">
        <v>85</v>
      </c>
      <c r="L29" s="79">
        <v>146</v>
      </c>
      <c r="M29" s="80">
        <v>81</v>
      </c>
      <c r="N29" s="79">
        <v>79</v>
      </c>
      <c r="O29" s="80">
        <v>31</v>
      </c>
      <c r="P29" s="79">
        <v>43</v>
      </c>
      <c r="Q29" s="80">
        <v>21</v>
      </c>
      <c r="R29" s="79">
        <v>28</v>
      </c>
      <c r="S29" s="80">
        <v>11</v>
      </c>
      <c r="T29" s="79">
        <v>16</v>
      </c>
      <c r="U29" s="80">
        <v>2</v>
      </c>
      <c r="V29" s="81">
        <f t="shared" si="3"/>
        <v>1086</v>
      </c>
      <c r="W29" s="82">
        <f t="shared" si="3"/>
        <v>481</v>
      </c>
      <c r="X29" s="82">
        <f>SUM(V29:W29)</f>
        <v>1567</v>
      </c>
    </row>
    <row r="30" spans="1:24">
      <c r="A30" s="17" t="s">
        <v>20</v>
      </c>
      <c r="B30" s="62"/>
      <c r="C30" s="63"/>
      <c r="D30" s="62"/>
      <c r="E30" s="63"/>
      <c r="F30" s="62"/>
      <c r="G30" s="63"/>
      <c r="H30" s="62"/>
      <c r="I30" s="63"/>
      <c r="J30" s="62"/>
      <c r="K30" s="63"/>
      <c r="L30" s="62"/>
      <c r="M30" s="63"/>
      <c r="N30" s="62"/>
      <c r="O30" s="63"/>
      <c r="P30" s="62"/>
      <c r="Q30" s="63"/>
      <c r="R30" s="62"/>
      <c r="S30" s="63"/>
      <c r="T30" s="62"/>
      <c r="U30" s="63"/>
      <c r="V30" s="18"/>
      <c r="W30" s="19"/>
      <c r="X30" s="19"/>
    </row>
    <row r="31" spans="1:24">
      <c r="A31" s="15" t="s">
        <v>13</v>
      </c>
      <c r="B31" s="61">
        <v>2</v>
      </c>
      <c r="C31" s="41">
        <v>0</v>
      </c>
      <c r="D31" s="61">
        <v>51</v>
      </c>
      <c r="E31" s="41">
        <v>18</v>
      </c>
      <c r="F31" s="61">
        <v>101</v>
      </c>
      <c r="G31" s="41">
        <v>37</v>
      </c>
      <c r="H31" s="61">
        <v>140</v>
      </c>
      <c r="I31" s="41">
        <v>61</v>
      </c>
      <c r="J31" s="61">
        <v>93</v>
      </c>
      <c r="K31" s="41">
        <v>49</v>
      </c>
      <c r="L31" s="61">
        <v>54</v>
      </c>
      <c r="M31" s="41">
        <v>35</v>
      </c>
      <c r="N31" s="61">
        <v>29</v>
      </c>
      <c r="O31" s="41">
        <v>22</v>
      </c>
      <c r="P31" s="61">
        <v>19</v>
      </c>
      <c r="Q31" s="41">
        <v>16</v>
      </c>
      <c r="R31" s="61">
        <v>10</v>
      </c>
      <c r="S31" s="41">
        <v>5</v>
      </c>
      <c r="T31" s="61">
        <v>4</v>
      </c>
      <c r="U31" s="41">
        <v>4</v>
      </c>
      <c r="V31" s="13">
        <f t="shared" ref="V31:W35" si="4">SUM(T31,R31,P31,N31,L31,J31,H31,F31,D31,B31)</f>
        <v>503</v>
      </c>
      <c r="W31" s="14">
        <f t="shared" si="4"/>
        <v>247</v>
      </c>
      <c r="X31" s="14">
        <f>SUM(V31:W31)</f>
        <v>750</v>
      </c>
    </row>
    <row r="32" spans="1:24">
      <c r="A32" s="15" t="s">
        <v>14</v>
      </c>
      <c r="B32" s="61">
        <v>6</v>
      </c>
      <c r="C32" s="41">
        <v>2</v>
      </c>
      <c r="D32" s="61">
        <v>58</v>
      </c>
      <c r="E32" s="41">
        <v>29</v>
      </c>
      <c r="F32" s="61">
        <v>162</v>
      </c>
      <c r="G32" s="41">
        <v>62</v>
      </c>
      <c r="H32" s="61">
        <v>270</v>
      </c>
      <c r="I32" s="41">
        <v>102</v>
      </c>
      <c r="J32" s="61">
        <v>168</v>
      </c>
      <c r="K32" s="41">
        <v>75</v>
      </c>
      <c r="L32" s="61">
        <v>113</v>
      </c>
      <c r="M32" s="41">
        <v>48</v>
      </c>
      <c r="N32" s="61">
        <v>45</v>
      </c>
      <c r="O32" s="41">
        <v>26</v>
      </c>
      <c r="P32" s="61">
        <v>19</v>
      </c>
      <c r="Q32" s="41">
        <v>15</v>
      </c>
      <c r="R32" s="61">
        <v>6</v>
      </c>
      <c r="S32" s="41">
        <v>5</v>
      </c>
      <c r="T32" s="61">
        <v>3</v>
      </c>
      <c r="U32" s="41">
        <v>1</v>
      </c>
      <c r="V32" s="13">
        <f t="shared" si="4"/>
        <v>850</v>
      </c>
      <c r="W32" s="14">
        <f t="shared" si="4"/>
        <v>365</v>
      </c>
      <c r="X32" s="14">
        <f>SUM(V32:W32)</f>
        <v>1215</v>
      </c>
    </row>
    <row r="33" spans="1:24">
      <c r="A33" s="15" t="s">
        <v>15</v>
      </c>
      <c r="B33" s="61">
        <v>1</v>
      </c>
      <c r="C33" s="41">
        <v>0</v>
      </c>
      <c r="D33" s="61">
        <v>9</v>
      </c>
      <c r="E33" s="41">
        <v>4</v>
      </c>
      <c r="F33" s="61">
        <v>17</v>
      </c>
      <c r="G33" s="41">
        <v>7</v>
      </c>
      <c r="H33" s="61">
        <v>22</v>
      </c>
      <c r="I33" s="41">
        <v>13</v>
      </c>
      <c r="J33" s="61">
        <v>27</v>
      </c>
      <c r="K33" s="41">
        <v>8</v>
      </c>
      <c r="L33" s="61">
        <v>14</v>
      </c>
      <c r="M33" s="41">
        <v>5</v>
      </c>
      <c r="N33" s="61">
        <v>7</v>
      </c>
      <c r="O33" s="41">
        <v>2</v>
      </c>
      <c r="P33" s="61">
        <v>2</v>
      </c>
      <c r="Q33" s="41">
        <v>1</v>
      </c>
      <c r="R33" s="61">
        <v>0</v>
      </c>
      <c r="S33" s="41">
        <v>2</v>
      </c>
      <c r="T33" s="61">
        <v>0</v>
      </c>
      <c r="U33" s="41">
        <v>0</v>
      </c>
      <c r="V33" s="13">
        <f t="shared" si="4"/>
        <v>99</v>
      </c>
      <c r="W33" s="14">
        <f t="shared" si="4"/>
        <v>42</v>
      </c>
      <c r="X33" s="14">
        <f>SUM(V33:W33)</f>
        <v>141</v>
      </c>
    </row>
    <row r="34" spans="1:24">
      <c r="A34" s="15" t="s">
        <v>16</v>
      </c>
      <c r="B34" s="61">
        <v>0</v>
      </c>
      <c r="C34" s="41">
        <v>0</v>
      </c>
      <c r="D34" s="61">
        <v>9</v>
      </c>
      <c r="E34" s="41">
        <v>5</v>
      </c>
      <c r="F34" s="61">
        <v>32</v>
      </c>
      <c r="G34" s="41">
        <v>18</v>
      </c>
      <c r="H34" s="61">
        <v>61</v>
      </c>
      <c r="I34" s="41">
        <v>38</v>
      </c>
      <c r="J34" s="61">
        <v>28</v>
      </c>
      <c r="K34" s="41">
        <v>19</v>
      </c>
      <c r="L34" s="61">
        <v>18</v>
      </c>
      <c r="M34" s="41">
        <v>20</v>
      </c>
      <c r="N34" s="61">
        <v>11</v>
      </c>
      <c r="O34" s="41">
        <v>8</v>
      </c>
      <c r="P34" s="61">
        <v>4</v>
      </c>
      <c r="Q34" s="41">
        <v>7</v>
      </c>
      <c r="R34" s="61">
        <v>3</v>
      </c>
      <c r="S34" s="41">
        <v>1</v>
      </c>
      <c r="T34" s="61">
        <v>1</v>
      </c>
      <c r="U34" s="41">
        <v>3</v>
      </c>
      <c r="V34" s="13">
        <f t="shared" si="4"/>
        <v>167</v>
      </c>
      <c r="W34" s="14">
        <f t="shared" si="4"/>
        <v>119</v>
      </c>
      <c r="X34" s="14">
        <f>SUM(V34:W34)</f>
        <v>286</v>
      </c>
    </row>
    <row r="35" spans="1:24">
      <c r="A35" s="16" t="s">
        <v>8</v>
      </c>
      <c r="B35" s="79">
        <v>9</v>
      </c>
      <c r="C35" s="80">
        <v>2</v>
      </c>
      <c r="D35" s="79">
        <v>127</v>
      </c>
      <c r="E35" s="80">
        <v>56</v>
      </c>
      <c r="F35" s="79">
        <v>312</v>
      </c>
      <c r="G35" s="80">
        <v>124</v>
      </c>
      <c r="H35" s="79">
        <v>493</v>
      </c>
      <c r="I35" s="80">
        <v>214</v>
      </c>
      <c r="J35" s="79">
        <v>316</v>
      </c>
      <c r="K35" s="80">
        <v>151</v>
      </c>
      <c r="L35" s="79">
        <v>199</v>
      </c>
      <c r="M35" s="80">
        <v>108</v>
      </c>
      <c r="N35" s="79">
        <v>92</v>
      </c>
      <c r="O35" s="80">
        <v>58</v>
      </c>
      <c r="P35" s="79">
        <v>44</v>
      </c>
      <c r="Q35" s="80">
        <v>39</v>
      </c>
      <c r="R35" s="79">
        <v>19</v>
      </c>
      <c r="S35" s="80">
        <v>13</v>
      </c>
      <c r="T35" s="79">
        <v>8</v>
      </c>
      <c r="U35" s="80">
        <v>8</v>
      </c>
      <c r="V35" s="81">
        <f t="shared" si="4"/>
        <v>1619</v>
      </c>
      <c r="W35" s="82">
        <f t="shared" si="4"/>
        <v>773</v>
      </c>
      <c r="X35" s="82">
        <f>SUM(V35:W35)</f>
        <v>2392</v>
      </c>
    </row>
    <row r="36" spans="1:24">
      <c r="A36" s="17" t="s">
        <v>21</v>
      </c>
      <c r="B36" s="62"/>
      <c r="C36" s="63"/>
      <c r="D36" s="62"/>
      <c r="E36" s="63"/>
      <c r="F36" s="62"/>
      <c r="G36" s="63"/>
      <c r="H36" s="62"/>
      <c r="I36" s="63"/>
      <c r="J36" s="62"/>
      <c r="K36" s="63"/>
      <c r="L36" s="62"/>
      <c r="M36" s="63"/>
      <c r="N36" s="62"/>
      <c r="O36" s="63"/>
      <c r="P36" s="62"/>
      <c r="Q36" s="63"/>
      <c r="R36" s="62"/>
      <c r="S36" s="63"/>
      <c r="T36" s="62"/>
      <c r="U36" s="63"/>
      <c r="V36" s="18"/>
      <c r="W36" s="19"/>
      <c r="X36" s="19"/>
    </row>
    <row r="37" spans="1:24">
      <c r="A37" s="15" t="s">
        <v>13</v>
      </c>
      <c r="B37" s="61">
        <v>0</v>
      </c>
      <c r="C37" s="41">
        <v>0</v>
      </c>
      <c r="D37" s="61">
        <v>8</v>
      </c>
      <c r="E37" s="41">
        <v>1</v>
      </c>
      <c r="F37" s="61">
        <v>17</v>
      </c>
      <c r="G37" s="41">
        <v>14</v>
      </c>
      <c r="H37" s="61">
        <v>35</v>
      </c>
      <c r="I37" s="41">
        <v>14</v>
      </c>
      <c r="J37" s="61">
        <v>27</v>
      </c>
      <c r="K37" s="41">
        <v>28</v>
      </c>
      <c r="L37" s="61">
        <v>26</v>
      </c>
      <c r="M37" s="41">
        <v>22</v>
      </c>
      <c r="N37" s="61">
        <v>5</v>
      </c>
      <c r="O37" s="41">
        <v>7</v>
      </c>
      <c r="P37" s="61">
        <v>3</v>
      </c>
      <c r="Q37" s="41">
        <v>6</v>
      </c>
      <c r="R37" s="61">
        <v>1</v>
      </c>
      <c r="S37" s="41">
        <v>3</v>
      </c>
      <c r="T37" s="61">
        <v>1</v>
      </c>
      <c r="U37" s="41">
        <v>2</v>
      </c>
      <c r="V37" s="13">
        <f t="shared" ref="V37:W41" si="5">SUM(T37,R37,P37,N37,L37,J37,H37,F37,D37,B37)</f>
        <v>123</v>
      </c>
      <c r="W37" s="14">
        <f t="shared" si="5"/>
        <v>97</v>
      </c>
      <c r="X37" s="14">
        <f>SUM(V37:W37)</f>
        <v>220</v>
      </c>
    </row>
    <row r="38" spans="1:24">
      <c r="A38" s="15" t="s">
        <v>14</v>
      </c>
      <c r="B38" s="61">
        <v>2</v>
      </c>
      <c r="C38" s="41">
        <v>0</v>
      </c>
      <c r="D38" s="61">
        <v>37</v>
      </c>
      <c r="E38" s="41">
        <v>12</v>
      </c>
      <c r="F38" s="61">
        <v>72</v>
      </c>
      <c r="G38" s="41">
        <v>30</v>
      </c>
      <c r="H38" s="61">
        <v>171</v>
      </c>
      <c r="I38" s="41">
        <v>70</v>
      </c>
      <c r="J38" s="61">
        <v>80</v>
      </c>
      <c r="K38" s="41">
        <v>40</v>
      </c>
      <c r="L38" s="61">
        <v>62</v>
      </c>
      <c r="M38" s="41">
        <v>28</v>
      </c>
      <c r="N38" s="61">
        <v>31</v>
      </c>
      <c r="O38" s="41">
        <v>21</v>
      </c>
      <c r="P38" s="61">
        <v>13</v>
      </c>
      <c r="Q38" s="41">
        <v>9</v>
      </c>
      <c r="R38" s="61">
        <v>5</v>
      </c>
      <c r="S38" s="41">
        <v>3</v>
      </c>
      <c r="T38" s="61">
        <v>1</v>
      </c>
      <c r="U38" s="41">
        <v>2</v>
      </c>
      <c r="V38" s="13">
        <f t="shared" si="5"/>
        <v>474</v>
      </c>
      <c r="W38" s="14">
        <f t="shared" si="5"/>
        <v>215</v>
      </c>
      <c r="X38" s="14">
        <f>SUM(V38:W38)</f>
        <v>689</v>
      </c>
    </row>
    <row r="39" spans="1:24">
      <c r="A39" s="15" t="s">
        <v>15</v>
      </c>
      <c r="B39" s="61">
        <v>0</v>
      </c>
      <c r="C39" s="41">
        <v>1</v>
      </c>
      <c r="D39" s="61">
        <v>20</v>
      </c>
      <c r="E39" s="41">
        <v>3</v>
      </c>
      <c r="F39" s="61">
        <v>41</v>
      </c>
      <c r="G39" s="41">
        <v>9</v>
      </c>
      <c r="H39" s="61">
        <v>47</v>
      </c>
      <c r="I39" s="41">
        <v>14</v>
      </c>
      <c r="J39" s="61">
        <v>26</v>
      </c>
      <c r="K39" s="41">
        <v>3</v>
      </c>
      <c r="L39" s="61">
        <v>19</v>
      </c>
      <c r="M39" s="41">
        <v>4</v>
      </c>
      <c r="N39" s="61">
        <v>13</v>
      </c>
      <c r="O39" s="41">
        <v>4</v>
      </c>
      <c r="P39" s="61">
        <v>1</v>
      </c>
      <c r="Q39" s="41">
        <v>2</v>
      </c>
      <c r="R39" s="61">
        <v>0</v>
      </c>
      <c r="S39" s="41">
        <v>3</v>
      </c>
      <c r="T39" s="61">
        <v>1</v>
      </c>
      <c r="U39" s="41">
        <v>0</v>
      </c>
      <c r="V39" s="13">
        <f t="shared" si="5"/>
        <v>168</v>
      </c>
      <c r="W39" s="14">
        <f t="shared" si="5"/>
        <v>43</v>
      </c>
      <c r="X39" s="14">
        <f>SUM(V39:W39)</f>
        <v>211</v>
      </c>
    </row>
    <row r="40" spans="1:24">
      <c r="A40" s="15" t="s">
        <v>16</v>
      </c>
      <c r="B40" s="61">
        <v>0</v>
      </c>
      <c r="C40" s="41">
        <v>0</v>
      </c>
      <c r="D40" s="61">
        <v>0</v>
      </c>
      <c r="E40" s="41">
        <v>0</v>
      </c>
      <c r="F40" s="61">
        <v>0</v>
      </c>
      <c r="G40" s="41">
        <v>0</v>
      </c>
      <c r="H40" s="61">
        <v>0</v>
      </c>
      <c r="I40" s="41">
        <v>0</v>
      </c>
      <c r="J40" s="61">
        <v>0</v>
      </c>
      <c r="K40" s="41">
        <v>0</v>
      </c>
      <c r="L40" s="61">
        <v>0</v>
      </c>
      <c r="M40" s="41">
        <v>0</v>
      </c>
      <c r="N40" s="61">
        <v>0</v>
      </c>
      <c r="O40" s="41">
        <v>0</v>
      </c>
      <c r="P40" s="61">
        <v>0</v>
      </c>
      <c r="Q40" s="41">
        <v>0</v>
      </c>
      <c r="R40" s="61">
        <v>0</v>
      </c>
      <c r="S40" s="41">
        <v>0</v>
      </c>
      <c r="T40" s="61">
        <v>0</v>
      </c>
      <c r="U40" s="41">
        <v>0</v>
      </c>
      <c r="V40" s="13">
        <f t="shared" si="5"/>
        <v>0</v>
      </c>
      <c r="W40" s="14">
        <f t="shared" si="5"/>
        <v>0</v>
      </c>
      <c r="X40" s="14">
        <f>SUM(V40:W40)</f>
        <v>0</v>
      </c>
    </row>
    <row r="41" spans="1:24">
      <c r="A41" s="16" t="s">
        <v>8</v>
      </c>
      <c r="B41" s="79">
        <v>2</v>
      </c>
      <c r="C41" s="80">
        <v>1</v>
      </c>
      <c r="D41" s="79">
        <v>65</v>
      </c>
      <c r="E41" s="80">
        <v>16</v>
      </c>
      <c r="F41" s="79">
        <v>130</v>
      </c>
      <c r="G41" s="80">
        <v>53</v>
      </c>
      <c r="H41" s="79">
        <v>253</v>
      </c>
      <c r="I41" s="80">
        <v>98</v>
      </c>
      <c r="J41" s="79">
        <v>133</v>
      </c>
      <c r="K41" s="80">
        <v>71</v>
      </c>
      <c r="L41" s="79">
        <v>107</v>
      </c>
      <c r="M41" s="80">
        <v>54</v>
      </c>
      <c r="N41" s="79">
        <v>49</v>
      </c>
      <c r="O41" s="80">
        <v>32</v>
      </c>
      <c r="P41" s="79">
        <v>17</v>
      </c>
      <c r="Q41" s="80">
        <v>17</v>
      </c>
      <c r="R41" s="79">
        <v>6</v>
      </c>
      <c r="S41" s="80">
        <v>9</v>
      </c>
      <c r="T41" s="79">
        <v>3</v>
      </c>
      <c r="U41" s="80">
        <v>4</v>
      </c>
      <c r="V41" s="81">
        <f t="shared" si="5"/>
        <v>765</v>
      </c>
      <c r="W41" s="82">
        <f t="shared" si="5"/>
        <v>355</v>
      </c>
      <c r="X41" s="82">
        <f>SUM(V41:W41)</f>
        <v>1120</v>
      </c>
    </row>
    <row r="42" spans="1:24">
      <c r="A42" s="83" t="s">
        <v>22</v>
      </c>
      <c r="B42" s="84"/>
      <c r="C42" s="85"/>
      <c r="D42" s="84"/>
      <c r="E42" s="85"/>
      <c r="F42" s="84"/>
      <c r="G42" s="85"/>
      <c r="H42" s="84"/>
      <c r="I42" s="85"/>
      <c r="J42" s="84"/>
      <c r="K42" s="85"/>
      <c r="L42" s="84"/>
      <c r="M42" s="85"/>
      <c r="N42" s="84"/>
      <c r="O42" s="85"/>
      <c r="P42" s="84"/>
      <c r="Q42" s="85"/>
      <c r="R42" s="84"/>
      <c r="S42" s="85"/>
      <c r="T42" s="84"/>
      <c r="U42" s="85"/>
      <c r="V42" s="86"/>
      <c r="W42" s="87"/>
      <c r="X42" s="87"/>
    </row>
    <row r="43" spans="1:24">
      <c r="A43" s="15" t="s">
        <v>13</v>
      </c>
      <c r="B43" s="20">
        <f>SUM(B37,B31,B25,B20,B14,B8)</f>
        <v>3</v>
      </c>
      <c r="C43" s="21">
        <f t="shared" ref="C43:U43" si="6">SUM(C37,C31,C25,C20,C14,C8)</f>
        <v>5</v>
      </c>
      <c r="D43" s="20">
        <f t="shared" si="6"/>
        <v>139</v>
      </c>
      <c r="E43" s="21">
        <f t="shared" si="6"/>
        <v>58</v>
      </c>
      <c r="F43" s="20">
        <f t="shared" si="6"/>
        <v>322</v>
      </c>
      <c r="G43" s="21">
        <f t="shared" si="6"/>
        <v>147</v>
      </c>
      <c r="H43" s="20">
        <f t="shared" si="6"/>
        <v>514</v>
      </c>
      <c r="I43" s="21">
        <f t="shared" si="6"/>
        <v>230</v>
      </c>
      <c r="J43" s="20">
        <f t="shared" si="6"/>
        <v>372</v>
      </c>
      <c r="K43" s="21">
        <f t="shared" si="6"/>
        <v>185</v>
      </c>
      <c r="L43" s="20">
        <f t="shared" si="6"/>
        <v>258</v>
      </c>
      <c r="M43" s="21">
        <f t="shared" si="6"/>
        <v>170</v>
      </c>
      <c r="N43" s="20">
        <f t="shared" si="6"/>
        <v>140</v>
      </c>
      <c r="O43" s="21">
        <f t="shared" si="6"/>
        <v>86</v>
      </c>
      <c r="P43" s="20">
        <f t="shared" si="6"/>
        <v>79</v>
      </c>
      <c r="Q43" s="21">
        <f t="shared" si="6"/>
        <v>57</v>
      </c>
      <c r="R43" s="20">
        <f t="shared" si="6"/>
        <v>45</v>
      </c>
      <c r="S43" s="21">
        <f t="shared" si="6"/>
        <v>26</v>
      </c>
      <c r="T43" s="20">
        <f t="shared" si="6"/>
        <v>30</v>
      </c>
      <c r="U43" s="22">
        <f t="shared" si="6"/>
        <v>18</v>
      </c>
      <c r="V43" s="23">
        <f t="shared" ref="V43:W47" si="7">SUM(T43,R43,P43,N43,L43,J43,H43,F43,D43,B43)</f>
        <v>1902</v>
      </c>
      <c r="W43" s="24">
        <f t="shared" si="7"/>
        <v>982</v>
      </c>
      <c r="X43" s="24">
        <f>SUM(V43:W43)</f>
        <v>2884</v>
      </c>
    </row>
    <row r="44" spans="1:24">
      <c r="A44" s="15" t="s">
        <v>14</v>
      </c>
      <c r="B44" s="20">
        <f>SUM(B38,B32,B26,B21,B15,B9)</f>
        <v>14</v>
      </c>
      <c r="C44" s="21">
        <f t="shared" ref="C44:U44" si="8">SUM(C38,C32,C26,C21,C15,C9)</f>
        <v>2</v>
      </c>
      <c r="D44" s="20">
        <f t="shared" si="8"/>
        <v>206</v>
      </c>
      <c r="E44" s="21">
        <f t="shared" si="8"/>
        <v>84</v>
      </c>
      <c r="F44" s="20">
        <f t="shared" si="8"/>
        <v>544</v>
      </c>
      <c r="G44" s="21">
        <f t="shared" si="8"/>
        <v>226</v>
      </c>
      <c r="H44" s="20">
        <f t="shared" si="8"/>
        <v>942</v>
      </c>
      <c r="I44" s="21">
        <f t="shared" si="8"/>
        <v>388</v>
      </c>
      <c r="J44" s="20">
        <f t="shared" si="8"/>
        <v>604</v>
      </c>
      <c r="K44" s="21">
        <f t="shared" si="8"/>
        <v>287</v>
      </c>
      <c r="L44" s="20">
        <f t="shared" si="8"/>
        <v>422</v>
      </c>
      <c r="M44" s="21">
        <f t="shared" si="8"/>
        <v>204</v>
      </c>
      <c r="N44" s="20">
        <f t="shared" si="8"/>
        <v>208</v>
      </c>
      <c r="O44" s="21">
        <f t="shared" si="8"/>
        <v>133</v>
      </c>
      <c r="P44" s="20">
        <f t="shared" si="8"/>
        <v>94</v>
      </c>
      <c r="Q44" s="21">
        <f t="shared" si="8"/>
        <v>71</v>
      </c>
      <c r="R44" s="20">
        <f t="shared" si="8"/>
        <v>42</v>
      </c>
      <c r="S44" s="21">
        <f t="shared" si="8"/>
        <v>41</v>
      </c>
      <c r="T44" s="20">
        <f t="shared" si="8"/>
        <v>27</v>
      </c>
      <c r="U44" s="21">
        <f t="shared" si="8"/>
        <v>14</v>
      </c>
      <c r="V44" s="23">
        <f t="shared" si="7"/>
        <v>3103</v>
      </c>
      <c r="W44" s="24">
        <f t="shared" si="7"/>
        <v>1450</v>
      </c>
      <c r="X44" s="24">
        <f>SUM(V44:W44)</f>
        <v>4553</v>
      </c>
    </row>
    <row r="45" spans="1:24">
      <c r="A45" s="15" t="s">
        <v>15</v>
      </c>
      <c r="B45" s="20">
        <f>SUM(B39,B33,B27,B16,B10)</f>
        <v>2</v>
      </c>
      <c r="C45" s="21">
        <f t="shared" ref="C45:U45" si="9">SUM(C39,C33,C27,C16,C10)</f>
        <v>1</v>
      </c>
      <c r="D45" s="20">
        <f t="shared" si="9"/>
        <v>40</v>
      </c>
      <c r="E45" s="21">
        <f t="shared" si="9"/>
        <v>8</v>
      </c>
      <c r="F45" s="20">
        <f t="shared" si="9"/>
        <v>94</v>
      </c>
      <c r="G45" s="21">
        <f t="shared" si="9"/>
        <v>19</v>
      </c>
      <c r="H45" s="20">
        <f t="shared" si="9"/>
        <v>132</v>
      </c>
      <c r="I45" s="21">
        <f t="shared" si="9"/>
        <v>38</v>
      </c>
      <c r="J45" s="20">
        <f t="shared" si="9"/>
        <v>85</v>
      </c>
      <c r="K45" s="21">
        <f t="shared" si="9"/>
        <v>18</v>
      </c>
      <c r="L45" s="20">
        <f t="shared" si="9"/>
        <v>60</v>
      </c>
      <c r="M45" s="21">
        <f t="shared" si="9"/>
        <v>12</v>
      </c>
      <c r="N45" s="20">
        <f t="shared" si="9"/>
        <v>36</v>
      </c>
      <c r="O45" s="21">
        <f t="shared" si="9"/>
        <v>8</v>
      </c>
      <c r="P45" s="20">
        <f t="shared" si="9"/>
        <v>11</v>
      </c>
      <c r="Q45" s="21">
        <f t="shared" si="9"/>
        <v>4</v>
      </c>
      <c r="R45" s="20">
        <f t="shared" si="9"/>
        <v>8</v>
      </c>
      <c r="S45" s="21">
        <f t="shared" si="9"/>
        <v>6</v>
      </c>
      <c r="T45" s="20">
        <f t="shared" si="9"/>
        <v>4</v>
      </c>
      <c r="U45" s="21">
        <f t="shared" si="9"/>
        <v>2</v>
      </c>
      <c r="V45" s="23">
        <f t="shared" si="7"/>
        <v>472</v>
      </c>
      <c r="W45" s="24">
        <f t="shared" si="7"/>
        <v>116</v>
      </c>
      <c r="X45" s="24">
        <f>SUM(V45:W45)</f>
        <v>588</v>
      </c>
    </row>
    <row r="46" spans="1:24">
      <c r="A46" s="15" t="s">
        <v>16</v>
      </c>
      <c r="B46" s="20">
        <f>SUM(B40,B34,B28,B22,B17,B11)</f>
        <v>0</v>
      </c>
      <c r="C46" s="21">
        <f t="shared" ref="C46:U46" si="10">SUM(C40,C34,C28,C22,C17,C11)</f>
        <v>0</v>
      </c>
      <c r="D46" s="20">
        <f t="shared" si="10"/>
        <v>20</v>
      </c>
      <c r="E46" s="21">
        <f t="shared" si="10"/>
        <v>17</v>
      </c>
      <c r="F46" s="20">
        <f t="shared" si="10"/>
        <v>100</v>
      </c>
      <c r="G46" s="21">
        <f t="shared" si="10"/>
        <v>63</v>
      </c>
      <c r="H46" s="20">
        <f t="shared" si="10"/>
        <v>202</v>
      </c>
      <c r="I46" s="21">
        <f t="shared" si="10"/>
        <v>102</v>
      </c>
      <c r="J46" s="20">
        <f t="shared" si="10"/>
        <v>132</v>
      </c>
      <c r="K46" s="21">
        <f t="shared" si="10"/>
        <v>65</v>
      </c>
      <c r="L46" s="20">
        <f t="shared" si="10"/>
        <v>95</v>
      </c>
      <c r="M46" s="21">
        <f t="shared" si="10"/>
        <v>38</v>
      </c>
      <c r="N46" s="20">
        <f t="shared" si="10"/>
        <v>64</v>
      </c>
      <c r="O46" s="21">
        <f t="shared" si="10"/>
        <v>33</v>
      </c>
      <c r="P46" s="20">
        <f t="shared" si="10"/>
        <v>32</v>
      </c>
      <c r="Q46" s="21">
        <f t="shared" si="10"/>
        <v>22</v>
      </c>
      <c r="R46" s="20">
        <f t="shared" si="10"/>
        <v>17</v>
      </c>
      <c r="S46" s="21">
        <f t="shared" si="10"/>
        <v>9</v>
      </c>
      <c r="T46" s="20">
        <f t="shared" si="10"/>
        <v>11</v>
      </c>
      <c r="U46" s="21">
        <f t="shared" si="10"/>
        <v>11</v>
      </c>
      <c r="V46" s="23">
        <f t="shared" si="7"/>
        <v>673</v>
      </c>
      <c r="W46" s="24">
        <f t="shared" si="7"/>
        <v>360</v>
      </c>
      <c r="X46" s="24">
        <f>SUM(V46:W46)</f>
        <v>1033</v>
      </c>
    </row>
    <row r="47" spans="1:24">
      <c r="A47" s="1" t="s">
        <v>8</v>
      </c>
      <c r="B47" s="79">
        <f>SUM(B43:B46)</f>
        <v>19</v>
      </c>
      <c r="C47" s="80">
        <f t="shared" ref="C47:U47" si="11">SUM(C43:C46)</f>
        <v>8</v>
      </c>
      <c r="D47" s="79">
        <f t="shared" si="11"/>
        <v>405</v>
      </c>
      <c r="E47" s="80">
        <f t="shared" si="11"/>
        <v>167</v>
      </c>
      <c r="F47" s="79">
        <f t="shared" si="11"/>
        <v>1060</v>
      </c>
      <c r="G47" s="80">
        <f t="shared" si="11"/>
        <v>455</v>
      </c>
      <c r="H47" s="79">
        <f t="shared" si="11"/>
        <v>1790</v>
      </c>
      <c r="I47" s="80">
        <f t="shared" si="11"/>
        <v>758</v>
      </c>
      <c r="J47" s="79">
        <f t="shared" si="11"/>
        <v>1193</v>
      </c>
      <c r="K47" s="80">
        <f t="shared" si="11"/>
        <v>555</v>
      </c>
      <c r="L47" s="79">
        <f t="shared" si="11"/>
        <v>835</v>
      </c>
      <c r="M47" s="80">
        <f t="shared" si="11"/>
        <v>424</v>
      </c>
      <c r="N47" s="79">
        <f t="shared" si="11"/>
        <v>448</v>
      </c>
      <c r="O47" s="80">
        <f t="shared" si="11"/>
        <v>260</v>
      </c>
      <c r="P47" s="79">
        <f t="shared" si="11"/>
        <v>216</v>
      </c>
      <c r="Q47" s="80">
        <f t="shared" si="11"/>
        <v>154</v>
      </c>
      <c r="R47" s="79">
        <f t="shared" si="11"/>
        <v>112</v>
      </c>
      <c r="S47" s="80">
        <f t="shared" si="11"/>
        <v>82</v>
      </c>
      <c r="T47" s="79">
        <f t="shared" si="11"/>
        <v>72</v>
      </c>
      <c r="U47" s="80">
        <f t="shared" si="11"/>
        <v>45</v>
      </c>
      <c r="V47" s="81">
        <f t="shared" si="7"/>
        <v>6150</v>
      </c>
      <c r="W47" s="82">
        <f t="shared" si="7"/>
        <v>2908</v>
      </c>
      <c r="X47" s="82">
        <f>SUM(V47:W47)</f>
        <v>9058</v>
      </c>
    </row>
    <row r="49" spans="1:24" ht="13.2" customHeight="1">
      <c r="A49" s="89" t="s">
        <v>23</v>
      </c>
      <c r="B49" s="89"/>
      <c r="C49" s="89"/>
      <c r="D49" s="89"/>
      <c r="E49" s="89"/>
      <c r="F49" s="89"/>
      <c r="G49" s="89"/>
      <c r="H49" s="89"/>
      <c r="I49" s="89"/>
      <c r="J49" s="89"/>
      <c r="K49" s="89"/>
      <c r="L49" s="89"/>
      <c r="M49" s="89"/>
      <c r="N49" s="89"/>
      <c r="O49" s="89"/>
      <c r="P49" s="89"/>
      <c r="Q49" s="89"/>
      <c r="R49" s="89"/>
      <c r="S49" s="89"/>
      <c r="T49" s="89"/>
      <c r="U49" s="89"/>
      <c r="V49" s="89"/>
      <c r="W49" s="89"/>
      <c r="X49" s="89"/>
    </row>
  </sheetData>
  <mergeCells count="1">
    <mergeCell ref="A49:X49"/>
  </mergeCells>
  <printOptions horizontalCentered="1"/>
  <pageMargins left="0" right="0" top="0.59055118110236227" bottom="0.59055118110236227" header="0.51181102362204722" footer="0.51181102362204722"/>
  <pageSetup paperSize="9" scale="79" orientation="landscape" verticalDpi="300"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44"/>
  <sheetViews>
    <sheetView zoomScaleNormal="100" workbookViewId="0">
      <selection sqref="A1:B1"/>
    </sheetView>
  </sheetViews>
  <sheetFormatPr defaultColWidth="8.88671875" defaultRowHeight="13.2"/>
  <cols>
    <col min="1" max="1" width="3.5546875" style="2" customWidth="1"/>
    <col min="2" max="2" width="45.44140625" style="27" customWidth="1"/>
    <col min="3" max="11" width="7.5546875" style="2" customWidth="1"/>
    <col min="12" max="16384" width="8.88671875" style="2"/>
  </cols>
  <sheetData>
    <row r="1" spans="1:11">
      <c r="A1" s="96" t="s">
        <v>1</v>
      </c>
      <c r="B1" s="96"/>
      <c r="C1" s="7"/>
      <c r="D1" s="7"/>
    </row>
    <row r="2" spans="1:11">
      <c r="A2" s="90" t="s">
        <v>6</v>
      </c>
      <c r="B2" s="90"/>
      <c r="C2" s="90"/>
      <c r="D2" s="90"/>
      <c r="E2" s="90"/>
      <c r="F2" s="90"/>
      <c r="G2" s="90"/>
      <c r="H2" s="90"/>
      <c r="I2" s="90"/>
      <c r="J2" s="90"/>
      <c r="K2" s="90"/>
    </row>
    <row r="3" spans="1:11">
      <c r="A3" s="60"/>
      <c r="B3" s="60"/>
      <c r="C3" s="60"/>
      <c r="D3" s="60"/>
      <c r="E3" s="60"/>
      <c r="F3" s="60"/>
      <c r="G3" s="60"/>
      <c r="H3" s="60"/>
      <c r="I3" s="60"/>
      <c r="J3" s="60"/>
      <c r="K3" s="60"/>
    </row>
    <row r="4" spans="1:11">
      <c r="A4" s="25"/>
      <c r="B4" s="26"/>
      <c r="C4" s="7"/>
      <c r="D4" s="7"/>
    </row>
    <row r="5" spans="1:11">
      <c r="A5" s="97" t="s">
        <v>24</v>
      </c>
      <c r="B5" s="97"/>
      <c r="C5" s="97"/>
      <c r="D5" s="97"/>
      <c r="E5" s="97"/>
      <c r="F5" s="97"/>
      <c r="G5" s="97"/>
      <c r="H5" s="97"/>
      <c r="I5" s="97"/>
      <c r="J5" s="97"/>
      <c r="K5" s="97"/>
    </row>
    <row r="6" spans="1:11">
      <c r="A6" s="90" t="s">
        <v>25</v>
      </c>
      <c r="B6" s="90"/>
      <c r="C6" s="90"/>
      <c r="D6" s="90"/>
      <c r="E6" s="90"/>
      <c r="F6" s="90"/>
      <c r="G6" s="90"/>
      <c r="H6" s="90"/>
      <c r="I6" s="90"/>
      <c r="J6" s="90"/>
      <c r="K6" s="90"/>
    </row>
    <row r="7" spans="1:11">
      <c r="A7" s="90" t="s">
        <v>26</v>
      </c>
      <c r="B7" s="90"/>
      <c r="C7" s="90"/>
      <c r="D7" s="90"/>
      <c r="E7" s="90"/>
      <c r="F7" s="90"/>
      <c r="G7" s="90"/>
      <c r="H7" s="90"/>
      <c r="I7" s="90"/>
      <c r="J7" s="90"/>
      <c r="K7" s="90"/>
    </row>
    <row r="8" spans="1:11" ht="13.5" customHeight="1" thickBot="1"/>
    <row r="9" spans="1:11">
      <c r="A9" s="8"/>
      <c r="B9" s="28"/>
      <c r="C9" s="70"/>
      <c r="D9" s="8"/>
      <c r="E9" s="8"/>
      <c r="F9" s="71"/>
      <c r="G9" s="8"/>
      <c r="H9" s="72"/>
      <c r="I9" s="92" t="s">
        <v>8</v>
      </c>
      <c r="J9" s="92"/>
      <c r="K9" s="93"/>
    </row>
    <row r="10" spans="1:11">
      <c r="A10" s="29"/>
      <c r="B10" s="30"/>
      <c r="C10" s="66"/>
      <c r="D10" s="67"/>
      <c r="E10" s="68"/>
      <c r="F10" s="67"/>
      <c r="G10" s="67"/>
      <c r="H10" s="69"/>
      <c r="I10" s="32" t="s">
        <v>9</v>
      </c>
      <c r="J10" s="32" t="s">
        <v>10</v>
      </c>
      <c r="K10" s="34" t="s">
        <v>11</v>
      </c>
    </row>
    <row r="11" spans="1:11">
      <c r="A11" s="38" t="s">
        <v>27</v>
      </c>
      <c r="B11" s="53"/>
      <c r="C11" s="39"/>
      <c r="D11" s="1"/>
      <c r="E11" s="1"/>
      <c r="F11" s="1"/>
      <c r="G11" s="1"/>
      <c r="H11" s="40"/>
      <c r="I11" s="51"/>
      <c r="J11" s="52"/>
      <c r="K11" s="58"/>
    </row>
    <row r="12" spans="1:11">
      <c r="A12" s="38"/>
      <c r="B12" s="53"/>
      <c r="C12" s="39"/>
      <c r="D12" s="1"/>
      <c r="E12" s="1"/>
      <c r="F12" s="1"/>
      <c r="G12" s="1"/>
      <c r="H12" s="40"/>
      <c r="I12" s="51"/>
      <c r="J12" s="52"/>
      <c r="K12" s="59"/>
    </row>
    <row r="13" spans="1:11">
      <c r="A13" s="5"/>
      <c r="B13" s="53" t="s">
        <v>28</v>
      </c>
      <c r="C13" s="39"/>
      <c r="D13" s="1"/>
      <c r="E13" s="1"/>
      <c r="F13" s="1"/>
      <c r="H13" s="36"/>
      <c r="I13" s="46">
        <v>189</v>
      </c>
      <c r="J13" s="41">
        <v>185</v>
      </c>
      <c r="K13" s="41">
        <v>374</v>
      </c>
    </row>
    <row r="14" spans="1:11">
      <c r="A14" s="5"/>
      <c r="B14" s="53" t="s">
        <v>29</v>
      </c>
      <c r="C14" s="39"/>
      <c r="D14" s="1"/>
      <c r="E14" s="1"/>
      <c r="F14" s="1"/>
      <c r="H14" s="36"/>
      <c r="I14" s="46">
        <v>161</v>
      </c>
      <c r="J14" s="41">
        <v>157</v>
      </c>
      <c r="K14" s="41">
        <v>318</v>
      </c>
    </row>
    <row r="15" spans="1:11">
      <c r="A15" s="5"/>
      <c r="B15" s="53" t="s">
        <v>30</v>
      </c>
      <c r="C15" s="39"/>
      <c r="D15" s="1"/>
      <c r="E15" s="1"/>
      <c r="F15" s="1"/>
      <c r="H15" s="36"/>
      <c r="I15" s="46">
        <v>6</v>
      </c>
      <c r="J15" s="41">
        <v>16</v>
      </c>
      <c r="K15" s="41">
        <v>22</v>
      </c>
    </row>
    <row r="16" spans="1:11">
      <c r="A16" s="5"/>
      <c r="B16" s="53" t="s">
        <v>31</v>
      </c>
      <c r="C16" s="39"/>
      <c r="D16" s="1"/>
      <c r="E16" s="1"/>
      <c r="F16" s="1"/>
      <c r="H16" s="36"/>
      <c r="I16" s="46">
        <v>12</v>
      </c>
      <c r="J16" s="41">
        <v>0</v>
      </c>
      <c r="K16" s="41">
        <v>12</v>
      </c>
    </row>
    <row r="17" spans="1:11">
      <c r="A17" s="5"/>
      <c r="B17" s="53" t="s">
        <v>32</v>
      </c>
      <c r="C17" s="39"/>
      <c r="D17" s="1"/>
      <c r="E17" s="1"/>
      <c r="F17" s="1"/>
      <c r="H17" s="36"/>
      <c r="I17" s="46">
        <v>21</v>
      </c>
      <c r="J17" s="41">
        <v>2</v>
      </c>
      <c r="K17" s="41">
        <v>23</v>
      </c>
    </row>
    <row r="18" spans="1:11">
      <c r="A18" s="5"/>
      <c r="B18" s="53" t="s">
        <v>33</v>
      </c>
      <c r="C18" s="39"/>
      <c r="D18" s="1"/>
      <c r="E18" s="1"/>
      <c r="F18" s="1"/>
      <c r="H18" s="36"/>
      <c r="I18" s="46">
        <v>1</v>
      </c>
      <c r="J18" s="41">
        <v>0</v>
      </c>
      <c r="K18" s="41">
        <v>1</v>
      </c>
    </row>
    <row r="19" spans="1:11">
      <c r="A19" s="5"/>
      <c r="B19" s="53" t="s">
        <v>34</v>
      </c>
      <c r="C19" s="39"/>
      <c r="D19" s="1"/>
      <c r="E19" s="1"/>
      <c r="F19" s="1"/>
      <c r="H19" s="36"/>
      <c r="I19" s="46">
        <v>136</v>
      </c>
      <c r="J19" s="41">
        <v>2</v>
      </c>
      <c r="K19" s="41">
        <v>138</v>
      </c>
    </row>
    <row r="20" spans="1:11">
      <c r="A20" s="5"/>
      <c r="B20" s="53" t="s">
        <v>35</v>
      </c>
      <c r="C20" s="39"/>
      <c r="D20" s="1"/>
      <c r="E20" s="1"/>
      <c r="F20" s="1"/>
      <c r="H20" s="36"/>
      <c r="I20" s="46">
        <v>18</v>
      </c>
      <c r="J20" s="41">
        <v>1</v>
      </c>
      <c r="K20" s="41">
        <v>19</v>
      </c>
    </row>
    <row r="21" spans="1:11">
      <c r="A21" s="5"/>
      <c r="B21" s="53" t="s">
        <v>36</v>
      </c>
      <c r="C21" s="39"/>
      <c r="D21" s="1"/>
      <c r="E21" s="1"/>
      <c r="F21" s="1"/>
      <c r="H21" s="36"/>
      <c r="I21" s="46">
        <v>14</v>
      </c>
      <c r="J21" s="41">
        <v>191</v>
      </c>
      <c r="K21" s="41">
        <v>205</v>
      </c>
    </row>
    <row r="22" spans="1:11">
      <c r="A22" s="1"/>
      <c r="B22" s="53" t="s">
        <v>37</v>
      </c>
      <c r="C22" s="39"/>
      <c r="D22" s="1"/>
      <c r="E22" s="1"/>
      <c r="F22" s="1"/>
      <c r="G22" s="1"/>
      <c r="H22" s="40"/>
      <c r="I22" s="46">
        <v>1</v>
      </c>
      <c r="J22" s="41">
        <v>0</v>
      </c>
      <c r="K22" s="41">
        <v>1</v>
      </c>
    </row>
    <row r="23" spans="1:11">
      <c r="A23" s="5"/>
      <c r="B23" s="53" t="s">
        <v>38</v>
      </c>
      <c r="C23" s="39"/>
      <c r="D23" s="1"/>
      <c r="E23" s="1"/>
      <c r="F23" s="1"/>
      <c r="G23" s="1"/>
      <c r="H23" s="40"/>
      <c r="I23" s="46">
        <v>12</v>
      </c>
      <c r="J23" s="41">
        <v>0</v>
      </c>
      <c r="K23" s="41">
        <v>12</v>
      </c>
    </row>
    <row r="24" spans="1:11">
      <c r="A24" s="1"/>
      <c r="B24" s="53" t="s">
        <v>39</v>
      </c>
      <c r="C24" s="39"/>
      <c r="D24" s="1"/>
      <c r="E24" s="1"/>
      <c r="F24" s="1"/>
      <c r="G24" s="1"/>
      <c r="H24" s="40"/>
      <c r="I24" s="46">
        <v>43</v>
      </c>
      <c r="J24" s="41">
        <v>2</v>
      </c>
      <c r="K24" s="41">
        <v>45</v>
      </c>
    </row>
    <row r="25" spans="1:11">
      <c r="A25" s="1"/>
      <c r="B25" s="53" t="s">
        <v>40</v>
      </c>
      <c r="C25" s="39"/>
      <c r="D25" s="1"/>
      <c r="E25" s="1"/>
      <c r="F25" s="1"/>
      <c r="G25" s="1"/>
      <c r="H25" s="40"/>
      <c r="I25" s="46">
        <v>6</v>
      </c>
      <c r="J25" s="41">
        <v>0</v>
      </c>
      <c r="K25" s="41">
        <v>6</v>
      </c>
    </row>
    <row r="26" spans="1:11">
      <c r="A26" s="1"/>
      <c r="B26" s="53" t="s">
        <v>41</v>
      </c>
      <c r="C26" s="39"/>
      <c r="D26" s="1"/>
      <c r="E26" s="1"/>
      <c r="F26" s="1"/>
      <c r="G26" s="1"/>
      <c r="H26" s="40"/>
      <c r="I26" s="46">
        <v>19</v>
      </c>
      <c r="J26" s="41">
        <v>1</v>
      </c>
      <c r="K26" s="41">
        <v>20</v>
      </c>
    </row>
    <row r="27" spans="1:11">
      <c r="A27" s="5"/>
      <c r="B27" s="53" t="s">
        <v>42</v>
      </c>
      <c r="C27" s="39"/>
      <c r="D27" s="1"/>
      <c r="E27" s="1"/>
      <c r="F27" s="1"/>
      <c r="G27" s="1"/>
      <c r="H27" s="40"/>
      <c r="I27" s="46">
        <v>3</v>
      </c>
      <c r="J27" s="41">
        <v>0</v>
      </c>
      <c r="K27" s="41">
        <v>3</v>
      </c>
    </row>
    <row r="28" spans="1:11">
      <c r="A28" s="5"/>
      <c r="B28" s="53" t="s">
        <v>43</v>
      </c>
      <c r="C28" s="39"/>
      <c r="D28" s="1"/>
      <c r="E28" s="1"/>
      <c r="F28" s="1"/>
      <c r="G28" s="1"/>
      <c r="H28" s="40"/>
      <c r="I28" s="46">
        <v>26</v>
      </c>
      <c r="J28" s="41">
        <v>1</v>
      </c>
      <c r="K28" s="41">
        <v>27</v>
      </c>
    </row>
    <row r="29" spans="1:11">
      <c r="A29" s="5"/>
      <c r="B29" s="53" t="s">
        <v>44</v>
      </c>
      <c r="C29" s="39"/>
      <c r="D29" s="1"/>
      <c r="E29" s="1"/>
      <c r="F29" s="1"/>
      <c r="H29" s="36"/>
      <c r="I29" s="46">
        <v>7</v>
      </c>
      <c r="J29" s="41">
        <v>8</v>
      </c>
      <c r="K29" s="41">
        <v>15</v>
      </c>
    </row>
    <row r="30" spans="1:11">
      <c r="A30" s="5"/>
      <c r="B30" s="53" t="s">
        <v>45</v>
      </c>
      <c r="C30" s="39"/>
      <c r="D30" s="1"/>
      <c r="E30" s="1"/>
      <c r="F30" s="1"/>
      <c r="H30" s="36"/>
      <c r="I30" s="46">
        <v>21</v>
      </c>
      <c r="J30" s="41">
        <v>7</v>
      </c>
      <c r="K30" s="41">
        <v>28</v>
      </c>
    </row>
    <row r="31" spans="1:11">
      <c r="A31" s="1"/>
      <c r="B31" s="53" t="s">
        <v>46</v>
      </c>
      <c r="C31" s="39"/>
      <c r="D31" s="1"/>
      <c r="E31" s="1"/>
      <c r="F31" s="1"/>
      <c r="G31" s="1"/>
      <c r="H31" s="40"/>
      <c r="I31" s="46">
        <v>19</v>
      </c>
      <c r="J31" s="41">
        <v>5</v>
      </c>
      <c r="K31" s="41">
        <v>24</v>
      </c>
    </row>
    <row r="32" spans="1:11">
      <c r="A32" s="1"/>
      <c r="B32" s="53" t="s">
        <v>47</v>
      </c>
      <c r="C32" s="39"/>
      <c r="D32" s="1"/>
      <c r="E32" s="1"/>
      <c r="F32" s="1"/>
      <c r="H32" s="36"/>
      <c r="I32" s="46">
        <v>3</v>
      </c>
      <c r="J32" s="41">
        <v>8</v>
      </c>
      <c r="K32" s="41">
        <v>11</v>
      </c>
    </row>
    <row r="33" spans="1:11">
      <c r="A33" s="5"/>
      <c r="B33" s="53" t="s">
        <v>48</v>
      </c>
      <c r="C33" s="39"/>
      <c r="D33" s="1"/>
      <c r="E33" s="1"/>
      <c r="F33" s="1"/>
      <c r="H33" s="36"/>
      <c r="I33" s="46">
        <v>109</v>
      </c>
      <c r="J33" s="41">
        <v>3</v>
      </c>
      <c r="K33" s="41">
        <v>112</v>
      </c>
    </row>
    <row r="34" spans="1:11">
      <c r="A34" s="5"/>
      <c r="B34" s="53" t="s">
        <v>49</v>
      </c>
      <c r="C34" s="39"/>
      <c r="D34" s="1"/>
      <c r="E34" s="1"/>
      <c r="F34" s="1"/>
      <c r="G34" s="1"/>
      <c r="H34" s="40"/>
      <c r="I34" s="46">
        <v>0</v>
      </c>
      <c r="J34" s="41">
        <v>2</v>
      </c>
      <c r="K34" s="41">
        <v>2</v>
      </c>
    </row>
    <row r="35" spans="1:11">
      <c r="A35" s="5"/>
      <c r="B35" s="53" t="s">
        <v>50</v>
      </c>
      <c r="C35" s="39"/>
      <c r="D35" s="1"/>
      <c r="E35" s="1"/>
      <c r="F35" s="1"/>
      <c r="H35" s="36"/>
      <c r="I35" s="46">
        <v>11</v>
      </c>
      <c r="J35" s="41">
        <v>1</v>
      </c>
      <c r="K35" s="41">
        <v>12</v>
      </c>
    </row>
    <row r="36" spans="1:11">
      <c r="A36" s="5"/>
      <c r="B36" s="53" t="s">
        <v>51</v>
      </c>
      <c r="C36" s="39"/>
      <c r="D36" s="1"/>
      <c r="E36" s="1"/>
      <c r="F36" s="1"/>
      <c r="G36" s="1"/>
      <c r="H36" s="40"/>
      <c r="I36" s="46">
        <v>1</v>
      </c>
      <c r="J36" s="41">
        <v>0</v>
      </c>
      <c r="K36" s="41">
        <v>1</v>
      </c>
    </row>
    <row r="37" spans="1:11">
      <c r="A37" s="5"/>
      <c r="B37" s="53" t="s">
        <v>52</v>
      </c>
      <c r="C37" s="39"/>
      <c r="D37" s="1"/>
      <c r="E37" s="1"/>
      <c r="F37" s="1"/>
      <c r="H37" s="36"/>
      <c r="I37" s="46">
        <v>4</v>
      </c>
      <c r="J37" s="41">
        <v>0</v>
      </c>
      <c r="K37" s="41">
        <v>4</v>
      </c>
    </row>
    <row r="38" spans="1:11">
      <c r="A38" s="5"/>
      <c r="B38" s="53" t="s">
        <v>53</v>
      </c>
      <c r="C38" s="39"/>
      <c r="D38" s="1"/>
      <c r="E38" s="1"/>
      <c r="F38" s="1"/>
      <c r="H38" s="36"/>
      <c r="I38" s="46">
        <v>20</v>
      </c>
      <c r="J38" s="41">
        <v>0</v>
      </c>
      <c r="K38" s="41">
        <v>20</v>
      </c>
    </row>
    <row r="39" spans="1:11">
      <c r="A39" s="5"/>
      <c r="B39" s="53" t="s">
        <v>54</v>
      </c>
      <c r="C39" s="39"/>
      <c r="D39" s="1"/>
      <c r="E39" s="1"/>
      <c r="F39" s="1"/>
      <c r="H39" s="36"/>
      <c r="I39" s="46">
        <v>5</v>
      </c>
      <c r="J39" s="41">
        <v>0</v>
      </c>
      <c r="K39" s="41">
        <v>5</v>
      </c>
    </row>
    <row r="40" spans="1:11">
      <c r="A40" s="5"/>
      <c r="B40" s="53" t="s">
        <v>55</v>
      </c>
      <c r="C40" s="39"/>
      <c r="D40" s="1"/>
      <c r="E40" s="1"/>
      <c r="F40" s="1"/>
      <c r="H40" s="36"/>
      <c r="I40" s="46">
        <v>2</v>
      </c>
      <c r="J40" s="41">
        <v>0</v>
      </c>
      <c r="K40" s="41">
        <v>2</v>
      </c>
    </row>
    <row r="41" spans="1:11">
      <c r="A41" s="5"/>
      <c r="B41" s="53" t="s">
        <v>56</v>
      </c>
      <c r="C41" s="39"/>
      <c r="D41" s="1"/>
      <c r="E41" s="1"/>
      <c r="F41" s="1"/>
      <c r="H41" s="36"/>
      <c r="I41" s="46">
        <v>20</v>
      </c>
      <c r="J41" s="41">
        <v>2</v>
      </c>
      <c r="K41" s="41">
        <v>22</v>
      </c>
    </row>
    <row r="42" spans="1:11">
      <c r="A42" s="5"/>
      <c r="B42" s="53" t="s">
        <v>57</v>
      </c>
      <c r="C42" s="39"/>
      <c r="D42" s="1"/>
      <c r="E42" s="1"/>
      <c r="F42" s="1"/>
      <c r="G42" s="1"/>
      <c r="H42" s="40"/>
      <c r="I42" s="46">
        <v>3</v>
      </c>
      <c r="J42" s="41">
        <v>0</v>
      </c>
      <c r="K42" s="41">
        <v>3</v>
      </c>
    </row>
    <row r="43" spans="1:11">
      <c r="A43" s="5"/>
      <c r="B43" s="53" t="s">
        <v>58</v>
      </c>
      <c r="C43" s="39"/>
      <c r="D43" s="1"/>
      <c r="E43" s="1"/>
      <c r="F43" s="1"/>
      <c r="H43" s="36"/>
      <c r="I43" s="46">
        <v>3</v>
      </c>
      <c r="J43" s="41">
        <v>0</v>
      </c>
      <c r="K43" s="41">
        <v>3</v>
      </c>
    </row>
    <row r="44" spans="1:11">
      <c r="A44" s="5"/>
      <c r="B44" s="53" t="s">
        <v>59</v>
      </c>
      <c r="C44" s="39"/>
      <c r="D44" s="1"/>
      <c r="E44" s="1"/>
      <c r="F44" s="1"/>
      <c r="H44" s="36"/>
      <c r="I44" s="46">
        <v>168</v>
      </c>
      <c r="J44" s="41">
        <v>6</v>
      </c>
      <c r="K44" s="41">
        <v>174</v>
      </c>
    </row>
    <row r="45" spans="1:11">
      <c r="A45" s="5"/>
      <c r="B45" s="53" t="s">
        <v>60</v>
      </c>
      <c r="C45" s="39"/>
      <c r="D45" s="1"/>
      <c r="E45" s="1"/>
      <c r="F45" s="1"/>
      <c r="H45" s="36"/>
      <c r="I45" s="46">
        <v>0</v>
      </c>
      <c r="J45" s="41">
        <v>1</v>
      </c>
      <c r="K45" s="41">
        <v>1</v>
      </c>
    </row>
    <row r="46" spans="1:11">
      <c r="A46" s="5"/>
      <c r="B46" s="53" t="s">
        <v>61</v>
      </c>
      <c r="C46" s="39"/>
      <c r="D46" s="1"/>
      <c r="E46" s="1"/>
      <c r="F46" s="1"/>
      <c r="H46" s="36"/>
      <c r="I46" s="46">
        <v>1</v>
      </c>
      <c r="J46" s="41">
        <v>0</v>
      </c>
      <c r="K46" s="41">
        <v>1</v>
      </c>
    </row>
    <row r="47" spans="1:11">
      <c r="A47" s="5"/>
      <c r="B47" s="53" t="s">
        <v>62</v>
      </c>
      <c r="C47" s="39"/>
      <c r="D47" s="1"/>
      <c r="E47" s="1"/>
      <c r="F47" s="1"/>
      <c r="H47" s="36"/>
      <c r="I47" s="46">
        <v>251</v>
      </c>
      <c r="J47" s="41">
        <v>6</v>
      </c>
      <c r="K47" s="41">
        <v>257</v>
      </c>
    </row>
    <row r="48" spans="1:11">
      <c r="A48" s="5"/>
      <c r="B48" s="53" t="s">
        <v>63</v>
      </c>
      <c r="C48" s="39"/>
      <c r="D48" s="1"/>
      <c r="E48" s="1"/>
      <c r="F48" s="1"/>
      <c r="H48" s="36"/>
      <c r="I48" s="46">
        <v>1</v>
      </c>
      <c r="J48" s="41">
        <v>0</v>
      </c>
      <c r="K48" s="41">
        <v>1</v>
      </c>
    </row>
    <row r="49" spans="1:11">
      <c r="A49" s="5"/>
      <c r="B49" s="53" t="s">
        <v>64</v>
      </c>
      <c r="C49" s="39"/>
      <c r="D49" s="1"/>
      <c r="E49" s="1"/>
      <c r="F49" s="1"/>
      <c r="H49" s="36"/>
      <c r="I49" s="46">
        <v>73</v>
      </c>
      <c r="J49" s="41">
        <v>65</v>
      </c>
      <c r="K49" s="41">
        <v>138</v>
      </c>
    </row>
    <row r="50" spans="1:11">
      <c r="A50" s="5"/>
      <c r="B50" s="53" t="s">
        <v>65</v>
      </c>
      <c r="C50" s="39"/>
      <c r="D50" s="1"/>
      <c r="E50" s="1"/>
      <c r="F50" s="1"/>
      <c r="H50" s="36"/>
      <c r="I50" s="46">
        <v>119</v>
      </c>
      <c r="J50" s="41">
        <v>71</v>
      </c>
      <c r="K50" s="41">
        <v>190</v>
      </c>
    </row>
    <row r="51" spans="1:11">
      <c r="A51" s="5"/>
      <c r="B51" s="53" t="s">
        <v>66</v>
      </c>
      <c r="C51" s="39"/>
      <c r="D51" s="1"/>
      <c r="E51" s="1"/>
      <c r="F51" s="1"/>
      <c r="H51" s="36"/>
      <c r="I51" s="46">
        <v>7</v>
      </c>
      <c r="J51" s="41">
        <v>0</v>
      </c>
      <c r="K51" s="41">
        <v>7</v>
      </c>
    </row>
    <row r="52" spans="1:11">
      <c r="A52" s="5"/>
      <c r="B52" s="53" t="s">
        <v>67</v>
      </c>
      <c r="C52" s="39"/>
      <c r="D52" s="1"/>
      <c r="E52" s="1"/>
      <c r="F52" s="1"/>
      <c r="H52" s="36"/>
      <c r="I52" s="46">
        <v>28</v>
      </c>
      <c r="J52" s="41">
        <v>0</v>
      </c>
      <c r="K52" s="41">
        <v>28</v>
      </c>
    </row>
    <row r="53" spans="1:11">
      <c r="A53" s="5"/>
      <c r="B53" s="53" t="s">
        <v>68</v>
      </c>
      <c r="C53" s="39"/>
      <c r="D53" s="1"/>
      <c r="E53" s="1"/>
      <c r="F53" s="1"/>
      <c r="H53" s="36"/>
      <c r="I53" s="46">
        <v>145</v>
      </c>
      <c r="J53" s="41">
        <v>348</v>
      </c>
      <c r="K53" s="41">
        <v>493</v>
      </c>
    </row>
    <row r="54" spans="1:11">
      <c r="A54" s="5"/>
      <c r="B54" s="53" t="s">
        <v>69</v>
      </c>
      <c r="C54" s="39"/>
      <c r="D54" s="1"/>
      <c r="E54" s="1"/>
      <c r="F54" s="1"/>
      <c r="H54" s="36"/>
      <c r="I54" s="46">
        <v>2</v>
      </c>
      <c r="J54" s="41">
        <v>9</v>
      </c>
      <c r="K54" s="41">
        <v>11</v>
      </c>
    </row>
    <row r="55" spans="1:11">
      <c r="A55" s="5"/>
      <c r="B55" s="53" t="s">
        <v>70</v>
      </c>
      <c r="C55" s="39"/>
      <c r="D55" s="1"/>
      <c r="E55" s="1"/>
      <c r="F55" s="1"/>
      <c r="H55" s="36"/>
      <c r="I55" s="46">
        <v>61</v>
      </c>
      <c r="J55" s="41">
        <v>76</v>
      </c>
      <c r="K55" s="41">
        <v>137</v>
      </c>
    </row>
    <row r="56" spans="1:11">
      <c r="A56" s="5"/>
      <c r="B56" s="53" t="s">
        <v>71</v>
      </c>
      <c r="C56" s="39"/>
      <c r="D56" s="1"/>
      <c r="E56" s="1"/>
      <c r="F56" s="1"/>
      <c r="H56" s="36"/>
      <c r="I56" s="46">
        <v>21</v>
      </c>
      <c r="J56" s="41">
        <v>17</v>
      </c>
      <c r="K56" s="41">
        <v>38</v>
      </c>
    </row>
    <row r="57" spans="1:11">
      <c r="A57" s="5"/>
      <c r="B57" s="53" t="s">
        <v>72</v>
      </c>
      <c r="C57" s="39"/>
      <c r="D57" s="1"/>
      <c r="E57" s="1"/>
      <c r="F57" s="1"/>
      <c r="H57" s="36"/>
      <c r="I57" s="46">
        <v>333</v>
      </c>
      <c r="J57" s="41">
        <v>154</v>
      </c>
      <c r="K57" s="41">
        <v>487</v>
      </c>
    </row>
    <row r="58" spans="1:11">
      <c r="A58" s="5"/>
      <c r="B58" s="53" t="s">
        <v>73</v>
      </c>
      <c r="C58" s="39"/>
      <c r="D58" s="1"/>
      <c r="E58" s="1"/>
      <c r="F58" s="1"/>
      <c r="H58" s="36"/>
      <c r="I58" s="46">
        <v>69</v>
      </c>
      <c r="J58" s="41">
        <v>19</v>
      </c>
      <c r="K58" s="41">
        <v>88</v>
      </c>
    </row>
    <row r="59" spans="1:11">
      <c r="A59" s="5"/>
      <c r="B59" s="53" t="s">
        <v>74</v>
      </c>
      <c r="C59" s="39"/>
      <c r="D59" s="1"/>
      <c r="E59" s="1"/>
      <c r="F59" s="1"/>
      <c r="H59" s="36"/>
      <c r="I59" s="46">
        <v>10</v>
      </c>
      <c r="J59" s="41">
        <v>0</v>
      </c>
      <c r="K59" s="41">
        <v>10</v>
      </c>
    </row>
    <row r="60" spans="1:11">
      <c r="A60" s="5"/>
      <c r="B60" s="53" t="s">
        <v>75</v>
      </c>
      <c r="C60" s="39"/>
      <c r="D60" s="1"/>
      <c r="E60" s="1"/>
      <c r="F60" s="1"/>
      <c r="H60" s="36"/>
      <c r="I60" s="46">
        <v>35</v>
      </c>
      <c r="J60" s="41">
        <v>1</v>
      </c>
      <c r="K60" s="41">
        <v>36</v>
      </c>
    </row>
    <row r="61" spans="1:11">
      <c r="A61" s="5"/>
      <c r="B61" s="53" t="s">
        <v>76</v>
      </c>
      <c r="C61" s="39"/>
      <c r="D61" s="1"/>
      <c r="E61" s="1"/>
      <c r="F61" s="1"/>
      <c r="H61" s="36"/>
      <c r="I61" s="46">
        <v>6</v>
      </c>
      <c r="J61" s="41">
        <v>0</v>
      </c>
      <c r="K61" s="41">
        <v>6</v>
      </c>
    </row>
    <row r="62" spans="1:11">
      <c r="A62" s="5"/>
      <c r="B62" s="53" t="s">
        <v>77</v>
      </c>
      <c r="C62" s="39"/>
      <c r="D62" s="1"/>
      <c r="E62" s="1"/>
      <c r="F62" s="1"/>
      <c r="H62" s="36"/>
      <c r="I62" s="46">
        <v>0</v>
      </c>
      <c r="J62" s="41">
        <v>4</v>
      </c>
      <c r="K62" s="41">
        <v>4</v>
      </c>
    </row>
    <row r="63" spans="1:11">
      <c r="A63" s="5"/>
      <c r="B63" s="53" t="s">
        <v>78</v>
      </c>
      <c r="C63" s="39"/>
      <c r="D63" s="1"/>
      <c r="E63" s="1"/>
      <c r="F63" s="1"/>
      <c r="H63" s="36"/>
      <c r="I63" s="46">
        <v>14</v>
      </c>
      <c r="J63" s="41">
        <v>59</v>
      </c>
      <c r="K63" s="41">
        <v>73</v>
      </c>
    </row>
    <row r="64" spans="1:11">
      <c r="A64" s="5"/>
      <c r="B64" s="53" t="s">
        <v>79</v>
      </c>
      <c r="C64" s="39"/>
      <c r="D64" s="1"/>
      <c r="E64" s="1"/>
      <c r="F64" s="1"/>
      <c r="H64" s="36"/>
      <c r="I64" s="46">
        <v>91</v>
      </c>
      <c r="J64" s="41">
        <v>349</v>
      </c>
      <c r="K64" s="41">
        <v>440</v>
      </c>
    </row>
    <row r="65" spans="1:11">
      <c r="A65" s="5"/>
      <c r="B65" s="53" t="s">
        <v>80</v>
      </c>
      <c r="C65" s="39"/>
      <c r="D65" s="1"/>
      <c r="E65" s="1"/>
      <c r="F65" s="1"/>
      <c r="H65" s="36"/>
      <c r="I65" s="46">
        <v>185</v>
      </c>
      <c r="J65" s="41">
        <v>9</v>
      </c>
      <c r="K65" s="41">
        <v>194</v>
      </c>
    </row>
    <row r="66" spans="1:11">
      <c r="A66" s="5"/>
      <c r="B66" s="53" t="s">
        <v>81</v>
      </c>
      <c r="C66" s="39"/>
      <c r="D66" s="1"/>
      <c r="E66" s="1"/>
      <c r="F66" s="1"/>
      <c r="H66" s="36"/>
      <c r="I66" s="46">
        <v>280</v>
      </c>
      <c r="J66" s="41">
        <v>21</v>
      </c>
      <c r="K66" s="41">
        <v>301</v>
      </c>
    </row>
    <row r="67" spans="1:11">
      <c r="A67" s="5"/>
      <c r="B67" s="53" t="s">
        <v>82</v>
      </c>
      <c r="C67" s="39"/>
      <c r="D67" s="1"/>
      <c r="E67" s="1"/>
      <c r="F67" s="1"/>
      <c r="H67" s="36"/>
      <c r="I67" s="46">
        <v>30</v>
      </c>
      <c r="J67" s="41">
        <v>0</v>
      </c>
      <c r="K67" s="41">
        <v>30</v>
      </c>
    </row>
    <row r="68" spans="1:11">
      <c r="A68" s="5"/>
      <c r="B68" s="53" t="s">
        <v>83</v>
      </c>
      <c r="C68" s="39"/>
      <c r="D68" s="1"/>
      <c r="E68" s="1"/>
      <c r="F68" s="1"/>
      <c r="H68" s="36"/>
      <c r="I68" s="46">
        <v>186</v>
      </c>
      <c r="J68" s="41">
        <v>6</v>
      </c>
      <c r="K68" s="41">
        <v>192</v>
      </c>
    </row>
    <row r="69" spans="1:11">
      <c r="A69" s="5"/>
      <c r="B69" s="53" t="s">
        <v>84</v>
      </c>
      <c r="C69" s="39"/>
      <c r="D69" s="1"/>
      <c r="E69" s="1"/>
      <c r="F69" s="1"/>
      <c r="H69" s="36"/>
      <c r="I69" s="46">
        <v>1</v>
      </c>
      <c r="J69" s="41">
        <v>3</v>
      </c>
      <c r="K69" s="41">
        <v>4</v>
      </c>
    </row>
    <row r="70" spans="1:11">
      <c r="A70" s="5"/>
      <c r="B70" s="53" t="s">
        <v>85</v>
      </c>
      <c r="C70" s="39"/>
      <c r="D70" s="1"/>
      <c r="E70" s="1"/>
      <c r="F70" s="1"/>
      <c r="H70" s="36"/>
      <c r="I70" s="46">
        <v>134</v>
      </c>
      <c r="J70" s="41">
        <v>65</v>
      </c>
      <c r="K70" s="41">
        <v>199</v>
      </c>
    </row>
    <row r="71" spans="1:11">
      <c r="A71" s="5"/>
      <c r="B71" s="53" t="s">
        <v>86</v>
      </c>
      <c r="C71" s="39"/>
      <c r="D71" s="1"/>
      <c r="E71" s="1"/>
      <c r="F71" s="1"/>
      <c r="H71" s="36"/>
      <c r="I71" s="46">
        <v>165</v>
      </c>
      <c r="J71" s="41">
        <v>1</v>
      </c>
      <c r="K71" s="41">
        <v>166</v>
      </c>
    </row>
    <row r="72" spans="1:11">
      <c r="A72" s="5"/>
      <c r="B72" s="53" t="s">
        <v>87</v>
      </c>
      <c r="C72" s="39"/>
      <c r="D72" s="1"/>
      <c r="E72" s="1"/>
      <c r="F72" s="1"/>
      <c r="H72" s="36"/>
      <c r="I72" s="46">
        <v>7</v>
      </c>
      <c r="J72" s="41">
        <v>1</v>
      </c>
      <c r="K72" s="41">
        <v>8</v>
      </c>
    </row>
    <row r="73" spans="1:11">
      <c r="A73" s="5"/>
      <c r="B73" s="53" t="s">
        <v>88</v>
      </c>
      <c r="C73" s="39"/>
      <c r="D73" s="1"/>
      <c r="E73" s="1"/>
      <c r="F73" s="1"/>
      <c r="H73" s="36"/>
      <c r="I73" s="46">
        <v>32</v>
      </c>
      <c r="J73" s="41">
        <v>1</v>
      </c>
      <c r="K73" s="41">
        <v>33</v>
      </c>
    </row>
    <row r="74" spans="1:11">
      <c r="A74" s="5"/>
      <c r="B74" s="53" t="s">
        <v>89</v>
      </c>
      <c r="C74" s="39"/>
      <c r="D74" s="1"/>
      <c r="E74" s="1"/>
      <c r="F74" s="1"/>
      <c r="H74" s="36"/>
      <c r="I74" s="46">
        <v>2</v>
      </c>
      <c r="J74" s="41">
        <v>0</v>
      </c>
      <c r="K74" s="41">
        <v>2</v>
      </c>
    </row>
    <row r="75" spans="1:11">
      <c r="A75" s="5"/>
      <c r="B75" s="53" t="s">
        <v>90</v>
      </c>
      <c r="C75" s="39"/>
      <c r="D75" s="1"/>
      <c r="E75" s="1"/>
      <c r="F75" s="1"/>
      <c r="H75" s="36"/>
      <c r="I75" s="46">
        <v>17</v>
      </c>
      <c r="J75" s="41">
        <v>0</v>
      </c>
      <c r="K75" s="41">
        <v>17</v>
      </c>
    </row>
    <row r="76" spans="1:11" ht="26.4">
      <c r="A76" s="5"/>
      <c r="B76" s="53" t="s">
        <v>91</v>
      </c>
      <c r="C76" s="39"/>
      <c r="D76" s="1"/>
      <c r="E76" s="1"/>
      <c r="F76" s="1"/>
      <c r="H76" s="36"/>
      <c r="I76" s="64">
        <v>5</v>
      </c>
      <c r="J76" s="41">
        <v>0</v>
      </c>
      <c r="K76" s="41">
        <v>5</v>
      </c>
    </row>
    <row r="77" spans="1:11" ht="26.4">
      <c r="A77" s="5"/>
      <c r="B77" s="53" t="s">
        <v>92</v>
      </c>
      <c r="C77" s="39"/>
      <c r="D77" s="1"/>
      <c r="E77" s="1"/>
      <c r="F77" s="1"/>
      <c r="H77" s="36"/>
      <c r="I77" s="46">
        <v>106</v>
      </c>
      <c r="J77" s="41">
        <v>5</v>
      </c>
      <c r="K77" s="41">
        <v>111</v>
      </c>
    </row>
    <row r="78" spans="1:11">
      <c r="A78" s="5"/>
      <c r="B78" s="53" t="s">
        <v>93</v>
      </c>
      <c r="C78" s="39"/>
      <c r="D78" s="1"/>
      <c r="E78" s="1"/>
      <c r="F78" s="1"/>
      <c r="H78" s="36"/>
      <c r="I78" s="46">
        <v>2</v>
      </c>
      <c r="J78" s="41">
        <v>0</v>
      </c>
      <c r="K78" s="41">
        <v>2</v>
      </c>
    </row>
    <row r="79" spans="1:11">
      <c r="A79" s="5"/>
      <c r="B79" s="53" t="s">
        <v>94</v>
      </c>
      <c r="C79" s="39"/>
      <c r="D79" s="1"/>
      <c r="E79" s="1"/>
      <c r="F79" s="1"/>
      <c r="H79" s="36"/>
      <c r="I79" s="46">
        <v>8</v>
      </c>
      <c r="J79" s="41">
        <v>0</v>
      </c>
      <c r="K79" s="41">
        <v>8</v>
      </c>
    </row>
    <row r="80" spans="1:11">
      <c r="A80" s="5"/>
      <c r="B80" s="53" t="s">
        <v>95</v>
      </c>
      <c r="C80" s="39"/>
      <c r="D80" s="1"/>
      <c r="E80" s="1"/>
      <c r="F80" s="1"/>
      <c r="H80" s="36"/>
      <c r="I80" s="46">
        <v>3</v>
      </c>
      <c r="J80" s="41">
        <v>2</v>
      </c>
      <c r="K80" s="41">
        <v>5</v>
      </c>
    </row>
    <row r="81" spans="1:11">
      <c r="A81" s="5"/>
      <c r="B81" s="53" t="s">
        <v>96</v>
      </c>
      <c r="C81" s="39"/>
      <c r="D81" s="1"/>
      <c r="E81" s="1"/>
      <c r="F81" s="1"/>
      <c r="H81" s="36"/>
      <c r="I81" s="46">
        <v>168</v>
      </c>
      <c r="J81" s="41">
        <v>4</v>
      </c>
      <c r="K81" s="41">
        <v>172</v>
      </c>
    </row>
    <row r="82" spans="1:11">
      <c r="A82" s="5"/>
      <c r="B82" s="53" t="s">
        <v>97</v>
      </c>
      <c r="C82" s="39"/>
      <c r="D82" s="1"/>
      <c r="E82" s="1"/>
      <c r="F82" s="1"/>
      <c r="H82" s="36"/>
      <c r="I82" s="46">
        <v>2</v>
      </c>
      <c r="J82" s="41">
        <v>0</v>
      </c>
      <c r="K82" s="41">
        <v>2</v>
      </c>
    </row>
    <row r="83" spans="1:11">
      <c r="A83" s="5"/>
      <c r="B83" s="53" t="s">
        <v>98</v>
      </c>
      <c r="C83" s="39"/>
      <c r="D83" s="1"/>
      <c r="E83" s="1"/>
      <c r="F83" s="1"/>
      <c r="H83" s="36"/>
      <c r="I83" s="46">
        <v>133</v>
      </c>
      <c r="J83" s="41">
        <v>1</v>
      </c>
      <c r="K83" s="41">
        <v>134</v>
      </c>
    </row>
    <row r="84" spans="1:11">
      <c r="A84" s="5"/>
      <c r="B84" s="53" t="s">
        <v>99</v>
      </c>
      <c r="C84" s="39"/>
      <c r="D84" s="1"/>
      <c r="E84" s="1"/>
      <c r="F84" s="1"/>
      <c r="H84" s="36"/>
      <c r="I84" s="46">
        <v>22</v>
      </c>
      <c r="J84" s="41">
        <v>0</v>
      </c>
      <c r="K84" s="41">
        <v>22</v>
      </c>
    </row>
    <row r="85" spans="1:11">
      <c r="A85" s="5"/>
      <c r="B85" s="53" t="s">
        <v>100</v>
      </c>
      <c r="C85" s="39"/>
      <c r="D85" s="1"/>
      <c r="E85" s="1"/>
      <c r="F85" s="1"/>
      <c r="H85" s="36"/>
      <c r="I85" s="46">
        <v>5</v>
      </c>
      <c r="J85" s="41">
        <v>0</v>
      </c>
      <c r="K85" s="41">
        <v>5</v>
      </c>
    </row>
    <row r="86" spans="1:11">
      <c r="A86" s="5"/>
      <c r="B86" s="53" t="s">
        <v>101</v>
      </c>
      <c r="C86" s="39"/>
      <c r="D86" s="1"/>
      <c r="E86" s="1"/>
      <c r="F86" s="1"/>
      <c r="H86" s="36"/>
      <c r="I86" s="64">
        <v>3</v>
      </c>
      <c r="J86" s="41">
        <v>0</v>
      </c>
      <c r="K86" s="41">
        <v>3</v>
      </c>
    </row>
    <row r="87" spans="1:11">
      <c r="A87" s="5"/>
      <c r="B87" s="53" t="s">
        <v>102</v>
      </c>
      <c r="C87" s="39"/>
      <c r="D87" s="1"/>
      <c r="E87" s="1"/>
      <c r="F87" s="1"/>
      <c r="H87" s="36"/>
      <c r="I87" s="46">
        <v>10</v>
      </c>
      <c r="J87" s="41">
        <v>0</v>
      </c>
      <c r="K87" s="41">
        <v>10</v>
      </c>
    </row>
    <row r="88" spans="1:11">
      <c r="A88" s="5"/>
      <c r="B88" s="53" t="s">
        <v>103</v>
      </c>
      <c r="C88" s="39"/>
      <c r="D88" s="1"/>
      <c r="E88" s="1"/>
      <c r="F88" s="1"/>
      <c r="H88" s="36"/>
      <c r="I88" s="46">
        <v>8</v>
      </c>
      <c r="J88" s="41">
        <v>0</v>
      </c>
      <c r="K88" s="41">
        <v>8</v>
      </c>
    </row>
    <row r="89" spans="1:11" ht="26.4">
      <c r="A89" s="5"/>
      <c r="B89" s="53" t="s">
        <v>104</v>
      </c>
      <c r="C89" s="39"/>
      <c r="D89" s="1"/>
      <c r="E89" s="1"/>
      <c r="F89" s="1"/>
      <c r="H89" s="36"/>
      <c r="I89" s="46">
        <v>14</v>
      </c>
      <c r="J89" s="41">
        <v>0</v>
      </c>
      <c r="K89" s="41">
        <v>14</v>
      </c>
    </row>
    <row r="90" spans="1:11">
      <c r="A90" s="5"/>
      <c r="B90" s="53" t="s">
        <v>105</v>
      </c>
      <c r="C90" s="39"/>
      <c r="D90" s="1"/>
      <c r="E90" s="1"/>
      <c r="F90" s="1"/>
      <c r="H90" s="36"/>
      <c r="I90" s="46">
        <v>155</v>
      </c>
      <c r="J90" s="41">
        <v>8</v>
      </c>
      <c r="K90" s="41">
        <v>163</v>
      </c>
    </row>
    <row r="91" spans="1:11">
      <c r="A91" s="5"/>
      <c r="B91" s="53" t="s">
        <v>106</v>
      </c>
      <c r="C91" s="39"/>
      <c r="D91" s="1"/>
      <c r="E91" s="1"/>
      <c r="F91" s="1"/>
      <c r="H91" s="36"/>
      <c r="I91" s="46">
        <v>4</v>
      </c>
      <c r="J91" s="41">
        <v>0</v>
      </c>
      <c r="K91" s="41">
        <v>4</v>
      </c>
    </row>
    <row r="92" spans="1:11">
      <c r="A92" s="5"/>
      <c r="B92" s="53" t="s">
        <v>107</v>
      </c>
      <c r="C92" s="39"/>
      <c r="D92" s="1"/>
      <c r="E92" s="1"/>
      <c r="F92" s="1"/>
      <c r="H92" s="36"/>
      <c r="I92" s="46">
        <v>3</v>
      </c>
      <c r="J92" s="41">
        <v>1</v>
      </c>
      <c r="K92" s="41">
        <v>4</v>
      </c>
    </row>
    <row r="93" spans="1:11">
      <c r="A93" s="5"/>
      <c r="B93" s="53" t="s">
        <v>108</v>
      </c>
      <c r="C93" s="39"/>
      <c r="D93" s="1"/>
      <c r="E93" s="1"/>
      <c r="F93" s="1"/>
      <c r="H93" s="36"/>
      <c r="I93" s="46">
        <v>23</v>
      </c>
      <c r="J93" s="41">
        <v>1</v>
      </c>
      <c r="K93" s="41">
        <v>24</v>
      </c>
    </row>
    <row r="94" spans="1:11">
      <c r="A94" s="5"/>
      <c r="B94" s="53" t="s">
        <v>109</v>
      </c>
      <c r="C94" s="39"/>
      <c r="D94" s="1"/>
      <c r="E94" s="1"/>
      <c r="F94" s="1"/>
      <c r="H94" s="36"/>
      <c r="I94" s="46">
        <v>20</v>
      </c>
      <c r="J94" s="41">
        <v>1</v>
      </c>
      <c r="K94" s="41">
        <v>21</v>
      </c>
    </row>
    <row r="95" spans="1:11">
      <c r="A95" s="5"/>
      <c r="B95" s="53" t="s">
        <v>110</v>
      </c>
      <c r="C95" s="39"/>
      <c r="D95" s="1"/>
      <c r="E95" s="1"/>
      <c r="F95" s="1"/>
      <c r="H95" s="36"/>
      <c r="I95" s="46">
        <v>10</v>
      </c>
      <c r="J95" s="41">
        <v>0</v>
      </c>
      <c r="K95" s="41">
        <v>10</v>
      </c>
    </row>
    <row r="96" spans="1:11">
      <c r="A96" s="5"/>
      <c r="B96" s="53" t="s">
        <v>111</v>
      </c>
      <c r="C96" s="39"/>
      <c r="D96" s="1"/>
      <c r="E96" s="1"/>
      <c r="F96" s="1"/>
      <c r="H96" s="36"/>
      <c r="I96" s="46">
        <v>199</v>
      </c>
      <c r="J96" s="41">
        <v>1</v>
      </c>
      <c r="K96" s="41">
        <v>200</v>
      </c>
    </row>
    <row r="97" spans="1:11">
      <c r="A97" s="5"/>
      <c r="B97" s="53" t="s">
        <v>112</v>
      </c>
      <c r="C97" s="39"/>
      <c r="D97" s="1"/>
      <c r="E97" s="1"/>
      <c r="F97" s="1"/>
      <c r="H97" s="36"/>
      <c r="I97" s="46">
        <v>11</v>
      </c>
      <c r="J97" s="41">
        <v>0</v>
      </c>
      <c r="K97" s="41">
        <v>11</v>
      </c>
    </row>
    <row r="98" spans="1:11">
      <c r="A98" s="5"/>
      <c r="B98" s="53" t="s">
        <v>113</v>
      </c>
      <c r="C98" s="39"/>
      <c r="D98" s="1"/>
      <c r="E98" s="1"/>
      <c r="F98" s="1"/>
      <c r="H98" s="36"/>
      <c r="I98" s="46">
        <v>140</v>
      </c>
      <c r="J98" s="41">
        <v>0</v>
      </c>
      <c r="K98" s="41">
        <v>140</v>
      </c>
    </row>
    <row r="99" spans="1:11">
      <c r="A99" s="5"/>
      <c r="B99" s="53" t="s">
        <v>114</v>
      </c>
      <c r="C99" s="39"/>
      <c r="D99" s="1"/>
      <c r="E99" s="1"/>
      <c r="F99" s="1"/>
      <c r="H99" s="36"/>
      <c r="I99" s="46">
        <v>123</v>
      </c>
      <c r="J99" s="41">
        <v>17</v>
      </c>
      <c r="K99" s="41">
        <v>140</v>
      </c>
    </row>
    <row r="100" spans="1:11">
      <c r="A100" s="5"/>
      <c r="B100" s="53" t="s">
        <v>115</v>
      </c>
      <c r="C100" s="39"/>
      <c r="D100" s="1"/>
      <c r="E100" s="1"/>
      <c r="F100" s="1"/>
      <c r="H100" s="36"/>
      <c r="I100" s="46">
        <v>78</v>
      </c>
      <c r="J100" s="41">
        <v>14</v>
      </c>
      <c r="K100" s="41">
        <v>92</v>
      </c>
    </row>
    <row r="101" spans="1:11">
      <c r="A101" s="5"/>
      <c r="B101" s="53" t="s">
        <v>116</v>
      </c>
      <c r="C101" s="39"/>
      <c r="D101" s="1"/>
      <c r="E101" s="1"/>
      <c r="F101" s="1"/>
      <c r="H101" s="36"/>
      <c r="I101" s="46">
        <v>8</v>
      </c>
      <c r="J101" s="41">
        <v>0</v>
      </c>
      <c r="K101" s="41">
        <v>8</v>
      </c>
    </row>
    <row r="102" spans="1:11">
      <c r="A102" s="5"/>
      <c r="B102" s="53" t="s">
        <v>117</v>
      </c>
      <c r="C102" s="39"/>
      <c r="D102" s="1"/>
      <c r="E102" s="1"/>
      <c r="F102" s="1"/>
      <c r="H102" s="36"/>
      <c r="I102" s="46">
        <v>0</v>
      </c>
      <c r="J102" s="41">
        <v>1</v>
      </c>
      <c r="K102" s="41">
        <v>1</v>
      </c>
    </row>
    <row r="103" spans="1:11">
      <c r="A103" s="5"/>
      <c r="B103" s="53" t="s">
        <v>118</v>
      </c>
      <c r="C103" s="39"/>
      <c r="D103" s="1"/>
      <c r="E103" s="1"/>
      <c r="F103" s="1"/>
      <c r="H103" s="36"/>
      <c r="I103" s="46">
        <v>2</v>
      </c>
      <c r="J103" s="41">
        <v>0</v>
      </c>
      <c r="K103" s="41">
        <v>2</v>
      </c>
    </row>
    <row r="104" spans="1:11">
      <c r="A104" s="5"/>
      <c r="B104" s="53" t="s">
        <v>119</v>
      </c>
      <c r="C104" s="39"/>
      <c r="D104" s="1"/>
      <c r="E104" s="1"/>
      <c r="F104" s="1"/>
      <c r="H104" s="36"/>
      <c r="I104" s="46">
        <v>144</v>
      </c>
      <c r="J104" s="41">
        <v>4</v>
      </c>
      <c r="K104" s="41">
        <v>148</v>
      </c>
    </row>
    <row r="105" spans="1:11">
      <c r="A105" s="5"/>
      <c r="B105" s="53" t="s">
        <v>120</v>
      </c>
      <c r="C105" s="39"/>
      <c r="D105" s="1"/>
      <c r="E105" s="1"/>
      <c r="F105" s="1"/>
      <c r="H105" s="36"/>
      <c r="I105" s="46">
        <v>1</v>
      </c>
      <c r="J105" s="41">
        <v>0</v>
      </c>
      <c r="K105" s="41">
        <v>1</v>
      </c>
    </row>
    <row r="106" spans="1:11">
      <c r="A106" s="5"/>
      <c r="B106" s="53" t="s">
        <v>121</v>
      </c>
      <c r="C106" s="39"/>
      <c r="D106" s="1"/>
      <c r="E106" s="1"/>
      <c r="F106" s="1"/>
      <c r="H106" s="36"/>
      <c r="I106" s="46">
        <v>4</v>
      </c>
      <c r="J106" s="41">
        <v>4</v>
      </c>
      <c r="K106" s="41">
        <v>8</v>
      </c>
    </row>
    <row r="107" spans="1:11">
      <c r="A107" s="5"/>
      <c r="B107" s="53" t="s">
        <v>122</v>
      </c>
      <c r="C107" s="39"/>
      <c r="D107" s="1"/>
      <c r="E107" s="1"/>
      <c r="F107" s="1"/>
      <c r="H107" s="36"/>
      <c r="I107" s="46">
        <v>15</v>
      </c>
      <c r="J107" s="41">
        <v>0</v>
      </c>
      <c r="K107" s="41">
        <v>15</v>
      </c>
    </row>
    <row r="108" spans="1:11">
      <c r="A108" s="5"/>
      <c r="B108" s="53" t="s">
        <v>123</v>
      </c>
      <c r="C108" s="39"/>
      <c r="D108" s="1"/>
      <c r="E108" s="1"/>
      <c r="F108" s="1"/>
      <c r="H108" s="36"/>
      <c r="I108" s="46">
        <v>11</v>
      </c>
      <c r="J108" s="41">
        <v>0</v>
      </c>
      <c r="K108" s="41">
        <v>11</v>
      </c>
    </row>
    <row r="109" spans="1:11">
      <c r="A109" s="5"/>
      <c r="B109" s="53" t="s">
        <v>124</v>
      </c>
      <c r="C109" s="39"/>
      <c r="D109" s="1"/>
      <c r="E109" s="1"/>
      <c r="F109" s="1"/>
      <c r="H109" s="36"/>
      <c r="I109" s="46">
        <v>20</v>
      </c>
      <c r="J109" s="41">
        <v>0</v>
      </c>
      <c r="K109" s="41">
        <v>20</v>
      </c>
    </row>
    <row r="110" spans="1:11">
      <c r="A110" s="5"/>
      <c r="B110" s="53" t="s">
        <v>125</v>
      </c>
      <c r="C110" s="39"/>
      <c r="D110" s="1"/>
      <c r="E110" s="1"/>
      <c r="F110" s="1"/>
      <c r="H110" s="36"/>
      <c r="I110" s="46">
        <v>77</v>
      </c>
      <c r="J110" s="41">
        <v>2</v>
      </c>
      <c r="K110" s="41">
        <v>79</v>
      </c>
    </row>
    <row r="111" spans="1:11">
      <c r="A111" s="5"/>
      <c r="B111" s="53" t="s">
        <v>126</v>
      </c>
      <c r="C111" s="39"/>
      <c r="D111" s="1"/>
      <c r="E111" s="1"/>
      <c r="F111" s="1"/>
      <c r="H111" s="36"/>
      <c r="I111" s="46">
        <v>1</v>
      </c>
      <c r="J111" s="41">
        <v>14</v>
      </c>
      <c r="K111" s="41">
        <v>15</v>
      </c>
    </row>
    <row r="112" spans="1:11">
      <c r="A112" s="5"/>
      <c r="B112" s="53" t="s">
        <v>127</v>
      </c>
      <c r="C112" s="39"/>
      <c r="D112" s="1"/>
      <c r="E112" s="1"/>
      <c r="F112" s="1"/>
      <c r="H112" s="36"/>
      <c r="I112" s="46">
        <v>0</v>
      </c>
      <c r="J112" s="41">
        <v>5</v>
      </c>
      <c r="K112" s="41">
        <v>5</v>
      </c>
    </row>
    <row r="113" spans="1:11">
      <c r="A113" s="5"/>
      <c r="B113" s="53" t="s">
        <v>128</v>
      </c>
      <c r="C113" s="39"/>
      <c r="D113" s="1"/>
      <c r="E113" s="1"/>
      <c r="F113" s="1"/>
      <c r="H113" s="36"/>
      <c r="I113" s="46">
        <v>20</v>
      </c>
      <c r="J113" s="41">
        <v>2</v>
      </c>
      <c r="K113" s="41">
        <v>22</v>
      </c>
    </row>
    <row r="114" spans="1:11">
      <c r="A114" s="5"/>
      <c r="B114" s="53" t="s">
        <v>129</v>
      </c>
      <c r="C114" s="39"/>
      <c r="D114" s="1"/>
      <c r="E114" s="1"/>
      <c r="F114" s="1"/>
      <c r="H114" s="36"/>
      <c r="I114" s="46">
        <v>6</v>
      </c>
      <c r="J114" s="41">
        <v>0</v>
      </c>
      <c r="K114" s="41">
        <v>6</v>
      </c>
    </row>
    <row r="115" spans="1:11">
      <c r="A115" s="5"/>
      <c r="B115" s="53" t="s">
        <v>130</v>
      </c>
      <c r="C115" s="39"/>
      <c r="D115" s="1"/>
      <c r="E115" s="1"/>
      <c r="F115" s="1"/>
      <c r="H115" s="36"/>
      <c r="I115" s="46">
        <v>39</v>
      </c>
      <c r="J115" s="41">
        <v>36</v>
      </c>
      <c r="K115" s="41">
        <v>75</v>
      </c>
    </row>
    <row r="116" spans="1:11">
      <c r="A116" s="5"/>
      <c r="B116" s="53" t="s">
        <v>131</v>
      </c>
      <c r="C116" s="39"/>
      <c r="D116" s="1"/>
      <c r="E116" s="1"/>
      <c r="F116" s="1"/>
      <c r="H116" s="36"/>
      <c r="I116" s="46">
        <v>47</v>
      </c>
      <c r="J116" s="41">
        <v>279</v>
      </c>
      <c r="K116" s="41">
        <v>326</v>
      </c>
    </row>
    <row r="117" spans="1:11">
      <c r="A117" s="5"/>
      <c r="B117" s="53" t="s">
        <v>132</v>
      </c>
      <c r="C117" s="39"/>
      <c r="D117" s="1"/>
      <c r="E117" s="1"/>
      <c r="F117" s="1"/>
      <c r="H117" s="36"/>
      <c r="I117" s="46">
        <v>16</v>
      </c>
      <c r="J117" s="41">
        <v>90</v>
      </c>
      <c r="K117" s="41">
        <v>106</v>
      </c>
    </row>
    <row r="118" spans="1:11">
      <c r="A118" s="5"/>
      <c r="B118" s="53" t="s">
        <v>133</v>
      </c>
      <c r="C118" s="39"/>
      <c r="D118" s="1"/>
      <c r="E118" s="1"/>
      <c r="F118" s="1"/>
      <c r="H118" s="36"/>
      <c r="I118" s="46">
        <v>88</v>
      </c>
      <c r="J118" s="41">
        <v>3</v>
      </c>
      <c r="K118" s="41">
        <v>91</v>
      </c>
    </row>
    <row r="119" spans="1:11">
      <c r="A119" s="5"/>
      <c r="B119" s="53" t="s">
        <v>134</v>
      </c>
      <c r="C119" s="39"/>
      <c r="D119" s="1"/>
      <c r="E119" s="1"/>
      <c r="F119" s="1"/>
      <c r="H119" s="36"/>
      <c r="I119" s="46">
        <v>27</v>
      </c>
      <c r="J119" s="41">
        <v>1</v>
      </c>
      <c r="K119" s="41">
        <v>28</v>
      </c>
    </row>
    <row r="120" spans="1:11">
      <c r="A120" s="5"/>
      <c r="B120" s="53" t="s">
        <v>135</v>
      </c>
      <c r="C120" s="39"/>
      <c r="D120" s="1"/>
      <c r="E120" s="1"/>
      <c r="F120" s="1"/>
      <c r="H120" s="36"/>
      <c r="I120" s="46">
        <v>67</v>
      </c>
      <c r="J120" s="41">
        <v>0</v>
      </c>
      <c r="K120" s="41">
        <v>67</v>
      </c>
    </row>
    <row r="121" spans="1:11">
      <c r="A121" s="5"/>
      <c r="B121" s="53" t="s">
        <v>136</v>
      </c>
      <c r="C121" s="39"/>
      <c r="D121" s="1"/>
      <c r="E121" s="1"/>
      <c r="F121" s="1"/>
      <c r="H121" s="36"/>
      <c r="I121" s="46">
        <v>21</v>
      </c>
      <c r="J121" s="41">
        <v>0</v>
      </c>
      <c r="K121" s="41">
        <v>21</v>
      </c>
    </row>
    <row r="122" spans="1:11">
      <c r="A122" s="5"/>
      <c r="B122" s="53" t="s">
        <v>137</v>
      </c>
      <c r="C122" s="39"/>
      <c r="D122" s="1"/>
      <c r="E122" s="1"/>
      <c r="F122" s="1"/>
      <c r="H122" s="36"/>
      <c r="I122" s="46">
        <v>2</v>
      </c>
      <c r="J122" s="41">
        <v>0</v>
      </c>
      <c r="K122" s="41">
        <v>2</v>
      </c>
    </row>
    <row r="123" spans="1:11">
      <c r="A123" s="5"/>
      <c r="B123" s="53" t="s">
        <v>138</v>
      </c>
      <c r="C123" s="39"/>
      <c r="D123" s="1"/>
      <c r="E123" s="1"/>
      <c r="F123" s="1"/>
      <c r="H123" s="36"/>
      <c r="I123" s="46">
        <v>398</v>
      </c>
      <c r="J123" s="41">
        <v>397</v>
      </c>
      <c r="K123" s="41">
        <v>795</v>
      </c>
    </row>
    <row r="124" spans="1:11">
      <c r="A124" s="5"/>
      <c r="B124" s="54" t="s">
        <v>139</v>
      </c>
      <c r="C124" s="39"/>
      <c r="D124" s="1"/>
      <c r="E124" s="1"/>
      <c r="F124" s="1"/>
      <c r="H124" s="36"/>
      <c r="I124" s="45">
        <f>SUM(I13:I123)</f>
        <v>5639</v>
      </c>
      <c r="J124" s="43">
        <f>SUM(J13:J123)</f>
        <v>2779</v>
      </c>
      <c r="K124" s="43">
        <f>SUM(K13:K123)</f>
        <v>8418</v>
      </c>
    </row>
    <row r="128" spans="1:11">
      <c r="A128" s="90" t="s">
        <v>140</v>
      </c>
      <c r="B128" s="90"/>
      <c r="C128" s="90"/>
      <c r="D128" s="90"/>
      <c r="E128" s="90"/>
      <c r="F128" s="90"/>
      <c r="G128" s="90"/>
      <c r="H128" s="90"/>
      <c r="I128" s="90"/>
      <c r="J128" s="90"/>
      <c r="K128" s="90"/>
    </row>
    <row r="129" spans="1:11">
      <c r="A129" s="90" t="s">
        <v>25</v>
      </c>
      <c r="B129" s="90"/>
      <c r="C129" s="90"/>
      <c r="D129" s="90"/>
      <c r="E129" s="90"/>
      <c r="F129" s="90"/>
      <c r="G129" s="90"/>
      <c r="H129" s="90"/>
      <c r="I129" s="90"/>
      <c r="J129" s="90"/>
      <c r="K129" s="90"/>
    </row>
    <row r="130" spans="1:11">
      <c r="A130" s="90" t="s">
        <v>141</v>
      </c>
      <c r="B130" s="90"/>
      <c r="C130" s="90"/>
      <c r="D130" s="90"/>
      <c r="E130" s="90"/>
      <c r="F130" s="90"/>
      <c r="G130" s="90"/>
      <c r="H130" s="90"/>
      <c r="I130" s="90"/>
      <c r="J130" s="90"/>
      <c r="K130" s="90"/>
    </row>
    <row r="131" spans="1:11" ht="13.8" thickBot="1">
      <c r="A131" s="56"/>
      <c r="B131" s="57"/>
      <c r="C131" s="56"/>
      <c r="D131" s="56"/>
      <c r="E131" s="56"/>
      <c r="F131" s="56"/>
      <c r="G131" s="56"/>
      <c r="H131" s="56"/>
      <c r="I131" s="56"/>
      <c r="J131" s="56"/>
      <c r="K131" s="56"/>
    </row>
    <row r="132" spans="1:11">
      <c r="A132" s="8"/>
      <c r="B132" s="28"/>
      <c r="C132" s="91" t="s">
        <v>142</v>
      </c>
      <c r="D132" s="92"/>
      <c r="E132" s="92"/>
      <c r="F132" s="91" t="s">
        <v>143</v>
      </c>
      <c r="G132" s="92"/>
      <c r="H132" s="92"/>
      <c r="I132" s="92" t="s">
        <v>8</v>
      </c>
      <c r="J132" s="92"/>
      <c r="K132" s="93"/>
    </row>
    <row r="133" spans="1:11">
      <c r="A133" s="29"/>
      <c r="B133" s="30"/>
      <c r="C133" s="31" t="s">
        <v>9</v>
      </c>
      <c r="D133" s="32" t="s">
        <v>10</v>
      </c>
      <c r="E133" s="33" t="s">
        <v>11</v>
      </c>
      <c r="F133" s="31" t="s">
        <v>9</v>
      </c>
      <c r="G133" s="32" t="s">
        <v>10</v>
      </c>
      <c r="H133" s="33" t="s">
        <v>11</v>
      </c>
      <c r="I133" s="32" t="s">
        <v>9</v>
      </c>
      <c r="J133" s="32" t="s">
        <v>10</v>
      </c>
      <c r="K133" s="34" t="s">
        <v>11</v>
      </c>
    </row>
    <row r="134" spans="1:11">
      <c r="A134" s="38" t="s">
        <v>144</v>
      </c>
      <c r="B134" s="25"/>
      <c r="C134" s="35"/>
      <c r="E134" s="36"/>
      <c r="F134" s="35"/>
      <c r="H134" s="36"/>
      <c r="K134" s="1"/>
    </row>
    <row r="135" spans="1:11">
      <c r="A135" s="38" t="s">
        <v>145</v>
      </c>
      <c r="B135" s="25"/>
      <c r="C135" s="35"/>
      <c r="E135" s="36"/>
      <c r="F135" s="35"/>
      <c r="H135" s="36"/>
      <c r="K135" s="1"/>
    </row>
    <row r="136" spans="1:11">
      <c r="A136" s="5" t="s">
        <v>146</v>
      </c>
      <c r="C136" s="39"/>
      <c r="D136" s="1"/>
      <c r="E136" s="40"/>
      <c r="F136" s="35"/>
      <c r="H136" s="36"/>
      <c r="I136" s="1"/>
      <c r="J136" s="1"/>
      <c r="K136" s="1"/>
    </row>
    <row r="137" spans="1:11">
      <c r="A137" s="5"/>
      <c r="B137" s="27" t="s">
        <v>147</v>
      </c>
      <c r="C137" s="46">
        <v>35</v>
      </c>
      <c r="D137" s="41">
        <v>9</v>
      </c>
      <c r="E137" s="47">
        <v>44</v>
      </c>
      <c r="F137" s="46">
        <v>0</v>
      </c>
      <c r="G137" s="41">
        <v>0</v>
      </c>
      <c r="H137" s="47">
        <v>0</v>
      </c>
      <c r="I137" s="41">
        <f>C137+F137</f>
        <v>35</v>
      </c>
      <c r="J137" s="41">
        <f t="shared" ref="J137:K137" si="0">D137+G137</f>
        <v>9</v>
      </c>
      <c r="K137" s="41">
        <f t="shared" si="0"/>
        <v>44</v>
      </c>
    </row>
    <row r="138" spans="1:11" s="1" customFormat="1">
      <c r="A138" s="5"/>
      <c r="B138" s="27" t="s">
        <v>148</v>
      </c>
      <c r="C138" s="46">
        <v>6</v>
      </c>
      <c r="D138" s="41">
        <v>5</v>
      </c>
      <c r="E138" s="47">
        <v>11</v>
      </c>
      <c r="F138" s="46">
        <v>0</v>
      </c>
      <c r="G138" s="41">
        <v>0</v>
      </c>
      <c r="H138" s="47">
        <v>0</v>
      </c>
      <c r="I138" s="41">
        <f t="shared" ref="I138:I159" si="1">C138+F138</f>
        <v>6</v>
      </c>
      <c r="J138" s="41">
        <f t="shared" ref="J138:J159" si="2">D138+G138</f>
        <v>5</v>
      </c>
      <c r="K138" s="41">
        <f t="shared" ref="K138:K159" si="3">E138+H138</f>
        <v>11</v>
      </c>
    </row>
    <row r="139" spans="1:11" s="1" customFormat="1">
      <c r="A139" s="5"/>
      <c r="B139" s="27" t="s">
        <v>149</v>
      </c>
      <c r="C139" s="46">
        <v>5</v>
      </c>
      <c r="D139" s="41">
        <v>0</v>
      </c>
      <c r="E139" s="47">
        <v>5</v>
      </c>
      <c r="F139" s="46">
        <v>0</v>
      </c>
      <c r="G139" s="41">
        <v>0</v>
      </c>
      <c r="H139" s="47">
        <v>0</v>
      </c>
      <c r="I139" s="41">
        <f t="shared" si="1"/>
        <v>5</v>
      </c>
      <c r="J139" s="41">
        <f t="shared" si="2"/>
        <v>0</v>
      </c>
      <c r="K139" s="41">
        <f t="shared" si="3"/>
        <v>5</v>
      </c>
    </row>
    <row r="140" spans="1:11">
      <c r="A140" s="5"/>
      <c r="B140" s="42" t="s">
        <v>8</v>
      </c>
      <c r="C140" s="88">
        <f>SUM(C137:C139)</f>
        <v>46</v>
      </c>
      <c r="D140" s="43">
        <f t="shared" ref="D140:H140" si="4">SUM(D137:D139)</f>
        <v>14</v>
      </c>
      <c r="E140" s="44">
        <f t="shared" si="4"/>
        <v>60</v>
      </c>
      <c r="F140" s="45">
        <f t="shared" si="4"/>
        <v>0</v>
      </c>
      <c r="G140" s="43">
        <f t="shared" si="4"/>
        <v>0</v>
      </c>
      <c r="H140" s="44">
        <f t="shared" si="4"/>
        <v>0</v>
      </c>
      <c r="I140" s="43">
        <f t="shared" si="1"/>
        <v>46</v>
      </c>
      <c r="J140" s="43">
        <f t="shared" si="2"/>
        <v>14</v>
      </c>
      <c r="K140" s="43">
        <f t="shared" si="3"/>
        <v>60</v>
      </c>
    </row>
    <row r="141" spans="1:11">
      <c r="A141" s="5" t="s">
        <v>150</v>
      </c>
      <c r="C141" s="46"/>
      <c r="D141" s="41"/>
      <c r="E141" s="47"/>
      <c r="F141" s="46"/>
      <c r="G141" s="41"/>
      <c r="H141" s="47"/>
      <c r="I141" s="41"/>
      <c r="J141" s="41"/>
      <c r="K141" s="41"/>
    </row>
    <row r="142" spans="1:11">
      <c r="A142" s="5"/>
      <c r="B142" s="27" t="s">
        <v>151</v>
      </c>
      <c r="C142" s="46">
        <v>4</v>
      </c>
      <c r="D142" s="41">
        <v>0</v>
      </c>
      <c r="E142" s="47">
        <v>4</v>
      </c>
      <c r="F142" s="46">
        <v>0</v>
      </c>
      <c r="G142" s="41">
        <v>0</v>
      </c>
      <c r="H142" s="47">
        <v>0</v>
      </c>
      <c r="I142" s="41">
        <f t="shared" si="1"/>
        <v>4</v>
      </c>
      <c r="J142" s="41">
        <f t="shared" si="2"/>
        <v>0</v>
      </c>
      <c r="K142" s="41">
        <f t="shared" si="3"/>
        <v>4</v>
      </c>
    </row>
    <row r="143" spans="1:11">
      <c r="A143" s="5"/>
      <c r="B143" s="27" t="s">
        <v>152</v>
      </c>
      <c r="C143" s="46">
        <v>18</v>
      </c>
      <c r="D143" s="41">
        <v>0</v>
      </c>
      <c r="E143" s="47">
        <v>18</v>
      </c>
      <c r="F143" s="46">
        <v>0</v>
      </c>
      <c r="G143" s="41">
        <v>0</v>
      </c>
      <c r="H143" s="47">
        <v>0</v>
      </c>
      <c r="I143" s="41">
        <f t="shared" si="1"/>
        <v>18</v>
      </c>
      <c r="J143" s="41">
        <f t="shared" si="2"/>
        <v>0</v>
      </c>
      <c r="K143" s="41">
        <f t="shared" si="3"/>
        <v>18</v>
      </c>
    </row>
    <row r="144" spans="1:11">
      <c r="A144" s="5"/>
      <c r="B144" s="42" t="s">
        <v>8</v>
      </c>
      <c r="C144" s="45">
        <f>SUM(C142:C143)</f>
        <v>22</v>
      </c>
      <c r="D144" s="43">
        <f t="shared" ref="D144:H144" si="5">SUM(D142:D143)</f>
        <v>0</v>
      </c>
      <c r="E144" s="44">
        <f t="shared" si="5"/>
        <v>22</v>
      </c>
      <c r="F144" s="45">
        <f t="shared" si="5"/>
        <v>0</v>
      </c>
      <c r="G144" s="43">
        <f t="shared" si="5"/>
        <v>0</v>
      </c>
      <c r="H144" s="44">
        <f t="shared" si="5"/>
        <v>0</v>
      </c>
      <c r="I144" s="43">
        <f t="shared" si="1"/>
        <v>22</v>
      </c>
      <c r="J144" s="43">
        <f t="shared" si="2"/>
        <v>0</v>
      </c>
      <c r="K144" s="43">
        <f t="shared" si="3"/>
        <v>22</v>
      </c>
    </row>
    <row r="145" spans="1:11">
      <c r="A145" s="5" t="s">
        <v>153</v>
      </c>
      <c r="B145" s="42"/>
      <c r="C145" s="48"/>
      <c r="D145" s="19"/>
      <c r="E145" s="49"/>
      <c r="F145" s="48"/>
      <c r="G145" s="19"/>
      <c r="H145" s="49"/>
      <c r="I145" s="19"/>
      <c r="J145" s="19"/>
      <c r="K145" s="19"/>
    </row>
    <row r="146" spans="1:11">
      <c r="B146" s="27" t="s">
        <v>154</v>
      </c>
      <c r="C146" s="46">
        <v>0</v>
      </c>
      <c r="D146" s="41">
        <v>9</v>
      </c>
      <c r="E146" s="47">
        <v>9</v>
      </c>
      <c r="F146" s="46">
        <v>0</v>
      </c>
      <c r="G146" s="41">
        <v>0</v>
      </c>
      <c r="H146" s="47">
        <v>0</v>
      </c>
      <c r="I146" s="41">
        <f t="shared" si="1"/>
        <v>0</v>
      </c>
      <c r="J146" s="41">
        <f t="shared" si="2"/>
        <v>9</v>
      </c>
      <c r="K146" s="41">
        <f t="shared" si="3"/>
        <v>9</v>
      </c>
    </row>
    <row r="147" spans="1:11">
      <c r="A147" s="5"/>
      <c r="B147" s="42" t="s">
        <v>8</v>
      </c>
      <c r="C147" s="45">
        <f>SUM(C146)</f>
        <v>0</v>
      </c>
      <c r="D147" s="43">
        <f t="shared" ref="D147:H147" si="6">SUM(D146)</f>
        <v>9</v>
      </c>
      <c r="E147" s="44">
        <f t="shared" si="6"/>
        <v>9</v>
      </c>
      <c r="F147" s="45">
        <f t="shared" si="6"/>
        <v>0</v>
      </c>
      <c r="G147" s="43">
        <f t="shared" si="6"/>
        <v>0</v>
      </c>
      <c r="H147" s="44">
        <f t="shared" si="6"/>
        <v>0</v>
      </c>
      <c r="I147" s="43">
        <f t="shared" si="1"/>
        <v>0</v>
      </c>
      <c r="J147" s="43">
        <f t="shared" si="2"/>
        <v>9</v>
      </c>
      <c r="K147" s="43">
        <f t="shared" si="3"/>
        <v>9</v>
      </c>
    </row>
    <row r="148" spans="1:11">
      <c r="A148" s="5" t="s">
        <v>155</v>
      </c>
      <c r="B148" s="42"/>
      <c r="C148" s="48"/>
      <c r="D148" s="19"/>
      <c r="E148" s="49"/>
      <c r="F148" s="48"/>
      <c r="G148" s="19"/>
      <c r="H148" s="49"/>
      <c r="I148" s="19"/>
      <c r="J148" s="19"/>
      <c r="K148" s="19"/>
    </row>
    <row r="149" spans="1:11">
      <c r="B149" s="27" t="s">
        <v>156</v>
      </c>
      <c r="C149" s="46">
        <v>19</v>
      </c>
      <c r="D149" s="41">
        <v>0</v>
      </c>
      <c r="E149" s="47">
        <v>19</v>
      </c>
      <c r="F149" s="46">
        <v>0</v>
      </c>
      <c r="G149" s="41">
        <v>0</v>
      </c>
      <c r="H149" s="47">
        <v>0</v>
      </c>
      <c r="I149" s="41">
        <f t="shared" si="1"/>
        <v>19</v>
      </c>
      <c r="J149" s="41">
        <f t="shared" si="2"/>
        <v>0</v>
      </c>
      <c r="K149" s="41">
        <f t="shared" si="3"/>
        <v>19</v>
      </c>
    </row>
    <row r="150" spans="1:11">
      <c r="A150" s="5"/>
      <c r="B150" s="27" t="s">
        <v>157</v>
      </c>
      <c r="C150" s="46">
        <v>6</v>
      </c>
      <c r="D150" s="41">
        <v>0</v>
      </c>
      <c r="E150" s="47">
        <v>6</v>
      </c>
      <c r="F150" s="46">
        <v>0</v>
      </c>
      <c r="G150" s="19">
        <v>0</v>
      </c>
      <c r="H150" s="47">
        <v>0</v>
      </c>
      <c r="I150" s="41">
        <f t="shared" si="1"/>
        <v>6</v>
      </c>
      <c r="J150" s="19">
        <f t="shared" si="2"/>
        <v>0</v>
      </c>
      <c r="K150" s="41">
        <f t="shared" si="3"/>
        <v>6</v>
      </c>
    </row>
    <row r="151" spans="1:11">
      <c r="A151" s="5"/>
      <c r="B151" s="27" t="s">
        <v>158</v>
      </c>
      <c r="C151" s="46">
        <v>3</v>
      </c>
      <c r="D151" s="41">
        <v>0</v>
      </c>
      <c r="E151" s="47">
        <v>3</v>
      </c>
      <c r="F151" s="46">
        <v>0</v>
      </c>
      <c r="G151" s="19">
        <v>0</v>
      </c>
      <c r="H151" s="47">
        <v>0</v>
      </c>
      <c r="I151" s="41">
        <f t="shared" si="1"/>
        <v>3</v>
      </c>
      <c r="J151" s="19">
        <f t="shared" si="2"/>
        <v>0</v>
      </c>
      <c r="K151" s="41">
        <f t="shared" si="3"/>
        <v>3</v>
      </c>
    </row>
    <row r="152" spans="1:11">
      <c r="A152" s="5"/>
      <c r="B152" s="27" t="s">
        <v>159</v>
      </c>
      <c r="C152" s="46">
        <v>38</v>
      </c>
      <c r="D152" s="41">
        <v>0</v>
      </c>
      <c r="E152" s="47">
        <v>38</v>
      </c>
      <c r="F152" s="46">
        <v>0</v>
      </c>
      <c r="G152" s="19">
        <v>0</v>
      </c>
      <c r="H152" s="47">
        <v>0</v>
      </c>
      <c r="I152" s="41">
        <f t="shared" si="1"/>
        <v>38</v>
      </c>
      <c r="J152" s="19">
        <f t="shared" si="2"/>
        <v>0</v>
      </c>
      <c r="K152" s="41">
        <f t="shared" si="3"/>
        <v>38</v>
      </c>
    </row>
    <row r="153" spans="1:11">
      <c r="A153" s="5"/>
      <c r="B153" s="42" t="s">
        <v>8</v>
      </c>
      <c r="C153" s="45">
        <f>SUM(C149:C152)</f>
        <v>66</v>
      </c>
      <c r="D153" s="43">
        <f t="shared" ref="D153:H153" si="7">SUM(D149:D152)</f>
        <v>0</v>
      </c>
      <c r="E153" s="44">
        <f t="shared" si="7"/>
        <v>66</v>
      </c>
      <c r="F153" s="45">
        <f t="shared" si="7"/>
        <v>0</v>
      </c>
      <c r="G153" s="43">
        <f t="shared" si="7"/>
        <v>0</v>
      </c>
      <c r="H153" s="44">
        <f t="shared" si="7"/>
        <v>0</v>
      </c>
      <c r="I153" s="43">
        <f t="shared" si="1"/>
        <v>66</v>
      </c>
      <c r="J153" s="43">
        <f t="shared" si="2"/>
        <v>0</v>
      </c>
      <c r="K153" s="43">
        <f t="shared" si="3"/>
        <v>66</v>
      </c>
    </row>
    <row r="154" spans="1:11">
      <c r="A154" s="5" t="s">
        <v>160</v>
      </c>
      <c r="B154" s="42"/>
      <c r="C154" s="48"/>
      <c r="D154" s="19"/>
      <c r="E154" s="49"/>
      <c r="F154" s="48"/>
      <c r="G154" s="19"/>
      <c r="H154" s="49"/>
      <c r="I154" s="19"/>
      <c r="J154" s="19"/>
      <c r="K154" s="19"/>
    </row>
    <row r="155" spans="1:11">
      <c r="B155" s="27" t="s">
        <v>161</v>
      </c>
      <c r="C155" s="46">
        <v>4</v>
      </c>
      <c r="D155" s="41">
        <v>3</v>
      </c>
      <c r="E155" s="47">
        <v>7</v>
      </c>
      <c r="F155" s="46">
        <v>0</v>
      </c>
      <c r="G155" s="41">
        <v>0</v>
      </c>
      <c r="H155" s="47">
        <v>0</v>
      </c>
      <c r="I155" s="41">
        <f t="shared" si="1"/>
        <v>4</v>
      </c>
      <c r="J155" s="41">
        <f t="shared" si="2"/>
        <v>3</v>
      </c>
      <c r="K155" s="41">
        <f t="shared" si="3"/>
        <v>7</v>
      </c>
    </row>
    <row r="156" spans="1:11">
      <c r="A156" s="5"/>
      <c r="B156" s="27" t="s">
        <v>162</v>
      </c>
      <c r="C156" s="46">
        <v>40</v>
      </c>
      <c r="D156" s="41">
        <v>12</v>
      </c>
      <c r="E156" s="47">
        <v>52</v>
      </c>
      <c r="F156" s="46">
        <v>0</v>
      </c>
      <c r="G156" s="41">
        <v>0</v>
      </c>
      <c r="H156" s="47">
        <v>0</v>
      </c>
      <c r="I156" s="41">
        <f t="shared" si="1"/>
        <v>40</v>
      </c>
      <c r="J156" s="41">
        <f t="shared" si="2"/>
        <v>12</v>
      </c>
      <c r="K156" s="41">
        <f t="shared" si="3"/>
        <v>52</v>
      </c>
    </row>
    <row r="157" spans="1:11">
      <c r="A157" s="5"/>
      <c r="B157" s="27" t="s">
        <v>163</v>
      </c>
      <c r="C157" s="46">
        <v>6</v>
      </c>
      <c r="D157" s="41">
        <v>5</v>
      </c>
      <c r="E157" s="47">
        <v>11</v>
      </c>
      <c r="F157" s="46">
        <v>0</v>
      </c>
      <c r="G157" s="41">
        <v>0</v>
      </c>
      <c r="H157" s="47">
        <v>0</v>
      </c>
      <c r="I157" s="41">
        <f t="shared" si="1"/>
        <v>6</v>
      </c>
      <c r="J157" s="41">
        <f t="shared" si="2"/>
        <v>5</v>
      </c>
      <c r="K157" s="41">
        <f t="shared" si="3"/>
        <v>11</v>
      </c>
    </row>
    <row r="158" spans="1:11">
      <c r="B158" s="27" t="s">
        <v>164</v>
      </c>
      <c r="C158" s="46">
        <v>1</v>
      </c>
      <c r="D158" s="41">
        <v>0</v>
      </c>
      <c r="E158" s="47">
        <v>1</v>
      </c>
      <c r="F158" s="46">
        <v>0</v>
      </c>
      <c r="G158" s="41">
        <v>0</v>
      </c>
      <c r="H158" s="47">
        <v>0</v>
      </c>
      <c r="I158" s="41">
        <f t="shared" si="1"/>
        <v>1</v>
      </c>
      <c r="J158" s="41">
        <f t="shared" si="2"/>
        <v>0</v>
      </c>
      <c r="K158" s="41">
        <f t="shared" si="3"/>
        <v>1</v>
      </c>
    </row>
    <row r="159" spans="1:11">
      <c r="B159" s="42" t="s">
        <v>8</v>
      </c>
      <c r="C159" s="45">
        <f>SUM(C155:C158)</f>
        <v>51</v>
      </c>
      <c r="D159" s="43">
        <f t="shared" ref="D159:H159" si="8">SUM(D155:D158)</f>
        <v>20</v>
      </c>
      <c r="E159" s="44">
        <f t="shared" si="8"/>
        <v>71</v>
      </c>
      <c r="F159" s="45">
        <f t="shared" si="8"/>
        <v>0</v>
      </c>
      <c r="G159" s="43">
        <f t="shared" si="8"/>
        <v>0</v>
      </c>
      <c r="H159" s="44">
        <f t="shared" si="8"/>
        <v>0</v>
      </c>
      <c r="I159" s="43">
        <f t="shared" si="1"/>
        <v>51</v>
      </c>
      <c r="J159" s="43">
        <f t="shared" si="2"/>
        <v>20</v>
      </c>
      <c r="K159" s="43">
        <f t="shared" si="3"/>
        <v>71</v>
      </c>
    </row>
    <row r="160" spans="1:11">
      <c r="B160" s="42" t="s">
        <v>22</v>
      </c>
      <c r="C160" s="48">
        <f>SUM(C159,C153,C147,C144,C140)</f>
        <v>185</v>
      </c>
      <c r="D160" s="19">
        <f t="shared" ref="D160:K160" si="9">SUM(D159,D153,D147,D144,D140)</f>
        <v>43</v>
      </c>
      <c r="E160" s="49">
        <f t="shared" si="9"/>
        <v>228</v>
      </c>
      <c r="F160" s="48">
        <f t="shared" si="9"/>
        <v>0</v>
      </c>
      <c r="G160" s="19">
        <f t="shared" si="9"/>
        <v>0</v>
      </c>
      <c r="H160" s="49">
        <f t="shared" si="9"/>
        <v>0</v>
      </c>
      <c r="I160" s="19">
        <f t="shared" si="9"/>
        <v>185</v>
      </c>
      <c r="J160" s="19">
        <f t="shared" si="9"/>
        <v>43</v>
      </c>
      <c r="K160" s="19">
        <f t="shared" si="9"/>
        <v>228</v>
      </c>
    </row>
    <row r="161" spans="1:11" s="1" customFormat="1">
      <c r="A161" s="2"/>
      <c r="B161" s="27"/>
      <c r="C161" s="48"/>
      <c r="D161" s="19"/>
      <c r="E161" s="49"/>
      <c r="F161" s="48"/>
      <c r="G161" s="19"/>
      <c r="H161" s="49"/>
      <c r="I161" s="19"/>
      <c r="J161" s="19"/>
      <c r="K161" s="19"/>
    </row>
    <row r="162" spans="1:11" s="1" customFormat="1" ht="13.8" thickBot="1">
      <c r="A162" s="2"/>
      <c r="B162" s="27"/>
      <c r="C162" s="48"/>
      <c r="D162" s="19"/>
      <c r="E162" s="49"/>
      <c r="F162" s="48"/>
      <c r="G162" s="19"/>
      <c r="H162" s="49"/>
      <c r="I162" s="19"/>
      <c r="J162" s="19"/>
      <c r="K162" s="19"/>
    </row>
    <row r="163" spans="1:11" s="1" customFormat="1">
      <c r="A163" s="38" t="s">
        <v>165</v>
      </c>
      <c r="B163" s="27"/>
      <c r="C163" s="91" t="s">
        <v>142</v>
      </c>
      <c r="D163" s="92"/>
      <c r="E163" s="92"/>
      <c r="F163" s="91" t="s">
        <v>143</v>
      </c>
      <c r="G163" s="92"/>
      <c r="H163" s="92"/>
      <c r="I163" s="92" t="s">
        <v>8</v>
      </c>
      <c r="J163" s="92"/>
      <c r="K163" s="93"/>
    </row>
    <row r="164" spans="1:11" s="1" customFormat="1">
      <c r="A164" s="38" t="s">
        <v>166</v>
      </c>
      <c r="B164" s="27"/>
      <c r="C164" s="31" t="s">
        <v>9</v>
      </c>
      <c r="D164" s="32" t="s">
        <v>10</v>
      </c>
      <c r="E164" s="33" t="s">
        <v>11</v>
      </c>
      <c r="F164" s="31" t="s">
        <v>9</v>
      </c>
      <c r="G164" s="32" t="s">
        <v>10</v>
      </c>
      <c r="H164" s="33" t="s">
        <v>11</v>
      </c>
      <c r="I164" s="32" t="s">
        <v>9</v>
      </c>
      <c r="J164" s="32" t="s">
        <v>10</v>
      </c>
      <c r="K164" s="34" t="s">
        <v>11</v>
      </c>
    </row>
    <row r="165" spans="1:11" s="1" customFormat="1">
      <c r="A165" s="2"/>
      <c r="B165" s="27"/>
      <c r="C165" s="35"/>
      <c r="D165" s="2"/>
      <c r="E165" s="36"/>
      <c r="F165" s="35"/>
      <c r="G165" s="2"/>
      <c r="H165" s="36"/>
      <c r="I165" s="2"/>
      <c r="J165" s="2"/>
      <c r="K165" s="2"/>
    </row>
    <row r="166" spans="1:11" s="1" customFormat="1">
      <c r="A166" s="50" t="s">
        <v>167</v>
      </c>
      <c r="B166" s="27"/>
      <c r="C166" s="48"/>
      <c r="D166" s="19"/>
      <c r="E166" s="49"/>
      <c r="F166" s="48"/>
      <c r="G166" s="19"/>
      <c r="H166" s="49"/>
      <c r="I166" s="19"/>
      <c r="J166" s="19"/>
      <c r="K166" s="19"/>
    </row>
    <row r="167" spans="1:11" s="1" customFormat="1">
      <c r="A167" s="50"/>
      <c r="B167" s="27" t="s">
        <v>168</v>
      </c>
      <c r="C167" s="46">
        <v>0</v>
      </c>
      <c r="D167" s="41">
        <v>0</v>
      </c>
      <c r="E167" s="47">
        <v>0</v>
      </c>
      <c r="F167" s="65">
        <v>5</v>
      </c>
      <c r="G167" s="21">
        <v>0</v>
      </c>
      <c r="H167" s="47">
        <v>5</v>
      </c>
      <c r="I167" s="41">
        <f t="shared" ref="I167:I171" si="10">C167+F167</f>
        <v>5</v>
      </c>
      <c r="J167" s="41">
        <f t="shared" ref="J167:J171" si="11">D167+G167</f>
        <v>0</v>
      </c>
      <c r="K167" s="41">
        <f t="shared" ref="K167:K171" si="12">E167+H167</f>
        <v>5</v>
      </c>
    </row>
    <row r="168" spans="1:11" s="1" customFormat="1">
      <c r="A168" s="50"/>
      <c r="B168" s="27" t="s">
        <v>169</v>
      </c>
      <c r="C168" s="46">
        <v>0</v>
      </c>
      <c r="D168" s="41">
        <v>0</v>
      </c>
      <c r="E168" s="47">
        <v>0</v>
      </c>
      <c r="F168" s="65">
        <v>41</v>
      </c>
      <c r="G168" s="24">
        <v>0</v>
      </c>
      <c r="H168" s="47">
        <v>41</v>
      </c>
      <c r="I168" s="41">
        <f t="shared" si="10"/>
        <v>41</v>
      </c>
      <c r="J168" s="19">
        <f t="shared" si="11"/>
        <v>0</v>
      </c>
      <c r="K168" s="41">
        <f t="shared" si="12"/>
        <v>41</v>
      </c>
    </row>
    <row r="169" spans="1:11" s="1" customFormat="1" ht="26.4">
      <c r="A169" s="50"/>
      <c r="B169" s="27" t="s">
        <v>170</v>
      </c>
      <c r="C169" s="46">
        <v>0</v>
      </c>
      <c r="D169" s="41">
        <v>0</v>
      </c>
      <c r="E169" s="47">
        <v>0</v>
      </c>
      <c r="F169" s="65">
        <v>7</v>
      </c>
      <c r="G169" s="24">
        <v>0</v>
      </c>
      <c r="H169" s="47">
        <v>7</v>
      </c>
      <c r="I169" s="41">
        <f t="shared" si="10"/>
        <v>7</v>
      </c>
      <c r="J169" s="19">
        <f t="shared" si="11"/>
        <v>0</v>
      </c>
      <c r="K169" s="41">
        <f t="shared" si="12"/>
        <v>7</v>
      </c>
    </row>
    <row r="170" spans="1:11" s="1" customFormat="1">
      <c r="A170" s="50"/>
      <c r="B170" s="27" t="s">
        <v>171</v>
      </c>
      <c r="C170" s="46">
        <v>0</v>
      </c>
      <c r="D170" s="41">
        <v>0</v>
      </c>
      <c r="E170" s="47">
        <v>0</v>
      </c>
      <c r="F170" s="65">
        <v>3</v>
      </c>
      <c r="G170" s="24">
        <v>0</v>
      </c>
      <c r="H170" s="47">
        <v>3</v>
      </c>
      <c r="I170" s="41">
        <f t="shared" si="10"/>
        <v>3</v>
      </c>
      <c r="J170" s="19">
        <f t="shared" si="11"/>
        <v>0</v>
      </c>
      <c r="K170" s="41">
        <f t="shared" si="12"/>
        <v>3</v>
      </c>
    </row>
    <row r="171" spans="1:11" s="1" customFormat="1">
      <c r="A171" s="50"/>
      <c r="B171" s="42" t="s">
        <v>8</v>
      </c>
      <c r="C171" s="45">
        <f>SUM(C167:C170)</f>
        <v>0</v>
      </c>
      <c r="D171" s="43">
        <f t="shared" ref="D171:H171" si="13">SUM(D167:D170)</f>
        <v>0</v>
      </c>
      <c r="E171" s="44">
        <f t="shared" si="13"/>
        <v>0</v>
      </c>
      <c r="F171" s="45">
        <f t="shared" si="13"/>
        <v>56</v>
      </c>
      <c r="G171" s="43">
        <f t="shared" si="13"/>
        <v>0</v>
      </c>
      <c r="H171" s="44">
        <f t="shared" si="13"/>
        <v>56</v>
      </c>
      <c r="I171" s="43">
        <f t="shared" si="10"/>
        <v>56</v>
      </c>
      <c r="J171" s="43">
        <f t="shared" si="11"/>
        <v>0</v>
      </c>
      <c r="K171" s="43">
        <f t="shared" si="12"/>
        <v>56</v>
      </c>
    </row>
    <row r="172" spans="1:11" s="1" customFormat="1">
      <c r="A172" s="50" t="s">
        <v>172</v>
      </c>
      <c r="B172" s="27"/>
      <c r="C172" s="48"/>
      <c r="D172" s="19"/>
      <c r="E172" s="49"/>
      <c r="F172" s="48"/>
      <c r="G172" s="19"/>
      <c r="H172" s="49"/>
      <c r="I172" s="19"/>
      <c r="J172" s="19"/>
      <c r="K172" s="19"/>
    </row>
    <row r="173" spans="1:11" s="1" customFormat="1">
      <c r="A173" s="50"/>
      <c r="B173" s="27" t="s">
        <v>173</v>
      </c>
      <c r="C173" s="46">
        <v>0</v>
      </c>
      <c r="D173" s="41">
        <v>0</v>
      </c>
      <c r="E173" s="47">
        <v>0</v>
      </c>
      <c r="F173" s="46">
        <v>1</v>
      </c>
      <c r="G173" s="19">
        <v>0</v>
      </c>
      <c r="H173" s="47">
        <v>1</v>
      </c>
      <c r="I173" s="41">
        <f t="shared" ref="I173:I180" si="14">C173+F173</f>
        <v>1</v>
      </c>
      <c r="J173" s="19">
        <f t="shared" ref="J173:J180" si="15">D173+G173</f>
        <v>0</v>
      </c>
      <c r="K173" s="41">
        <f t="shared" ref="K173:K180" si="16">E173+H173</f>
        <v>1</v>
      </c>
    </row>
    <row r="174" spans="1:11" s="1" customFormat="1">
      <c r="A174" s="50"/>
      <c r="B174" s="27" t="s">
        <v>174</v>
      </c>
      <c r="C174" s="46">
        <v>0</v>
      </c>
      <c r="D174" s="41">
        <v>0</v>
      </c>
      <c r="E174" s="47">
        <v>0</v>
      </c>
      <c r="F174" s="65">
        <v>1</v>
      </c>
      <c r="G174" s="24">
        <v>0</v>
      </c>
      <c r="H174" s="47">
        <v>1</v>
      </c>
      <c r="I174" s="21">
        <f t="shared" ref="I174:I176" si="17">C174+F174</f>
        <v>1</v>
      </c>
      <c r="J174" s="24">
        <f t="shared" ref="J174:J176" si="18">D174+G174</f>
        <v>0</v>
      </c>
      <c r="K174" s="41">
        <f t="shared" ref="K174:K176" si="19">E174+H174</f>
        <v>1</v>
      </c>
    </row>
    <row r="175" spans="1:11" s="1" customFormat="1">
      <c r="A175" s="50"/>
      <c r="B175" s="27" t="s">
        <v>175</v>
      </c>
      <c r="C175" s="46">
        <v>0</v>
      </c>
      <c r="D175" s="41">
        <v>0</v>
      </c>
      <c r="E175" s="47">
        <v>0</v>
      </c>
      <c r="F175" s="65">
        <v>1</v>
      </c>
      <c r="G175" s="24">
        <v>1</v>
      </c>
      <c r="H175" s="47">
        <v>2</v>
      </c>
      <c r="I175" s="21">
        <f t="shared" ref="I175" si="20">C175+F175</f>
        <v>1</v>
      </c>
      <c r="J175" s="24">
        <f t="shared" ref="J175" si="21">D175+G175</f>
        <v>1</v>
      </c>
      <c r="K175" s="41">
        <f t="shared" ref="K175" si="22">E175+H175</f>
        <v>2</v>
      </c>
    </row>
    <row r="176" spans="1:11" s="1" customFormat="1">
      <c r="A176" s="50"/>
      <c r="B176" s="27" t="s">
        <v>176</v>
      </c>
      <c r="C176" s="46">
        <v>0</v>
      </c>
      <c r="D176" s="41">
        <v>0</v>
      </c>
      <c r="E176" s="47">
        <v>0</v>
      </c>
      <c r="F176" s="65">
        <v>3</v>
      </c>
      <c r="G176" s="24">
        <v>0</v>
      </c>
      <c r="H176" s="47">
        <v>3</v>
      </c>
      <c r="I176" s="21">
        <f t="shared" si="17"/>
        <v>3</v>
      </c>
      <c r="J176" s="24">
        <f t="shared" si="18"/>
        <v>0</v>
      </c>
      <c r="K176" s="41">
        <f t="shared" si="19"/>
        <v>3</v>
      </c>
    </row>
    <row r="177" spans="1:11" s="1" customFormat="1">
      <c r="A177" s="50"/>
      <c r="B177" s="27" t="s">
        <v>159</v>
      </c>
      <c r="C177" s="46">
        <v>1</v>
      </c>
      <c r="D177" s="41">
        <v>0</v>
      </c>
      <c r="E177" s="47">
        <v>1</v>
      </c>
      <c r="F177" s="65">
        <v>0</v>
      </c>
      <c r="G177" s="24">
        <v>0</v>
      </c>
      <c r="H177" s="47">
        <v>0</v>
      </c>
      <c r="I177" s="21">
        <f t="shared" si="14"/>
        <v>1</v>
      </c>
      <c r="J177" s="24">
        <f t="shared" si="15"/>
        <v>0</v>
      </c>
      <c r="K177" s="41">
        <f t="shared" si="16"/>
        <v>1</v>
      </c>
    </row>
    <row r="178" spans="1:11" s="1" customFormat="1">
      <c r="A178" s="50"/>
      <c r="B178" s="27" t="s">
        <v>177</v>
      </c>
      <c r="C178" s="46">
        <v>0</v>
      </c>
      <c r="D178" s="41">
        <v>0</v>
      </c>
      <c r="E178" s="47">
        <v>0</v>
      </c>
      <c r="F178" s="65">
        <v>31</v>
      </c>
      <c r="G178" s="24">
        <v>1</v>
      </c>
      <c r="H178" s="47">
        <v>32</v>
      </c>
      <c r="I178" s="21">
        <f t="shared" si="14"/>
        <v>31</v>
      </c>
      <c r="J178" s="24">
        <f t="shared" si="15"/>
        <v>1</v>
      </c>
      <c r="K178" s="41">
        <f t="shared" si="16"/>
        <v>32</v>
      </c>
    </row>
    <row r="179" spans="1:11" s="1" customFormat="1">
      <c r="A179" s="50"/>
      <c r="B179" s="27" t="s">
        <v>178</v>
      </c>
      <c r="C179" s="46">
        <v>0</v>
      </c>
      <c r="D179" s="41">
        <v>0</v>
      </c>
      <c r="E179" s="47">
        <v>0</v>
      </c>
      <c r="F179" s="65">
        <v>2</v>
      </c>
      <c r="G179" s="24">
        <v>0</v>
      </c>
      <c r="H179" s="47">
        <v>2</v>
      </c>
      <c r="I179" s="21">
        <f t="shared" si="14"/>
        <v>2</v>
      </c>
      <c r="J179" s="24">
        <f t="shared" si="15"/>
        <v>0</v>
      </c>
      <c r="K179" s="41">
        <f t="shared" si="16"/>
        <v>2</v>
      </c>
    </row>
    <row r="180" spans="1:11" s="1" customFormat="1">
      <c r="A180" s="50"/>
      <c r="B180" s="42" t="s">
        <v>8</v>
      </c>
      <c r="C180" s="45">
        <f t="shared" ref="C180:H180" si="23">SUM(C173:C179)</f>
        <v>1</v>
      </c>
      <c r="D180" s="43">
        <f t="shared" si="23"/>
        <v>0</v>
      </c>
      <c r="E180" s="44">
        <f t="shared" si="23"/>
        <v>1</v>
      </c>
      <c r="F180" s="45">
        <f t="shared" si="23"/>
        <v>39</v>
      </c>
      <c r="G180" s="43">
        <f t="shared" si="23"/>
        <v>2</v>
      </c>
      <c r="H180" s="44">
        <f t="shared" si="23"/>
        <v>41</v>
      </c>
      <c r="I180" s="43">
        <f t="shared" si="14"/>
        <v>40</v>
      </c>
      <c r="J180" s="43">
        <f t="shared" si="15"/>
        <v>2</v>
      </c>
      <c r="K180" s="43">
        <f t="shared" si="16"/>
        <v>42</v>
      </c>
    </row>
    <row r="181" spans="1:11" s="1" customFormat="1">
      <c r="A181" s="50" t="s">
        <v>179</v>
      </c>
      <c r="B181" s="27"/>
      <c r="C181" s="48"/>
      <c r="D181" s="19"/>
      <c r="E181" s="49"/>
      <c r="F181" s="48"/>
      <c r="G181" s="19"/>
      <c r="H181" s="49"/>
      <c r="I181" s="19"/>
      <c r="J181" s="19"/>
      <c r="K181" s="19"/>
    </row>
    <row r="182" spans="1:11" s="1" customFormat="1" ht="26.4">
      <c r="A182" s="50"/>
      <c r="B182" s="27" t="s">
        <v>180</v>
      </c>
      <c r="C182" s="46">
        <v>0</v>
      </c>
      <c r="D182" s="41">
        <v>0</v>
      </c>
      <c r="E182" s="47">
        <v>0</v>
      </c>
      <c r="F182" s="46">
        <v>0</v>
      </c>
      <c r="G182" s="41">
        <v>2</v>
      </c>
      <c r="H182" s="47">
        <v>2</v>
      </c>
      <c r="I182" s="41">
        <f t="shared" ref="I182:I183" si="24">C182+F182</f>
        <v>0</v>
      </c>
      <c r="J182" s="41">
        <f t="shared" ref="J182:J183" si="25">D182+G182</f>
        <v>2</v>
      </c>
      <c r="K182" s="41">
        <f t="shared" ref="K182:K183" si="26">E182+H182</f>
        <v>2</v>
      </c>
    </row>
    <row r="183" spans="1:11" s="1" customFormat="1">
      <c r="A183" s="50"/>
      <c r="B183" s="42" t="s">
        <v>8</v>
      </c>
      <c r="C183" s="45">
        <f t="shared" ref="C183:H183" si="27">SUM(C182:C182)</f>
        <v>0</v>
      </c>
      <c r="D183" s="43">
        <f t="shared" si="27"/>
        <v>0</v>
      </c>
      <c r="E183" s="44">
        <f t="shared" si="27"/>
        <v>0</v>
      </c>
      <c r="F183" s="45">
        <f t="shared" si="27"/>
        <v>0</v>
      </c>
      <c r="G183" s="43">
        <f t="shared" si="27"/>
        <v>2</v>
      </c>
      <c r="H183" s="44">
        <f t="shared" si="27"/>
        <v>2</v>
      </c>
      <c r="I183" s="43">
        <f t="shared" si="24"/>
        <v>0</v>
      </c>
      <c r="J183" s="43">
        <f t="shared" si="25"/>
        <v>2</v>
      </c>
      <c r="K183" s="43">
        <f t="shared" si="26"/>
        <v>2</v>
      </c>
    </row>
    <row r="184" spans="1:11" s="1" customFormat="1">
      <c r="A184" s="50" t="s">
        <v>181</v>
      </c>
      <c r="B184" s="27"/>
      <c r="C184" s="48"/>
      <c r="D184" s="19"/>
      <c r="E184" s="49"/>
      <c r="F184" s="48"/>
      <c r="G184" s="19"/>
      <c r="H184" s="49"/>
      <c r="I184" s="19"/>
      <c r="J184" s="19"/>
      <c r="K184" s="19"/>
    </row>
    <row r="185" spans="1:11" s="1" customFormat="1">
      <c r="A185" s="50"/>
      <c r="B185" s="27" t="s">
        <v>182</v>
      </c>
      <c r="C185" s="46">
        <v>0</v>
      </c>
      <c r="D185" s="41">
        <v>0</v>
      </c>
      <c r="E185" s="47">
        <v>0</v>
      </c>
      <c r="F185" s="46">
        <v>2</v>
      </c>
      <c r="G185" s="41">
        <v>1</v>
      </c>
      <c r="H185" s="47">
        <v>3</v>
      </c>
      <c r="I185" s="41">
        <f t="shared" ref="I185:I187" si="28">C185+F185</f>
        <v>2</v>
      </c>
      <c r="J185" s="41">
        <f t="shared" ref="J185:J187" si="29">D185+G185</f>
        <v>1</v>
      </c>
      <c r="K185" s="41">
        <f t="shared" ref="K185:K187" si="30">E185+H185</f>
        <v>3</v>
      </c>
    </row>
    <row r="186" spans="1:11" s="1" customFormat="1">
      <c r="A186" s="50"/>
      <c r="B186" s="27" t="s">
        <v>183</v>
      </c>
      <c r="C186" s="46">
        <v>0</v>
      </c>
      <c r="D186" s="41">
        <v>0</v>
      </c>
      <c r="E186" s="47">
        <v>0</v>
      </c>
      <c r="F186" s="46">
        <v>43</v>
      </c>
      <c r="G186" s="41">
        <v>7</v>
      </c>
      <c r="H186" s="47">
        <v>50</v>
      </c>
      <c r="I186" s="41">
        <f t="shared" si="28"/>
        <v>43</v>
      </c>
      <c r="J186" s="41">
        <f t="shared" si="29"/>
        <v>7</v>
      </c>
      <c r="K186" s="41">
        <f t="shared" si="30"/>
        <v>50</v>
      </c>
    </row>
    <row r="187" spans="1:11" s="1" customFormat="1">
      <c r="A187" s="50"/>
      <c r="B187" s="42" t="s">
        <v>8</v>
      </c>
      <c r="C187" s="45">
        <f>SUM(C185:C186)</f>
        <v>0</v>
      </c>
      <c r="D187" s="43">
        <f t="shared" ref="D187:H187" si="31">SUM(D185:D186)</f>
        <v>0</v>
      </c>
      <c r="E187" s="44">
        <f t="shared" si="31"/>
        <v>0</v>
      </c>
      <c r="F187" s="45">
        <f t="shared" si="31"/>
        <v>45</v>
      </c>
      <c r="G187" s="43">
        <f t="shared" si="31"/>
        <v>8</v>
      </c>
      <c r="H187" s="44">
        <f t="shared" si="31"/>
        <v>53</v>
      </c>
      <c r="I187" s="43">
        <f t="shared" si="28"/>
        <v>45</v>
      </c>
      <c r="J187" s="43">
        <f t="shared" si="29"/>
        <v>8</v>
      </c>
      <c r="K187" s="43">
        <f t="shared" si="30"/>
        <v>53</v>
      </c>
    </row>
    <row r="188" spans="1:11" s="1" customFormat="1">
      <c r="A188" s="50" t="s">
        <v>184</v>
      </c>
      <c r="B188" s="27"/>
      <c r="C188" s="48"/>
      <c r="D188" s="19"/>
      <c r="E188" s="49"/>
      <c r="F188" s="48"/>
      <c r="G188" s="19"/>
      <c r="H188" s="49"/>
      <c r="I188" s="19"/>
      <c r="J188" s="19"/>
      <c r="K188" s="19"/>
    </row>
    <row r="189" spans="1:11" s="1" customFormat="1">
      <c r="A189" s="50"/>
      <c r="B189" s="27" t="s">
        <v>185</v>
      </c>
      <c r="C189" s="46">
        <v>0</v>
      </c>
      <c r="D189" s="41">
        <v>0</v>
      </c>
      <c r="E189" s="47">
        <v>0</v>
      </c>
      <c r="F189" s="46">
        <v>2</v>
      </c>
      <c r="G189" s="19">
        <v>0</v>
      </c>
      <c r="H189" s="47">
        <v>2</v>
      </c>
      <c r="I189" s="41">
        <f t="shared" ref="I189:I194" si="32">C189+F189</f>
        <v>2</v>
      </c>
      <c r="J189" s="19">
        <f t="shared" ref="J189:J194" si="33">D189+G189</f>
        <v>0</v>
      </c>
      <c r="K189" s="41">
        <f t="shared" ref="K189:K194" si="34">E189+H189</f>
        <v>2</v>
      </c>
    </row>
    <row r="190" spans="1:11" s="1" customFormat="1">
      <c r="A190" s="50"/>
      <c r="B190" s="27" t="s">
        <v>186</v>
      </c>
      <c r="C190" s="46">
        <v>0</v>
      </c>
      <c r="D190" s="41">
        <v>0</v>
      </c>
      <c r="E190" s="47">
        <v>0</v>
      </c>
      <c r="F190" s="46">
        <v>3</v>
      </c>
      <c r="G190" s="19">
        <v>0</v>
      </c>
      <c r="H190" s="47">
        <v>3</v>
      </c>
      <c r="I190" s="41">
        <f t="shared" si="32"/>
        <v>3</v>
      </c>
      <c r="J190" s="19">
        <f t="shared" si="33"/>
        <v>0</v>
      </c>
      <c r="K190" s="41">
        <f t="shared" si="34"/>
        <v>3</v>
      </c>
    </row>
    <row r="191" spans="1:11" s="1" customFormat="1">
      <c r="A191" s="50"/>
      <c r="B191" s="27" t="s">
        <v>157</v>
      </c>
      <c r="C191" s="46">
        <v>2</v>
      </c>
      <c r="D191" s="41">
        <v>0</v>
      </c>
      <c r="E191" s="47">
        <v>2</v>
      </c>
      <c r="F191" s="46">
        <v>0</v>
      </c>
      <c r="G191" s="19">
        <v>0</v>
      </c>
      <c r="H191" s="47">
        <v>0</v>
      </c>
      <c r="I191" s="41">
        <f t="shared" si="32"/>
        <v>2</v>
      </c>
      <c r="J191" s="19">
        <f t="shared" si="33"/>
        <v>0</v>
      </c>
      <c r="K191" s="41">
        <f t="shared" si="34"/>
        <v>2</v>
      </c>
    </row>
    <row r="192" spans="1:11" s="1" customFormat="1" ht="26.4">
      <c r="A192" s="50"/>
      <c r="B192" s="27" t="s">
        <v>187</v>
      </c>
      <c r="C192" s="46">
        <v>0</v>
      </c>
      <c r="D192" s="41">
        <v>0</v>
      </c>
      <c r="E192" s="47">
        <v>0</v>
      </c>
      <c r="F192" s="46">
        <v>1</v>
      </c>
      <c r="G192" s="19">
        <v>0</v>
      </c>
      <c r="H192" s="47">
        <v>1</v>
      </c>
      <c r="I192" s="41">
        <f t="shared" si="32"/>
        <v>1</v>
      </c>
      <c r="J192" s="19">
        <f t="shared" si="33"/>
        <v>0</v>
      </c>
      <c r="K192" s="41">
        <f t="shared" si="34"/>
        <v>1</v>
      </c>
    </row>
    <row r="193" spans="1:11" s="1" customFormat="1">
      <c r="A193" s="50"/>
      <c r="B193" s="27" t="s">
        <v>188</v>
      </c>
      <c r="C193" s="46">
        <v>0</v>
      </c>
      <c r="D193" s="41">
        <v>0</v>
      </c>
      <c r="E193" s="47">
        <v>0</v>
      </c>
      <c r="F193" s="46">
        <v>1</v>
      </c>
      <c r="G193" s="19">
        <v>0</v>
      </c>
      <c r="H193" s="47">
        <v>1</v>
      </c>
      <c r="I193" s="41">
        <f t="shared" si="32"/>
        <v>1</v>
      </c>
      <c r="J193" s="19">
        <f t="shared" si="33"/>
        <v>0</v>
      </c>
      <c r="K193" s="41">
        <f t="shared" si="34"/>
        <v>1</v>
      </c>
    </row>
    <row r="194" spans="1:11" s="1" customFormat="1">
      <c r="A194" s="50"/>
      <c r="B194" s="42" t="s">
        <v>8</v>
      </c>
      <c r="C194" s="45">
        <f t="shared" ref="C194:H194" si="35">SUM(C189:C193)</f>
        <v>2</v>
      </c>
      <c r="D194" s="43">
        <f t="shared" si="35"/>
        <v>0</v>
      </c>
      <c r="E194" s="44">
        <f t="shared" si="35"/>
        <v>2</v>
      </c>
      <c r="F194" s="45">
        <f t="shared" si="35"/>
        <v>7</v>
      </c>
      <c r="G194" s="43">
        <f t="shared" si="35"/>
        <v>0</v>
      </c>
      <c r="H194" s="44">
        <f t="shared" si="35"/>
        <v>7</v>
      </c>
      <c r="I194" s="43">
        <f t="shared" si="32"/>
        <v>9</v>
      </c>
      <c r="J194" s="43">
        <f t="shared" si="33"/>
        <v>0</v>
      </c>
      <c r="K194" s="43">
        <f t="shared" si="34"/>
        <v>9</v>
      </c>
    </row>
    <row r="195" spans="1:11" s="1" customFormat="1">
      <c r="A195" s="50" t="s">
        <v>189</v>
      </c>
      <c r="B195" s="27"/>
      <c r="C195" s="48"/>
      <c r="D195" s="19"/>
      <c r="E195" s="49"/>
      <c r="F195" s="48"/>
      <c r="G195" s="19"/>
      <c r="H195" s="49"/>
      <c r="I195" s="19"/>
      <c r="J195" s="19"/>
      <c r="K195" s="19"/>
    </row>
    <row r="196" spans="1:11" s="1" customFormat="1">
      <c r="A196" s="50"/>
      <c r="B196" s="27" t="s">
        <v>190</v>
      </c>
      <c r="C196" s="46">
        <v>0</v>
      </c>
      <c r="D196" s="41">
        <v>0</v>
      </c>
      <c r="E196" s="47">
        <v>0</v>
      </c>
      <c r="F196" s="46">
        <v>8</v>
      </c>
      <c r="G196" s="41">
        <v>0</v>
      </c>
      <c r="H196" s="47">
        <v>8</v>
      </c>
      <c r="I196" s="41">
        <f>C196+F196</f>
        <v>8</v>
      </c>
      <c r="J196" s="41">
        <f t="shared" ref="J196:J199" si="36">D196+G196</f>
        <v>0</v>
      </c>
      <c r="K196" s="41">
        <f t="shared" ref="K196:K199" si="37">E196+H196</f>
        <v>8</v>
      </c>
    </row>
    <row r="197" spans="1:11" s="1" customFormat="1">
      <c r="A197" s="50"/>
      <c r="B197" s="27" t="s">
        <v>191</v>
      </c>
      <c r="C197" s="46">
        <v>0</v>
      </c>
      <c r="D197" s="41">
        <v>0</v>
      </c>
      <c r="E197" s="47">
        <v>0</v>
      </c>
      <c r="F197" s="46">
        <v>5</v>
      </c>
      <c r="G197" s="41">
        <v>0</v>
      </c>
      <c r="H197" s="47">
        <v>5</v>
      </c>
      <c r="I197" s="41">
        <f t="shared" ref="I197:I199" si="38">C197+F197</f>
        <v>5</v>
      </c>
      <c r="J197" s="41">
        <f t="shared" si="36"/>
        <v>0</v>
      </c>
      <c r="K197" s="41">
        <f t="shared" si="37"/>
        <v>5</v>
      </c>
    </row>
    <row r="198" spans="1:11" s="1" customFormat="1">
      <c r="A198" s="50"/>
      <c r="B198" s="27" t="s">
        <v>192</v>
      </c>
      <c r="C198" s="46">
        <v>0</v>
      </c>
      <c r="D198" s="41">
        <v>0</v>
      </c>
      <c r="E198" s="47">
        <v>0</v>
      </c>
      <c r="F198" s="46">
        <v>7</v>
      </c>
      <c r="G198" s="41">
        <v>0</v>
      </c>
      <c r="H198" s="47">
        <v>7</v>
      </c>
      <c r="I198" s="41">
        <f t="shared" si="38"/>
        <v>7</v>
      </c>
      <c r="J198" s="41">
        <f t="shared" si="36"/>
        <v>0</v>
      </c>
      <c r="K198" s="41">
        <f t="shared" si="37"/>
        <v>7</v>
      </c>
    </row>
    <row r="199" spans="1:11" s="1" customFormat="1">
      <c r="A199" s="50"/>
      <c r="B199" s="42" t="s">
        <v>8</v>
      </c>
      <c r="C199" s="88">
        <f>SUM(C196:C198)</f>
        <v>0</v>
      </c>
      <c r="D199" s="43">
        <f t="shared" ref="D199:H199" si="39">SUM(D196:D198)</f>
        <v>0</v>
      </c>
      <c r="E199" s="44">
        <f t="shared" si="39"/>
        <v>0</v>
      </c>
      <c r="F199" s="45">
        <f t="shared" si="39"/>
        <v>20</v>
      </c>
      <c r="G199" s="43">
        <f t="shared" si="39"/>
        <v>0</v>
      </c>
      <c r="H199" s="44">
        <f t="shared" si="39"/>
        <v>20</v>
      </c>
      <c r="I199" s="43">
        <f t="shared" si="38"/>
        <v>20</v>
      </c>
      <c r="J199" s="43">
        <f t="shared" si="36"/>
        <v>0</v>
      </c>
      <c r="K199" s="43">
        <f t="shared" si="37"/>
        <v>20</v>
      </c>
    </row>
    <row r="200" spans="1:11" s="1" customFormat="1">
      <c r="A200" s="50" t="s">
        <v>193</v>
      </c>
      <c r="B200" s="27"/>
      <c r="C200" s="48"/>
      <c r="D200" s="19"/>
      <c r="E200" s="49"/>
      <c r="F200" s="48"/>
      <c r="G200" s="19"/>
      <c r="H200" s="49"/>
      <c r="I200" s="19"/>
      <c r="J200" s="19"/>
      <c r="K200" s="19"/>
    </row>
    <row r="201" spans="1:11" s="1" customFormat="1">
      <c r="A201" s="50"/>
      <c r="B201" s="27" t="s">
        <v>194</v>
      </c>
      <c r="C201" s="46">
        <v>0</v>
      </c>
      <c r="D201" s="41">
        <v>0</v>
      </c>
      <c r="E201" s="47">
        <v>0</v>
      </c>
      <c r="F201" s="65">
        <v>2</v>
      </c>
      <c r="G201" s="21">
        <v>0</v>
      </c>
      <c r="H201" s="47">
        <v>2</v>
      </c>
      <c r="I201" s="21">
        <f t="shared" ref="I201:I205" si="40">C201+F201</f>
        <v>2</v>
      </c>
      <c r="J201" s="21">
        <f t="shared" ref="J201:J205" si="41">D201+G201</f>
        <v>0</v>
      </c>
      <c r="K201" s="41">
        <f t="shared" ref="K201:K205" si="42">E201+H201</f>
        <v>2</v>
      </c>
    </row>
    <row r="202" spans="1:11" s="1" customFormat="1">
      <c r="A202" s="50"/>
      <c r="B202" s="27" t="s">
        <v>195</v>
      </c>
      <c r="C202" s="46">
        <v>0</v>
      </c>
      <c r="D202" s="41">
        <v>0</v>
      </c>
      <c r="E202" s="47">
        <v>0</v>
      </c>
      <c r="F202" s="65">
        <v>29</v>
      </c>
      <c r="G202" s="24">
        <v>1</v>
      </c>
      <c r="H202" s="47">
        <v>30</v>
      </c>
      <c r="I202" s="21">
        <f t="shared" si="40"/>
        <v>29</v>
      </c>
      <c r="J202" s="24">
        <f t="shared" si="41"/>
        <v>1</v>
      </c>
      <c r="K202" s="41">
        <f t="shared" si="42"/>
        <v>30</v>
      </c>
    </row>
    <row r="203" spans="1:11" s="1" customFormat="1">
      <c r="A203" s="50"/>
      <c r="B203" s="27" t="s">
        <v>196</v>
      </c>
      <c r="C203" s="46">
        <v>0</v>
      </c>
      <c r="D203" s="41">
        <v>0</v>
      </c>
      <c r="E203" s="47">
        <v>0</v>
      </c>
      <c r="F203" s="65">
        <v>3</v>
      </c>
      <c r="G203" s="24">
        <v>0</v>
      </c>
      <c r="H203" s="47">
        <v>3</v>
      </c>
      <c r="I203" s="21">
        <f t="shared" si="40"/>
        <v>3</v>
      </c>
      <c r="J203" s="24">
        <f t="shared" si="41"/>
        <v>0</v>
      </c>
      <c r="K203" s="41">
        <f t="shared" si="42"/>
        <v>3</v>
      </c>
    </row>
    <row r="204" spans="1:11" s="1" customFormat="1">
      <c r="A204" s="50"/>
      <c r="B204" s="27" t="s">
        <v>197</v>
      </c>
      <c r="C204" s="46">
        <v>0</v>
      </c>
      <c r="D204" s="41">
        <v>0</v>
      </c>
      <c r="E204" s="47">
        <v>0</v>
      </c>
      <c r="F204" s="65">
        <v>4</v>
      </c>
      <c r="G204" s="24">
        <v>0</v>
      </c>
      <c r="H204" s="47">
        <v>4</v>
      </c>
      <c r="I204" s="21">
        <f t="shared" si="40"/>
        <v>4</v>
      </c>
      <c r="J204" s="24">
        <f t="shared" si="41"/>
        <v>0</v>
      </c>
      <c r="K204" s="41">
        <f t="shared" si="42"/>
        <v>4</v>
      </c>
    </row>
    <row r="205" spans="1:11" s="1" customFormat="1">
      <c r="A205" s="50"/>
      <c r="B205" s="42" t="s">
        <v>8</v>
      </c>
      <c r="C205" s="45">
        <f>SUM(C201:C204)</f>
        <v>0</v>
      </c>
      <c r="D205" s="43">
        <f t="shared" ref="D205:H205" si="43">SUM(D201:D204)</f>
        <v>0</v>
      </c>
      <c r="E205" s="44">
        <f t="shared" si="43"/>
        <v>0</v>
      </c>
      <c r="F205" s="45">
        <f t="shared" si="43"/>
        <v>38</v>
      </c>
      <c r="G205" s="43">
        <f t="shared" si="43"/>
        <v>1</v>
      </c>
      <c r="H205" s="44">
        <f t="shared" si="43"/>
        <v>39</v>
      </c>
      <c r="I205" s="43">
        <f t="shared" si="40"/>
        <v>38</v>
      </c>
      <c r="J205" s="43">
        <f t="shared" si="41"/>
        <v>1</v>
      </c>
      <c r="K205" s="43">
        <f t="shared" si="42"/>
        <v>39</v>
      </c>
    </row>
    <row r="206" spans="1:11" s="1" customFormat="1">
      <c r="A206" s="50" t="s">
        <v>198</v>
      </c>
      <c r="B206" s="27"/>
      <c r="C206" s="48"/>
      <c r="D206" s="19"/>
      <c r="E206" s="49"/>
      <c r="F206" s="48"/>
      <c r="G206" s="19"/>
      <c r="H206" s="49"/>
      <c r="I206" s="19"/>
      <c r="J206" s="19"/>
      <c r="K206" s="19"/>
    </row>
    <row r="207" spans="1:11" s="1" customFormat="1">
      <c r="A207" s="50"/>
      <c r="B207" s="27" t="s">
        <v>199</v>
      </c>
      <c r="C207" s="46">
        <v>0</v>
      </c>
      <c r="D207" s="41">
        <v>0</v>
      </c>
      <c r="E207" s="47">
        <v>0</v>
      </c>
      <c r="F207" s="46">
        <v>2</v>
      </c>
      <c r="G207" s="41">
        <v>7</v>
      </c>
      <c r="H207" s="47">
        <v>9</v>
      </c>
      <c r="I207" s="41">
        <f t="shared" ref="I207:I209" si="44">C207+F207</f>
        <v>2</v>
      </c>
      <c r="J207" s="41">
        <f t="shared" ref="J207:J209" si="45">D207+G207</f>
        <v>7</v>
      </c>
      <c r="K207" s="41">
        <f t="shared" ref="K207:K209" si="46">E207+H207</f>
        <v>9</v>
      </c>
    </row>
    <row r="208" spans="1:11" s="1" customFormat="1">
      <c r="A208" s="50"/>
      <c r="B208" s="27" t="s">
        <v>200</v>
      </c>
      <c r="C208" s="46">
        <v>0</v>
      </c>
      <c r="D208" s="41">
        <v>0</v>
      </c>
      <c r="E208" s="47">
        <v>0</v>
      </c>
      <c r="F208" s="46">
        <v>0</v>
      </c>
      <c r="G208" s="41">
        <v>11</v>
      </c>
      <c r="H208" s="47">
        <v>11</v>
      </c>
      <c r="I208" s="41">
        <f t="shared" si="44"/>
        <v>0</v>
      </c>
      <c r="J208" s="41">
        <f t="shared" si="45"/>
        <v>11</v>
      </c>
      <c r="K208" s="41">
        <f t="shared" si="46"/>
        <v>11</v>
      </c>
    </row>
    <row r="209" spans="1:11" s="1" customFormat="1">
      <c r="A209" s="50"/>
      <c r="B209" s="42" t="s">
        <v>8</v>
      </c>
      <c r="C209" s="45">
        <f>SUM(C207:C208)</f>
        <v>0</v>
      </c>
      <c r="D209" s="43">
        <f t="shared" ref="D209:H209" si="47">SUM(D207:D208)</f>
        <v>0</v>
      </c>
      <c r="E209" s="44">
        <f t="shared" si="47"/>
        <v>0</v>
      </c>
      <c r="F209" s="45">
        <f t="shared" si="47"/>
        <v>2</v>
      </c>
      <c r="G209" s="43">
        <f t="shared" si="47"/>
        <v>18</v>
      </c>
      <c r="H209" s="44">
        <f t="shared" si="47"/>
        <v>20</v>
      </c>
      <c r="I209" s="43">
        <f t="shared" si="44"/>
        <v>2</v>
      </c>
      <c r="J209" s="43">
        <f t="shared" si="45"/>
        <v>18</v>
      </c>
      <c r="K209" s="43">
        <f t="shared" si="46"/>
        <v>20</v>
      </c>
    </row>
    <row r="210" spans="1:11" s="1" customFormat="1">
      <c r="A210" s="50" t="s">
        <v>201</v>
      </c>
      <c r="B210" s="27"/>
      <c r="C210" s="48"/>
      <c r="D210" s="19"/>
      <c r="E210" s="49"/>
      <c r="F210" s="48"/>
      <c r="G210" s="19"/>
      <c r="H210" s="49"/>
      <c r="I210" s="19"/>
      <c r="J210" s="19"/>
      <c r="K210" s="19"/>
    </row>
    <row r="211" spans="1:11" s="1" customFormat="1">
      <c r="A211" s="50"/>
      <c r="B211" s="27" t="s">
        <v>202</v>
      </c>
      <c r="C211" s="46">
        <v>0</v>
      </c>
      <c r="D211" s="41">
        <v>0</v>
      </c>
      <c r="E211" s="47">
        <v>0</v>
      </c>
      <c r="F211" s="46">
        <v>36</v>
      </c>
      <c r="G211" s="41">
        <v>1</v>
      </c>
      <c r="H211" s="47">
        <v>37</v>
      </c>
      <c r="I211" s="41">
        <f t="shared" ref="I211:I218" si="48">C211+F211</f>
        <v>36</v>
      </c>
      <c r="J211" s="41">
        <f t="shared" ref="J211:J218" si="49">D211+G211</f>
        <v>1</v>
      </c>
      <c r="K211" s="41">
        <f t="shared" ref="K211:K218" si="50">E211+H211</f>
        <v>37</v>
      </c>
    </row>
    <row r="212" spans="1:11" s="1" customFormat="1">
      <c r="A212" s="50"/>
      <c r="B212" s="27" t="s">
        <v>203</v>
      </c>
      <c r="C212" s="46">
        <v>0</v>
      </c>
      <c r="D212" s="41">
        <v>0</v>
      </c>
      <c r="E212" s="47">
        <v>0</v>
      </c>
      <c r="F212" s="46">
        <v>4</v>
      </c>
      <c r="G212" s="19">
        <v>0</v>
      </c>
      <c r="H212" s="47">
        <v>4</v>
      </c>
      <c r="I212" s="41">
        <f t="shared" si="48"/>
        <v>4</v>
      </c>
      <c r="J212" s="19">
        <f t="shared" si="49"/>
        <v>0</v>
      </c>
      <c r="K212" s="41">
        <f t="shared" si="50"/>
        <v>4</v>
      </c>
    </row>
    <row r="213" spans="1:11" s="1" customFormat="1">
      <c r="A213" s="50"/>
      <c r="B213" s="27" t="s">
        <v>204</v>
      </c>
      <c r="C213" s="46">
        <v>0</v>
      </c>
      <c r="D213" s="41">
        <v>0</v>
      </c>
      <c r="E213" s="47">
        <v>0</v>
      </c>
      <c r="F213" s="46">
        <v>11</v>
      </c>
      <c r="G213" s="19">
        <v>0</v>
      </c>
      <c r="H213" s="47">
        <v>11</v>
      </c>
      <c r="I213" s="41">
        <f t="shared" ref="I213:I214" si="51">C213+F213</f>
        <v>11</v>
      </c>
      <c r="J213" s="19">
        <f t="shared" ref="J213:J214" si="52">D213+G213</f>
        <v>0</v>
      </c>
      <c r="K213" s="41">
        <f t="shared" ref="K213:K214" si="53">E213+H213</f>
        <v>11</v>
      </c>
    </row>
    <row r="214" spans="1:11" s="1" customFormat="1">
      <c r="A214" s="50"/>
      <c r="B214" s="27" t="s">
        <v>205</v>
      </c>
      <c r="C214" s="46">
        <v>0</v>
      </c>
      <c r="D214" s="41">
        <v>0</v>
      </c>
      <c r="E214" s="47">
        <v>0</v>
      </c>
      <c r="F214" s="46">
        <v>7</v>
      </c>
      <c r="G214" s="19">
        <v>0</v>
      </c>
      <c r="H214" s="47">
        <v>7</v>
      </c>
      <c r="I214" s="41">
        <f t="shared" si="51"/>
        <v>7</v>
      </c>
      <c r="J214" s="19">
        <f t="shared" si="52"/>
        <v>0</v>
      </c>
      <c r="K214" s="41">
        <f t="shared" si="53"/>
        <v>7</v>
      </c>
    </row>
    <row r="215" spans="1:11" s="1" customFormat="1">
      <c r="A215" s="50"/>
      <c r="B215" s="27" t="s">
        <v>206</v>
      </c>
      <c r="C215" s="46">
        <v>0</v>
      </c>
      <c r="D215" s="41">
        <v>0</v>
      </c>
      <c r="E215" s="47">
        <v>0</v>
      </c>
      <c r="F215" s="46">
        <v>25</v>
      </c>
      <c r="G215" s="19">
        <v>0</v>
      </c>
      <c r="H215" s="47">
        <v>25</v>
      </c>
      <c r="I215" s="41">
        <f t="shared" si="48"/>
        <v>25</v>
      </c>
      <c r="J215" s="19">
        <f t="shared" si="49"/>
        <v>0</v>
      </c>
      <c r="K215" s="41">
        <f t="shared" si="50"/>
        <v>25</v>
      </c>
    </row>
    <row r="216" spans="1:11" s="1" customFormat="1">
      <c r="A216" s="50"/>
      <c r="B216" s="27" t="s">
        <v>207</v>
      </c>
      <c r="C216" s="46">
        <v>0</v>
      </c>
      <c r="D216" s="41">
        <v>0</v>
      </c>
      <c r="E216" s="47">
        <v>0</v>
      </c>
      <c r="F216" s="46">
        <v>5</v>
      </c>
      <c r="G216" s="19">
        <v>0</v>
      </c>
      <c r="H216" s="47">
        <v>5</v>
      </c>
      <c r="I216" s="41">
        <f t="shared" si="48"/>
        <v>5</v>
      </c>
      <c r="J216" s="19">
        <f t="shared" si="49"/>
        <v>0</v>
      </c>
      <c r="K216" s="41">
        <f t="shared" si="50"/>
        <v>5</v>
      </c>
    </row>
    <row r="217" spans="1:11" s="1" customFormat="1">
      <c r="A217" s="50"/>
      <c r="B217" s="27" t="s">
        <v>208</v>
      </c>
      <c r="C217" s="46">
        <v>0</v>
      </c>
      <c r="D217" s="41">
        <v>0</v>
      </c>
      <c r="E217" s="47">
        <v>0</v>
      </c>
      <c r="F217" s="46">
        <v>3</v>
      </c>
      <c r="G217" s="19">
        <v>0</v>
      </c>
      <c r="H217" s="47">
        <v>3</v>
      </c>
      <c r="I217" s="41">
        <f t="shared" si="48"/>
        <v>3</v>
      </c>
      <c r="J217" s="19">
        <f t="shared" si="49"/>
        <v>0</v>
      </c>
      <c r="K217" s="41">
        <f t="shared" si="50"/>
        <v>3</v>
      </c>
    </row>
    <row r="218" spans="1:11" s="1" customFormat="1">
      <c r="A218" s="50"/>
      <c r="B218" s="42" t="s">
        <v>8</v>
      </c>
      <c r="C218" s="45">
        <f t="shared" ref="C218:H218" si="54">SUM(C211:C217)</f>
        <v>0</v>
      </c>
      <c r="D218" s="43">
        <f t="shared" si="54"/>
        <v>0</v>
      </c>
      <c r="E218" s="44">
        <f t="shared" si="54"/>
        <v>0</v>
      </c>
      <c r="F218" s="45">
        <f t="shared" si="54"/>
        <v>91</v>
      </c>
      <c r="G218" s="43">
        <f t="shared" si="54"/>
        <v>1</v>
      </c>
      <c r="H218" s="44">
        <f t="shared" si="54"/>
        <v>92</v>
      </c>
      <c r="I218" s="43">
        <f t="shared" si="48"/>
        <v>91</v>
      </c>
      <c r="J218" s="43">
        <f t="shared" si="49"/>
        <v>1</v>
      </c>
      <c r="K218" s="43">
        <f t="shared" si="50"/>
        <v>92</v>
      </c>
    </row>
    <row r="219" spans="1:11" s="1" customFormat="1">
      <c r="A219" s="50" t="s">
        <v>209</v>
      </c>
      <c r="B219" s="27"/>
      <c r="C219" s="48"/>
      <c r="D219" s="19"/>
      <c r="E219" s="49"/>
      <c r="F219" s="48"/>
      <c r="G219" s="19"/>
      <c r="H219" s="49"/>
      <c r="I219" s="19"/>
      <c r="J219" s="19"/>
      <c r="K219" s="19"/>
    </row>
    <row r="220" spans="1:11" s="1" customFormat="1">
      <c r="A220" s="50"/>
      <c r="B220" s="27" t="s">
        <v>210</v>
      </c>
      <c r="C220" s="46">
        <v>0</v>
      </c>
      <c r="D220" s="41">
        <v>0</v>
      </c>
      <c r="E220" s="47">
        <v>0</v>
      </c>
      <c r="F220" s="46">
        <v>0</v>
      </c>
      <c r="G220" s="41">
        <v>11</v>
      </c>
      <c r="H220" s="47">
        <v>11</v>
      </c>
      <c r="I220" s="41">
        <f t="shared" ref="I220:I222" si="55">C220+F220</f>
        <v>0</v>
      </c>
      <c r="J220" s="41">
        <f t="shared" ref="J220:J222" si="56">D220+G220</f>
        <v>11</v>
      </c>
      <c r="K220" s="41">
        <f t="shared" ref="K220:K222" si="57">E220+H220</f>
        <v>11</v>
      </c>
    </row>
    <row r="221" spans="1:11" s="1" customFormat="1">
      <c r="A221" s="50"/>
      <c r="B221" s="27" t="s">
        <v>211</v>
      </c>
      <c r="C221" s="46">
        <v>0</v>
      </c>
      <c r="D221" s="41">
        <v>0</v>
      </c>
      <c r="E221" s="47">
        <v>0</v>
      </c>
      <c r="F221" s="46">
        <v>3</v>
      </c>
      <c r="G221" s="41">
        <v>36</v>
      </c>
      <c r="H221" s="47">
        <v>39</v>
      </c>
      <c r="I221" s="41">
        <f t="shared" si="55"/>
        <v>3</v>
      </c>
      <c r="J221" s="41">
        <f t="shared" si="56"/>
        <v>36</v>
      </c>
      <c r="K221" s="41">
        <f t="shared" si="57"/>
        <v>39</v>
      </c>
    </row>
    <row r="222" spans="1:11" s="1" customFormat="1">
      <c r="A222" s="50"/>
      <c r="B222" s="42" t="s">
        <v>8</v>
      </c>
      <c r="C222" s="45">
        <f>SUM(C220:C221)</f>
        <v>0</v>
      </c>
      <c r="D222" s="43">
        <f t="shared" ref="D222:H222" si="58">SUM(D220:D221)</f>
        <v>0</v>
      </c>
      <c r="E222" s="44">
        <f t="shared" si="58"/>
        <v>0</v>
      </c>
      <c r="F222" s="45">
        <f t="shared" si="58"/>
        <v>3</v>
      </c>
      <c r="G222" s="43">
        <f t="shared" si="58"/>
        <v>47</v>
      </c>
      <c r="H222" s="44">
        <f t="shared" si="58"/>
        <v>50</v>
      </c>
      <c r="I222" s="43">
        <f t="shared" si="55"/>
        <v>3</v>
      </c>
      <c r="J222" s="43">
        <f t="shared" si="56"/>
        <v>47</v>
      </c>
      <c r="K222" s="43">
        <f t="shared" si="57"/>
        <v>50</v>
      </c>
    </row>
    <row r="223" spans="1:11" s="1" customFormat="1">
      <c r="A223" s="50" t="s">
        <v>212</v>
      </c>
      <c r="B223" s="27"/>
      <c r="C223" s="48"/>
      <c r="D223" s="19"/>
      <c r="E223" s="49"/>
      <c r="F223" s="48"/>
      <c r="G223" s="19"/>
      <c r="H223" s="49"/>
      <c r="I223" s="19"/>
      <c r="J223" s="19"/>
      <c r="K223" s="19"/>
    </row>
    <row r="224" spans="1:11" s="1" customFormat="1">
      <c r="A224" s="50"/>
      <c r="B224" s="27" t="s">
        <v>213</v>
      </c>
      <c r="C224" s="46">
        <v>0</v>
      </c>
      <c r="D224" s="41">
        <v>0</v>
      </c>
      <c r="E224" s="47">
        <v>0</v>
      </c>
      <c r="F224" s="46">
        <v>3</v>
      </c>
      <c r="G224" s="24">
        <v>1</v>
      </c>
      <c r="H224" s="47">
        <v>4</v>
      </c>
      <c r="I224" s="41">
        <f t="shared" ref="I224:I234" si="59">C224+F224</f>
        <v>3</v>
      </c>
      <c r="J224" s="24">
        <f t="shared" ref="J224:J234" si="60">D224+G224</f>
        <v>1</v>
      </c>
      <c r="K224" s="41">
        <f t="shared" ref="K224:K234" si="61">E224+H224</f>
        <v>4</v>
      </c>
    </row>
    <row r="225" spans="1:11" s="1" customFormat="1">
      <c r="A225" s="50"/>
      <c r="B225" s="27" t="s">
        <v>214</v>
      </c>
      <c r="C225" s="46">
        <v>0</v>
      </c>
      <c r="D225" s="41">
        <v>0</v>
      </c>
      <c r="E225" s="47">
        <v>0</v>
      </c>
      <c r="F225" s="65">
        <v>1</v>
      </c>
      <c r="G225" s="24">
        <v>0</v>
      </c>
      <c r="H225" s="47">
        <v>1</v>
      </c>
      <c r="I225" s="21">
        <f t="shared" si="59"/>
        <v>1</v>
      </c>
      <c r="J225" s="24">
        <f t="shared" si="60"/>
        <v>0</v>
      </c>
      <c r="K225" s="41">
        <f t="shared" si="61"/>
        <v>1</v>
      </c>
    </row>
    <row r="226" spans="1:11" s="1" customFormat="1">
      <c r="A226" s="50"/>
      <c r="B226" s="27" t="s">
        <v>215</v>
      </c>
      <c r="C226" s="46">
        <v>0</v>
      </c>
      <c r="D226" s="41">
        <v>0</v>
      </c>
      <c r="E226" s="47">
        <v>0</v>
      </c>
      <c r="F226" s="65">
        <v>3</v>
      </c>
      <c r="G226" s="24">
        <v>1</v>
      </c>
      <c r="H226" s="47">
        <v>4</v>
      </c>
      <c r="I226" s="21">
        <f t="shared" ref="I226:I228" si="62">C226+F226</f>
        <v>3</v>
      </c>
      <c r="J226" s="24">
        <f t="shared" ref="J226:J228" si="63">D226+G226</f>
        <v>1</v>
      </c>
      <c r="K226" s="41">
        <f t="shared" ref="K226:K228" si="64">E226+H226</f>
        <v>4</v>
      </c>
    </row>
    <row r="227" spans="1:11" s="1" customFormat="1">
      <c r="A227" s="50"/>
      <c r="B227" s="27" t="s">
        <v>162</v>
      </c>
      <c r="C227" s="46">
        <v>1</v>
      </c>
      <c r="D227" s="41">
        <v>0</v>
      </c>
      <c r="E227" s="47">
        <v>1</v>
      </c>
      <c r="F227" s="65">
        <v>0</v>
      </c>
      <c r="G227" s="24">
        <v>0</v>
      </c>
      <c r="H227" s="47">
        <v>0</v>
      </c>
      <c r="I227" s="21">
        <f t="shared" si="62"/>
        <v>1</v>
      </c>
      <c r="J227" s="24">
        <f t="shared" si="63"/>
        <v>0</v>
      </c>
      <c r="K227" s="41">
        <f t="shared" si="64"/>
        <v>1</v>
      </c>
    </row>
    <row r="228" spans="1:11" s="1" customFormat="1">
      <c r="A228" s="50"/>
      <c r="B228" s="27" t="s">
        <v>216</v>
      </c>
      <c r="C228" s="46">
        <v>0</v>
      </c>
      <c r="D228" s="41">
        <v>0</v>
      </c>
      <c r="E228" s="47">
        <v>0</v>
      </c>
      <c r="F228" s="65">
        <v>2</v>
      </c>
      <c r="G228" s="24">
        <v>0</v>
      </c>
      <c r="H228" s="47">
        <v>2</v>
      </c>
      <c r="I228" s="21">
        <f t="shared" si="62"/>
        <v>2</v>
      </c>
      <c r="J228" s="24">
        <f t="shared" si="63"/>
        <v>0</v>
      </c>
      <c r="K228" s="41">
        <f t="shared" si="64"/>
        <v>2</v>
      </c>
    </row>
    <row r="229" spans="1:11" s="1" customFormat="1">
      <c r="A229" s="50"/>
      <c r="B229" s="27" t="s">
        <v>217</v>
      </c>
      <c r="C229" s="46">
        <v>2</v>
      </c>
      <c r="D229" s="41">
        <v>0</v>
      </c>
      <c r="E229" s="47">
        <v>2</v>
      </c>
      <c r="F229" s="65">
        <v>0</v>
      </c>
      <c r="G229" s="24">
        <v>0</v>
      </c>
      <c r="H229" s="47">
        <v>0</v>
      </c>
      <c r="I229" s="21">
        <f t="shared" si="59"/>
        <v>2</v>
      </c>
      <c r="J229" s="24">
        <f t="shared" si="60"/>
        <v>0</v>
      </c>
      <c r="K229" s="41">
        <f t="shared" si="61"/>
        <v>2</v>
      </c>
    </row>
    <row r="230" spans="1:11" s="1" customFormat="1">
      <c r="A230" s="50"/>
      <c r="B230" s="27" t="s">
        <v>163</v>
      </c>
      <c r="C230" s="46">
        <v>2</v>
      </c>
      <c r="D230" s="41">
        <v>0</v>
      </c>
      <c r="E230" s="47">
        <v>2</v>
      </c>
      <c r="F230" s="65">
        <v>0</v>
      </c>
      <c r="G230" s="24">
        <v>0</v>
      </c>
      <c r="H230" s="47">
        <v>0</v>
      </c>
      <c r="I230" s="21">
        <f t="shared" si="59"/>
        <v>2</v>
      </c>
      <c r="J230" s="24">
        <f t="shared" si="60"/>
        <v>0</v>
      </c>
      <c r="K230" s="41">
        <f t="shared" si="61"/>
        <v>2</v>
      </c>
    </row>
    <row r="231" spans="1:11" s="1" customFormat="1">
      <c r="A231" s="50"/>
      <c r="B231" s="27" t="s">
        <v>164</v>
      </c>
      <c r="C231" s="46">
        <v>1</v>
      </c>
      <c r="D231" s="41">
        <v>0</v>
      </c>
      <c r="E231" s="47">
        <v>1</v>
      </c>
      <c r="F231" s="65">
        <v>0</v>
      </c>
      <c r="G231" s="24">
        <v>0</v>
      </c>
      <c r="H231" s="47">
        <v>0</v>
      </c>
      <c r="I231" s="21">
        <f t="shared" si="59"/>
        <v>1</v>
      </c>
      <c r="J231" s="24">
        <f t="shared" si="60"/>
        <v>0</v>
      </c>
      <c r="K231" s="41">
        <f t="shared" si="61"/>
        <v>1</v>
      </c>
    </row>
    <row r="232" spans="1:11" s="1" customFormat="1">
      <c r="A232" s="50"/>
      <c r="B232" s="27" t="s">
        <v>218</v>
      </c>
      <c r="C232" s="46">
        <v>0</v>
      </c>
      <c r="D232" s="41">
        <v>0</v>
      </c>
      <c r="E232" s="47">
        <v>0</v>
      </c>
      <c r="F232" s="65">
        <v>4</v>
      </c>
      <c r="G232" s="24">
        <v>4</v>
      </c>
      <c r="H232" s="47">
        <v>8</v>
      </c>
      <c r="I232" s="21">
        <f t="shared" si="59"/>
        <v>4</v>
      </c>
      <c r="J232" s="24">
        <f t="shared" si="60"/>
        <v>4</v>
      </c>
      <c r="K232" s="41">
        <f t="shared" si="61"/>
        <v>8</v>
      </c>
    </row>
    <row r="233" spans="1:11" s="1" customFormat="1">
      <c r="A233" s="50"/>
      <c r="B233" s="27" t="s">
        <v>219</v>
      </c>
      <c r="C233" s="46">
        <v>0</v>
      </c>
      <c r="D233" s="41">
        <v>0</v>
      </c>
      <c r="E233" s="47">
        <v>0</v>
      </c>
      <c r="F233" s="65">
        <v>3</v>
      </c>
      <c r="G233" s="24">
        <v>1</v>
      </c>
      <c r="H233" s="47">
        <v>4</v>
      </c>
      <c r="I233" s="21">
        <f t="shared" si="59"/>
        <v>3</v>
      </c>
      <c r="J233" s="24">
        <f t="shared" si="60"/>
        <v>1</v>
      </c>
      <c r="K233" s="41">
        <f t="shared" si="61"/>
        <v>4</v>
      </c>
    </row>
    <row r="234" spans="1:11" s="1" customFormat="1">
      <c r="A234" s="5"/>
      <c r="B234" s="42" t="s">
        <v>8</v>
      </c>
      <c r="C234" s="45">
        <f t="shared" ref="C234:H234" si="65">SUM(C224:C233)</f>
        <v>6</v>
      </c>
      <c r="D234" s="43">
        <f t="shared" si="65"/>
        <v>0</v>
      </c>
      <c r="E234" s="44">
        <f t="shared" si="65"/>
        <v>6</v>
      </c>
      <c r="F234" s="45">
        <f t="shared" si="65"/>
        <v>16</v>
      </c>
      <c r="G234" s="43">
        <f t="shared" si="65"/>
        <v>7</v>
      </c>
      <c r="H234" s="44">
        <f t="shared" si="65"/>
        <v>23</v>
      </c>
      <c r="I234" s="43">
        <f t="shared" si="59"/>
        <v>22</v>
      </c>
      <c r="J234" s="43">
        <f t="shared" si="60"/>
        <v>7</v>
      </c>
      <c r="K234" s="43">
        <f t="shared" si="61"/>
        <v>29</v>
      </c>
    </row>
    <row r="235" spans="1:11" s="1" customFormat="1">
      <c r="A235" s="5"/>
      <c r="B235" s="42" t="s">
        <v>22</v>
      </c>
      <c r="C235" s="45">
        <f>C171+C180+C183+C187+C194+C199+C205+C209+C218+C222+C234</f>
        <v>9</v>
      </c>
      <c r="D235" s="43">
        <f t="shared" ref="D235:K235" si="66">D171+D180+D183+D187+D194+D199+D205+D209+D218+D222+D234</f>
        <v>0</v>
      </c>
      <c r="E235" s="44">
        <f t="shared" si="66"/>
        <v>9</v>
      </c>
      <c r="F235" s="45">
        <f t="shared" si="66"/>
        <v>317</v>
      </c>
      <c r="G235" s="43">
        <f t="shared" si="66"/>
        <v>86</v>
      </c>
      <c r="H235" s="44">
        <f t="shared" si="66"/>
        <v>403</v>
      </c>
      <c r="I235" s="43">
        <f t="shared" si="66"/>
        <v>326</v>
      </c>
      <c r="J235" s="43">
        <f t="shared" si="66"/>
        <v>86</v>
      </c>
      <c r="K235" s="43">
        <f t="shared" si="66"/>
        <v>412</v>
      </c>
    </row>
    <row r="236" spans="1:11" s="1" customFormat="1">
      <c r="A236" s="5"/>
      <c r="B236" s="42"/>
      <c r="C236" s="48"/>
      <c r="D236" s="19"/>
      <c r="E236" s="49"/>
      <c r="F236" s="48"/>
      <c r="G236" s="19"/>
      <c r="H236" s="49"/>
      <c r="I236" s="19"/>
      <c r="J236" s="19"/>
      <c r="K236" s="19"/>
    </row>
    <row r="237" spans="1:11" ht="26.4">
      <c r="B237" s="42" t="s">
        <v>220</v>
      </c>
      <c r="C237" s="48">
        <f>C160+C235</f>
        <v>194</v>
      </c>
      <c r="D237" s="19">
        <f t="shared" ref="D237:K237" si="67">D160+D235</f>
        <v>43</v>
      </c>
      <c r="E237" s="19">
        <f t="shared" si="67"/>
        <v>237</v>
      </c>
      <c r="F237" s="48">
        <f t="shared" si="67"/>
        <v>317</v>
      </c>
      <c r="G237" s="19">
        <f t="shared" si="67"/>
        <v>86</v>
      </c>
      <c r="H237" s="19">
        <f t="shared" si="67"/>
        <v>403</v>
      </c>
      <c r="I237" s="48">
        <f t="shared" si="67"/>
        <v>511</v>
      </c>
      <c r="J237" s="19">
        <f t="shared" si="67"/>
        <v>129</v>
      </c>
      <c r="K237" s="19">
        <f t="shared" si="67"/>
        <v>640</v>
      </c>
    </row>
    <row r="238" spans="1:11" s="1" customFormat="1"/>
    <row r="239" spans="1:11">
      <c r="A239" s="5"/>
      <c r="B239" s="42"/>
      <c r="C239" s="1"/>
      <c r="D239" s="1"/>
      <c r="E239" s="1"/>
      <c r="F239" s="1"/>
      <c r="I239" s="19"/>
      <c r="J239" s="19"/>
      <c r="K239" s="19"/>
    </row>
    <row r="240" spans="1:11" ht="43.2" customHeight="1">
      <c r="A240" s="94" t="s">
        <v>221</v>
      </c>
      <c r="B240" s="94"/>
      <c r="C240" s="19">
        <f>C124+C237</f>
        <v>194</v>
      </c>
      <c r="D240" s="19">
        <f t="shared" ref="D240:H240" si="68">D124+D237</f>
        <v>43</v>
      </c>
      <c r="E240" s="49">
        <f t="shared" si="68"/>
        <v>237</v>
      </c>
      <c r="F240" s="19">
        <f t="shared" si="68"/>
        <v>317</v>
      </c>
      <c r="G240" s="19">
        <f t="shared" si="68"/>
        <v>86</v>
      </c>
      <c r="H240" s="19">
        <f t="shared" si="68"/>
        <v>403</v>
      </c>
      <c r="I240" s="48">
        <f>I124+I237</f>
        <v>6150</v>
      </c>
      <c r="J240" s="19">
        <f t="shared" ref="J240:K240" si="69">J124+J237</f>
        <v>2908</v>
      </c>
      <c r="K240" s="19">
        <f t="shared" si="69"/>
        <v>9058</v>
      </c>
    </row>
    <row r="242" spans="1:12">
      <c r="A242" s="89" t="s">
        <v>23</v>
      </c>
      <c r="B242" s="89"/>
      <c r="C242" s="89"/>
      <c r="D242" s="89"/>
      <c r="E242" s="89"/>
      <c r="F242" s="89"/>
      <c r="G242" s="89"/>
      <c r="H242" s="89"/>
      <c r="I242" s="89"/>
      <c r="J242" s="89"/>
      <c r="K242" s="89"/>
      <c r="L242" s="55"/>
    </row>
    <row r="243" spans="1:12">
      <c r="A243" s="95" t="s">
        <v>222</v>
      </c>
      <c r="B243" s="95"/>
      <c r="C243" s="95"/>
      <c r="D243" s="95"/>
      <c r="E243" s="95"/>
      <c r="F243" s="95"/>
      <c r="G243" s="95"/>
      <c r="H243" s="95"/>
      <c r="I243" s="95"/>
      <c r="J243" s="95"/>
      <c r="K243" s="95"/>
    </row>
    <row r="244" spans="1:12" ht="37.950000000000003" customHeight="1">
      <c r="A244" s="95" t="s">
        <v>223</v>
      </c>
      <c r="B244" s="95"/>
      <c r="C244" s="95"/>
      <c r="D244" s="95"/>
      <c r="E244" s="95"/>
      <c r="F244" s="95"/>
      <c r="G244" s="95"/>
      <c r="H244" s="95"/>
      <c r="I244" s="95"/>
      <c r="J244" s="95"/>
      <c r="K244" s="95"/>
    </row>
  </sheetData>
  <mergeCells count="19">
    <mergeCell ref="A1:B1"/>
    <mergeCell ref="A2:K2"/>
    <mergeCell ref="A6:K6"/>
    <mergeCell ref="A7:K7"/>
    <mergeCell ref="I9:K9"/>
    <mergeCell ref="A5:K5"/>
    <mergeCell ref="A240:B240"/>
    <mergeCell ref="A243:K243"/>
    <mergeCell ref="A244:K244"/>
    <mergeCell ref="F132:H132"/>
    <mergeCell ref="I132:K132"/>
    <mergeCell ref="A242:K242"/>
    <mergeCell ref="A129:K129"/>
    <mergeCell ref="A130:K130"/>
    <mergeCell ref="A128:K128"/>
    <mergeCell ref="C163:E163"/>
    <mergeCell ref="F163:H163"/>
    <mergeCell ref="I163:K163"/>
    <mergeCell ref="C132:E132"/>
  </mergeCells>
  <pageMargins left="0.78740157480314965" right="0.19685039370078741" top="0.78740157480314965" bottom="0.78740157480314965" header="0.51181102362204722" footer="0.51181102362204722"/>
  <pageSetup paperSize="9" scale="80" orientation="portrait"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CFB07F8B6A634DA136D429608D4A16" ma:contentTypeVersion="16" ma:contentTypeDescription="Een nieuw document maken." ma:contentTypeScope="" ma:versionID="d52b55770e51521b83aac0cd7feb1e35">
  <xsd:schema xmlns:xsd="http://www.w3.org/2001/XMLSchema" xmlns:xs="http://www.w3.org/2001/XMLSchema" xmlns:p="http://schemas.microsoft.com/office/2006/metadata/properties" xmlns:ns2="c3712c5a-a8d0-44e8-9b9d-678a904abb54" xmlns:ns3="http://schemas.microsoft.com/sharepoint/v3/fields" xmlns:ns4="e1183e09-c796-41a2-ba5a-4d319536ae41" xmlns:ns5="9a9ec0f0-7796-43d0-ac1f-4c8c46ee0bd1" targetNamespace="http://schemas.microsoft.com/office/2006/metadata/properties" ma:root="true" ma:fieldsID="b5a51f4c2fbb39675768813fa3f7fa8e" ns2:_="" ns3:_="" ns4:_="" ns5:_="">
    <xsd:import namespace="c3712c5a-a8d0-44e8-9b9d-678a904abb54"/>
    <xsd:import namespace="http://schemas.microsoft.com/sharepoint/v3/fields"/>
    <xsd:import namespace="e1183e09-c796-41a2-ba5a-4d319536ae41"/>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_Version" minOccurs="0"/>
                <xsd:element ref="ns2:MediaServiceDateTaken" minOccurs="0"/>
                <xsd:element ref="ns2:MediaLengthInSeconds" minOccurs="0"/>
                <xsd:element ref="ns4:SharedWithUsers" minOccurs="0"/>
                <xsd:element ref="ns4:SharedWithDetails" minOccurs="0"/>
                <xsd:element ref="ns2:lcf76f155ced4ddcb4097134ff3c332f" minOccurs="0"/>
                <xsd:element ref="ns5: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12c5a-a8d0-44e8-9b9d-678a904abb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e"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183e09-c796-41a2-ba5a-4d319536ae41"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87197e86-4d33-40b3-83a0-6f4c8f991a54}" ma:internalName="TaxCatchAll" ma:showField="CatchAllData" ma:web="e1183e09-c796-41a2-ba5a-4d319536ae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ma:index="13"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c3712c5a-a8d0-44e8-9b9d-678a904abb54">
      <Terms xmlns="http://schemas.microsoft.com/office/infopath/2007/PartnerControls"/>
    </lcf76f155ced4ddcb4097134ff3c332f>
    <TaxCatchAll xmlns="9a9ec0f0-7796-43d0-ac1f-4c8c46ee0bd1" xsi:nil="true"/>
  </documentManagement>
</p:properties>
</file>

<file path=customXml/itemProps1.xml><?xml version="1.0" encoding="utf-8"?>
<ds:datastoreItem xmlns:ds="http://schemas.openxmlformats.org/officeDocument/2006/customXml" ds:itemID="{F2C1C4E2-C2EB-47AF-859B-0C66CE9EF871}">
  <ds:schemaRefs>
    <ds:schemaRef ds:uri="http://schemas.microsoft.com/sharepoint/v3/contenttype/forms"/>
  </ds:schemaRefs>
</ds:datastoreItem>
</file>

<file path=customXml/itemProps2.xml><?xml version="1.0" encoding="utf-8"?>
<ds:datastoreItem xmlns:ds="http://schemas.openxmlformats.org/officeDocument/2006/customXml" ds:itemID="{BAEDBFAB-F59F-4D3C-878C-004C8DB838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712c5a-a8d0-44e8-9b9d-678a904abb54"/>
    <ds:schemaRef ds:uri="http://schemas.microsoft.com/sharepoint/v3/fields"/>
    <ds:schemaRef ds:uri="e1183e09-c796-41a2-ba5a-4d319536ae41"/>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38E360-2DF5-4C42-9070-E159615D8DBB}">
  <ds:schemaRefs>
    <ds:schemaRef ds:uri="9a9ec0f0-7796-43d0-ac1f-4c8c46ee0bd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e1183e09-c796-41a2-ba5a-4d319536ae41"/>
    <ds:schemaRef ds:uri="http://purl.org/dc/elements/1.1/"/>
    <ds:schemaRef ds:uri="http://schemas.microsoft.com/office/2006/metadata/properties"/>
    <ds:schemaRef ds:uri="http://schemas.microsoft.com/sharepoint/v3/fields"/>
    <ds:schemaRef ds:uri="c3712c5a-a8d0-44e8-9b9d-678a904abb5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INHOUD</vt:lpstr>
      <vt:lpstr>TOELICHTING</vt:lpstr>
      <vt:lpstr>21sec46</vt:lpstr>
      <vt:lpstr>21sec47</vt:lpstr>
    </vt:vector>
  </TitlesOfParts>
  <Manager/>
  <Company>SBS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Van Impe Hannah</cp:lastModifiedBy>
  <cp:revision/>
  <dcterms:created xsi:type="dcterms:W3CDTF">2002-06-06T14:11:57Z</dcterms:created>
  <dcterms:modified xsi:type="dcterms:W3CDTF">2023-05-04T09:20:04Z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0x01010036CFB07F8B6A634DA136D429608D4A16</vt:lpwstr>
  </property>
  <property fmtid="{D5CDD505-2E9C-101B-9397-08002B2CF9AE}" pid="3" name="Order">
    <vt:r8>425500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