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676" tabRatio="762" activeTab="0"/>
  </bookViews>
  <sheets>
    <sheet name="INHOUD" sheetId="1" r:id="rId1"/>
    <sheet name="17ALG01" sheetId="2" r:id="rId2"/>
    <sheet name="17ALG02" sheetId="3" r:id="rId3"/>
    <sheet name="17ALG03" sheetId="4" r:id="rId4"/>
    <sheet name="17ALG04" sheetId="5" r:id="rId5"/>
    <sheet name="17ALG05" sheetId="6" r:id="rId6"/>
    <sheet name="17ALG06" sheetId="7" r:id="rId7"/>
    <sheet name="17ALG07" sheetId="8" r:id="rId8"/>
    <sheet name="17ALG08" sheetId="9" r:id="rId9"/>
    <sheet name="17ALG09" sheetId="10" r:id="rId10"/>
    <sheet name="17ALG10" sheetId="11" r:id="rId11"/>
  </sheets>
  <externalReferences>
    <externalReference r:id="rId14"/>
  </externalReferences>
  <definedNames>
    <definedName name="_xlnm.Print_Area" localSheetId="3">'17ALG03'!$A$1:$Q$45</definedName>
  </definedNames>
  <calcPr fullCalcOnLoad="1"/>
</workbook>
</file>

<file path=xl/sharedStrings.xml><?xml version="1.0" encoding="utf-8"?>
<sst xmlns="http://schemas.openxmlformats.org/spreadsheetml/2006/main" count="707" uniqueCount="303">
  <si>
    <t>Gemeen-</t>
  </si>
  <si>
    <t>Privaat-</t>
  </si>
  <si>
    <t>Provincie</t>
  </si>
  <si>
    <t>Gemeente</t>
  </si>
  <si>
    <t>Vlaamse</t>
  </si>
  <si>
    <t>Intercom-</t>
  </si>
  <si>
    <t>Jongens</t>
  </si>
  <si>
    <t>Meisjes</t>
  </si>
  <si>
    <t>Totaal</t>
  </si>
  <si>
    <t>schaps-</t>
  </si>
  <si>
    <t>rechtelijk</t>
  </si>
  <si>
    <t>munale</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</si>
  <si>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</si>
  <si>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</si>
  <si>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</si>
  <si>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</si>
  <si>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</si>
  <si>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</si>
  <si>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</si>
  <si>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</si>
  <si>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</si>
  <si>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</si>
  <si>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</si>
  <si>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</si>
  <si>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</si>
  <si>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</si>
  <si>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</si>
  <si>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</si>
  <si>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</si>
  <si>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</si>
  <si>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</si>
  <si>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</si>
  <si>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</si>
  <si>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</si>
  <si>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</si>
  <si>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</si>
  <si>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</si>
  <si>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</si>
  <si>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</si>
  <si>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Totaal gewoon secundair</t>
  </si>
  <si>
    <t>Totaal buitengewoon secundair</t>
  </si>
  <si>
    <t>TOTAAL SECUNDAIR ONDERWIJS</t>
  </si>
  <si>
    <t>TOTAAL BASIS- EN SECUNDAIR ONDERWIJS</t>
  </si>
  <si>
    <t>ALGEMEEN TOTAAL</t>
  </si>
  <si>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</si>
  <si>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</si>
  <si>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</si>
  <si>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</si>
  <si>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</si>
  <si>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</si>
  <si>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</si>
  <si>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</si>
  <si>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</si>
  <si>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</si>
  <si>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</si>
  <si>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</si>
  <si>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</si>
  <si>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Vlaamse Gemeenschapscommissie</t>
  </si>
  <si>
    <t>Intercommunale</t>
  </si>
  <si>
    <t>Buitengewoon secundair onderwijs</t>
  </si>
  <si>
    <t>Privaatrechtelijk</t>
  </si>
  <si>
    <t>Gewoon kleuteronderwijs</t>
  </si>
  <si>
    <t>Gewoon lager onderwijs</t>
  </si>
  <si>
    <t>Buitengewoon kleuteronderwijs</t>
  </si>
  <si>
    <t>Buitengewoon lager onderwijs</t>
  </si>
  <si>
    <t>SCHOOLBEVOLKING IN HET VOLTIJDS BASIS- EN SECUNDAIR ONDERWIJS</t>
  </si>
  <si>
    <t>PER ONDERWIJSNIVEAU, PROVINCIE EN ARRONDISSEMENT</t>
  </si>
  <si>
    <t>Gewoon</t>
  </si>
  <si>
    <t>Buiten-</t>
  </si>
  <si>
    <t>kleuter-</t>
  </si>
  <si>
    <t>gewoon</t>
  </si>
  <si>
    <t>lager</t>
  </si>
  <si>
    <t xml:space="preserve">secundair </t>
  </si>
  <si>
    <t>basis- en</t>
  </si>
  <si>
    <t>secundair</t>
  </si>
  <si>
    <t>Provincie Antwerpen</t>
  </si>
  <si>
    <t xml:space="preserve">   Arrondissement Antwerpen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</si>
  <si>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</si>
  <si>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</si>
  <si>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</si>
  <si>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</si>
  <si>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</si>
  <si>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</si>
  <si>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</si>
  <si>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</si>
  <si>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</si>
  <si>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</si>
  <si>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</si>
  <si>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</si>
  <si>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</si>
  <si>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</si>
  <si>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</si>
  <si>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</si>
  <si>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</si>
  <si>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</si>
  <si>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</si>
  <si>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</si>
  <si>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</si>
  <si>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</si>
  <si>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</si>
  <si>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</si>
  <si>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</si>
  <si>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</si>
  <si>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</si>
  <si>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Gewoon onderwijs</t>
  </si>
  <si>
    <t>Buitengewoon onderwijs</t>
  </si>
  <si>
    <t>Geboortejaar</t>
  </si>
  <si>
    <t xml:space="preserve"> </t>
  </si>
  <si>
    <t>Gemeenschaps-</t>
  </si>
  <si>
    <t>Gemeenschapsonderwijs</t>
  </si>
  <si>
    <t>%</t>
  </si>
  <si>
    <t>Privaatrechtelijk rechtspersoon</t>
  </si>
  <si>
    <t>Gewoon basisonderwijs</t>
  </si>
  <si>
    <t>Totaal gewoon onderwijs</t>
  </si>
  <si>
    <t>Buitengewoon basisonderwijs</t>
  </si>
  <si>
    <t>Totaal buitengewoon onderwijs</t>
  </si>
  <si>
    <t>Anderstalige nieuwkomers</t>
  </si>
  <si>
    <t xml:space="preserve">   Arrondissement Mechelen</t>
  </si>
  <si>
    <t>VOLTIJDS BASIS- EN SECUNDAIR ONDERWIJS</t>
  </si>
  <si>
    <t xml:space="preserve">SCHOOLBEVOLKING NAAR GEBOORTEJAAR, ONDERWIJSNIVEAU EN GESLACHT  </t>
  </si>
  <si>
    <t xml:space="preserve">modulair onderwijs op het </t>
  </si>
  <si>
    <t>niveau van de 2de en 3de graad</t>
  </si>
  <si>
    <t>2006-2007</t>
  </si>
  <si>
    <t>2007-2008</t>
  </si>
  <si>
    <t>2008-2009</t>
  </si>
  <si>
    <t>SCHOOLBEVOLKING IN HET DEELTIJDS SECUNDAIR ONDERWIJS</t>
  </si>
  <si>
    <t>Totaal DBSO</t>
  </si>
  <si>
    <t>2009-2010</t>
  </si>
  <si>
    <t>Algemene overzichtstabel basis-, secundair en hoger onderwijs</t>
  </si>
  <si>
    <t>Basis- en secundair onderwijs naar provincie</t>
  </si>
  <si>
    <t>Basis- en secundair onderwijs naar arrondissement</t>
  </si>
  <si>
    <t>Basis- en secundair onderwijs naar geboortejaar</t>
  </si>
  <si>
    <t>AANTAL CURSISTEN IN HBO5 verpleegkunde</t>
  </si>
  <si>
    <t>Deeltijds beroepssecundair onderwijs</t>
  </si>
  <si>
    <t>SCHOOLBEVOLKING: OVERZICHTSTABELLEN</t>
  </si>
  <si>
    <t>2010-2011</t>
  </si>
  <si>
    <t>Gewoon secundair onderwijs</t>
  </si>
  <si>
    <t>2011-2012</t>
  </si>
  <si>
    <t>-</t>
  </si>
  <si>
    <t>HBO5 verpleegkunde (1)</t>
  </si>
  <si>
    <t>2012-2013</t>
  </si>
  <si>
    <t>Basis- en secundair onderwijs naar soort schoolbestuur</t>
  </si>
  <si>
    <t>SCHOOLBEVOLKING IN HET VOLTIJDS ONDERWIJS NAAR SOORT SCHOOLBESTUUR EN GESLACHT</t>
  </si>
  <si>
    <t>SCHOOLBEVOLKING IN HET VOLTIJDS BASIS- EN SECUNDAIR ONDERWIJS NAAR ONDERWIJSNIVEAU EN SOORT SCHOOLBESTUUR</t>
  </si>
  <si>
    <t>2013-2014</t>
  </si>
  <si>
    <t>2014-2015</t>
  </si>
  <si>
    <t>rechtspersoon</t>
  </si>
  <si>
    <t>(2) De leerlingen in het buitengewoon onderwijs van het type 5 zijn niet in deze tabel opgenomen om dubbeltellingen te vermijden.</t>
  </si>
  <si>
    <t>(1) Deze leerlingenaantallen werden niet in de tabellen van het Nederlandstalig onderwijs opgenomen.</t>
  </si>
  <si>
    <t xml:space="preserve">   Buitengewoon onderwijs</t>
  </si>
  <si>
    <t xml:space="preserve">   Gewoon onderwijs</t>
  </si>
  <si>
    <t>Algemeen  totaal</t>
  </si>
  <si>
    <t>onder de bevoegdheid van het Vlaams Ministerie van Onderwijs en Vorming (1)(2)</t>
  </si>
  <si>
    <t xml:space="preserve">in Franstalige afdelingen van Nederlandstalige scholen </t>
  </si>
  <si>
    <t>FRANSTALIG ONDERWIJS</t>
  </si>
  <si>
    <t>in Franstalige scholen onder de bevoegdheid van het Vlaams Ministerie van Onderwijs en Vorming (1)(2)</t>
  </si>
  <si>
    <t>Aantal leerlingen in Franstalige scholen en Franstalige afdelingen van Nederlandstalige scholen</t>
  </si>
  <si>
    <t>Huisonderwijs</t>
  </si>
  <si>
    <t>17 jaar</t>
  </si>
  <si>
    <t>16 jaar</t>
  </si>
  <si>
    <t>15 jaar</t>
  </si>
  <si>
    <t>14 jaar</t>
  </si>
  <si>
    <t>13 jaar</t>
  </si>
  <si>
    <t>12 jaar</t>
  </si>
  <si>
    <t xml:space="preserve">Huisonderwijs binnen het secundair onderwijs </t>
  </si>
  <si>
    <t>11 jaar</t>
  </si>
  <si>
    <t>10 jaar</t>
  </si>
  <si>
    <t>9 jaar</t>
  </si>
  <si>
    <t>8 jaar</t>
  </si>
  <si>
    <t>7 jaar</t>
  </si>
  <si>
    <t>6 jaar</t>
  </si>
  <si>
    <t>5 jaar</t>
  </si>
  <si>
    <t>4 jaar</t>
  </si>
  <si>
    <t>3 jaar</t>
  </si>
  <si>
    <t xml:space="preserve">Huisonderwijs binnen het basisonderwijs </t>
  </si>
  <si>
    <t>HUISONDERWIJS</t>
  </si>
  <si>
    <t>2015-2016</t>
  </si>
  <si>
    <t>2016-2017</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</si>
  <si>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</si>
  <si>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</si>
  <si>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</si>
  <si>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</si>
  <si>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</si>
  <si>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</si>
  <si>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</si>
  <si>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</si>
  <si>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</si>
  <si>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</si>
  <si>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</si>
  <si>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</si>
  <si>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</si>
  <si>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</si>
  <si>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</si>
  <si>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</si>
  <si>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</si>
  <si>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</si>
  <si>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</si>
  <si>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</si>
  <si>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</si>
  <si>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</si>
  <si>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</si>
  <si>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</si>
  <si>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</si>
  <si>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</si>
  <si>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</si>
  <si>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</si>
  <si>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</si>
  <si>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</si>
  <si>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</si>
  <si>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</si>
  <si>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</si>
  <si>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</si>
  <si>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</si>
  <si>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</si>
  <si>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</si>
  <si>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</si>
  <si>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</si>
  <si>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</si>
  <si>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</si>
  <si>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</si>
  <si>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</si>
  <si>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</si>
  <si>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</si>
  <si>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</si>
  <si>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</si>
  <si>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</si>
  <si>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</si>
  <si>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</si>
  <si>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</si>
  <si>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</si>
  <si>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</si>
  <si>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</si>
  <si>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</si>
  <si>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</si>
  <si>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</si>
  <si>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</si>
  <si>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1955</t>
  </si>
  <si>
    <t>1954</t>
  </si>
  <si>
    <t>1953</t>
  </si>
  <si>
    <t>1952</t>
  </si>
  <si>
    <t>1951</t>
  </si>
  <si>
    <t>1956</t>
  </si>
  <si>
    <t>1946</t>
  </si>
  <si>
    <t>School- en academiejaar 2017-2018</t>
  </si>
  <si>
    <t>17ALG01</t>
  </si>
  <si>
    <t>17ALG02</t>
  </si>
  <si>
    <t>17ALG03</t>
  </si>
  <si>
    <t>17ALG04</t>
  </si>
  <si>
    <t>17ALG05</t>
  </si>
  <si>
    <t>17ALG07</t>
  </si>
  <si>
    <t>17ALG09</t>
  </si>
  <si>
    <t>17ALG10</t>
  </si>
  <si>
    <t>Schooljaar 2017-2018</t>
  </si>
  <si>
    <t>2017-2018</t>
  </si>
  <si>
    <r>
      <t>Op 1 februari 2018 telden het Franstalig buitengewoon kleuteronderwijs en het Franstalig buitengewoon lager onderwijs van het gemeenschapsonderwijs respetievelijk</t>
    </r>
    <r>
      <rPr>
        <sz val="10"/>
        <rFont val="Arial"/>
        <family val="2"/>
      </rPr>
      <t xml:space="preserve"> 0</t>
    </r>
    <r>
      <rPr>
        <sz val="9"/>
        <rFont val="Arial"/>
        <family val="2"/>
      </rPr>
      <t xml:space="preserve"> en 5 leerlingen in het type 5.</t>
    </r>
  </si>
  <si>
    <r>
      <t>Op 1 februari 2018 telde het Franstalig buitengewoon secundair onderwijs van de gemeenschap 32</t>
    </r>
    <r>
      <rPr>
        <b/>
        <sz val="11"/>
        <rFont val="Arial"/>
        <family val="2"/>
      </rPr>
      <t xml:space="preserve"> </t>
    </r>
    <r>
      <rPr>
        <sz val="9"/>
        <rFont val="Arial"/>
        <family val="2"/>
      </rPr>
      <t>leerlingen in het type 5.</t>
    </r>
  </si>
  <si>
    <t>17ALG06</t>
  </si>
  <si>
    <t>Hoger onderwijs (diplomacontracten) naar soort opleiding en geboortejaar</t>
  </si>
  <si>
    <t>17ALG08</t>
  </si>
  <si>
    <t>Volwassenenonderwijs en deeltijds kunstonderwijs</t>
  </si>
  <si>
    <t>(1) De telling is gebaseerd op het aantal financierbare leerlingen op 1 februari. Wie meer dan één studierichting volgt, wordt meer dan éénmaal geteld.</t>
  </si>
  <si>
    <t xml:space="preserve">     Muziek, Woordkunst en Dans</t>
  </si>
  <si>
    <t xml:space="preserve">     Beeldende kunst</t>
  </si>
  <si>
    <t>DEELTIJDS KUNSTONDERWIJS (1)</t>
  </si>
  <si>
    <t>V</t>
  </si>
  <si>
    <t>Aantal financierbare leerlingen op 1 februari 2018</t>
  </si>
  <si>
    <t>SCHOOLBEVOLKING DEELTIJDS KUNSTONDERWIJS</t>
  </si>
  <si>
    <t>(4) Van een beperkt aantal cursisten zijn de gegevens niet beschikbaar naar geslacht.</t>
  </si>
  <si>
    <t>(3) Het betreft het aantal unieke inschrijvingen in een opleiding. Dit aantal is niet gelijk aan het aantal financierbare cursisten.</t>
  </si>
  <si>
    <t xml:space="preserve">(2) Vanaf 1/9/2009 werden de vroegere GPB-opleidingen vervangen door de Specifieke lerarenopleidingen. In tegenstelling tot de GPB-opleidingen behoren de Specifieke lerarenopleidingen niet tot het hoger beroepsonderwijs van het volwassenenonderwijs. </t>
  </si>
  <si>
    <t xml:space="preserve">(1) Het aantal unieke inschrijvingen in een opleiding wordt geteld.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t>
  </si>
  <si>
    <t xml:space="preserve">     Basiseducatie (3)</t>
  </si>
  <si>
    <t xml:space="preserve">     Specifieke lerarenopleiding (1)(2)</t>
  </si>
  <si>
    <t xml:space="preserve">     Hoger beroepsonderwijs van het volwassenenonderwijs (1)</t>
  </si>
  <si>
    <t xml:space="preserve">     Secundair volwassenenonderwijs (1)</t>
  </si>
  <si>
    <t>VOLWASSENENONDERWIJS</t>
  </si>
  <si>
    <t>n.b. (4)</t>
  </si>
  <si>
    <t>Referteperiode 1/4/2017-31/3/2018</t>
  </si>
  <si>
    <t>SCHOOLBEVOLKING VOLWASSENENONDERWIJS</t>
  </si>
  <si>
    <t>(1) Staat voor professioneel en academisch gericht bachelor en master.</t>
  </si>
  <si>
    <t>Algemeen totaal</t>
  </si>
  <si>
    <t>Schakelprogramma</t>
  </si>
  <si>
    <t>Voorbereidingsprogramma</t>
  </si>
  <si>
    <t>Doctoraatsopleiding</t>
  </si>
  <si>
    <t>Academische graad van doctor</t>
  </si>
  <si>
    <t>Specifieke lerarenopleiding na master</t>
  </si>
  <si>
    <t>Specifieke lerarenopleiding na professioneel gerichte bachelor</t>
  </si>
  <si>
    <t>Master na master</t>
  </si>
  <si>
    <t>Bachelor na bachelor</t>
  </si>
  <si>
    <t>BAMA (1)</t>
  </si>
  <si>
    <t>AANTAL INSCHRIJVINGEN MET EEN DIPLOMACONTRACT NAAR GEBOORTEJAAR, SOORT OPLEIDING EN GESLACHT</t>
  </si>
  <si>
    <t>HOGER ONDERWIJS</t>
  </si>
  <si>
    <t>AANTAL INSCHRIJVINGEN IN HET HOGER ONDERWIJS</t>
  </si>
  <si>
    <t>Mannen</t>
  </si>
  <si>
    <t>Vrouwen</t>
  </si>
  <si>
    <t>HOGER ONDERWIJS (2)</t>
  </si>
  <si>
    <t>Hogescholenonderwijs</t>
  </si>
  <si>
    <t>Universitair onderwijs</t>
  </si>
  <si>
    <t>TOTAAL HOGER ONDERWIJS</t>
  </si>
  <si>
    <t>(1) De gegevens van het hoger beroepsonderwijs van het volwassenenonderwijs vindt u in Deel I, Hoofdsuk 6 -Volwassenenonderwijs.</t>
  </si>
  <si>
    <t xml:space="preserve">(2) Het betreft alle inschrijvingen van studenten met een diplomacontract en dit in een instelling van het hoger onderwijs in het huidige academiejaar. </t>
  </si>
  <si>
    <r>
      <t>Eén student kan meerdere inschrijvingen hebben</t>
    </r>
    <r>
      <rPr>
        <sz val="9"/>
        <rFont val="Arial"/>
        <family val="2"/>
      </rPr>
      <t xml:space="preserve">. </t>
    </r>
  </si>
  <si>
    <t>Academiejaar 2017-2018</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</si>
</sst>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0;\-0;&quot;-&quot;"/>
    <numFmt numFmtId="174" formatCode="0.0"/>
    <numFmt numFmtId="175" formatCode="#,##0.0"/>
    <numFmt numFmtId="176" formatCode="0.000000"/>
    <numFmt numFmtId="177" formatCode="0.000%"/>
    <numFmt numFmtId="178" formatCode="0.0%"/>
    <numFmt numFmtId="179" formatCode="0.0000%"/>
    <numFmt numFmtId="180" formatCode="00.00.00.000"/>
    <numFmt numFmtId="181" formatCode="#,##0;0;\-"/>
    <numFmt numFmtId="182" formatCode="&quot;Ja&quot;;&quot;Ja&quot;;&quot;Nee&quot;"/>
    <numFmt numFmtId="183" formatCode="&quot;Waar&quot;;&quot;Waar&quot;;&quot;Onwaar&quot;"/>
    <numFmt numFmtId="184" formatCode="&quot;Aan&quot;;&quot;Aan&quot;;&quot;Uit&quot;"/>
    <numFmt numFmtId="185" formatCode="[$€-2]\ #.##000_);[Red]\([$€-2]\ #.##000\)"/>
    <numFmt numFmtId="186" formatCode="#,##0.00;0;&quot;-&quot;"/>
    <numFmt numFmtId="187" formatCode="#,##0.0;0;&quot;-&quot;"/>
    <numFmt numFmtId="188" formatCode="#,##0.0;0.0;&quot;-&quot;"/>
    <numFmt numFmtId="189" formatCode="#,##0.00;0.00;&quot;-&quot;"/>
  </numFmts>
  <fonts count="54">
    <font>
      <sz val="10"/>
      <name val="Arial"/>
      <family val="0"/>
    </font>
    <font>
      <sz val="11"/>
      <color indexed="8"/>
      <name val="Calibri"/>
      <family val="2"/>
    </font>
    <font>
      <b/>
      <sz val="9"/>
      <name val="Arial"/>
      <family val="2"/>
    </font>
    <font>
      <sz val="9"/>
      <name val="Arial"/>
      <family val="2"/>
    </font>
    <font>
      <sz val="10"/>
      <name val="Helv"/>
      <family val="0"/>
    </font>
    <font>
      <sz val="10"/>
      <name val="MS Sans Serif"/>
      <family val="2"/>
    </font>
    <font>
      <sz val="8"/>
      <name val="Arial"/>
      <family val="2"/>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i/>
      <sz val="9"/>
      <color indexed="9"/>
      <name val="Arial"/>
      <family val="2"/>
    </font>
    <font>
      <b/>
      <i/>
      <sz val="9"/>
      <name val="Arial"/>
      <family val="2"/>
    </font>
    <font>
      <u val="single"/>
      <sz val="9"/>
      <name val="Arial"/>
      <family val="2"/>
    </font>
    <font>
      <b/>
      <sz val="11"/>
      <name val="Arial"/>
      <family val="2"/>
    </font>
    <font>
      <sz val="11"/>
      <name val="Optimum"/>
      <family val="0"/>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9"/>
      <color indexed="10"/>
      <name val="Arial"/>
      <family val="2"/>
    </font>
    <font>
      <sz val="9"/>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medium"/>
      <bottom/>
    </border>
    <border>
      <left style="thin"/>
      <right/>
      <top style="medium"/>
      <bottom style="thin"/>
    </border>
    <border>
      <left/>
      <right/>
      <top style="medium"/>
      <bottom style="thin"/>
    </border>
    <border>
      <left style="thin"/>
      <right style="thin"/>
      <top/>
      <bottom/>
    </border>
    <border>
      <left style="thin">
        <color indexed="8"/>
      </left>
      <right/>
      <top style="medium"/>
      <bottom/>
    </border>
    <border>
      <left style="medium">
        <color indexed="8"/>
      </left>
      <right/>
      <top style="medium"/>
      <bottom/>
    </border>
    <border>
      <left style="thin">
        <color indexed="8"/>
      </left>
      <right style="medium"/>
      <top style="medium"/>
      <bottom/>
    </border>
    <border>
      <left style="thin">
        <color indexed="8"/>
      </left>
      <right/>
      <top/>
      <bottom/>
    </border>
    <border>
      <left style="thin">
        <color indexed="8"/>
      </left>
      <right style="medium"/>
      <top/>
      <bottom/>
    </border>
    <border>
      <left style="thin">
        <color indexed="8"/>
      </left>
      <right/>
      <top style="thin"/>
      <bottom/>
    </border>
    <border>
      <left style="medium"/>
      <right/>
      <top style="thin"/>
      <bottom/>
    </border>
    <border>
      <left style="thin">
        <color indexed="8"/>
      </left>
      <right style="medium"/>
      <top style="thin"/>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top style="thin">
        <color indexed="8"/>
      </top>
      <bottom/>
    </border>
    <border>
      <left style="medium"/>
      <right/>
      <top style="thin">
        <color indexed="8"/>
      </top>
      <bottom/>
    </border>
    <border>
      <left style="thin">
        <color indexed="8"/>
      </left>
      <right style="medium"/>
      <top style="thin">
        <color indexed="8"/>
      </top>
      <bottom/>
    </border>
    <border>
      <left/>
      <right/>
      <top style="thin">
        <color indexed="8"/>
      </top>
      <bottom/>
    </border>
    <border>
      <left style="medium"/>
      <right style="thin">
        <color indexed="8"/>
      </right>
      <top/>
      <bottom/>
    </border>
    <border>
      <left style="thin">
        <color indexed="8"/>
      </left>
      <right/>
      <top/>
      <bottom style="thin">
        <color indexed="8"/>
      </bottom>
    </border>
    <border>
      <left style="medium"/>
      <right/>
      <top/>
      <bottom style="thin">
        <color indexed="8"/>
      </bottom>
    </border>
    <border>
      <left/>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style="thin"/>
      <top/>
      <bottom/>
    </border>
    <border>
      <left style="thin"/>
      <right style="medium"/>
      <top/>
      <bottom/>
    </border>
    <border>
      <left style="thin"/>
      <right/>
      <top style="thin">
        <color indexed="8"/>
      </top>
      <bottom/>
    </border>
    <border>
      <left/>
      <right/>
      <top style="thin"/>
      <bottom style="thin"/>
    </border>
    <border>
      <left style="thin">
        <color indexed="8"/>
      </left>
      <right/>
      <top style="thin"/>
      <bottom style="thin"/>
    </border>
    <border>
      <left style="thin"/>
      <right/>
      <top style="thin"/>
      <bottom style="thin"/>
    </border>
    <border>
      <left style="medium"/>
      <right/>
      <top style="thin"/>
      <bottom style="thin"/>
    </border>
    <border>
      <left style="thin">
        <color indexed="8"/>
      </left>
      <right style="medium"/>
      <top style="thin"/>
      <bottom style="thin"/>
    </border>
    <border>
      <left/>
      <right style="thin">
        <color indexed="8"/>
      </right>
      <top style="medium"/>
      <bottom style="thin"/>
    </border>
    <border>
      <left/>
      <right style="thin"/>
      <top/>
      <bottom/>
    </border>
    <border>
      <left/>
      <right style="thin">
        <color indexed="8"/>
      </right>
      <top/>
      <bottom style="thin">
        <color indexed="8"/>
      </bottom>
    </border>
    <border>
      <left/>
      <right style="thin"/>
      <top style="thin">
        <color indexed="8"/>
      </top>
      <bottom style="thin">
        <color indexed="8"/>
      </bottom>
    </border>
    <border>
      <left/>
      <right style="thin"/>
      <top style="thin">
        <color indexed="8"/>
      </top>
      <bottom/>
    </border>
    <border>
      <left/>
      <right style="thin">
        <color indexed="8"/>
      </right>
      <top/>
      <bottom/>
    </border>
    <border>
      <left/>
      <right style="thin">
        <color indexed="8"/>
      </right>
      <top style="medium">
        <color indexed="8"/>
      </top>
      <bottom/>
    </border>
    <border>
      <left style="thin">
        <color indexed="8"/>
      </left>
      <right/>
      <top style="medium">
        <color indexed="8"/>
      </top>
      <bottom/>
    </border>
    <border>
      <left style="thin">
        <color indexed="8"/>
      </left>
      <right style="thin">
        <color indexed="8"/>
      </right>
      <top style="thin">
        <color indexed="8"/>
      </top>
      <bottom/>
    </border>
    <border>
      <left style="thin">
        <color indexed="8"/>
      </left>
      <right style="thin">
        <color indexed="8"/>
      </right>
      <top/>
      <bottom/>
    </border>
    <border>
      <left style="thin"/>
      <right/>
      <top style="medium"/>
      <bottom/>
    </border>
    <border>
      <left/>
      <right style="thin"/>
      <top style="thin"/>
      <bottom style="thin"/>
    </border>
    <border>
      <left/>
      <right style="medium"/>
      <top/>
      <bottom/>
    </border>
    <border>
      <left/>
      <right style="medium"/>
      <top style="thin">
        <color indexed="8"/>
      </top>
      <bottom/>
    </border>
    <border>
      <left style="medium"/>
      <right style="thin"/>
      <top style="thin">
        <color indexed="8"/>
      </top>
      <bottom/>
    </border>
    <border>
      <left style="medium">
        <color indexed="8"/>
      </left>
      <right/>
      <top style="thin">
        <color indexed="8"/>
      </top>
      <bottom/>
    </border>
    <border>
      <left style="thin">
        <color indexed="8"/>
      </left>
      <right style="medium">
        <color indexed="8"/>
      </right>
      <top style="thin">
        <color indexed="8"/>
      </top>
      <bottom/>
    </border>
    <border>
      <left style="thin">
        <color indexed="8"/>
      </left>
      <right style="medium">
        <color indexed="8"/>
      </right>
      <top style="thin"/>
      <bottom style="thin"/>
    </border>
    <border>
      <left/>
      <right style="thin"/>
      <top style="medium"/>
      <bottom/>
    </border>
    <border>
      <left style="thin">
        <color indexed="8"/>
      </left>
      <right style="thin">
        <color indexed="8"/>
      </right>
      <top>
        <color indexed="63"/>
      </top>
      <bottom style="thin">
        <color indexed="8"/>
      </bottom>
    </border>
    <border>
      <left style="thin">
        <color indexed="8"/>
      </left>
      <right/>
      <top style="medium"/>
      <bottom style="thin"/>
    </border>
    <border>
      <left style="medium"/>
      <right/>
      <top style="medium"/>
      <bottom style="thin"/>
    </border>
    <border>
      <left style="thin">
        <color indexed="8"/>
      </left>
      <right style="medium"/>
      <top style="medium"/>
      <bottom style="thin"/>
    </border>
    <border>
      <left style="thin"/>
      <right style="thin"/>
      <top style="thin"/>
      <bottom/>
    </border>
    <border>
      <left style="thin"/>
      <right style="thin"/>
      <top style="thin">
        <color indexed="8"/>
      </top>
      <bottom/>
    </border>
    <border>
      <left style="thin"/>
      <right style="thin"/>
      <top/>
      <bottom style="thin"/>
    </border>
    <border>
      <left style="thin"/>
      <right style="thin"/>
      <top style="medium"/>
      <bottom/>
    </border>
    <border>
      <left style="medium">
        <color indexed="8"/>
      </left>
      <right/>
      <top style="medium"/>
      <bottom style="thin"/>
    </border>
    <border>
      <left style="medium"/>
      <right/>
      <top/>
      <bottom style="thin"/>
    </border>
    <border>
      <left style="thin">
        <color indexed="8"/>
      </left>
      <right style="medium"/>
      <top/>
      <bottom style="thin"/>
    </border>
    <border>
      <left style="thin"/>
      <right/>
      <top/>
      <bottom style="thin">
        <color indexed="8"/>
      </bottom>
    </border>
    <border>
      <left/>
      <right style="thin">
        <color indexed="8"/>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top style="medium"/>
      <bottom style="thin"/>
    </border>
    <border>
      <left/>
      <right/>
      <top style="medium">
        <color indexed="8"/>
      </top>
      <bottom style="thin">
        <color indexed="8"/>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74" fontId="7" fillId="0" borderId="0" applyFont="0" applyFill="0" applyBorder="0" applyAlignment="0" applyProtection="0"/>
    <xf numFmtId="176" fontId="7" fillId="0" borderId="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3" fontId="6" fillId="1" borderId="4" applyBorder="0">
      <alignment/>
      <protection/>
    </xf>
    <xf numFmtId="0" fontId="43" fillId="0" borderId="0" applyNumberFormat="0" applyFill="0" applyBorder="0" applyAlignment="0" applyProtection="0"/>
    <xf numFmtId="0" fontId="4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5" fontId="5" fillId="0" borderId="0" applyFont="0" applyFill="0" applyBorder="0" applyAlignment="0" applyProtection="0"/>
    <xf numFmtId="2" fontId="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8" fillId="1" borderId="8">
      <alignment horizontal="center" vertical="top" textRotation="90"/>
      <protection/>
    </xf>
    <xf numFmtId="0" fontId="48"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49" fillId="32" borderId="0" applyNumberFormat="0" applyBorder="0" applyAlignment="0" applyProtection="0"/>
    <xf numFmtId="178" fontId="5" fillId="0" borderId="0" applyFont="0" applyFill="0" applyBorder="0" applyAlignment="0" applyProtection="0"/>
    <xf numFmtId="10" fontId="5" fillId="0" borderId="0">
      <alignment/>
      <protection/>
    </xf>
    <xf numFmtId="177" fontId="5" fillId="0" borderId="0" applyFont="0" applyFill="0" applyBorder="0" applyAlignment="0" applyProtection="0"/>
    <xf numFmtId="179" fontId="7"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4" fillId="0" borderId="0">
      <alignment/>
      <protection/>
    </xf>
    <xf numFmtId="0" fontId="17" fillId="0" borderId="0">
      <alignment/>
      <protection/>
    </xf>
    <xf numFmtId="0" fontId="5" fillId="0" borderId="0">
      <alignment/>
      <protection/>
    </xf>
    <xf numFmtId="0" fontId="10" fillId="0" borderId="9" applyBorder="0" applyAlignment="0">
      <protection/>
    </xf>
    <xf numFmtId="0" fontId="11" fillId="0" borderId="0">
      <alignment/>
      <protection/>
    </xf>
    <xf numFmtId="0" fontId="12" fillId="33" borderId="9" applyBorder="0">
      <alignment/>
      <protection/>
    </xf>
    <xf numFmtId="0" fontId="50"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459">
    <xf numFmtId="0" fontId="0" fillId="0" borderId="0" xfId="0" applyAlignment="1">
      <alignment/>
    </xf>
    <xf numFmtId="0" fontId="3" fillId="0" borderId="0" xfId="0" applyFont="1" applyBorder="1" applyAlignment="1">
      <alignment/>
    </xf>
    <xf numFmtId="0" fontId="3" fillId="0" borderId="0" xfId="0" applyFont="1" applyAlignment="1">
      <alignment/>
    </xf>
    <xf numFmtId="173" fontId="3" fillId="0" borderId="12" xfId="0" applyNumberFormat="1" applyFont="1" applyBorder="1" applyAlignment="1">
      <alignment/>
    </xf>
    <xf numFmtId="173" fontId="3" fillId="0" borderId="0" xfId="0" applyNumberFormat="1" applyFont="1" applyAlignment="1">
      <alignment/>
    </xf>
    <xf numFmtId="3" fontId="2" fillId="0" borderId="0" xfId="0" applyNumberFormat="1" applyFont="1" applyFill="1" applyAlignment="1">
      <alignment horizontal="right"/>
    </xf>
    <xf numFmtId="173" fontId="2" fillId="0" borderId="4" xfId="0" applyNumberFormat="1" applyFont="1" applyFill="1" applyBorder="1" applyAlignment="1">
      <alignment/>
    </xf>
    <xf numFmtId="173" fontId="2" fillId="0" borderId="13" xfId="0" applyNumberFormat="1" applyFont="1" applyFill="1" applyBorder="1" applyAlignment="1">
      <alignment/>
    </xf>
    <xf numFmtId="2" fontId="2" fillId="0" borderId="13" xfId="0" applyNumberFormat="1" applyFont="1" applyFill="1" applyBorder="1" applyAlignment="1">
      <alignment/>
    </xf>
    <xf numFmtId="173" fontId="2" fillId="0" borderId="12" xfId="0" applyNumberFormat="1" applyFont="1" applyFill="1" applyBorder="1" applyAlignment="1">
      <alignment/>
    </xf>
    <xf numFmtId="173" fontId="2" fillId="0" borderId="0" xfId="0" applyNumberFormat="1" applyFont="1" applyFill="1" applyBorder="1" applyAlignment="1">
      <alignment/>
    </xf>
    <xf numFmtId="2" fontId="2" fillId="0" borderId="0" xfId="0" applyNumberFormat="1" applyFont="1" applyFill="1" applyBorder="1" applyAlignment="1">
      <alignment/>
    </xf>
    <xf numFmtId="173" fontId="2" fillId="0" borderId="0" xfId="0" applyNumberFormat="1" applyFont="1" applyFill="1" applyAlignment="1">
      <alignment/>
    </xf>
    <xf numFmtId="2" fontId="2" fillId="0" borderId="0" xfId="0" applyNumberFormat="1" applyFont="1" applyFill="1" applyAlignment="1">
      <alignmen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73" fontId="2" fillId="0" borderId="4" xfId="0" applyNumberFormat="1" applyFont="1" applyFill="1" applyBorder="1" applyAlignment="1">
      <alignment horizontal="right"/>
    </xf>
    <xf numFmtId="173" fontId="2" fillId="0" borderId="13" xfId="0" applyNumberFormat="1" applyFont="1" applyFill="1" applyBorder="1" applyAlignment="1">
      <alignment horizontal="right"/>
    </xf>
    <xf numFmtId="172" fontId="2" fillId="0" borderId="13" xfId="0" applyNumberFormat="1" applyFont="1" applyFill="1" applyBorder="1" applyAlignment="1">
      <alignment horizontal="right"/>
    </xf>
    <xf numFmtId="173" fontId="2" fillId="0" borderId="12" xfId="0" applyNumberFormat="1" applyFont="1" applyFill="1" applyBorder="1" applyAlignment="1">
      <alignment horizontal="right"/>
    </xf>
    <xf numFmtId="173" fontId="2" fillId="0" borderId="0" xfId="0" applyNumberFormat="1" applyFont="1" applyFill="1" applyBorder="1" applyAlignment="1">
      <alignment horizontal="right"/>
    </xf>
    <xf numFmtId="173" fontId="2" fillId="0" borderId="0" xfId="0" applyNumberFormat="1" applyFont="1" applyFill="1" applyAlignment="1">
      <alignment horizontal="right"/>
    </xf>
    <xf numFmtId="2" fontId="2" fillId="0" borderId="13" xfId="0" applyNumberFormat="1" applyFont="1" applyFill="1" applyBorder="1" applyAlignment="1">
      <alignment horizontal="right"/>
    </xf>
    <xf numFmtId="173" fontId="2" fillId="0" borderId="14" xfId="0" applyNumberFormat="1" applyFont="1" applyFill="1" applyBorder="1" applyAlignment="1">
      <alignment/>
    </xf>
    <xf numFmtId="173" fontId="2" fillId="0" borderId="15" xfId="0" applyNumberFormat="1" applyFont="1" applyFill="1" applyBorder="1" applyAlignment="1">
      <alignment/>
    </xf>
    <xf numFmtId="2" fontId="2" fillId="0" borderId="15" xfId="0" applyNumberFormat="1" applyFont="1" applyFill="1" applyBorder="1" applyAlignment="1">
      <alignment/>
    </xf>
    <xf numFmtId="173" fontId="2" fillId="0" borderId="16" xfId="0" applyNumberFormat="1" applyFont="1" applyFill="1" applyBorder="1" applyAlignment="1">
      <alignment horizontal="right"/>
    </xf>
    <xf numFmtId="2" fontId="2" fillId="0" borderId="17" xfId="0" applyNumberFormat="1" applyFont="1" applyFill="1" applyBorder="1" applyAlignment="1">
      <alignment/>
    </xf>
    <xf numFmtId="3" fontId="2" fillId="0" borderId="16" xfId="0" applyNumberFormat="1" applyFont="1" applyFill="1" applyBorder="1" applyAlignment="1">
      <alignment horizontal="right"/>
    </xf>
    <xf numFmtId="1" fontId="2" fillId="0" borderId="13" xfId="0" applyNumberFormat="1" applyFont="1" applyFill="1" applyBorder="1" applyAlignment="1">
      <alignment/>
    </xf>
    <xf numFmtId="1" fontId="2" fillId="0" borderId="0" xfId="0" applyNumberFormat="1" applyFont="1" applyFill="1" applyBorder="1" applyAlignment="1">
      <alignment/>
    </xf>
    <xf numFmtId="1" fontId="2" fillId="0" borderId="15" xfId="0" applyNumberFormat="1"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15"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Alignment="1">
      <alignment/>
    </xf>
    <xf numFmtId="2" fontId="3" fillId="0" borderId="0" xfId="0" applyNumberFormat="1" applyFont="1" applyFill="1" applyBorder="1" applyAlignment="1">
      <alignment/>
    </xf>
    <xf numFmtId="0" fontId="3" fillId="0" borderId="0" xfId="0" applyFont="1" applyFill="1" applyAlignment="1">
      <alignment/>
    </xf>
    <xf numFmtId="3" fontId="3" fillId="0" borderId="0" xfId="0" applyNumberFormat="1" applyFont="1" applyFill="1" applyAlignment="1">
      <alignment/>
    </xf>
    <xf numFmtId="173" fontId="3" fillId="0" borderId="12" xfId="0" applyNumberFormat="1" applyFont="1" applyFill="1" applyBorder="1" applyAlignment="1">
      <alignment/>
    </xf>
    <xf numFmtId="173" fontId="3" fillId="0" borderId="0" xfId="0" applyNumberFormat="1" applyFont="1" applyFill="1" applyAlignment="1">
      <alignment/>
    </xf>
    <xf numFmtId="2" fontId="3" fillId="0" borderId="0" xfId="0" applyNumberFormat="1" applyFont="1" applyFill="1" applyAlignment="1">
      <alignment/>
    </xf>
    <xf numFmtId="172" fontId="2" fillId="0" borderId="12" xfId="0" applyNumberFormat="1" applyFont="1" applyFill="1" applyBorder="1" applyAlignment="1">
      <alignment/>
    </xf>
    <xf numFmtId="172" fontId="2" fillId="0" borderId="0" xfId="0" applyNumberFormat="1" applyFont="1" applyFill="1" applyAlignment="1">
      <alignment/>
    </xf>
    <xf numFmtId="172" fontId="2" fillId="0" borderId="0" xfId="0" applyNumberFormat="1" applyFont="1" applyFill="1" applyBorder="1" applyAlignment="1">
      <alignment/>
    </xf>
    <xf numFmtId="0" fontId="3" fillId="0" borderId="18" xfId="0" applyFont="1" applyFill="1" applyBorder="1" applyAlignment="1">
      <alignment/>
    </xf>
    <xf numFmtId="3" fontId="3" fillId="0" borderId="19" xfId="0" applyNumberFormat="1" applyFont="1" applyFill="1" applyBorder="1" applyAlignment="1">
      <alignment horizontal="centerContinuous"/>
    </xf>
    <xf numFmtId="3" fontId="3" fillId="0" borderId="20" xfId="0" applyNumberFormat="1" applyFont="1" applyFill="1" applyBorder="1" applyAlignment="1">
      <alignment horizontal="centerContinuous"/>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0" fontId="3" fillId="0" borderId="0" xfId="0" applyFont="1" applyFill="1" applyAlignment="1">
      <alignment horizontal="right"/>
    </xf>
    <xf numFmtId="3" fontId="3" fillId="0" borderId="12" xfId="0" applyNumberFormat="1" applyFont="1" applyFill="1" applyBorder="1" applyAlignment="1">
      <alignment horizontal="centerContinuous"/>
    </xf>
    <xf numFmtId="3" fontId="3" fillId="0" borderId="0" xfId="0" applyNumberFormat="1" applyFont="1" applyFill="1" applyBorder="1" applyAlignment="1">
      <alignment horizontal="centerContinuous"/>
    </xf>
    <xf numFmtId="173" fontId="3" fillId="0" borderId="12" xfId="0" applyNumberFormat="1" applyFont="1" applyFill="1" applyBorder="1" applyAlignment="1">
      <alignment horizontal="right"/>
    </xf>
    <xf numFmtId="173" fontId="3" fillId="0" borderId="0" xfId="0" applyNumberFormat="1" applyFont="1" applyFill="1" applyAlignment="1">
      <alignment horizontal="right"/>
    </xf>
    <xf numFmtId="172" fontId="3" fillId="0" borderId="0" xfId="0" applyNumberFormat="1" applyFont="1" applyFill="1" applyAlignment="1">
      <alignment horizontal="right"/>
    </xf>
    <xf numFmtId="173" fontId="3" fillId="0" borderId="0" xfId="0" applyNumberFormat="1" applyFont="1" applyFill="1" applyBorder="1" applyAlignment="1">
      <alignment/>
    </xf>
    <xf numFmtId="1" fontId="3" fillId="0" borderId="0" xfId="0" applyNumberFormat="1" applyFont="1" applyFill="1" applyBorder="1" applyAlignment="1">
      <alignment/>
    </xf>
    <xf numFmtId="2" fontId="3" fillId="0" borderId="0" xfId="0" applyNumberFormat="1" applyFont="1" applyFill="1" applyAlignment="1">
      <alignment horizontal="right"/>
    </xf>
    <xf numFmtId="4" fontId="2" fillId="0" borderId="0" xfId="0" applyNumberFormat="1" applyFont="1" applyFill="1" applyAlignment="1">
      <alignment horizontal="right"/>
    </xf>
    <xf numFmtId="172" fontId="3" fillId="0" borderId="0" xfId="0" applyNumberFormat="1" applyFont="1" applyFill="1" applyBorder="1" applyAlignment="1">
      <alignment/>
    </xf>
    <xf numFmtId="172" fontId="3" fillId="0" borderId="0" xfId="0" applyNumberFormat="1" applyFont="1" applyFill="1" applyBorder="1" applyAlignment="1">
      <alignment horizontal="right"/>
    </xf>
    <xf numFmtId="172" fontId="3" fillId="0" borderId="21" xfId="0" applyNumberFormat="1" applyFont="1" applyFill="1" applyBorder="1" applyAlignment="1">
      <alignment/>
    </xf>
    <xf numFmtId="0" fontId="11" fillId="0" borderId="0" xfId="0" applyFont="1" applyAlignment="1">
      <alignment/>
    </xf>
    <xf numFmtId="172" fontId="3" fillId="0" borderId="12" xfId="0" applyNumberFormat="1" applyFont="1" applyFill="1" applyBorder="1" applyAlignment="1">
      <alignment/>
    </xf>
    <xf numFmtId="172" fontId="3" fillId="0" borderId="0" xfId="0" applyNumberFormat="1" applyFont="1" applyFill="1" applyAlignment="1">
      <alignment/>
    </xf>
    <xf numFmtId="0" fontId="2" fillId="0" borderId="0" xfId="0" applyFont="1" applyFill="1" applyBorder="1" applyAlignment="1">
      <alignment horizontal="center"/>
    </xf>
    <xf numFmtId="0" fontId="2" fillId="0" borderId="18" xfId="0" applyFont="1" applyFill="1" applyBorder="1" applyAlignment="1">
      <alignment/>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18" xfId="0" applyFont="1" applyFill="1" applyBorder="1" applyAlignment="1">
      <alignment horizontal="center"/>
    </xf>
    <xf numFmtId="0" fontId="3" fillId="0" borderId="25" xfId="0" applyFont="1" applyFill="1" applyBorder="1" applyAlignment="1">
      <alignment horizontal="center"/>
    </xf>
    <xf numFmtId="0" fontId="3" fillId="0" borderId="9" xfId="0" applyFont="1" applyFill="1" applyBorder="1" applyAlignment="1">
      <alignment horizontal="center"/>
    </xf>
    <xf numFmtId="0" fontId="3" fillId="0" borderId="26" xfId="0" applyFont="1" applyFill="1" applyBorder="1" applyAlignment="1">
      <alignment horizontal="center"/>
    </xf>
    <xf numFmtId="0" fontId="3" fillId="0" borderId="0" xfId="0" applyFont="1" applyFill="1" applyBorder="1" applyAlignment="1">
      <alignment horizontal="center"/>
    </xf>
    <xf numFmtId="0" fontId="2" fillId="0" borderId="13" xfId="0" applyFont="1" applyFill="1" applyBorder="1" applyAlignment="1">
      <alignment/>
    </xf>
    <xf numFmtId="0" fontId="3" fillId="0" borderId="27"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13" xfId="0" applyFont="1" applyFill="1" applyBorder="1" applyAlignment="1">
      <alignment horizontal="center"/>
    </xf>
    <xf numFmtId="172" fontId="3" fillId="0" borderId="25" xfId="0" applyNumberFormat="1" applyFont="1" applyFill="1" applyBorder="1" applyAlignment="1">
      <alignment horizontal="right"/>
    </xf>
    <xf numFmtId="172" fontId="3" fillId="0" borderId="9" xfId="0" applyNumberFormat="1" applyFont="1" applyFill="1" applyBorder="1" applyAlignment="1">
      <alignment horizontal="right"/>
    </xf>
    <xf numFmtId="172" fontId="3" fillId="0" borderId="26" xfId="0" applyNumberFormat="1" applyFont="1" applyFill="1" applyBorder="1" applyAlignment="1">
      <alignment horizontal="right"/>
    </xf>
    <xf numFmtId="172" fontId="3" fillId="0" borderId="30" xfId="0" applyNumberFormat="1" applyFont="1" applyFill="1" applyBorder="1" applyAlignment="1">
      <alignment horizontal="right"/>
    </xf>
    <xf numFmtId="172" fontId="3" fillId="0" borderId="31" xfId="0" applyNumberFormat="1" applyFont="1" applyFill="1" applyBorder="1" applyAlignment="1">
      <alignment horizontal="right"/>
    </xf>
    <xf numFmtId="172" fontId="2" fillId="0" borderId="32" xfId="0" applyNumberFormat="1" applyFont="1" applyFill="1" applyBorder="1" applyAlignment="1">
      <alignment horizontal="right"/>
    </xf>
    <xf numFmtId="172" fontId="2" fillId="0" borderId="33" xfId="0" applyNumberFormat="1" applyFont="1" applyFill="1" applyBorder="1" applyAlignment="1">
      <alignment horizontal="right"/>
    </xf>
    <xf numFmtId="172" fontId="2" fillId="0" borderId="34" xfId="0" applyNumberFormat="1" applyFont="1" applyFill="1" applyBorder="1" applyAlignment="1">
      <alignment horizontal="right"/>
    </xf>
    <xf numFmtId="172" fontId="2" fillId="0" borderId="35" xfId="0" applyNumberFormat="1" applyFont="1" applyFill="1" applyBorder="1" applyAlignment="1">
      <alignment horizontal="right"/>
    </xf>
    <xf numFmtId="172" fontId="3" fillId="0" borderId="36" xfId="0" applyNumberFormat="1" applyFont="1" applyFill="1" applyBorder="1" applyAlignment="1">
      <alignment horizontal="right"/>
    </xf>
    <xf numFmtId="172" fontId="2" fillId="0" borderId="37" xfId="0" applyNumberFormat="1" applyFont="1" applyFill="1" applyBorder="1" applyAlignment="1">
      <alignment horizontal="right"/>
    </xf>
    <xf numFmtId="172" fontId="2" fillId="0" borderId="38" xfId="0" applyNumberFormat="1" applyFont="1" applyFill="1" applyBorder="1" applyAlignment="1">
      <alignment horizontal="right"/>
    </xf>
    <xf numFmtId="172" fontId="2" fillId="0" borderId="31" xfId="0" applyNumberFormat="1" applyFont="1" applyFill="1" applyBorder="1" applyAlignment="1">
      <alignment horizontal="right"/>
    </xf>
    <xf numFmtId="172" fontId="2" fillId="0" borderId="39" xfId="0" applyNumberFormat="1" applyFont="1" applyFill="1" applyBorder="1" applyAlignment="1">
      <alignment horizontal="right"/>
    </xf>
    <xf numFmtId="0" fontId="2" fillId="0" borderId="40" xfId="0" applyFont="1" applyFill="1" applyBorder="1" applyAlignment="1">
      <alignment/>
    </xf>
    <xf numFmtId="172" fontId="2" fillId="0" borderId="41" xfId="0" applyNumberFormat="1" applyFont="1" applyFill="1" applyBorder="1" applyAlignment="1">
      <alignment horizontal="right"/>
    </xf>
    <xf numFmtId="172" fontId="2" fillId="0" borderId="42" xfId="0" applyNumberFormat="1" applyFont="1" applyFill="1" applyBorder="1" applyAlignment="1">
      <alignment horizontal="right"/>
    </xf>
    <xf numFmtId="172" fontId="2" fillId="0" borderId="43" xfId="0" applyNumberFormat="1" applyFont="1" applyFill="1" applyBorder="1" applyAlignment="1">
      <alignment horizontal="right"/>
    </xf>
    <xf numFmtId="172" fontId="2" fillId="0" borderId="40" xfId="0" applyNumberFormat="1" applyFont="1" applyFill="1" applyBorder="1" applyAlignment="1">
      <alignment horizontal="right"/>
    </xf>
    <xf numFmtId="0" fontId="3" fillId="0" borderId="21" xfId="0" applyFont="1" applyFill="1" applyBorder="1" applyAlignment="1">
      <alignment horizontal="center"/>
    </xf>
    <xf numFmtId="0" fontId="3" fillId="0" borderId="12" xfId="0" applyFont="1" applyFill="1" applyBorder="1" applyAlignment="1">
      <alignment horizontal="center"/>
    </xf>
    <xf numFmtId="0" fontId="3" fillId="0" borderId="44" xfId="0" applyFont="1" applyFill="1" applyBorder="1" applyAlignment="1">
      <alignment horizontal="center"/>
    </xf>
    <xf numFmtId="0" fontId="3" fillId="0" borderId="45" xfId="0" applyFont="1" applyFill="1" applyBorder="1" applyAlignment="1">
      <alignment horizontal="center"/>
    </xf>
    <xf numFmtId="172" fontId="3" fillId="0" borderId="0" xfId="0" applyNumberFormat="1" applyFont="1" applyFill="1" applyBorder="1" applyAlignment="1">
      <alignment horizontal="center"/>
    </xf>
    <xf numFmtId="172" fontId="2" fillId="0" borderId="44" xfId="0" applyNumberFormat="1" applyFont="1" applyFill="1" applyBorder="1" applyAlignment="1">
      <alignment/>
    </xf>
    <xf numFmtId="172" fontId="3" fillId="0" borderId="21" xfId="0" applyNumberFormat="1" applyFont="1" applyFill="1" applyBorder="1" applyAlignment="1">
      <alignment horizontal="center"/>
    </xf>
    <xf numFmtId="172" fontId="3" fillId="0" borderId="12" xfId="0" applyNumberFormat="1" applyFont="1" applyFill="1" applyBorder="1" applyAlignment="1">
      <alignment horizontal="center"/>
    </xf>
    <xf numFmtId="172" fontId="3" fillId="0" borderId="44" xfId="0" applyNumberFormat="1" applyFont="1" applyFill="1" applyBorder="1" applyAlignment="1">
      <alignment horizontal="center"/>
    </xf>
    <xf numFmtId="172" fontId="3" fillId="0" borderId="44" xfId="0" applyNumberFormat="1" applyFont="1" applyFill="1" applyBorder="1" applyAlignment="1">
      <alignment/>
    </xf>
    <xf numFmtId="172" fontId="2" fillId="0" borderId="32" xfId="0" applyNumberFormat="1" applyFont="1" applyFill="1" applyBorder="1" applyAlignment="1">
      <alignment/>
    </xf>
    <xf numFmtId="172" fontId="2" fillId="0" borderId="46" xfId="0" applyNumberFormat="1" applyFont="1" applyFill="1" applyBorder="1" applyAlignment="1">
      <alignment/>
    </xf>
    <xf numFmtId="172" fontId="2" fillId="0" borderId="35" xfId="0" applyNumberFormat="1" applyFont="1" applyFill="1" applyBorder="1" applyAlignment="1">
      <alignment/>
    </xf>
    <xf numFmtId="172" fontId="3" fillId="0" borderId="25" xfId="0" applyNumberFormat="1" applyFont="1" applyFill="1" applyBorder="1" applyAlignment="1">
      <alignment/>
    </xf>
    <xf numFmtId="172" fontId="3" fillId="0" borderId="9" xfId="0" applyNumberFormat="1" applyFont="1" applyFill="1" applyBorder="1" applyAlignment="1">
      <alignment/>
    </xf>
    <xf numFmtId="172" fontId="3" fillId="0" borderId="26" xfId="0" applyNumberFormat="1" applyFont="1" applyFill="1" applyBorder="1" applyAlignment="1">
      <alignment/>
    </xf>
    <xf numFmtId="172" fontId="2" fillId="0" borderId="25" xfId="0" applyNumberFormat="1" applyFont="1" applyFill="1" applyBorder="1" applyAlignment="1">
      <alignment/>
    </xf>
    <xf numFmtId="172" fontId="2" fillId="0" borderId="9" xfId="0" applyNumberFormat="1" applyFont="1" applyFill="1" applyBorder="1" applyAlignment="1">
      <alignment/>
    </xf>
    <xf numFmtId="172" fontId="2" fillId="0" borderId="26" xfId="0" applyNumberFormat="1" applyFont="1" applyFill="1" applyBorder="1" applyAlignment="1">
      <alignment/>
    </xf>
    <xf numFmtId="0" fontId="2" fillId="0" borderId="0" xfId="0" applyFont="1" applyFill="1" applyBorder="1" applyAlignment="1">
      <alignment horizontal="left"/>
    </xf>
    <xf numFmtId="0" fontId="2" fillId="0" borderId="47" xfId="0" applyFont="1" applyFill="1" applyBorder="1" applyAlignment="1">
      <alignment/>
    </xf>
    <xf numFmtId="172" fontId="2" fillId="0" borderId="48" xfId="0" applyNumberFormat="1" applyFont="1" applyFill="1" applyBorder="1" applyAlignment="1">
      <alignment/>
    </xf>
    <xf numFmtId="172" fontId="2" fillId="0" borderId="49" xfId="0" applyNumberFormat="1" applyFont="1" applyFill="1" applyBorder="1" applyAlignment="1">
      <alignment/>
    </xf>
    <xf numFmtId="172" fontId="2" fillId="0" borderId="50" xfId="0" applyNumberFormat="1" applyFont="1" applyFill="1" applyBorder="1" applyAlignment="1">
      <alignment/>
    </xf>
    <xf numFmtId="172" fontId="2" fillId="0" borderId="51" xfId="0" applyNumberFormat="1" applyFont="1" applyFill="1" applyBorder="1" applyAlignment="1">
      <alignment/>
    </xf>
    <xf numFmtId="172" fontId="2" fillId="0" borderId="47" xfId="0" applyNumberFormat="1" applyFont="1" applyFill="1" applyBorder="1" applyAlignment="1">
      <alignment/>
    </xf>
    <xf numFmtId="0" fontId="2" fillId="0" borderId="52" xfId="0" applyFont="1" applyFill="1" applyBorder="1" applyAlignment="1">
      <alignment/>
    </xf>
    <xf numFmtId="0" fontId="3" fillId="0" borderId="18" xfId="0" applyFont="1" applyBorder="1" applyAlignment="1">
      <alignment/>
    </xf>
    <xf numFmtId="0" fontId="3" fillId="0" borderId="25" xfId="0" applyFont="1" applyBorder="1" applyAlignment="1">
      <alignment/>
    </xf>
    <xf numFmtId="0" fontId="3" fillId="0" borderId="53" xfId="0" applyFont="1" applyBorder="1" applyAlignment="1">
      <alignment/>
    </xf>
    <xf numFmtId="0" fontId="3" fillId="0" borderId="54" xfId="0" applyFont="1" applyBorder="1" applyAlignment="1">
      <alignment/>
    </xf>
    <xf numFmtId="0" fontId="3" fillId="0" borderId="41" xfId="0" applyFont="1" applyBorder="1" applyAlignment="1">
      <alignment horizontal="right"/>
    </xf>
    <xf numFmtId="0" fontId="3" fillId="0" borderId="40" xfId="0" applyFont="1" applyBorder="1" applyAlignment="1">
      <alignment horizontal="right"/>
    </xf>
    <xf numFmtId="0" fontId="3" fillId="0" borderId="55" xfId="0" applyFont="1" applyBorder="1" applyAlignment="1">
      <alignment horizontal="right"/>
    </xf>
    <xf numFmtId="0" fontId="3" fillId="0" borderId="0" xfId="0" applyFont="1" applyAlignment="1">
      <alignment horizontal="right"/>
    </xf>
    <xf numFmtId="0" fontId="3" fillId="0" borderId="32" xfId="0" applyFont="1" applyBorder="1" applyAlignment="1">
      <alignment horizontal="right"/>
    </xf>
    <xf numFmtId="0" fontId="3" fillId="0" borderId="35" xfId="0" applyFont="1" applyBorder="1" applyAlignment="1">
      <alignment horizontal="right"/>
    </xf>
    <xf numFmtId="0" fontId="3" fillId="0" borderId="56" xfId="0" applyFont="1" applyBorder="1" applyAlignment="1">
      <alignment horizontal="right"/>
    </xf>
    <xf numFmtId="0" fontId="3" fillId="0" borderId="0" xfId="0" applyFont="1" applyBorder="1" applyAlignment="1">
      <alignment horizontal="right"/>
    </xf>
    <xf numFmtId="0" fontId="2" fillId="0" borderId="0" xfId="0" applyFont="1" applyBorder="1" applyAlignment="1">
      <alignment/>
    </xf>
    <xf numFmtId="0" fontId="3" fillId="0" borderId="25" xfId="0" applyFont="1" applyBorder="1" applyAlignment="1">
      <alignment horizontal="right"/>
    </xf>
    <xf numFmtId="0" fontId="3" fillId="0" borderId="53" xfId="0" applyFont="1" applyBorder="1" applyAlignment="1">
      <alignment horizontal="right"/>
    </xf>
    <xf numFmtId="172" fontId="3" fillId="0" borderId="25" xfId="0" applyNumberFormat="1" applyFont="1" applyBorder="1" applyAlignment="1">
      <alignment/>
    </xf>
    <xf numFmtId="172" fontId="3" fillId="0" borderId="0" xfId="0" applyNumberFormat="1" applyFont="1" applyBorder="1" applyAlignment="1">
      <alignment/>
    </xf>
    <xf numFmtId="172" fontId="3" fillId="0" borderId="0" xfId="0" applyNumberFormat="1" applyFont="1" applyBorder="1" applyAlignment="1">
      <alignment horizontal="right"/>
    </xf>
    <xf numFmtId="172" fontId="3" fillId="0" borderId="53" xfId="0" applyNumberFormat="1" applyFont="1" applyBorder="1" applyAlignment="1">
      <alignment horizontal="right"/>
    </xf>
    <xf numFmtId="172" fontId="3" fillId="0" borderId="0" xfId="0" applyNumberFormat="1" applyFont="1" applyAlignment="1">
      <alignment/>
    </xf>
    <xf numFmtId="0" fontId="2" fillId="0" borderId="57" xfId="0" applyFont="1" applyBorder="1" applyAlignment="1">
      <alignment horizontal="right"/>
    </xf>
    <xf numFmtId="172" fontId="2" fillId="0" borderId="32" xfId="0" applyNumberFormat="1" applyFont="1" applyBorder="1" applyAlignment="1">
      <alignment horizontal="right"/>
    </xf>
    <xf numFmtId="172" fontId="2" fillId="0" borderId="35" xfId="0" applyNumberFormat="1" applyFont="1" applyBorder="1" applyAlignment="1">
      <alignment horizontal="right"/>
    </xf>
    <xf numFmtId="172" fontId="2" fillId="0" borderId="56" xfId="0" applyNumberFormat="1" applyFont="1" applyBorder="1" applyAlignment="1">
      <alignment horizontal="right"/>
    </xf>
    <xf numFmtId="0" fontId="2" fillId="0" borderId="0" xfId="0" applyFont="1" applyBorder="1" applyAlignment="1">
      <alignment horizontal="right"/>
    </xf>
    <xf numFmtId="0" fontId="2" fillId="0" borderId="57" xfId="0" applyFont="1" applyBorder="1" applyAlignment="1">
      <alignment/>
    </xf>
    <xf numFmtId="0" fontId="3" fillId="0" borderId="57" xfId="0" applyFont="1" applyBorder="1" applyAlignment="1">
      <alignment/>
    </xf>
    <xf numFmtId="0" fontId="2" fillId="0" borderId="0" xfId="0" applyFont="1" applyAlignment="1">
      <alignment horizontal="right"/>
    </xf>
    <xf numFmtId="172" fontId="3" fillId="0" borderId="25" xfId="0" applyNumberFormat="1" applyFont="1" applyBorder="1" applyAlignment="1">
      <alignment horizontal="right"/>
    </xf>
    <xf numFmtId="172" fontId="3" fillId="0" borderId="53" xfId="0" applyNumberFormat="1" applyFont="1" applyBorder="1" applyAlignment="1">
      <alignment/>
    </xf>
    <xf numFmtId="172" fontId="3" fillId="0" borderId="0" xfId="0" applyNumberFormat="1" applyFont="1" applyAlignment="1">
      <alignment horizontal="right"/>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horizontal="center"/>
    </xf>
    <xf numFmtId="0" fontId="3" fillId="0" borderId="60" xfId="0" applyFont="1" applyFill="1" applyBorder="1" applyAlignment="1">
      <alignment horizontal="center"/>
    </xf>
    <xf numFmtId="0" fontId="3" fillId="0" borderId="25" xfId="0" applyFont="1" applyBorder="1" applyAlignment="1">
      <alignment horizontal="center"/>
    </xf>
    <xf numFmtId="0" fontId="3" fillId="0" borderId="61" xfId="0" applyFont="1" applyBorder="1" applyAlignment="1">
      <alignment horizontal="center"/>
    </xf>
    <xf numFmtId="0" fontId="3" fillId="0" borderId="61" xfId="0" applyFont="1" applyFill="1" applyBorder="1" applyAlignment="1">
      <alignment horizontal="center"/>
    </xf>
    <xf numFmtId="0" fontId="2" fillId="0" borderId="13" xfId="0" applyFont="1" applyBorder="1" applyAlignment="1">
      <alignment/>
    </xf>
    <xf numFmtId="172" fontId="2" fillId="0" borderId="25" xfId="0" applyNumberFormat="1" applyFont="1" applyBorder="1" applyAlignment="1">
      <alignment/>
    </xf>
    <xf numFmtId="172" fontId="2" fillId="0" borderId="32" xfId="0" applyNumberFormat="1" applyFont="1" applyBorder="1" applyAlignment="1">
      <alignment/>
    </xf>
    <xf numFmtId="0" fontId="2" fillId="0" borderId="57" xfId="0" applyFont="1" applyBorder="1" applyAlignment="1">
      <alignment horizontal="left"/>
    </xf>
    <xf numFmtId="173" fontId="3" fillId="0" borderId="18" xfId="0" applyNumberFormat="1" applyFont="1" applyBorder="1" applyAlignment="1">
      <alignment/>
    </xf>
    <xf numFmtId="173" fontId="3" fillId="0" borderId="62" xfId="0" applyNumberFormat="1" applyFont="1" applyFill="1" applyBorder="1" applyAlignment="1">
      <alignment horizontal="centerContinuous"/>
    </xf>
    <xf numFmtId="173" fontId="3" fillId="0" borderId="18" xfId="0" applyNumberFormat="1" applyFont="1" applyFill="1" applyBorder="1" applyAlignment="1">
      <alignment horizontal="centerContinuous"/>
    </xf>
    <xf numFmtId="173" fontId="3" fillId="0" borderId="20" xfId="0" applyNumberFormat="1" applyFont="1" applyFill="1" applyBorder="1" applyAlignment="1">
      <alignment horizontal="centerContinuous"/>
    </xf>
    <xf numFmtId="173" fontId="3" fillId="0" borderId="0" xfId="0" applyNumberFormat="1" applyFont="1" applyBorder="1" applyAlignment="1">
      <alignment/>
    </xf>
    <xf numFmtId="173" fontId="3" fillId="0" borderId="49" xfId="0" applyNumberFormat="1" applyFont="1" applyFill="1" applyBorder="1" applyAlignment="1">
      <alignment horizontal="centerContinuous"/>
    </xf>
    <xf numFmtId="173" fontId="3" fillId="0" borderId="47" xfId="0" applyNumberFormat="1" applyFont="1" applyFill="1" applyBorder="1" applyAlignment="1">
      <alignment horizontal="centerContinuous"/>
    </xf>
    <xf numFmtId="173" fontId="3" fillId="0" borderId="63" xfId="0" applyNumberFormat="1" applyFont="1" applyFill="1" applyBorder="1" applyAlignment="1">
      <alignment horizontal="centerContinuous"/>
    </xf>
    <xf numFmtId="173" fontId="3" fillId="0" borderId="12" xfId="0" applyNumberFormat="1" applyFont="1" applyFill="1" applyBorder="1" applyAlignment="1">
      <alignment horizontal="centerContinuous"/>
    </xf>
    <xf numFmtId="173" fontId="3" fillId="0" borderId="0" xfId="0" applyNumberFormat="1" applyFont="1" applyFill="1" applyBorder="1" applyAlignment="1">
      <alignment horizontal="centerContinuous"/>
    </xf>
    <xf numFmtId="173" fontId="3" fillId="0" borderId="0" xfId="0" applyNumberFormat="1" applyFont="1" applyBorder="1" applyAlignment="1">
      <alignment horizontal="center"/>
    </xf>
    <xf numFmtId="173" fontId="3" fillId="0" borderId="12" xfId="0" applyNumberFormat="1" applyFont="1" applyBorder="1" applyAlignment="1">
      <alignment horizontal="center"/>
    </xf>
    <xf numFmtId="173" fontId="3" fillId="0" borderId="0" xfId="0" applyNumberFormat="1" applyFont="1" applyAlignment="1">
      <alignment horizontal="center"/>
    </xf>
    <xf numFmtId="173" fontId="3" fillId="0" borderId="12" xfId="0" applyNumberFormat="1" applyFont="1" applyFill="1" applyBorder="1" applyAlignment="1">
      <alignment horizontal="center"/>
    </xf>
    <xf numFmtId="173" fontId="3" fillId="0" borderId="0" xfId="0" applyNumberFormat="1" applyFont="1" applyFill="1" applyAlignment="1">
      <alignment horizontal="center"/>
    </xf>
    <xf numFmtId="173" fontId="3" fillId="0" borderId="4" xfId="0" applyNumberFormat="1" applyFont="1" applyBorder="1" applyAlignment="1">
      <alignment horizontal="center"/>
    </xf>
    <xf numFmtId="173" fontId="3" fillId="0" borderId="13" xfId="0" applyNumberFormat="1" applyFont="1" applyBorder="1" applyAlignment="1">
      <alignment horizontal="center"/>
    </xf>
    <xf numFmtId="173" fontId="3" fillId="0" borderId="4" xfId="0" applyNumberFormat="1" applyFont="1" applyFill="1" applyBorder="1" applyAlignment="1">
      <alignment horizontal="center"/>
    </xf>
    <xf numFmtId="173" fontId="3" fillId="0" borderId="13" xfId="0" applyNumberFormat="1" applyFont="1" applyFill="1" applyBorder="1" applyAlignment="1">
      <alignment horizontal="center"/>
    </xf>
    <xf numFmtId="0" fontId="3" fillId="0" borderId="0" xfId="0" applyNumberFormat="1" applyFont="1" applyBorder="1" applyAlignment="1">
      <alignment horizontal="left"/>
    </xf>
    <xf numFmtId="173" fontId="3" fillId="0" borderId="25" xfId="0" applyNumberFormat="1" applyFont="1" applyFill="1" applyBorder="1" applyAlignment="1">
      <alignment/>
    </xf>
    <xf numFmtId="173" fontId="3" fillId="0" borderId="25" xfId="0" applyNumberFormat="1" applyFont="1" applyBorder="1" applyAlignment="1">
      <alignment/>
    </xf>
    <xf numFmtId="173" fontId="3" fillId="0" borderId="57" xfId="0" applyNumberFormat="1" applyFont="1" applyBorder="1" applyAlignment="1">
      <alignment/>
    </xf>
    <xf numFmtId="173" fontId="3" fillId="0" borderId="53" xfId="0" applyNumberFormat="1" applyFont="1" applyBorder="1" applyAlignment="1">
      <alignment/>
    </xf>
    <xf numFmtId="173" fontId="3" fillId="0" borderId="53" xfId="0" applyNumberFormat="1" applyFont="1" applyFill="1" applyBorder="1" applyAlignment="1">
      <alignment/>
    </xf>
    <xf numFmtId="172" fontId="3" fillId="0" borderId="12" xfId="0" applyNumberFormat="1" applyFont="1" applyBorder="1" applyAlignment="1">
      <alignment/>
    </xf>
    <xf numFmtId="172" fontId="2" fillId="0" borderId="4" xfId="0" applyNumberFormat="1" applyFont="1" applyFill="1" applyBorder="1" applyAlignment="1">
      <alignment horizontal="right"/>
    </xf>
    <xf numFmtId="0" fontId="3" fillId="0" borderId="15" xfId="0" applyFont="1" applyBorder="1" applyAlignment="1">
      <alignment/>
    </xf>
    <xf numFmtId="0" fontId="3" fillId="0" borderId="41" xfId="0" applyFont="1" applyBorder="1" applyAlignment="1">
      <alignment horizontal="center"/>
    </xf>
    <xf numFmtId="0" fontId="3" fillId="0" borderId="40" xfId="0" applyFont="1" applyBorder="1" applyAlignment="1">
      <alignment horizontal="center"/>
    </xf>
    <xf numFmtId="0" fontId="3" fillId="0" borderId="32" xfId="0" applyFont="1" applyBorder="1" applyAlignment="1">
      <alignment horizontal="center"/>
    </xf>
    <xf numFmtId="0" fontId="3" fillId="0" borderId="35" xfId="0" applyFont="1" applyBorder="1" applyAlignment="1">
      <alignment horizontal="center"/>
    </xf>
    <xf numFmtId="0" fontId="2" fillId="0" borderId="0" xfId="0" applyFont="1" applyAlignment="1">
      <alignment/>
    </xf>
    <xf numFmtId="172" fontId="2" fillId="0" borderId="0"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3" fontId="3" fillId="0" borderId="0" xfId="75" applyNumberFormat="1" applyFont="1" applyFill="1" applyBorder="1" applyAlignment="1">
      <alignment horizontal="left"/>
      <protection/>
    </xf>
    <xf numFmtId="172" fontId="2" fillId="0" borderId="64" xfId="0" applyNumberFormat="1" applyFont="1" applyFill="1" applyBorder="1" applyAlignment="1">
      <alignment/>
    </xf>
    <xf numFmtId="172" fontId="3" fillId="0" borderId="64" xfId="0" applyNumberFormat="1" applyFont="1" applyFill="1" applyBorder="1" applyAlignment="1">
      <alignment horizontal="center"/>
    </xf>
    <xf numFmtId="172" fontId="3" fillId="0" borderId="64" xfId="0" applyNumberFormat="1" applyFont="1" applyFill="1" applyBorder="1" applyAlignment="1">
      <alignment/>
    </xf>
    <xf numFmtId="172" fontId="2" fillId="0" borderId="65" xfId="0" applyNumberFormat="1" applyFont="1" applyFill="1" applyBorder="1" applyAlignment="1">
      <alignment/>
    </xf>
    <xf numFmtId="172" fontId="2" fillId="0" borderId="66" xfId="0" applyNumberFormat="1" applyFont="1" applyFill="1" applyBorder="1" applyAlignment="1">
      <alignment/>
    </xf>
    <xf numFmtId="172" fontId="0" fillId="0" borderId="25" xfId="0" applyNumberFormat="1" applyFill="1" applyBorder="1" applyAlignment="1">
      <alignment/>
    </xf>
    <xf numFmtId="3" fontId="3" fillId="0" borderId="18" xfId="0" applyNumberFormat="1" applyFont="1" applyFill="1" applyBorder="1" applyAlignment="1">
      <alignment/>
    </xf>
    <xf numFmtId="3" fontId="2" fillId="0" borderId="0" xfId="0" applyNumberFormat="1" applyFont="1" applyFill="1" applyAlignment="1">
      <alignment/>
    </xf>
    <xf numFmtId="2" fontId="2" fillId="0" borderId="16" xfId="0" applyNumberFormat="1" applyFont="1" applyFill="1" applyBorder="1" applyAlignment="1">
      <alignment/>
    </xf>
    <xf numFmtId="2" fontId="2" fillId="0" borderId="53" xfId="0" applyNumberFormat="1" applyFont="1" applyFill="1" applyBorder="1" applyAlignment="1">
      <alignment/>
    </xf>
    <xf numFmtId="2" fontId="3" fillId="0" borderId="53" xfId="0" applyNumberFormat="1" applyFont="1" applyFill="1" applyBorder="1" applyAlignment="1">
      <alignment/>
    </xf>
    <xf numFmtId="173" fontId="3" fillId="0" borderId="0" xfId="0" applyNumberFormat="1" applyFont="1" applyBorder="1" applyAlignment="1">
      <alignment horizontal="right"/>
    </xf>
    <xf numFmtId="173" fontId="3" fillId="0" borderId="12" xfId="0" applyNumberFormat="1" applyFont="1" applyBorder="1" applyAlignment="1">
      <alignment horizontal="right"/>
    </xf>
    <xf numFmtId="172" fontId="2" fillId="0" borderId="0" xfId="0" applyNumberFormat="1" applyFont="1" applyFill="1" applyBorder="1" applyAlignment="1">
      <alignment horizontal="right"/>
    </xf>
    <xf numFmtId="172" fontId="2" fillId="0" borderId="67" xfId="0" applyNumberFormat="1" applyFont="1" applyFill="1" applyBorder="1" applyAlignment="1">
      <alignment horizontal="right"/>
    </xf>
    <xf numFmtId="172" fontId="2" fillId="0" borderId="68" xfId="0" applyNumberFormat="1" applyFont="1" applyFill="1" applyBorder="1" applyAlignment="1">
      <alignment horizontal="right"/>
    </xf>
    <xf numFmtId="172" fontId="2" fillId="0" borderId="68" xfId="0" applyNumberFormat="1" applyFont="1" applyFill="1" applyBorder="1" applyAlignment="1">
      <alignment/>
    </xf>
    <xf numFmtId="172" fontId="2" fillId="0" borderId="69" xfId="0" applyNumberFormat="1" applyFont="1" applyFill="1" applyBorder="1" applyAlignment="1">
      <alignment/>
    </xf>
    <xf numFmtId="172" fontId="2" fillId="0" borderId="34" xfId="0" applyNumberFormat="1" applyFont="1" applyFill="1" applyBorder="1" applyAlignment="1">
      <alignment/>
    </xf>
    <xf numFmtId="172" fontId="2" fillId="0" borderId="16" xfId="0" applyNumberFormat="1" applyFont="1" applyFill="1" applyBorder="1" applyAlignment="1">
      <alignment horizontal="right"/>
    </xf>
    <xf numFmtId="173" fontId="3" fillId="0" borderId="0" xfId="0" applyNumberFormat="1" applyFont="1" applyFill="1" applyBorder="1" applyAlignment="1">
      <alignment horizontal="right"/>
    </xf>
    <xf numFmtId="0" fontId="3" fillId="0" borderId="0" xfId="71" applyFont="1" applyFill="1">
      <alignment/>
      <protection/>
    </xf>
    <xf numFmtId="0" fontId="3" fillId="0" borderId="0" xfId="71" applyFont="1" applyFill="1" applyBorder="1">
      <alignment/>
      <protection/>
    </xf>
    <xf numFmtId="172" fontId="3" fillId="0" borderId="0" xfId="71" applyNumberFormat="1" applyFont="1" applyFill="1" applyBorder="1">
      <alignment/>
      <protection/>
    </xf>
    <xf numFmtId="172" fontId="3" fillId="0" borderId="0" xfId="71" applyNumberFormat="1" applyFont="1" applyFill="1" applyBorder="1" applyAlignment="1">
      <alignment horizontal="right"/>
      <protection/>
    </xf>
    <xf numFmtId="172" fontId="3" fillId="0" borderId="12" xfId="71" applyNumberFormat="1" applyFont="1" applyFill="1" applyBorder="1" applyAlignment="1">
      <alignment horizontal="right"/>
      <protection/>
    </xf>
    <xf numFmtId="0" fontId="2" fillId="0" borderId="0" xfId="71" applyFont="1" applyFill="1" applyBorder="1">
      <alignment/>
      <protection/>
    </xf>
    <xf numFmtId="0" fontId="2" fillId="0" borderId="0" xfId="71" applyFont="1" applyFill="1" applyBorder="1" applyAlignment="1">
      <alignment horizontal="right"/>
      <protection/>
    </xf>
    <xf numFmtId="0" fontId="3" fillId="0" borderId="47" xfId="71" applyFont="1" applyFill="1" applyBorder="1" applyAlignment="1">
      <alignment horizontal="right"/>
      <protection/>
    </xf>
    <xf numFmtId="0" fontId="3" fillId="0" borderId="49" xfId="71" applyFont="1" applyFill="1" applyBorder="1" applyAlignment="1">
      <alignment horizontal="right"/>
      <protection/>
    </xf>
    <xf numFmtId="0" fontId="3" fillId="0" borderId="0" xfId="71" applyFont="1">
      <alignment/>
      <protection/>
    </xf>
    <xf numFmtId="0" fontId="3" fillId="0" borderId="0" xfId="71" applyFont="1" applyBorder="1">
      <alignment/>
      <protection/>
    </xf>
    <xf numFmtId="173" fontId="3" fillId="0" borderId="0" xfId="71" applyNumberFormat="1" applyFont="1">
      <alignment/>
      <protection/>
    </xf>
    <xf numFmtId="173" fontId="2" fillId="0" borderId="13" xfId="71" applyNumberFormat="1" applyFont="1" applyFill="1" applyBorder="1" applyAlignment="1">
      <alignment horizontal="right"/>
      <protection/>
    </xf>
    <xf numFmtId="173" fontId="2" fillId="0" borderId="4" xfId="71" applyNumberFormat="1" applyFont="1" applyFill="1" applyBorder="1" applyAlignment="1">
      <alignment horizontal="right"/>
      <protection/>
    </xf>
    <xf numFmtId="173" fontId="3" fillId="0" borderId="0" xfId="71" applyNumberFormat="1" applyFont="1" applyBorder="1" applyAlignment="1">
      <alignment horizontal="right"/>
      <protection/>
    </xf>
    <xf numFmtId="173" fontId="3" fillId="0" borderId="12" xfId="71" applyNumberFormat="1" applyFont="1" applyBorder="1" applyAlignment="1">
      <alignment horizontal="right"/>
      <protection/>
    </xf>
    <xf numFmtId="173" fontId="3" fillId="0" borderId="0" xfId="71" applyNumberFormat="1" applyFont="1" applyAlignment="1">
      <alignment horizontal="right"/>
      <protection/>
    </xf>
    <xf numFmtId="173" fontId="3" fillId="0" borderId="53" xfId="71" applyNumberFormat="1" applyFont="1" applyBorder="1" applyAlignment="1">
      <alignment horizontal="right"/>
      <protection/>
    </xf>
    <xf numFmtId="0" fontId="2" fillId="0" borderId="0" xfId="71" applyFont="1" applyBorder="1">
      <alignment/>
      <protection/>
    </xf>
    <xf numFmtId="173" fontId="13" fillId="0" borderId="0" xfId="71" applyNumberFormat="1" applyFont="1" applyBorder="1" applyAlignment="1">
      <alignment horizontal="right"/>
      <protection/>
    </xf>
    <xf numFmtId="173" fontId="13" fillId="0" borderId="0" xfId="71" applyNumberFormat="1" applyFont="1" applyAlignment="1">
      <alignment horizontal="right"/>
      <protection/>
    </xf>
    <xf numFmtId="173" fontId="13" fillId="0" borderId="12" xfId="71" applyNumberFormat="1" applyFont="1" applyBorder="1" applyAlignment="1">
      <alignment horizontal="right"/>
      <protection/>
    </xf>
    <xf numFmtId="173" fontId="13" fillId="0" borderId="53" xfId="71" applyNumberFormat="1" applyFont="1" applyBorder="1" applyAlignment="1">
      <alignment horizontal="right"/>
      <protection/>
    </xf>
    <xf numFmtId="0" fontId="13" fillId="0" borderId="0" xfId="71" applyFont="1" applyBorder="1">
      <alignment/>
      <protection/>
    </xf>
    <xf numFmtId="173" fontId="3" fillId="0" borderId="0" xfId="71" applyNumberFormat="1" applyFont="1" applyFill="1" applyAlignment="1">
      <alignment horizontal="right"/>
      <protection/>
    </xf>
    <xf numFmtId="173" fontId="3" fillId="0" borderId="12" xfId="71" applyNumberFormat="1" applyFont="1" applyFill="1" applyBorder="1" applyAlignment="1">
      <alignment horizontal="right"/>
      <protection/>
    </xf>
    <xf numFmtId="173" fontId="2" fillId="0" borderId="16" xfId="71" applyNumberFormat="1" applyFont="1" applyFill="1" applyBorder="1" applyAlignment="1">
      <alignment horizontal="right"/>
      <protection/>
    </xf>
    <xf numFmtId="3" fontId="3" fillId="0" borderId="0" xfId="71" applyNumberFormat="1" applyFont="1" applyBorder="1">
      <alignment/>
      <protection/>
    </xf>
    <xf numFmtId="3" fontId="3" fillId="0" borderId="0" xfId="71" applyNumberFormat="1" applyFont="1">
      <alignment/>
      <protection/>
    </xf>
    <xf numFmtId="3" fontId="3" fillId="0" borderId="12" xfId="71" applyNumberFormat="1" applyFont="1" applyBorder="1">
      <alignment/>
      <protection/>
    </xf>
    <xf numFmtId="3" fontId="3" fillId="0" borderId="53" xfId="71" applyNumberFormat="1" applyFont="1" applyBorder="1">
      <alignment/>
      <protection/>
    </xf>
    <xf numFmtId="3" fontId="3" fillId="0" borderId="12" xfId="71" applyNumberFormat="1" applyFont="1" applyBorder="1" applyAlignment="1">
      <alignment horizontal="right"/>
      <protection/>
    </xf>
    <xf numFmtId="0" fontId="3" fillId="0" borderId="0" xfId="71" applyFont="1" applyFill="1" applyBorder="1" applyAlignment="1">
      <alignment horizontal="right"/>
      <protection/>
    </xf>
    <xf numFmtId="0" fontId="3" fillId="0" borderId="12" xfId="71" applyFont="1" applyFill="1" applyBorder="1" applyAlignment="1">
      <alignment horizontal="right"/>
      <protection/>
    </xf>
    <xf numFmtId="0" fontId="3" fillId="0" borderId="53" xfId="71" applyFont="1" applyFill="1" applyBorder="1" applyAlignment="1">
      <alignment horizontal="right"/>
      <protection/>
    </xf>
    <xf numFmtId="0" fontId="3" fillId="0" borderId="0" xfId="71" applyFont="1" applyBorder="1" applyAlignment="1">
      <alignment horizontal="right"/>
      <protection/>
    </xf>
    <xf numFmtId="0" fontId="3" fillId="0" borderId="0" xfId="71" applyFont="1" applyAlignment="1">
      <alignment horizontal="right"/>
      <protection/>
    </xf>
    <xf numFmtId="0" fontId="3" fillId="0" borderId="63" xfId="71" applyFont="1" applyFill="1" applyBorder="1" applyAlignment="1">
      <alignment horizontal="right"/>
      <protection/>
    </xf>
    <xf numFmtId="0" fontId="3" fillId="0" borderId="15" xfId="71" applyFont="1" applyBorder="1" applyAlignment="1">
      <alignment horizontal="right"/>
      <protection/>
    </xf>
    <xf numFmtId="0" fontId="3" fillId="0" borderId="12" xfId="71" applyFont="1" applyFill="1" applyBorder="1">
      <alignment/>
      <protection/>
    </xf>
    <xf numFmtId="0" fontId="3" fillId="0" borderId="53" xfId="71" applyFont="1" applyFill="1" applyBorder="1">
      <alignment/>
      <protection/>
    </xf>
    <xf numFmtId="0" fontId="3" fillId="0" borderId="17" xfId="71" applyFont="1" applyFill="1" applyBorder="1" applyAlignment="1">
      <alignment horizontal="centerContinuous"/>
      <protection/>
    </xf>
    <xf numFmtId="0" fontId="3" fillId="0" borderId="15" xfId="71" applyFont="1" applyFill="1" applyBorder="1" applyAlignment="1">
      <alignment horizontal="centerContinuous"/>
      <protection/>
    </xf>
    <xf numFmtId="0" fontId="3" fillId="0" borderId="14" xfId="71" applyFont="1" applyFill="1" applyBorder="1" applyAlignment="1">
      <alignment horizontal="centerContinuous"/>
      <protection/>
    </xf>
    <xf numFmtId="0" fontId="3" fillId="0" borderId="18" xfId="71" applyFont="1" applyFill="1" applyBorder="1" applyAlignment="1">
      <alignment horizontal="centerContinuous"/>
      <protection/>
    </xf>
    <xf numFmtId="0" fontId="3" fillId="0" borderId="62" xfId="71" applyFont="1" applyFill="1" applyBorder="1" applyAlignment="1">
      <alignment horizontal="centerContinuous"/>
      <protection/>
    </xf>
    <xf numFmtId="0" fontId="3" fillId="0" borderId="70" xfId="71" applyFont="1" applyFill="1" applyBorder="1" applyAlignment="1">
      <alignment horizontal="centerContinuous"/>
      <protection/>
    </xf>
    <xf numFmtId="0" fontId="3" fillId="0" borderId="18" xfId="71" applyFont="1" applyBorder="1" applyAlignment="1">
      <alignment horizontal="centerContinuous"/>
      <protection/>
    </xf>
    <xf numFmtId="0" fontId="3" fillId="0" borderId="18" xfId="71" applyFont="1" applyBorder="1">
      <alignment/>
      <protection/>
    </xf>
    <xf numFmtId="0" fontId="14" fillId="0" borderId="0" xfId="71" applyFont="1" applyBorder="1" applyAlignment="1">
      <alignment horizontal="centerContinuous"/>
      <protection/>
    </xf>
    <xf numFmtId="0" fontId="14" fillId="0" borderId="0" xfId="71" applyFont="1" applyAlignment="1">
      <alignment horizontal="centerContinuous"/>
      <protection/>
    </xf>
    <xf numFmtId="0" fontId="3" fillId="0" borderId="0" xfId="71" applyFont="1" applyAlignment="1">
      <alignment horizontal="centerContinuous"/>
      <protection/>
    </xf>
    <xf numFmtId="0" fontId="2" fillId="0" borderId="0" xfId="71" applyFont="1" applyAlignment="1">
      <alignment horizontal="centerContinuous"/>
      <protection/>
    </xf>
    <xf numFmtId="0" fontId="3" fillId="0" borderId="0" xfId="71" applyFont="1" applyBorder="1" applyAlignment="1">
      <alignment horizontal="centerContinuous"/>
      <protection/>
    </xf>
    <xf numFmtId="0" fontId="3" fillId="0" borderId="0" xfId="71" applyFont="1" applyAlignment="1">
      <alignment horizontal="center"/>
      <protection/>
    </xf>
    <xf numFmtId="0" fontId="2" fillId="0" borderId="0" xfId="71" applyFont="1">
      <alignment/>
      <protection/>
    </xf>
    <xf numFmtId="173" fontId="2" fillId="0" borderId="0" xfId="71" applyNumberFormat="1" applyFont="1">
      <alignment/>
      <protection/>
    </xf>
    <xf numFmtId="0" fontId="2" fillId="0" borderId="0" xfId="71" applyFont="1" applyAlignment="1">
      <alignment horizontal="right"/>
      <protection/>
    </xf>
    <xf numFmtId="173" fontId="3" fillId="0" borderId="53" xfId="71" applyNumberFormat="1" applyFont="1" applyFill="1" applyBorder="1" applyAlignment="1">
      <alignment horizontal="right"/>
      <protection/>
    </xf>
    <xf numFmtId="0" fontId="3" fillId="0" borderId="53" xfId="71" applyFont="1" applyFill="1" applyBorder="1" applyAlignment="1">
      <alignment horizontal="centerContinuous"/>
      <protection/>
    </xf>
    <xf numFmtId="0" fontId="3" fillId="0" borderId="0" xfId="71" applyFont="1" applyFill="1" applyBorder="1" applyAlignment="1">
      <alignment horizontal="centerContinuous"/>
      <protection/>
    </xf>
    <xf numFmtId="0" fontId="3" fillId="0" borderId="12" xfId="71" applyFont="1" applyFill="1" applyBorder="1" applyAlignment="1">
      <alignment horizontal="centerContinuous"/>
      <protection/>
    </xf>
    <xf numFmtId="0" fontId="53" fillId="0" borderId="0" xfId="71" applyFont="1" applyFill="1" applyBorder="1">
      <alignment/>
      <protection/>
    </xf>
    <xf numFmtId="0" fontId="53" fillId="0" borderId="0" xfId="71" applyFont="1" applyFill="1">
      <alignment/>
      <protection/>
    </xf>
    <xf numFmtId="0" fontId="2" fillId="0" borderId="0" xfId="71" applyFont="1" applyFill="1">
      <alignment/>
      <protection/>
    </xf>
    <xf numFmtId="172" fontId="2" fillId="0" borderId="13" xfId="71" applyNumberFormat="1" applyFont="1" applyFill="1" applyBorder="1">
      <alignment/>
      <protection/>
    </xf>
    <xf numFmtId="172" fontId="2" fillId="0" borderId="0" xfId="71" applyNumberFormat="1" applyFont="1" applyFill="1" applyBorder="1">
      <alignment/>
      <protection/>
    </xf>
    <xf numFmtId="172" fontId="2" fillId="0" borderId="12" xfId="71" applyNumberFormat="1" applyFont="1" applyFill="1" applyBorder="1">
      <alignment/>
      <protection/>
    </xf>
    <xf numFmtId="172" fontId="3" fillId="0" borderId="15" xfId="71" applyNumberFormat="1" applyFont="1" applyFill="1" applyBorder="1">
      <alignment/>
      <protection/>
    </xf>
    <xf numFmtId="172" fontId="3" fillId="0" borderId="14" xfId="71" applyNumberFormat="1" applyFont="1" applyFill="1" applyBorder="1">
      <alignment/>
      <protection/>
    </xf>
    <xf numFmtId="172" fontId="3" fillId="0" borderId="12" xfId="71" applyNumberFormat="1" applyFont="1" applyFill="1" applyBorder="1">
      <alignment/>
      <protection/>
    </xf>
    <xf numFmtId="0" fontId="3" fillId="0" borderId="15" xfId="71" applyFont="1" applyFill="1" applyBorder="1">
      <alignment/>
      <protection/>
    </xf>
    <xf numFmtId="0" fontId="3" fillId="0" borderId="18" xfId="71" applyFont="1" applyFill="1" applyBorder="1">
      <alignment/>
      <protection/>
    </xf>
    <xf numFmtId="172" fontId="3" fillId="0" borderId="15" xfId="71" applyNumberFormat="1" applyFont="1" applyFill="1" applyBorder="1" applyAlignment="1">
      <alignment horizontal="right"/>
      <protection/>
    </xf>
    <xf numFmtId="172" fontId="3" fillId="0" borderId="14" xfId="71" applyNumberFormat="1" applyFont="1" applyFill="1" applyBorder="1" applyAlignment="1">
      <alignment horizontal="right"/>
      <protection/>
    </xf>
    <xf numFmtId="3" fontId="3" fillId="0" borderId="0" xfId="0" applyNumberFormat="1" applyFont="1" applyAlignment="1">
      <alignment horizontal="right"/>
    </xf>
    <xf numFmtId="3" fontId="3" fillId="0" borderId="0" xfId="0" applyNumberFormat="1" applyFont="1" applyBorder="1" applyAlignment="1">
      <alignment horizontal="right"/>
    </xf>
    <xf numFmtId="0" fontId="0" fillId="0" borderId="0" xfId="0" applyNumberFormat="1" applyAlignment="1">
      <alignment/>
    </xf>
    <xf numFmtId="0" fontId="0" fillId="0" borderId="71" xfId="0" applyNumberFormat="1" applyBorder="1" applyAlignment="1">
      <alignment/>
    </xf>
    <xf numFmtId="172" fontId="0" fillId="0" borderId="21" xfId="0" applyNumberFormat="1" applyBorder="1" applyAlignment="1">
      <alignment horizontal="right"/>
    </xf>
    <xf numFmtId="0" fontId="0" fillId="0" borderId="0" xfId="0" applyNumberFormat="1" applyFill="1" applyAlignment="1">
      <alignment/>
    </xf>
    <xf numFmtId="3" fontId="3" fillId="0" borderId="12" xfId="71" applyNumberFormat="1" applyFont="1" applyFill="1" applyBorder="1">
      <alignment/>
      <protection/>
    </xf>
    <xf numFmtId="3" fontId="3" fillId="0" borderId="0" xfId="71" applyNumberFormat="1" applyFont="1" applyFill="1">
      <alignment/>
      <protection/>
    </xf>
    <xf numFmtId="3" fontId="3" fillId="0" borderId="53" xfId="71" applyNumberFormat="1" applyFont="1" applyFill="1" applyBorder="1" applyAlignment="1">
      <alignment horizontal="right"/>
      <protection/>
    </xf>
    <xf numFmtId="0" fontId="11" fillId="0" borderId="0" xfId="0" applyFont="1" applyAlignment="1">
      <alignment/>
    </xf>
    <xf numFmtId="3" fontId="3" fillId="0" borderId="61" xfId="0" applyNumberFormat="1" applyFont="1" applyBorder="1" applyAlignment="1">
      <alignment/>
    </xf>
    <xf numFmtId="173" fontId="3" fillId="0" borderId="32" xfId="0" applyNumberFormat="1" applyFont="1" applyBorder="1" applyAlignment="1">
      <alignment/>
    </xf>
    <xf numFmtId="173" fontId="3" fillId="0" borderId="35" xfId="0" applyNumberFormat="1" applyFont="1" applyBorder="1" applyAlignment="1">
      <alignment/>
    </xf>
    <xf numFmtId="173" fontId="3" fillId="0" borderId="46" xfId="0" applyNumberFormat="1" applyFont="1" applyBorder="1" applyAlignment="1">
      <alignment/>
    </xf>
    <xf numFmtId="173" fontId="3" fillId="0" borderId="56" xfId="0" applyNumberFormat="1" applyFont="1" applyBorder="1" applyAlignment="1">
      <alignment/>
    </xf>
    <xf numFmtId="173" fontId="3" fillId="0" borderId="4" xfId="0" applyNumberFormat="1" applyFont="1" applyBorder="1" applyAlignment="1">
      <alignment/>
    </xf>
    <xf numFmtId="173" fontId="3" fillId="0" borderId="13" xfId="0" applyNumberFormat="1" applyFont="1" applyBorder="1" applyAlignment="1">
      <alignment/>
    </xf>
    <xf numFmtId="173" fontId="3" fillId="0" borderId="4" xfId="0" applyNumberFormat="1" applyFont="1" applyFill="1" applyBorder="1" applyAlignment="1">
      <alignment/>
    </xf>
    <xf numFmtId="173" fontId="3" fillId="0" borderId="13" xfId="0" applyNumberFormat="1" applyFont="1" applyFill="1" applyBorder="1" applyAlignment="1">
      <alignment/>
    </xf>
    <xf numFmtId="173" fontId="3" fillId="0" borderId="16" xfId="0" applyNumberFormat="1" applyFont="1" applyFill="1" applyBorder="1" applyAlignment="1">
      <alignment/>
    </xf>
    <xf numFmtId="3" fontId="3" fillId="0" borderId="0" xfId="71" applyNumberFormat="1" applyFont="1" applyFill="1" applyBorder="1">
      <alignment/>
      <protection/>
    </xf>
    <xf numFmtId="3" fontId="3" fillId="0" borderId="13" xfId="71" applyNumberFormat="1" applyFont="1" applyFill="1" applyBorder="1">
      <alignment/>
      <protection/>
    </xf>
    <xf numFmtId="3" fontId="3" fillId="0" borderId="12" xfId="71" applyNumberFormat="1" applyFont="1" applyFill="1" applyBorder="1" applyAlignment="1">
      <alignment horizontal="right"/>
      <protection/>
    </xf>
    <xf numFmtId="3" fontId="3" fillId="0" borderId="0" xfId="71" applyNumberFormat="1" applyFont="1" applyFill="1" applyBorder="1" applyAlignment="1">
      <alignment horizontal="right"/>
      <protection/>
    </xf>
    <xf numFmtId="3" fontId="3" fillId="0" borderId="14" xfId="71" applyNumberFormat="1" applyFont="1" applyFill="1" applyBorder="1">
      <alignment/>
      <protection/>
    </xf>
    <xf numFmtId="3" fontId="3" fillId="0" borderId="15" xfId="71" applyNumberFormat="1" applyFont="1" applyFill="1" applyBorder="1">
      <alignment/>
      <protection/>
    </xf>
    <xf numFmtId="3" fontId="2" fillId="0" borderId="12" xfId="71" applyNumberFormat="1" applyFont="1" applyFill="1" applyBorder="1">
      <alignment/>
      <protection/>
    </xf>
    <xf numFmtId="3" fontId="2" fillId="0" borderId="0" xfId="71" applyNumberFormat="1" applyFont="1" applyFill="1" applyBorder="1">
      <alignment/>
      <protection/>
    </xf>
    <xf numFmtId="3" fontId="2" fillId="0" borderId="13" xfId="71" applyNumberFormat="1" applyFont="1" applyFill="1" applyBorder="1">
      <alignment/>
      <protection/>
    </xf>
    <xf numFmtId="3" fontId="2" fillId="0" borderId="4" xfId="71" applyNumberFormat="1" applyFont="1" applyFill="1" applyBorder="1">
      <alignment/>
      <protection/>
    </xf>
    <xf numFmtId="172" fontId="2" fillId="0" borderId="72" xfId="0" applyNumberFormat="1" applyFont="1" applyFill="1" applyBorder="1" applyAlignment="1">
      <alignment/>
    </xf>
    <xf numFmtId="172" fontId="2" fillId="0" borderId="19" xfId="0" applyNumberFormat="1" applyFont="1" applyFill="1" applyBorder="1" applyAlignment="1">
      <alignment/>
    </xf>
    <xf numFmtId="172" fontId="2" fillId="0" borderId="73" xfId="0" applyNumberFormat="1" applyFont="1" applyFill="1" applyBorder="1" applyAlignment="1">
      <alignment/>
    </xf>
    <xf numFmtId="172" fontId="2" fillId="0" borderId="74" xfId="0" applyNumberFormat="1" applyFont="1" applyFill="1" applyBorder="1" applyAlignment="1">
      <alignment/>
    </xf>
    <xf numFmtId="172" fontId="2" fillId="0" borderId="20" xfId="0" applyNumberFormat="1" applyFont="1" applyFill="1" applyBorder="1" applyAlignment="1">
      <alignment/>
    </xf>
    <xf numFmtId="0" fontId="15" fillId="0" borderId="0" xfId="0" applyFont="1" applyAlignment="1">
      <alignment/>
    </xf>
    <xf numFmtId="2" fontId="3" fillId="0" borderId="17" xfId="0" applyNumberFormat="1" applyFont="1" applyFill="1" applyBorder="1" applyAlignment="1">
      <alignment/>
    </xf>
    <xf numFmtId="0" fontId="2" fillId="0" borderId="27" xfId="0" applyFont="1" applyBorder="1" applyAlignment="1">
      <alignment horizontal="right"/>
    </xf>
    <xf numFmtId="3" fontId="2" fillId="0" borderId="0" xfId="0" applyNumberFormat="1" applyFont="1" applyBorder="1" applyAlignment="1">
      <alignment/>
    </xf>
    <xf numFmtId="172" fontId="2" fillId="0" borderId="35" xfId="0" applyNumberFormat="1" applyFont="1" applyBorder="1" applyAlignment="1">
      <alignment/>
    </xf>
    <xf numFmtId="0" fontId="2" fillId="0" borderId="75" xfId="0" applyFont="1" applyBorder="1" applyAlignment="1">
      <alignment horizontal="right"/>
    </xf>
    <xf numFmtId="0" fontId="2" fillId="0" borderId="75" xfId="0" applyFont="1" applyBorder="1" applyAlignment="1">
      <alignment/>
    </xf>
    <xf numFmtId="0" fontId="2" fillId="0" borderId="75" xfId="0" applyFont="1" applyFill="1" applyBorder="1" applyAlignment="1">
      <alignment/>
    </xf>
    <xf numFmtId="172" fontId="3" fillId="0" borderId="21" xfId="0" applyNumberFormat="1" applyFont="1" applyBorder="1" applyAlignment="1">
      <alignment/>
    </xf>
    <xf numFmtId="172" fontId="2" fillId="0" borderId="76" xfId="0" applyNumberFormat="1" applyFont="1" applyBorder="1" applyAlignment="1">
      <alignment horizontal="right"/>
    </xf>
    <xf numFmtId="172" fontId="2" fillId="0" borderId="21" xfId="0" applyNumberFormat="1" applyFont="1" applyBorder="1" applyAlignment="1">
      <alignment/>
    </xf>
    <xf numFmtId="172" fontId="2" fillId="0" borderId="21" xfId="0" applyNumberFormat="1" applyFont="1" applyFill="1" applyBorder="1" applyAlignment="1">
      <alignment/>
    </xf>
    <xf numFmtId="0" fontId="3" fillId="0" borderId="21" xfId="0" applyFont="1" applyBorder="1" applyAlignment="1">
      <alignment/>
    </xf>
    <xf numFmtId="172" fontId="2" fillId="0" borderId="76" xfId="0" applyNumberFormat="1" applyFont="1" applyBorder="1" applyAlignment="1">
      <alignment/>
    </xf>
    <xf numFmtId="3" fontId="3" fillId="0" borderId="21" xfId="0" applyNumberFormat="1" applyFont="1" applyBorder="1" applyAlignment="1">
      <alignment/>
    </xf>
    <xf numFmtId="0" fontId="43" fillId="0" borderId="0" xfId="50" applyFill="1" applyAlignment="1">
      <alignment/>
    </xf>
    <xf numFmtId="189" fontId="3" fillId="0" borderId="0" xfId="0" applyNumberFormat="1" applyFont="1" applyFill="1" applyAlignment="1">
      <alignment/>
    </xf>
    <xf numFmtId="0" fontId="3" fillId="0" borderId="0" xfId="73" applyFont="1" applyFill="1">
      <alignment/>
      <protection/>
    </xf>
    <xf numFmtId="172" fontId="2" fillId="0" borderId="0" xfId="73" applyNumberFormat="1" applyFont="1" applyFill="1">
      <alignment/>
      <protection/>
    </xf>
    <xf numFmtId="0" fontId="2" fillId="0" borderId="0" xfId="73" applyFont="1" applyFill="1" applyAlignment="1">
      <alignment horizontal="right"/>
      <protection/>
    </xf>
    <xf numFmtId="172" fontId="2" fillId="0" borderId="0" xfId="73" applyNumberFormat="1" applyFont="1" applyFill="1" applyAlignment="1">
      <alignment horizontal="right"/>
      <protection/>
    </xf>
    <xf numFmtId="172" fontId="2" fillId="0" borderId="0" xfId="73" applyNumberFormat="1" applyFont="1" applyFill="1" applyBorder="1" applyAlignment="1">
      <alignment horizontal="right"/>
      <protection/>
    </xf>
    <xf numFmtId="172" fontId="3" fillId="0" borderId="0" xfId="73" applyNumberFormat="1" applyFont="1" applyFill="1">
      <alignment/>
      <protection/>
    </xf>
    <xf numFmtId="172" fontId="2" fillId="0" borderId="13" xfId="73" applyNumberFormat="1" applyFont="1" applyFill="1" applyBorder="1" applyAlignment="1">
      <alignment horizontal="right"/>
      <protection/>
    </xf>
    <xf numFmtId="172" fontId="2" fillId="0" borderId="4" xfId="73" applyNumberFormat="1" applyFont="1" applyFill="1" applyBorder="1" applyAlignment="1">
      <alignment horizontal="right"/>
      <protection/>
    </xf>
    <xf numFmtId="0" fontId="3" fillId="0" borderId="0" xfId="73" applyFont="1" applyFill="1" applyAlignment="1">
      <alignment horizontal="right"/>
      <protection/>
    </xf>
    <xf numFmtId="172" fontId="3" fillId="0" borderId="0" xfId="73" applyNumberFormat="1" applyFont="1" applyFill="1" applyBorder="1" applyAlignment="1">
      <alignment horizontal="right"/>
      <protection/>
    </xf>
    <xf numFmtId="172" fontId="3" fillId="0" borderId="12" xfId="73" applyNumberFormat="1" applyFont="1" applyFill="1" applyBorder="1" applyAlignment="1">
      <alignment horizontal="right"/>
      <protection/>
    </xf>
    <xf numFmtId="172" fontId="3" fillId="0" borderId="21" xfId="73" applyNumberFormat="1" applyFont="1" applyFill="1" applyBorder="1" applyAlignment="1">
      <alignment horizontal="right"/>
      <protection/>
    </xf>
    <xf numFmtId="172" fontId="3" fillId="0" borderId="0" xfId="74" applyNumberFormat="1" applyFont="1" applyFill="1" applyBorder="1" applyAlignment="1">
      <alignment horizontal="right"/>
      <protection/>
    </xf>
    <xf numFmtId="0" fontId="2" fillId="0" borderId="0" xfId="73" applyFont="1" applyFill="1">
      <alignment/>
      <protection/>
    </xf>
    <xf numFmtId="0" fontId="3" fillId="0" borderId="0" xfId="73" applyFont="1" applyFill="1" applyBorder="1" applyAlignment="1">
      <alignment horizontal="center"/>
      <protection/>
    </xf>
    <xf numFmtId="0" fontId="3" fillId="0" borderId="15" xfId="73" applyFont="1" applyFill="1" applyBorder="1" applyAlignment="1">
      <alignment horizontal="center"/>
      <protection/>
    </xf>
    <xf numFmtId="0" fontId="3" fillId="0" borderId="14" xfId="73" applyFont="1" applyFill="1" applyBorder="1" applyAlignment="1">
      <alignment horizontal="center"/>
      <protection/>
    </xf>
    <xf numFmtId="0" fontId="3" fillId="0" borderId="77" xfId="73" applyFont="1" applyFill="1" applyBorder="1" applyAlignment="1">
      <alignment horizontal="center"/>
      <protection/>
    </xf>
    <xf numFmtId="0" fontId="3" fillId="0" borderId="18" xfId="73" applyFont="1" applyFill="1" applyBorder="1" applyAlignment="1">
      <alignment horizontal="center"/>
      <protection/>
    </xf>
    <xf numFmtId="0" fontId="3" fillId="0" borderId="62" xfId="73" applyFont="1" applyFill="1" applyBorder="1" applyAlignment="1">
      <alignment horizontal="center"/>
      <protection/>
    </xf>
    <xf numFmtId="0" fontId="3" fillId="0" borderId="78" xfId="73" applyFont="1" applyFill="1" applyBorder="1" applyAlignment="1">
      <alignment horizontal="center"/>
      <protection/>
    </xf>
    <xf numFmtId="0" fontId="3" fillId="0" borderId="0" xfId="73" applyFont="1" applyFill="1" applyBorder="1" applyAlignment="1">
      <alignment horizontal="right"/>
      <protection/>
    </xf>
    <xf numFmtId="0" fontId="3" fillId="0" borderId="0" xfId="73" applyFont="1" applyFill="1" applyBorder="1">
      <alignment/>
      <protection/>
    </xf>
    <xf numFmtId="172" fontId="2" fillId="0" borderId="0" xfId="74" applyNumberFormat="1" applyFont="1" applyFill="1" applyBorder="1" applyAlignment="1">
      <alignment horizontal="right"/>
      <protection/>
    </xf>
    <xf numFmtId="0" fontId="2" fillId="0" borderId="0" xfId="73" applyFont="1" applyFill="1" applyBorder="1">
      <alignment/>
      <protection/>
    </xf>
    <xf numFmtId="172" fontId="3" fillId="0" borderId="0" xfId="73" applyNumberFormat="1" applyFont="1" applyFill="1" applyAlignment="1">
      <alignment horizontal="right"/>
      <protection/>
    </xf>
    <xf numFmtId="0" fontId="3" fillId="0" borderId="0" xfId="73" applyNumberFormat="1" applyFont="1" applyFill="1" applyAlignment="1">
      <alignment horizontal="left" vertical="top" wrapText="1"/>
      <protection/>
    </xf>
    <xf numFmtId="172" fontId="3" fillId="0" borderId="0" xfId="73" applyNumberFormat="1" applyFont="1" applyFill="1" applyBorder="1">
      <alignment/>
      <protection/>
    </xf>
    <xf numFmtId="172" fontId="3" fillId="0" borderId="12" xfId="73" applyNumberFormat="1" applyFont="1" applyFill="1" applyBorder="1">
      <alignment/>
      <protection/>
    </xf>
    <xf numFmtId="172" fontId="2" fillId="0" borderId="0" xfId="73" applyNumberFormat="1" applyFont="1" applyFill="1" applyBorder="1">
      <alignment/>
      <protection/>
    </xf>
    <xf numFmtId="172" fontId="2" fillId="0" borderId="12" xfId="73" applyNumberFormat="1" applyFont="1" applyFill="1" applyBorder="1">
      <alignment/>
      <protection/>
    </xf>
    <xf numFmtId="172" fontId="3" fillId="0" borderId="0" xfId="74" applyNumberFormat="1" applyFont="1" applyFill="1" applyBorder="1">
      <alignment/>
      <protection/>
    </xf>
    <xf numFmtId="0" fontId="3" fillId="0" borderId="0" xfId="72" applyFont="1" applyFill="1">
      <alignment/>
      <protection/>
    </xf>
    <xf numFmtId="0" fontId="3" fillId="0" borderId="0" xfId="72" applyFont="1" applyFill="1" applyBorder="1">
      <alignment/>
      <protection/>
    </xf>
    <xf numFmtId="172" fontId="3" fillId="0" borderId="0" xfId="72" applyNumberFormat="1" applyFont="1" applyFill="1" applyBorder="1">
      <alignment/>
      <protection/>
    </xf>
    <xf numFmtId="0" fontId="3" fillId="0" borderId="0" xfId="72" applyFont="1" applyFill="1" applyBorder="1" applyAlignment="1">
      <alignment/>
      <protection/>
    </xf>
    <xf numFmtId="0" fontId="3" fillId="0" borderId="0" xfId="72" applyFont="1" applyFill="1" applyBorder="1" applyAlignment="1">
      <alignment horizontal="left" vertical="center" wrapText="1"/>
      <protection/>
    </xf>
    <xf numFmtId="172" fontId="2" fillId="0" borderId="13" xfId="72" applyNumberFormat="1" applyFont="1" applyFill="1" applyBorder="1" applyAlignment="1">
      <alignment horizontal="right"/>
      <protection/>
    </xf>
    <xf numFmtId="172" fontId="2" fillId="0" borderId="4" xfId="72" applyNumberFormat="1" applyFont="1" applyFill="1" applyBorder="1" applyAlignment="1">
      <alignment horizontal="right"/>
      <protection/>
    </xf>
    <xf numFmtId="172" fontId="2" fillId="0" borderId="16" xfId="72" applyNumberFormat="1" applyFont="1" applyFill="1" applyBorder="1" applyAlignment="1">
      <alignment horizontal="right"/>
      <protection/>
    </xf>
    <xf numFmtId="0" fontId="2" fillId="0" borderId="0" xfId="72" applyFont="1" applyFill="1" applyAlignment="1">
      <alignment horizontal="right"/>
      <protection/>
    </xf>
    <xf numFmtId="172" fontId="3" fillId="0" borderId="0" xfId="72" applyNumberFormat="1" applyFont="1" applyFill="1" applyBorder="1" applyAlignment="1">
      <alignment horizontal="right"/>
      <protection/>
    </xf>
    <xf numFmtId="172" fontId="3" fillId="0" borderId="12" xfId="72" applyNumberFormat="1" applyFont="1" applyFill="1" applyBorder="1" applyAlignment="1">
      <alignment horizontal="right"/>
      <protection/>
    </xf>
    <xf numFmtId="172" fontId="3" fillId="0" borderId="53" xfId="72" applyNumberFormat="1" applyFont="1" applyFill="1" applyBorder="1" applyAlignment="1">
      <alignment horizontal="right"/>
      <protection/>
    </xf>
    <xf numFmtId="172" fontId="3" fillId="0" borderId="0" xfId="72" applyNumberFormat="1" applyFont="1" applyFill="1" applyAlignment="1">
      <alignment horizontal="right"/>
      <protection/>
    </xf>
    <xf numFmtId="0" fontId="3" fillId="0" borderId="0" xfId="72" applyFont="1" applyFill="1" applyAlignment="1">
      <alignment horizontal="left"/>
      <protection/>
    </xf>
    <xf numFmtId="172" fontId="3" fillId="0" borderId="0" xfId="72" applyNumberFormat="1" applyFont="1" applyFill="1">
      <alignment/>
      <protection/>
    </xf>
    <xf numFmtId="3" fontId="3" fillId="0" borderId="47" xfId="72" applyNumberFormat="1" applyFont="1" applyFill="1" applyBorder="1" applyAlignment="1">
      <alignment horizontal="center" vertical="center"/>
      <protection/>
    </xf>
    <xf numFmtId="3" fontId="3" fillId="0" borderId="49" xfId="72" applyNumberFormat="1" applyFont="1" applyFill="1" applyBorder="1" applyAlignment="1">
      <alignment horizontal="center" vertical="center"/>
      <protection/>
    </xf>
    <xf numFmtId="3" fontId="3" fillId="0" borderId="63" xfId="72" applyNumberFormat="1" applyFont="1" applyFill="1" applyBorder="1" applyAlignment="1">
      <alignment horizontal="center" vertical="center"/>
      <protection/>
    </xf>
    <xf numFmtId="0" fontId="3" fillId="0" borderId="0" xfId="72" applyFont="1" applyFill="1" applyAlignment="1">
      <alignment vertical="center"/>
      <protection/>
    </xf>
    <xf numFmtId="0" fontId="2" fillId="0" borderId="0" xfId="72" applyFont="1" applyFill="1" applyAlignment="1">
      <alignment vertical="center"/>
      <protection/>
    </xf>
    <xf numFmtId="0" fontId="2" fillId="0" borderId="20" xfId="0" applyFont="1" applyFill="1" applyBorder="1" applyAlignment="1">
      <alignment/>
    </xf>
    <xf numFmtId="0" fontId="3" fillId="0" borderId="72" xfId="0" applyFont="1" applyFill="1" applyBorder="1" applyAlignment="1">
      <alignment horizontal="center"/>
    </xf>
    <xf numFmtId="0" fontId="3" fillId="0" borderId="20" xfId="0" applyFont="1" applyFill="1" applyBorder="1" applyAlignment="1">
      <alignment horizontal="center"/>
    </xf>
    <xf numFmtId="0" fontId="3" fillId="0" borderId="79" xfId="0" applyFont="1" applyFill="1" applyBorder="1" applyAlignment="1">
      <alignment horizontal="center"/>
    </xf>
    <xf numFmtId="0" fontId="3" fillId="0" borderId="74" xfId="0" applyFont="1" applyFill="1" applyBorder="1" applyAlignment="1">
      <alignment horizontal="center"/>
    </xf>
    <xf numFmtId="0" fontId="2" fillId="0" borderId="53" xfId="0" applyFont="1" applyFill="1" applyBorder="1" applyAlignment="1">
      <alignment/>
    </xf>
    <xf numFmtId="172" fontId="3" fillId="0" borderId="14" xfId="0" applyNumberFormat="1" applyFont="1" applyFill="1" applyBorder="1" applyAlignment="1">
      <alignment/>
    </xf>
    <xf numFmtId="172" fontId="3" fillId="0" borderId="15" xfId="0" applyNumberFormat="1" applyFont="1" applyFill="1" applyBorder="1" applyAlignment="1">
      <alignment/>
    </xf>
    <xf numFmtId="172" fontId="3" fillId="0" borderId="80" xfId="0" applyNumberFormat="1" applyFont="1" applyFill="1" applyBorder="1" applyAlignment="1">
      <alignment/>
    </xf>
    <xf numFmtId="172" fontId="3" fillId="0" borderId="81" xfId="0" applyNumberFormat="1" applyFont="1" applyFill="1" applyBorder="1" applyAlignment="1">
      <alignment/>
    </xf>
    <xf numFmtId="172" fontId="2" fillId="0" borderId="13" xfId="0" applyNumberFormat="1" applyFont="1" applyFill="1" applyBorder="1" applyAlignment="1">
      <alignment/>
    </xf>
    <xf numFmtId="172" fontId="2" fillId="0" borderId="0" xfId="0" applyNumberFormat="1" applyFont="1" applyFill="1" applyBorder="1" applyAlignment="1">
      <alignment/>
    </xf>
    <xf numFmtId="0" fontId="43" fillId="0" borderId="0" xfId="50" applyAlignment="1">
      <alignment/>
    </xf>
    <xf numFmtId="0" fontId="2" fillId="0" borderId="0" xfId="0" applyFont="1" applyFill="1" applyBorder="1" applyAlignment="1">
      <alignment horizontal="center"/>
    </xf>
    <xf numFmtId="0" fontId="3" fillId="0" borderId="82" xfId="0" applyFont="1" applyBorder="1" applyAlignment="1">
      <alignment horizontal="center"/>
    </xf>
    <xf numFmtId="0" fontId="3" fillId="0" borderId="39" xfId="0" applyFont="1" applyBorder="1" applyAlignment="1">
      <alignment horizontal="center"/>
    </xf>
    <xf numFmtId="0" fontId="3" fillId="0" borderId="54" xfId="0" applyFont="1" applyBorder="1" applyAlignment="1">
      <alignment horizontal="center"/>
    </xf>
    <xf numFmtId="0" fontId="2" fillId="0" borderId="0" xfId="0" applyFont="1" applyBorder="1" applyAlignment="1">
      <alignment horizontal="center"/>
    </xf>
    <xf numFmtId="0" fontId="3" fillId="0" borderId="18" xfId="0" applyFont="1" applyBorder="1" applyAlignment="1">
      <alignment horizontal="center"/>
    </xf>
    <xf numFmtId="0" fontId="3" fillId="0" borderId="62" xfId="0" applyFont="1" applyBorder="1" applyAlignment="1">
      <alignment horizontal="center"/>
    </xf>
    <xf numFmtId="0" fontId="3" fillId="0" borderId="70" xfId="0" applyFont="1" applyBorder="1" applyAlignment="1">
      <alignment horizontal="center"/>
    </xf>
    <xf numFmtId="0" fontId="3" fillId="0" borderId="83" xfId="0" applyFont="1" applyBorder="1" applyAlignment="1">
      <alignment horizontal="center"/>
    </xf>
    <xf numFmtId="0" fontId="2" fillId="0" borderId="0" xfId="0" applyFont="1" applyFill="1" applyAlignment="1">
      <alignment horizontal="center"/>
    </xf>
    <xf numFmtId="3" fontId="3" fillId="0" borderId="0" xfId="75" applyNumberFormat="1" applyFont="1" applyFill="1" applyBorder="1" applyAlignment="1">
      <alignment horizontal="left" vertical="top" wrapText="1"/>
      <protection/>
    </xf>
    <xf numFmtId="0" fontId="3" fillId="0" borderId="84" xfId="0" applyFont="1" applyBorder="1" applyAlignment="1">
      <alignment horizontal="center"/>
    </xf>
    <xf numFmtId="0" fontId="3" fillId="0" borderId="85" xfId="0" applyFont="1" applyBorder="1" applyAlignment="1">
      <alignment horizontal="center"/>
    </xf>
    <xf numFmtId="173" fontId="3" fillId="0" borderId="49" xfId="0" applyNumberFormat="1" applyFont="1" applyFill="1" applyBorder="1" applyAlignment="1">
      <alignment horizontal="center"/>
    </xf>
    <xf numFmtId="173" fontId="3" fillId="0" borderId="47" xfId="0" applyNumberFormat="1" applyFont="1" applyFill="1" applyBorder="1" applyAlignment="1">
      <alignment horizontal="center"/>
    </xf>
    <xf numFmtId="173" fontId="3" fillId="0" borderId="63" xfId="0" applyNumberFormat="1" applyFont="1" applyFill="1" applyBorder="1" applyAlignment="1">
      <alignment horizontal="center"/>
    </xf>
    <xf numFmtId="0" fontId="3" fillId="0" borderId="19" xfId="72" applyFont="1" applyFill="1" applyBorder="1" applyAlignment="1">
      <alignment horizontal="center" vertical="center" wrapText="1"/>
      <protection/>
    </xf>
    <xf numFmtId="0" fontId="3" fillId="0" borderId="20" xfId="72" applyFont="1" applyFill="1" applyBorder="1" applyAlignment="1">
      <alignment horizontal="center" vertical="center" wrapText="1"/>
      <protection/>
    </xf>
    <xf numFmtId="0" fontId="3" fillId="0" borderId="86" xfId="72" applyFont="1" applyFill="1" applyBorder="1" applyAlignment="1">
      <alignment horizontal="center" vertical="center" wrapText="1"/>
      <protection/>
    </xf>
    <xf numFmtId="0" fontId="2" fillId="0" borderId="0" xfId="72" applyFont="1" applyFill="1" applyAlignment="1">
      <alignment horizontal="center" vertical="center" wrapText="1"/>
      <protection/>
    </xf>
    <xf numFmtId="0" fontId="2" fillId="0" borderId="0" xfId="72" applyFont="1" applyFill="1" applyAlignment="1">
      <alignment horizontal="center" vertical="center"/>
      <protection/>
    </xf>
    <xf numFmtId="0" fontId="3" fillId="0" borderId="70" xfId="72" applyFont="1" applyFill="1" applyBorder="1" applyAlignment="1">
      <alignment horizontal="center" vertical="center" wrapText="1"/>
      <protection/>
    </xf>
    <xf numFmtId="0" fontId="3" fillId="0" borderId="17" xfId="72" applyFont="1" applyFill="1" applyBorder="1" applyAlignment="1">
      <alignment horizontal="center" vertical="center" wrapText="1"/>
      <protection/>
    </xf>
    <xf numFmtId="0" fontId="3" fillId="0" borderId="87" xfId="0" applyFont="1" applyBorder="1" applyAlignment="1">
      <alignment horizontal="center"/>
    </xf>
    <xf numFmtId="0" fontId="2" fillId="0" borderId="0" xfId="0" applyFont="1" applyAlignment="1">
      <alignment horizontal="center"/>
    </xf>
    <xf numFmtId="0" fontId="2" fillId="0" borderId="0" xfId="73" applyFont="1" applyFill="1" applyAlignment="1">
      <alignment horizontal="center"/>
      <protection/>
    </xf>
    <xf numFmtId="0" fontId="3" fillId="0" borderId="0" xfId="73" applyFont="1" applyFill="1" applyBorder="1" applyAlignment="1">
      <alignment horizontal="left" vertical="top" wrapText="1"/>
      <protection/>
    </xf>
    <xf numFmtId="0" fontId="3" fillId="0" borderId="0" xfId="73" applyNumberFormat="1" applyFont="1" applyFill="1" applyAlignment="1">
      <alignment horizontal="left" vertical="top" wrapText="1"/>
      <protection/>
    </xf>
    <xf numFmtId="0" fontId="3" fillId="0" borderId="19" xfId="71" applyFont="1" applyFill="1" applyBorder="1" applyAlignment="1">
      <alignment horizontal="center" wrapText="1"/>
      <protection/>
    </xf>
    <xf numFmtId="0" fontId="3" fillId="0" borderId="20" xfId="71" applyFont="1" applyFill="1" applyBorder="1" applyAlignment="1">
      <alignment horizontal="center" wrapText="1"/>
      <protection/>
    </xf>
    <xf numFmtId="0" fontId="3" fillId="0" borderId="62" xfId="71" applyFont="1" applyFill="1" applyBorder="1" applyAlignment="1">
      <alignment horizontal="center" wrapText="1"/>
      <protection/>
    </xf>
    <xf numFmtId="0" fontId="3" fillId="0" borderId="18" xfId="71" applyFont="1" applyFill="1" applyBorder="1" applyAlignment="1">
      <alignment horizontal="center" wrapText="1"/>
      <protection/>
    </xf>
    <xf numFmtId="180" fontId="2" fillId="0" borderId="0" xfId="71" applyNumberFormat="1" applyFont="1" applyFill="1" applyAlignment="1">
      <alignment horizontal="center" wrapText="1"/>
      <protection/>
    </xf>
    <xf numFmtId="170" fontId="2" fillId="0" borderId="0" xfId="80" applyFont="1" applyFill="1" applyAlignment="1">
      <alignment horizontal="center"/>
    </xf>
    <xf numFmtId="0" fontId="2" fillId="0" borderId="0" xfId="71" applyFont="1" applyFill="1" applyAlignment="1">
      <alignment horizontal="center"/>
      <protection/>
    </xf>
    <xf numFmtId="0" fontId="2" fillId="0" borderId="0" xfId="71" applyFont="1" applyAlignment="1">
      <alignment horizontal="center"/>
      <protection/>
    </xf>
    <xf numFmtId="0" fontId="3" fillId="0" borderId="0" xfId="71" applyFont="1" applyFill="1" applyAlignment="1">
      <alignment horizontal="left" wrapText="1"/>
      <protection/>
    </xf>
    <xf numFmtId="0" fontId="3" fillId="0" borderId="0" xfId="71" applyFont="1" applyFill="1" applyAlignment="1">
      <alignment horizontal="left"/>
      <protection/>
    </xf>
  </cellXfs>
  <cellStyles count="7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tandaard 2" xfId="71"/>
    <cellStyle name="Standaard 2 2" xfId="72"/>
    <cellStyle name="Standaard_96BUSO01" xfId="73"/>
    <cellStyle name="Standaard_blad 1" xfId="74"/>
    <cellStyle name="Standaard_evo9899" xfId="75"/>
    <cellStyle name="Subtotaal" xfId="76"/>
    <cellStyle name="Titel" xfId="77"/>
    <cellStyle name="Totaal" xfId="78"/>
    <cellStyle name="Uitvoer" xfId="79"/>
    <cellStyle name="Currency" xfId="80"/>
    <cellStyle name="Currency [0]" xfId="81"/>
    <cellStyle name="Valuta 2" xfId="82"/>
    <cellStyle name="Verklarende tekst" xfId="83"/>
    <cellStyle name="Waarschuwingsteks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3</xdr:row>
      <xdr:rowOff>0</xdr:rowOff>
    </xdr:to>
    <xdr:sp>
      <xdr:nvSpPr>
        <xdr:cNvPr id="1" name="Rectangle 1"/>
        <xdr:cNvSpPr>
          <a:spLocks/>
        </xdr:cNvSpPr>
      </xdr:nvSpPr>
      <xdr:spPr>
        <a:xfrm>
          <a:off x="1352550" y="457200"/>
          <a:ext cx="523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Rectangle 1"/>
        <xdr:cNvSpPr>
          <a:spLocks/>
        </xdr:cNvSpPr>
      </xdr:nvSpPr>
      <xdr:spPr>
        <a:xfrm>
          <a:off x="2114550" y="0"/>
          <a:ext cx="514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85725</xdr:rowOff>
    </xdr:from>
    <xdr:to>
      <xdr:col>36</xdr:col>
      <xdr:colOff>342900</xdr:colOff>
      <xdr:row>33</xdr:row>
      <xdr:rowOff>9525</xdr:rowOff>
    </xdr:to>
    <xdr:sp>
      <xdr:nvSpPr>
        <xdr:cNvPr id="1" name="Text Box 1"/>
        <xdr:cNvSpPr txBox="1">
          <a:spLocks noChangeArrowheads="1"/>
        </xdr:cNvSpPr>
      </xdr:nvSpPr>
      <xdr:spPr>
        <a:xfrm>
          <a:off x="0" y="4543425"/>
          <a:ext cx="12449175" cy="371475"/>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900" b="0" i="0" u="none" baseline="0">
              <a:solidFill>
                <a:srgbClr val="000000"/>
              </a:solidFill>
              <a:latin typeface="Arial"/>
              <a:ea typeface="Arial"/>
              <a:cs typeface="Arial"/>
            </a:rPr>
            <a:t>In Vlaanderen geldt er geen schoolplicht, maar leerplicht. Hieraan kan ook voldaan worden door het volgen van huisonderwijs. Huisonderwijs is een vorm van onderwijs waarbij de ouders van de leerplichtige jongeren beslist hebben dit zelf te organiseren en te bekostigen. Ouders die voor huisonderwijs kiezen, moeten dit meedelen aan het Beleidsdomein Onderwijs.en Vorming. De overheid heeft immers de opdracht te controleren of alle leerplichtige leerlingen effectief aan de leerplicht voldoen. </a:t>
          </a:r>
        </a:p>
      </xdr:txBody>
    </xdr:sp>
    <xdr:clientData/>
  </xdr:twoCellAnchor>
  <xdr:twoCellAnchor>
    <xdr:from>
      <xdr:col>0</xdr:col>
      <xdr:colOff>0</xdr:colOff>
      <xdr:row>33</xdr:row>
      <xdr:rowOff>85725</xdr:rowOff>
    </xdr:from>
    <xdr:to>
      <xdr:col>37</xdr:col>
      <xdr:colOff>0</xdr:colOff>
      <xdr:row>37</xdr:row>
      <xdr:rowOff>57150</xdr:rowOff>
    </xdr:to>
    <xdr:sp>
      <xdr:nvSpPr>
        <xdr:cNvPr id="2" name="Tekstvak 2"/>
        <xdr:cNvSpPr txBox="1">
          <a:spLocks noChangeArrowheads="1"/>
        </xdr:cNvSpPr>
      </xdr:nvSpPr>
      <xdr:spPr>
        <a:xfrm>
          <a:off x="0" y="4991100"/>
          <a:ext cx="1245870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Sinds schooljaar 2013-2014 is er nieuwe regelgeving over huisonderwijs van kracht. Onder andere de definitie van huisonderwijs werd herzien: huisonderwijs is onderwijs dat verstrekt wordt aan leerplichtigen van wie de ouders beslist hebben om hun kinderen niet in te schrijven in een door de Vlaamse Gemeenschap, de Franse Gemeenschap of de Duitstalige Gemeenschap erkende, gefinancierde of gesubsidieerde school. 
Huisonderwijs kan georganiseerd worden in individueel verband, maar ook bv. privéscholen vallen vanaf 2013-2014 onder het stelsel van huisonderwijs. Ouders die voor hun kinderen kiezen voor huisonderwijs moeten tijdig een verklaring van huisonderwijs indienen. Bovenstaande cijfers hebben betrekking</a:t>
          </a:r>
          <a:r>
            <a:rPr lang="en-US" cap="none" sz="900" b="0" i="0" u="none" baseline="0">
              <a:solidFill>
                <a:srgbClr val="000000"/>
              </a:solidFill>
              <a:latin typeface="Arial"/>
              <a:ea typeface="Arial"/>
              <a:cs typeface="Arial"/>
            </a:rPr>
            <a:t> op</a:t>
          </a:r>
          <a:r>
            <a:rPr lang="en-US" cap="none" sz="900" b="0" i="0" u="none" baseline="0">
              <a:solidFill>
                <a:srgbClr val="000000"/>
              </a:solidFill>
              <a:latin typeface="Arial"/>
              <a:ea typeface="Arial"/>
              <a:cs typeface="Arial"/>
            </a:rPr>
            <a:t> het aantal verklaringen van huisonderwijs dat het Agentschap voor Onderwijsdiensten (AgODi) gedurende het voorbije schooljaar ontvangen heeft.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nd.vlaanderen.be/cel%20gegevensbeheer\08%20vermeulen\1-%20PUBLICATIES\JAARBOEK_1112\LEERLINGEN\ALGEMEEN\01_algem_correcties_voor_Patty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OUD"/>
      <sheetName val="11ALG02"/>
      <sheetName val="11ALG04"/>
      <sheetName val="11ALG05"/>
      <sheetName val="11ALG07"/>
      <sheetName val="11ALG08"/>
      <sheetName val="11ALG10"/>
      <sheetName val="11ALG11"/>
      <sheetName val="11ALG12"/>
      <sheetName val="11ALG13"/>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3"/>
  <sheetViews>
    <sheetView tabSelected="1" zoomScalePageLayoutView="0" workbookViewId="0" topLeftCell="A1">
      <selection activeCell="Z50" sqref="Z50"/>
    </sheetView>
  </sheetViews>
  <sheetFormatPr defaultColWidth="9.140625" defaultRowHeight="12.75"/>
  <cols>
    <col min="1" max="1" width="11.57421875" style="0" customWidth="1"/>
  </cols>
  <sheetData>
    <row r="1" ht="15">
      <c r="A1" s="65" t="s">
        <v>134</v>
      </c>
    </row>
    <row r="2" ht="15">
      <c r="A2" s="313" t="s">
        <v>243</v>
      </c>
    </row>
    <row r="3" ht="15">
      <c r="A3" s="65"/>
    </row>
    <row r="4" spans="1:2" ht="12.75">
      <c r="A4" s="354" t="s">
        <v>244</v>
      </c>
      <c r="B4" t="s">
        <v>128</v>
      </c>
    </row>
    <row r="5" spans="1:2" ht="12.75">
      <c r="A5" s="354" t="s">
        <v>245</v>
      </c>
      <c r="B5" t="s">
        <v>129</v>
      </c>
    </row>
    <row r="6" spans="1:2" ht="12.75">
      <c r="A6" s="354" t="s">
        <v>246</v>
      </c>
      <c r="B6" t="s">
        <v>141</v>
      </c>
    </row>
    <row r="7" spans="1:2" ht="12.75">
      <c r="A7" s="354" t="s">
        <v>247</v>
      </c>
      <c r="B7" t="s">
        <v>130</v>
      </c>
    </row>
    <row r="8" spans="1:2" ht="12.75">
      <c r="A8" s="354" t="s">
        <v>248</v>
      </c>
      <c r="B8" t="s">
        <v>131</v>
      </c>
    </row>
    <row r="9" spans="1:2" ht="12.75">
      <c r="A9" s="354" t="s">
        <v>256</v>
      </c>
      <c r="B9" t="s">
        <v>257</v>
      </c>
    </row>
    <row r="10" spans="1:2" ht="12.75">
      <c r="A10" s="354" t="s">
        <v>249</v>
      </c>
      <c r="B10" t="s">
        <v>133</v>
      </c>
    </row>
    <row r="11" spans="1:2" ht="12.75">
      <c r="A11" s="420" t="s">
        <v>258</v>
      </c>
      <c r="B11" t="s">
        <v>259</v>
      </c>
    </row>
    <row r="12" spans="1:2" ht="12.75">
      <c r="A12" s="354" t="s">
        <v>250</v>
      </c>
      <c r="B12" t="s">
        <v>157</v>
      </c>
    </row>
    <row r="13" spans="1:2" ht="12.75">
      <c r="A13" s="354" t="s">
        <v>251</v>
      </c>
      <c r="B13" t="s">
        <v>156</v>
      </c>
    </row>
  </sheetData>
  <sheetProtection/>
  <hyperlinks>
    <hyperlink ref="A4" location="'17ALG01'!A1" display="17ALG01"/>
    <hyperlink ref="A5" location="'17ALG02'!A1" display="17ALG02"/>
    <hyperlink ref="A6" location="'17ALG03'!A1" display="17ALG03"/>
    <hyperlink ref="A7" location="'17ALG04'!A1" display="17ALG04"/>
    <hyperlink ref="A8" location="'17ALG05'!A1" display="17ALG05"/>
    <hyperlink ref="A10" location="'17ALG07'!A1" display="17ALG07"/>
    <hyperlink ref="A12" location="'17ALG09'!A1" display="17ALG09"/>
    <hyperlink ref="A13" location="'17ALG10'!A1" display="17ALG10"/>
    <hyperlink ref="A9" location="'17ALG06'!A1" display="17ALG06"/>
    <hyperlink ref="A11" location="'17ALG08'!A1" display="17ALG08"/>
  </hyperlink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K33"/>
  <sheetViews>
    <sheetView zoomScalePageLayoutView="0" workbookViewId="0" topLeftCell="A1">
      <selection activeCell="A53" sqref="A53"/>
    </sheetView>
  </sheetViews>
  <sheetFormatPr defaultColWidth="4.7109375" defaultRowHeight="12.75"/>
  <cols>
    <col min="1" max="1" width="9.7109375" style="230" customWidth="1"/>
    <col min="2" max="9" width="4.7109375" style="229" customWidth="1"/>
    <col min="10" max="10" width="4.7109375" style="230" customWidth="1"/>
    <col min="11" max="24" width="4.7109375" style="229" customWidth="1"/>
    <col min="25" max="37" width="5.28125" style="229" customWidth="1"/>
    <col min="38" max="252" width="9.140625" style="229" customWidth="1"/>
    <col min="253" max="253" width="9.7109375" style="229" customWidth="1"/>
    <col min="254" max="16384" width="4.7109375" style="229" customWidth="1"/>
  </cols>
  <sheetData>
    <row r="1" ht="12">
      <c r="A1" s="36" t="s">
        <v>252</v>
      </c>
    </row>
    <row r="2" spans="1:34" ht="12.75" customHeight="1">
      <c r="A2" s="453" t="s">
        <v>175</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row>
    <row r="3" spans="1:34" ht="12">
      <c r="A3" s="454" t="s">
        <v>174</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row>
    <row r="4" ht="12" thickBot="1">
      <c r="A4" s="234"/>
    </row>
    <row r="5" spans="1:37" ht="12.75" customHeight="1">
      <c r="A5" s="301"/>
      <c r="B5" s="451" t="s">
        <v>122</v>
      </c>
      <c r="C5" s="452"/>
      <c r="D5" s="452"/>
      <c r="E5" s="451" t="s">
        <v>123</v>
      </c>
      <c r="F5" s="452"/>
      <c r="G5" s="452"/>
      <c r="H5" s="449" t="s">
        <v>124</v>
      </c>
      <c r="I5" s="450"/>
      <c r="J5" s="450"/>
      <c r="K5" s="449" t="s">
        <v>127</v>
      </c>
      <c r="L5" s="450"/>
      <c r="M5" s="450"/>
      <c r="N5" s="449" t="s">
        <v>135</v>
      </c>
      <c r="O5" s="450"/>
      <c r="P5" s="450"/>
      <c r="Q5" s="449" t="s">
        <v>137</v>
      </c>
      <c r="R5" s="450"/>
      <c r="S5" s="450"/>
      <c r="T5" s="449" t="s">
        <v>140</v>
      </c>
      <c r="U5" s="450"/>
      <c r="V5" s="450"/>
      <c r="W5" s="449" t="s">
        <v>144</v>
      </c>
      <c r="X5" s="450"/>
      <c r="Y5" s="450"/>
      <c r="Z5" s="449" t="s">
        <v>145</v>
      </c>
      <c r="AA5" s="450"/>
      <c r="AB5" s="450"/>
      <c r="AC5" s="449" t="s">
        <v>176</v>
      </c>
      <c r="AD5" s="450"/>
      <c r="AE5" s="450"/>
      <c r="AF5" s="449" t="s">
        <v>177</v>
      </c>
      <c r="AG5" s="450"/>
      <c r="AH5" s="450"/>
      <c r="AI5" s="449" t="s">
        <v>253</v>
      </c>
      <c r="AJ5" s="450"/>
      <c r="AK5" s="450"/>
    </row>
    <row r="6" spans="1:37" ht="11.25">
      <c r="A6" s="300"/>
      <c r="B6" s="237" t="s">
        <v>53</v>
      </c>
      <c r="C6" s="236" t="s">
        <v>54</v>
      </c>
      <c r="D6" s="236" t="s">
        <v>55</v>
      </c>
      <c r="E6" s="237" t="s">
        <v>53</v>
      </c>
      <c r="F6" s="236" t="s">
        <v>54</v>
      </c>
      <c r="G6" s="236" t="s">
        <v>55</v>
      </c>
      <c r="H6" s="237" t="s">
        <v>53</v>
      </c>
      <c r="I6" s="236" t="s">
        <v>54</v>
      </c>
      <c r="J6" s="236" t="s">
        <v>55</v>
      </c>
      <c r="K6" s="237" t="s">
        <v>53</v>
      </c>
      <c r="L6" s="236" t="s">
        <v>54</v>
      </c>
      <c r="M6" s="236" t="s">
        <v>55</v>
      </c>
      <c r="N6" s="237" t="s">
        <v>53</v>
      </c>
      <c r="O6" s="236" t="s">
        <v>54</v>
      </c>
      <c r="P6" s="236" t="s">
        <v>55</v>
      </c>
      <c r="Q6" s="237" t="s">
        <v>53</v>
      </c>
      <c r="R6" s="236" t="s">
        <v>54</v>
      </c>
      <c r="S6" s="236" t="s">
        <v>55</v>
      </c>
      <c r="T6" s="237" t="s">
        <v>53</v>
      </c>
      <c r="U6" s="236" t="s">
        <v>54</v>
      </c>
      <c r="V6" s="236" t="s">
        <v>55</v>
      </c>
      <c r="W6" s="237" t="s">
        <v>53</v>
      </c>
      <c r="X6" s="236" t="s">
        <v>54</v>
      </c>
      <c r="Y6" s="236" t="s">
        <v>55</v>
      </c>
      <c r="Z6" s="237" t="s">
        <v>53</v>
      </c>
      <c r="AA6" s="236" t="s">
        <v>54</v>
      </c>
      <c r="AB6" s="236" t="s">
        <v>55</v>
      </c>
      <c r="AC6" s="237" t="s">
        <v>53</v>
      </c>
      <c r="AD6" s="236" t="s">
        <v>54</v>
      </c>
      <c r="AE6" s="236" t="s">
        <v>55</v>
      </c>
      <c r="AF6" s="237" t="s">
        <v>53</v>
      </c>
      <c r="AG6" s="236" t="s">
        <v>54</v>
      </c>
      <c r="AH6" s="236" t="s">
        <v>55</v>
      </c>
      <c r="AI6" s="237" t="s">
        <v>53</v>
      </c>
      <c r="AJ6" s="236" t="s">
        <v>54</v>
      </c>
      <c r="AK6" s="236" t="s">
        <v>55</v>
      </c>
    </row>
    <row r="7" spans="1:37" ht="11.25">
      <c r="A7" s="230" t="s">
        <v>173</v>
      </c>
      <c r="B7" s="233">
        <v>0</v>
      </c>
      <c r="C7" s="232">
        <v>1</v>
      </c>
      <c r="D7" s="232">
        <v>1</v>
      </c>
      <c r="E7" s="233">
        <v>0</v>
      </c>
      <c r="F7" s="232">
        <v>0</v>
      </c>
      <c r="G7" s="232">
        <v>0</v>
      </c>
      <c r="H7" s="233">
        <v>0</v>
      </c>
      <c r="I7" s="232">
        <v>0</v>
      </c>
      <c r="J7" s="232">
        <v>0</v>
      </c>
      <c r="K7" s="233">
        <v>2</v>
      </c>
      <c r="L7" s="232">
        <v>0</v>
      </c>
      <c r="M7" s="232">
        <v>2</v>
      </c>
      <c r="N7" s="233" t="s">
        <v>138</v>
      </c>
      <c r="O7" s="232" t="s">
        <v>138</v>
      </c>
      <c r="P7" s="232" t="s">
        <v>138</v>
      </c>
      <c r="Q7" s="233">
        <v>0</v>
      </c>
      <c r="R7" s="232">
        <v>0</v>
      </c>
      <c r="S7" s="232">
        <v>0</v>
      </c>
      <c r="T7" s="233">
        <v>1</v>
      </c>
      <c r="U7" s="232" t="s">
        <v>138</v>
      </c>
      <c r="V7" s="232">
        <v>1</v>
      </c>
      <c r="W7" s="233">
        <v>1</v>
      </c>
      <c r="X7" s="232" t="s">
        <v>138</v>
      </c>
      <c r="Y7" s="232">
        <v>1</v>
      </c>
      <c r="Z7" s="233">
        <v>0</v>
      </c>
      <c r="AA7" s="232">
        <v>0</v>
      </c>
      <c r="AB7" s="232">
        <v>0</v>
      </c>
      <c r="AC7" s="233">
        <v>0</v>
      </c>
      <c r="AD7" s="232">
        <v>0</v>
      </c>
      <c r="AE7" s="232">
        <v>0</v>
      </c>
      <c r="AF7" s="233">
        <v>0</v>
      </c>
      <c r="AG7" s="232">
        <v>0</v>
      </c>
      <c r="AH7" s="232">
        <v>0</v>
      </c>
      <c r="AI7" s="233">
        <v>0</v>
      </c>
      <c r="AJ7" s="232">
        <v>0</v>
      </c>
      <c r="AK7" s="232">
        <v>0</v>
      </c>
    </row>
    <row r="8" spans="1:37" ht="11.25">
      <c r="A8" s="230" t="s">
        <v>172</v>
      </c>
      <c r="B8" s="299">
        <v>0</v>
      </c>
      <c r="C8" s="231">
        <v>0</v>
      </c>
      <c r="D8" s="231">
        <v>0</v>
      </c>
      <c r="E8" s="299">
        <v>0</v>
      </c>
      <c r="F8" s="231">
        <v>0</v>
      </c>
      <c r="G8" s="231">
        <v>0</v>
      </c>
      <c r="H8" s="299">
        <v>0</v>
      </c>
      <c r="I8" s="231">
        <v>0</v>
      </c>
      <c r="J8" s="231">
        <v>0</v>
      </c>
      <c r="K8" s="299">
        <v>1</v>
      </c>
      <c r="L8" s="231">
        <v>0</v>
      </c>
      <c r="M8" s="231">
        <v>1</v>
      </c>
      <c r="N8" s="233" t="s">
        <v>138</v>
      </c>
      <c r="O8" s="232" t="s">
        <v>138</v>
      </c>
      <c r="P8" s="232" t="s">
        <v>138</v>
      </c>
      <c r="Q8" s="233">
        <v>1</v>
      </c>
      <c r="R8" s="232">
        <v>3</v>
      </c>
      <c r="S8" s="232">
        <v>4</v>
      </c>
      <c r="T8" s="233" t="s">
        <v>138</v>
      </c>
      <c r="U8" s="232" t="s">
        <v>138</v>
      </c>
      <c r="V8" s="232" t="s">
        <v>138</v>
      </c>
      <c r="W8" s="233">
        <v>3</v>
      </c>
      <c r="X8" s="232">
        <v>1</v>
      </c>
      <c r="Y8" s="232">
        <v>4</v>
      </c>
      <c r="Z8" s="233">
        <v>0</v>
      </c>
      <c r="AA8" s="232">
        <v>2</v>
      </c>
      <c r="AB8" s="232">
        <v>2</v>
      </c>
      <c r="AC8" s="233">
        <v>0</v>
      </c>
      <c r="AD8" s="232">
        <v>0</v>
      </c>
      <c r="AE8" s="232">
        <v>0</v>
      </c>
      <c r="AF8" s="233">
        <v>0</v>
      </c>
      <c r="AG8" s="232">
        <v>0</v>
      </c>
      <c r="AH8" s="232">
        <v>0</v>
      </c>
      <c r="AI8" s="233">
        <v>0</v>
      </c>
      <c r="AJ8" s="232">
        <v>0</v>
      </c>
      <c r="AK8" s="232">
        <v>0</v>
      </c>
    </row>
    <row r="9" spans="1:37" s="230" customFormat="1" ht="11.25">
      <c r="A9" s="230" t="s">
        <v>171</v>
      </c>
      <c r="B9" s="299">
        <v>3</v>
      </c>
      <c r="C9" s="231">
        <v>2</v>
      </c>
      <c r="D9" s="231">
        <v>5</v>
      </c>
      <c r="E9" s="299">
        <v>0</v>
      </c>
      <c r="F9" s="231">
        <v>2</v>
      </c>
      <c r="G9" s="231">
        <v>2</v>
      </c>
      <c r="H9" s="299">
        <v>2</v>
      </c>
      <c r="I9" s="231">
        <v>3</v>
      </c>
      <c r="J9" s="231">
        <v>5</v>
      </c>
      <c r="K9" s="299">
        <v>3</v>
      </c>
      <c r="L9" s="231">
        <v>3</v>
      </c>
      <c r="M9" s="231">
        <v>6</v>
      </c>
      <c r="N9" s="233">
        <v>4</v>
      </c>
      <c r="O9" s="232">
        <v>1</v>
      </c>
      <c r="P9" s="232">
        <v>5</v>
      </c>
      <c r="Q9" s="299">
        <v>4</v>
      </c>
      <c r="R9" s="231">
        <v>1</v>
      </c>
      <c r="S9" s="231">
        <v>5</v>
      </c>
      <c r="T9" s="299">
        <v>4</v>
      </c>
      <c r="U9" s="231">
        <v>3</v>
      </c>
      <c r="V9" s="231">
        <v>7</v>
      </c>
      <c r="W9" s="299">
        <v>1</v>
      </c>
      <c r="X9" s="231">
        <v>2</v>
      </c>
      <c r="Y9" s="232">
        <v>3</v>
      </c>
      <c r="Z9" s="299">
        <v>2</v>
      </c>
      <c r="AA9" s="231">
        <v>2</v>
      </c>
      <c r="AB9" s="232">
        <v>4</v>
      </c>
      <c r="AC9" s="299">
        <v>0</v>
      </c>
      <c r="AD9" s="231">
        <v>0</v>
      </c>
      <c r="AE9" s="232">
        <v>0</v>
      </c>
      <c r="AF9" s="299">
        <v>0</v>
      </c>
      <c r="AG9" s="231">
        <v>0</v>
      </c>
      <c r="AH9" s="232">
        <v>0</v>
      </c>
      <c r="AI9" s="299">
        <v>0</v>
      </c>
      <c r="AJ9" s="231">
        <v>0</v>
      </c>
      <c r="AK9" s="232">
        <v>0</v>
      </c>
    </row>
    <row r="10" spans="1:37" ht="11.25">
      <c r="A10" s="230" t="s">
        <v>170</v>
      </c>
      <c r="B10" s="299">
        <v>18</v>
      </c>
      <c r="C10" s="231">
        <v>21</v>
      </c>
      <c r="D10" s="231">
        <v>39</v>
      </c>
      <c r="E10" s="299">
        <v>23</v>
      </c>
      <c r="F10" s="231">
        <v>22</v>
      </c>
      <c r="G10" s="231">
        <v>45</v>
      </c>
      <c r="H10" s="299">
        <v>19</v>
      </c>
      <c r="I10" s="231">
        <v>24</v>
      </c>
      <c r="J10" s="231">
        <v>43</v>
      </c>
      <c r="K10" s="299">
        <v>20</v>
      </c>
      <c r="L10" s="231">
        <v>13</v>
      </c>
      <c r="M10" s="231">
        <v>33</v>
      </c>
      <c r="N10" s="233">
        <v>19</v>
      </c>
      <c r="O10" s="232">
        <v>22</v>
      </c>
      <c r="P10" s="232">
        <v>41</v>
      </c>
      <c r="Q10" s="299">
        <v>27</v>
      </c>
      <c r="R10" s="231">
        <v>21</v>
      </c>
      <c r="S10" s="231">
        <v>48</v>
      </c>
      <c r="T10" s="299">
        <v>25</v>
      </c>
      <c r="U10" s="231">
        <v>21</v>
      </c>
      <c r="V10" s="231">
        <v>46</v>
      </c>
      <c r="W10" s="299">
        <v>105</v>
      </c>
      <c r="X10" s="231">
        <v>62</v>
      </c>
      <c r="Y10" s="232">
        <v>167</v>
      </c>
      <c r="Z10" s="299">
        <v>130</v>
      </c>
      <c r="AA10" s="231">
        <v>57</v>
      </c>
      <c r="AB10" s="232">
        <v>187</v>
      </c>
      <c r="AC10" s="299">
        <v>120</v>
      </c>
      <c r="AD10" s="231">
        <v>52</v>
      </c>
      <c r="AE10" s="232">
        <v>172</v>
      </c>
      <c r="AF10" s="299">
        <v>172</v>
      </c>
      <c r="AG10" s="231">
        <v>52</v>
      </c>
      <c r="AH10" s="232">
        <v>224</v>
      </c>
      <c r="AI10" s="299">
        <v>133</v>
      </c>
      <c r="AJ10" s="231">
        <v>85</v>
      </c>
      <c r="AK10" s="232">
        <v>218</v>
      </c>
    </row>
    <row r="11" spans="1:37" ht="11.25">
      <c r="A11" s="230" t="s">
        <v>169</v>
      </c>
      <c r="B11" s="299">
        <v>21</v>
      </c>
      <c r="C11" s="231">
        <v>11</v>
      </c>
      <c r="D11" s="231">
        <v>32</v>
      </c>
      <c r="E11" s="299">
        <v>22</v>
      </c>
      <c r="F11" s="231">
        <v>28</v>
      </c>
      <c r="G11" s="231">
        <v>50</v>
      </c>
      <c r="H11" s="299">
        <v>28</v>
      </c>
      <c r="I11" s="231">
        <v>24</v>
      </c>
      <c r="J11" s="231">
        <v>52</v>
      </c>
      <c r="K11" s="299">
        <v>24</v>
      </c>
      <c r="L11" s="231">
        <v>32</v>
      </c>
      <c r="M11" s="231">
        <v>56</v>
      </c>
      <c r="N11" s="233">
        <v>27</v>
      </c>
      <c r="O11" s="232">
        <v>20</v>
      </c>
      <c r="P11" s="232">
        <v>47</v>
      </c>
      <c r="Q11" s="299">
        <v>24</v>
      </c>
      <c r="R11" s="231">
        <v>22</v>
      </c>
      <c r="S11" s="231">
        <v>46</v>
      </c>
      <c r="T11" s="299">
        <v>34</v>
      </c>
      <c r="U11" s="231">
        <v>24</v>
      </c>
      <c r="V11" s="231">
        <v>58</v>
      </c>
      <c r="W11" s="299">
        <v>119</v>
      </c>
      <c r="X11" s="231">
        <v>67</v>
      </c>
      <c r="Y11" s="232">
        <v>186</v>
      </c>
      <c r="Z11" s="299">
        <v>104</v>
      </c>
      <c r="AA11" s="231">
        <v>66</v>
      </c>
      <c r="AB11" s="232">
        <v>170</v>
      </c>
      <c r="AC11" s="299">
        <v>126</v>
      </c>
      <c r="AD11" s="231">
        <v>62</v>
      </c>
      <c r="AE11" s="232">
        <v>188</v>
      </c>
      <c r="AF11" s="299">
        <v>147</v>
      </c>
      <c r="AG11" s="231">
        <v>65</v>
      </c>
      <c r="AH11" s="232">
        <v>212</v>
      </c>
      <c r="AI11" s="299">
        <v>181</v>
      </c>
      <c r="AJ11" s="231">
        <v>74</v>
      </c>
      <c r="AK11" s="232">
        <v>255</v>
      </c>
    </row>
    <row r="12" spans="1:37" ht="11.25">
      <c r="A12" s="230" t="s">
        <v>168</v>
      </c>
      <c r="B12" s="299">
        <v>22</v>
      </c>
      <c r="C12" s="231">
        <v>16</v>
      </c>
      <c r="D12" s="231">
        <v>38</v>
      </c>
      <c r="E12" s="299">
        <v>22</v>
      </c>
      <c r="F12" s="231">
        <v>18</v>
      </c>
      <c r="G12" s="231">
        <v>40</v>
      </c>
      <c r="H12" s="299">
        <v>20</v>
      </c>
      <c r="I12" s="231">
        <v>26</v>
      </c>
      <c r="J12" s="231">
        <v>46</v>
      </c>
      <c r="K12" s="299">
        <v>21</v>
      </c>
      <c r="L12" s="231">
        <v>25</v>
      </c>
      <c r="M12" s="231">
        <v>46</v>
      </c>
      <c r="N12" s="233">
        <v>21</v>
      </c>
      <c r="O12" s="232">
        <v>35</v>
      </c>
      <c r="P12" s="232">
        <v>56</v>
      </c>
      <c r="Q12" s="299">
        <v>26</v>
      </c>
      <c r="R12" s="231">
        <v>23</v>
      </c>
      <c r="S12" s="231">
        <v>49</v>
      </c>
      <c r="T12" s="299">
        <v>25</v>
      </c>
      <c r="U12" s="231">
        <v>29</v>
      </c>
      <c r="V12" s="231">
        <v>54</v>
      </c>
      <c r="W12" s="299">
        <v>111</v>
      </c>
      <c r="X12" s="231">
        <v>56</v>
      </c>
      <c r="Y12" s="232">
        <v>167</v>
      </c>
      <c r="Z12" s="299">
        <v>117</v>
      </c>
      <c r="AA12" s="231">
        <v>81</v>
      </c>
      <c r="AB12" s="232">
        <v>198</v>
      </c>
      <c r="AC12" s="299">
        <v>107</v>
      </c>
      <c r="AD12" s="231">
        <v>66</v>
      </c>
      <c r="AE12" s="232">
        <v>173</v>
      </c>
      <c r="AF12" s="299">
        <v>128</v>
      </c>
      <c r="AG12" s="231">
        <v>69</v>
      </c>
      <c r="AH12" s="232">
        <v>197</v>
      </c>
      <c r="AI12" s="299">
        <v>148</v>
      </c>
      <c r="AJ12" s="231">
        <v>69</v>
      </c>
      <c r="AK12" s="232">
        <v>217</v>
      </c>
    </row>
    <row r="13" spans="1:37" ht="11.25">
      <c r="A13" s="230" t="s">
        <v>167</v>
      </c>
      <c r="B13" s="299">
        <v>18</v>
      </c>
      <c r="C13" s="231">
        <v>24</v>
      </c>
      <c r="D13" s="231">
        <v>42</v>
      </c>
      <c r="E13" s="299">
        <v>29</v>
      </c>
      <c r="F13" s="231">
        <v>23</v>
      </c>
      <c r="G13" s="231">
        <v>52</v>
      </c>
      <c r="H13" s="299">
        <v>28</v>
      </c>
      <c r="I13" s="231">
        <v>17</v>
      </c>
      <c r="J13" s="231">
        <v>45</v>
      </c>
      <c r="K13" s="299">
        <v>26</v>
      </c>
      <c r="L13" s="231">
        <v>25</v>
      </c>
      <c r="M13" s="231">
        <v>51</v>
      </c>
      <c r="N13" s="233">
        <v>28</v>
      </c>
      <c r="O13" s="232">
        <v>26</v>
      </c>
      <c r="P13" s="232">
        <v>54</v>
      </c>
      <c r="Q13" s="299">
        <v>25</v>
      </c>
      <c r="R13" s="231">
        <v>32</v>
      </c>
      <c r="S13" s="231">
        <v>57</v>
      </c>
      <c r="T13" s="299">
        <v>37</v>
      </c>
      <c r="U13" s="231">
        <v>20</v>
      </c>
      <c r="V13" s="231">
        <v>57</v>
      </c>
      <c r="W13" s="299">
        <v>110</v>
      </c>
      <c r="X13" s="231">
        <v>55</v>
      </c>
      <c r="Y13" s="232">
        <v>165</v>
      </c>
      <c r="Z13" s="299">
        <v>99</v>
      </c>
      <c r="AA13" s="231">
        <v>58</v>
      </c>
      <c r="AB13" s="232">
        <v>157</v>
      </c>
      <c r="AC13" s="299">
        <v>118</v>
      </c>
      <c r="AD13" s="231">
        <v>82</v>
      </c>
      <c r="AE13" s="232">
        <v>200</v>
      </c>
      <c r="AF13" s="299">
        <v>110</v>
      </c>
      <c r="AG13" s="231">
        <v>70</v>
      </c>
      <c r="AH13" s="232">
        <v>180</v>
      </c>
      <c r="AI13" s="299">
        <v>130</v>
      </c>
      <c r="AJ13" s="231">
        <v>75</v>
      </c>
      <c r="AK13" s="232">
        <v>205</v>
      </c>
    </row>
    <row r="14" spans="1:37" ht="11.25">
      <c r="A14" s="230" t="s">
        <v>166</v>
      </c>
      <c r="B14" s="299">
        <v>28</v>
      </c>
      <c r="C14" s="231">
        <v>12</v>
      </c>
      <c r="D14" s="231">
        <v>40</v>
      </c>
      <c r="E14" s="299">
        <v>23</v>
      </c>
      <c r="F14" s="231">
        <v>19</v>
      </c>
      <c r="G14" s="231">
        <v>42</v>
      </c>
      <c r="H14" s="299">
        <v>32</v>
      </c>
      <c r="I14" s="231">
        <v>16</v>
      </c>
      <c r="J14" s="231">
        <v>48</v>
      </c>
      <c r="K14" s="299">
        <v>31</v>
      </c>
      <c r="L14" s="231">
        <v>17</v>
      </c>
      <c r="M14" s="231">
        <v>48</v>
      </c>
      <c r="N14" s="233">
        <v>25</v>
      </c>
      <c r="O14" s="232">
        <v>20</v>
      </c>
      <c r="P14" s="232">
        <v>45</v>
      </c>
      <c r="Q14" s="299">
        <v>27</v>
      </c>
      <c r="R14" s="231">
        <v>33</v>
      </c>
      <c r="S14" s="231">
        <v>60</v>
      </c>
      <c r="T14" s="299">
        <v>22</v>
      </c>
      <c r="U14" s="231">
        <v>41</v>
      </c>
      <c r="V14" s="231">
        <v>63</v>
      </c>
      <c r="W14" s="299">
        <v>98</v>
      </c>
      <c r="X14" s="231">
        <v>56</v>
      </c>
      <c r="Y14" s="232">
        <v>154</v>
      </c>
      <c r="Z14" s="299">
        <v>111</v>
      </c>
      <c r="AA14" s="231">
        <v>50</v>
      </c>
      <c r="AB14" s="232">
        <v>161</v>
      </c>
      <c r="AC14" s="299">
        <v>105</v>
      </c>
      <c r="AD14" s="231">
        <v>58</v>
      </c>
      <c r="AE14" s="232">
        <v>163</v>
      </c>
      <c r="AF14" s="299">
        <v>135</v>
      </c>
      <c r="AG14" s="231">
        <v>79</v>
      </c>
      <c r="AH14" s="232">
        <v>214</v>
      </c>
      <c r="AI14" s="299">
        <v>124</v>
      </c>
      <c r="AJ14" s="231">
        <v>77</v>
      </c>
      <c r="AK14" s="232">
        <v>201</v>
      </c>
    </row>
    <row r="15" spans="1:37" ht="11.25">
      <c r="A15" s="230" t="s">
        <v>165</v>
      </c>
      <c r="B15" s="298">
        <v>31</v>
      </c>
      <c r="C15" s="297">
        <v>19</v>
      </c>
      <c r="D15" s="231">
        <v>50</v>
      </c>
      <c r="E15" s="298">
        <v>34</v>
      </c>
      <c r="F15" s="297">
        <v>14</v>
      </c>
      <c r="G15" s="231">
        <v>48</v>
      </c>
      <c r="H15" s="298">
        <v>23</v>
      </c>
      <c r="I15" s="297">
        <v>27</v>
      </c>
      <c r="J15" s="297">
        <v>50</v>
      </c>
      <c r="K15" s="298">
        <v>32</v>
      </c>
      <c r="L15" s="297">
        <v>20</v>
      </c>
      <c r="M15" s="297">
        <v>52</v>
      </c>
      <c r="N15" s="303">
        <v>29</v>
      </c>
      <c r="O15" s="302">
        <v>17</v>
      </c>
      <c r="P15" s="302">
        <v>46</v>
      </c>
      <c r="Q15" s="298">
        <v>36</v>
      </c>
      <c r="R15" s="297">
        <v>19</v>
      </c>
      <c r="S15" s="297">
        <v>55</v>
      </c>
      <c r="T15" s="298">
        <v>21</v>
      </c>
      <c r="U15" s="297">
        <v>35</v>
      </c>
      <c r="V15" s="297">
        <v>56</v>
      </c>
      <c r="W15" s="298">
        <v>84</v>
      </c>
      <c r="X15" s="297">
        <v>64</v>
      </c>
      <c r="Y15" s="232">
        <v>148</v>
      </c>
      <c r="Z15" s="298">
        <v>107</v>
      </c>
      <c r="AA15" s="297">
        <v>41</v>
      </c>
      <c r="AB15" s="232">
        <v>148</v>
      </c>
      <c r="AC15" s="298">
        <v>103</v>
      </c>
      <c r="AD15" s="297">
        <v>43</v>
      </c>
      <c r="AE15" s="232">
        <v>146</v>
      </c>
      <c r="AF15" s="298">
        <v>109</v>
      </c>
      <c r="AG15" s="297">
        <v>58</v>
      </c>
      <c r="AH15" s="232">
        <v>167</v>
      </c>
      <c r="AI15" s="298">
        <v>131</v>
      </c>
      <c r="AJ15" s="297">
        <v>73</v>
      </c>
      <c r="AK15" s="232">
        <v>204</v>
      </c>
    </row>
    <row r="16" spans="1:37" s="293" customFormat="1" ht="12">
      <c r="A16" s="235" t="s">
        <v>8</v>
      </c>
      <c r="B16" s="296">
        <v>141</v>
      </c>
      <c r="C16" s="295">
        <v>106</v>
      </c>
      <c r="D16" s="294">
        <v>247</v>
      </c>
      <c r="E16" s="296">
        <v>153</v>
      </c>
      <c r="F16" s="295">
        <v>126</v>
      </c>
      <c r="G16" s="294">
        <v>279</v>
      </c>
      <c r="H16" s="296">
        <v>152</v>
      </c>
      <c r="I16" s="295">
        <v>137</v>
      </c>
      <c r="J16" s="295">
        <v>289</v>
      </c>
      <c r="K16" s="296">
        <v>160</v>
      </c>
      <c r="L16" s="295">
        <v>135</v>
      </c>
      <c r="M16" s="295">
        <v>295</v>
      </c>
      <c r="N16" s="296">
        <v>153</v>
      </c>
      <c r="O16" s="295">
        <v>141</v>
      </c>
      <c r="P16" s="295">
        <v>294</v>
      </c>
      <c r="Q16" s="296">
        <v>170</v>
      </c>
      <c r="R16" s="295">
        <v>154</v>
      </c>
      <c r="S16" s="295">
        <v>324</v>
      </c>
      <c r="T16" s="296">
        <v>169</v>
      </c>
      <c r="U16" s="295">
        <v>173</v>
      </c>
      <c r="V16" s="295">
        <v>342</v>
      </c>
      <c r="W16" s="296">
        <v>632</v>
      </c>
      <c r="X16" s="295">
        <v>363</v>
      </c>
      <c r="Y16" s="294">
        <v>995</v>
      </c>
      <c r="Z16" s="296">
        <v>670</v>
      </c>
      <c r="AA16" s="295">
        <v>357</v>
      </c>
      <c r="AB16" s="294">
        <v>1027</v>
      </c>
      <c r="AC16" s="296">
        <v>679</v>
      </c>
      <c r="AD16" s="295">
        <v>363</v>
      </c>
      <c r="AE16" s="294">
        <v>1042</v>
      </c>
      <c r="AF16" s="296">
        <v>801</v>
      </c>
      <c r="AG16" s="295">
        <v>393</v>
      </c>
      <c r="AH16" s="294">
        <v>1194</v>
      </c>
      <c r="AI16" s="296">
        <v>847</v>
      </c>
      <c r="AJ16" s="295">
        <v>453</v>
      </c>
      <c r="AK16" s="294">
        <v>1300</v>
      </c>
    </row>
    <row r="19" spans="1:34" ht="12">
      <c r="A19" s="455" t="s">
        <v>164</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row>
    <row r="20" ht="12" thickBot="1">
      <c r="A20" s="234"/>
    </row>
    <row r="21" spans="1:37" ht="12.75" customHeight="1">
      <c r="A21" s="301"/>
      <c r="B21" s="451" t="s">
        <v>122</v>
      </c>
      <c r="C21" s="452"/>
      <c r="D21" s="452"/>
      <c r="E21" s="451" t="s">
        <v>123</v>
      </c>
      <c r="F21" s="452"/>
      <c r="G21" s="452"/>
      <c r="H21" s="449" t="s">
        <v>124</v>
      </c>
      <c r="I21" s="450"/>
      <c r="J21" s="450"/>
      <c r="K21" s="449" t="s">
        <v>127</v>
      </c>
      <c r="L21" s="450"/>
      <c r="M21" s="450"/>
      <c r="N21" s="449" t="s">
        <v>135</v>
      </c>
      <c r="O21" s="450"/>
      <c r="P21" s="450"/>
      <c r="Q21" s="449" t="s">
        <v>137</v>
      </c>
      <c r="R21" s="450"/>
      <c r="S21" s="450"/>
      <c r="T21" s="449" t="s">
        <v>140</v>
      </c>
      <c r="U21" s="450"/>
      <c r="V21" s="450"/>
      <c r="W21" s="449" t="s">
        <v>144</v>
      </c>
      <c r="X21" s="450"/>
      <c r="Y21" s="450"/>
      <c r="Z21" s="449" t="s">
        <v>145</v>
      </c>
      <c r="AA21" s="450"/>
      <c r="AB21" s="450"/>
      <c r="AC21" s="449" t="s">
        <v>176</v>
      </c>
      <c r="AD21" s="450"/>
      <c r="AE21" s="450"/>
      <c r="AF21" s="449" t="s">
        <v>177</v>
      </c>
      <c r="AG21" s="450"/>
      <c r="AH21" s="450"/>
      <c r="AI21" s="449" t="s">
        <v>253</v>
      </c>
      <c r="AJ21" s="450"/>
      <c r="AK21" s="450"/>
    </row>
    <row r="22" spans="1:37" ht="11.25">
      <c r="A22" s="300"/>
      <c r="B22" s="237" t="s">
        <v>53</v>
      </c>
      <c r="C22" s="236" t="s">
        <v>54</v>
      </c>
      <c r="D22" s="236" t="s">
        <v>55</v>
      </c>
      <c r="E22" s="237" t="s">
        <v>53</v>
      </c>
      <c r="F22" s="236" t="s">
        <v>54</v>
      </c>
      <c r="G22" s="236" t="s">
        <v>55</v>
      </c>
      <c r="H22" s="237" t="s">
        <v>53</v>
      </c>
      <c r="I22" s="236" t="s">
        <v>54</v>
      </c>
      <c r="J22" s="236" t="s">
        <v>55</v>
      </c>
      <c r="K22" s="237" t="s">
        <v>53</v>
      </c>
      <c r="L22" s="236" t="s">
        <v>54</v>
      </c>
      <c r="M22" s="236" t="s">
        <v>55</v>
      </c>
      <c r="N22" s="237" t="s">
        <v>53</v>
      </c>
      <c r="O22" s="236" t="s">
        <v>54</v>
      </c>
      <c r="P22" s="236" t="s">
        <v>55</v>
      </c>
      <c r="Q22" s="237" t="s">
        <v>53</v>
      </c>
      <c r="R22" s="236" t="s">
        <v>54</v>
      </c>
      <c r="S22" s="236" t="s">
        <v>55</v>
      </c>
      <c r="T22" s="237" t="s">
        <v>53</v>
      </c>
      <c r="U22" s="236" t="s">
        <v>54</v>
      </c>
      <c r="V22" s="236" t="s">
        <v>55</v>
      </c>
      <c r="W22" s="237" t="s">
        <v>53</v>
      </c>
      <c r="X22" s="236" t="s">
        <v>54</v>
      </c>
      <c r="Y22" s="236" t="s">
        <v>55</v>
      </c>
      <c r="Z22" s="237" t="s">
        <v>53</v>
      </c>
      <c r="AA22" s="236" t="s">
        <v>54</v>
      </c>
      <c r="AB22" s="236" t="s">
        <v>55</v>
      </c>
      <c r="AC22" s="237" t="s">
        <v>53</v>
      </c>
      <c r="AD22" s="236" t="s">
        <v>54</v>
      </c>
      <c r="AE22" s="236" t="s">
        <v>55</v>
      </c>
      <c r="AF22" s="237" t="s">
        <v>53</v>
      </c>
      <c r="AG22" s="236" t="s">
        <v>54</v>
      </c>
      <c r="AH22" s="236" t="s">
        <v>55</v>
      </c>
      <c r="AI22" s="237" t="s">
        <v>53</v>
      </c>
      <c r="AJ22" s="236" t="s">
        <v>54</v>
      </c>
      <c r="AK22" s="236" t="s">
        <v>55</v>
      </c>
    </row>
    <row r="23" spans="1:37" ht="11.25">
      <c r="A23" s="230" t="s">
        <v>163</v>
      </c>
      <c r="B23" s="310">
        <v>26</v>
      </c>
      <c r="C23" s="324">
        <v>21</v>
      </c>
      <c r="D23" s="324">
        <v>47</v>
      </c>
      <c r="E23" s="310">
        <v>35</v>
      </c>
      <c r="F23" s="324">
        <v>18</v>
      </c>
      <c r="G23" s="325">
        <v>53</v>
      </c>
      <c r="H23" s="310">
        <v>32</v>
      </c>
      <c r="I23" s="324">
        <v>15</v>
      </c>
      <c r="J23" s="324">
        <v>47</v>
      </c>
      <c r="K23" s="310">
        <v>30</v>
      </c>
      <c r="L23" s="324">
        <v>25</v>
      </c>
      <c r="M23" s="324">
        <v>55</v>
      </c>
      <c r="N23" s="310">
        <v>34</v>
      </c>
      <c r="O23" s="324">
        <v>20</v>
      </c>
      <c r="P23" s="324">
        <v>54</v>
      </c>
      <c r="Q23" s="310">
        <v>26</v>
      </c>
      <c r="R23" s="324">
        <v>25</v>
      </c>
      <c r="S23" s="324">
        <v>51</v>
      </c>
      <c r="T23" s="310">
        <v>39</v>
      </c>
      <c r="U23" s="324">
        <v>23</v>
      </c>
      <c r="V23" s="324">
        <f aca="true" t="shared" si="0" ref="V23:V28">SUM(T23:U23)</f>
        <v>62</v>
      </c>
      <c r="W23" s="310">
        <v>97</v>
      </c>
      <c r="X23" s="324">
        <v>61</v>
      </c>
      <c r="Y23" s="324">
        <f aca="true" t="shared" si="1" ref="Y23:Y28">SUM(W23:X23)</f>
        <v>158</v>
      </c>
      <c r="Z23" s="326">
        <v>103</v>
      </c>
      <c r="AA23" s="327">
        <v>76</v>
      </c>
      <c r="AB23" s="327">
        <v>179</v>
      </c>
      <c r="AC23" s="326">
        <v>107</v>
      </c>
      <c r="AD23" s="327">
        <v>63</v>
      </c>
      <c r="AE23" s="327">
        <v>170</v>
      </c>
      <c r="AF23" s="326">
        <v>121</v>
      </c>
      <c r="AG23" s="327">
        <v>67</v>
      </c>
      <c r="AH23" s="327">
        <v>188</v>
      </c>
      <c r="AI23" s="326">
        <v>132</v>
      </c>
      <c r="AJ23" s="327">
        <v>81</v>
      </c>
      <c r="AK23" s="327">
        <v>213</v>
      </c>
    </row>
    <row r="24" spans="1:37" s="230" customFormat="1" ht="11.25">
      <c r="A24" s="230" t="s">
        <v>162</v>
      </c>
      <c r="B24" s="310">
        <v>14</v>
      </c>
      <c r="C24" s="324">
        <v>26</v>
      </c>
      <c r="D24" s="324">
        <v>40</v>
      </c>
      <c r="E24" s="310">
        <v>33</v>
      </c>
      <c r="F24" s="324">
        <v>27</v>
      </c>
      <c r="G24" s="324">
        <v>60</v>
      </c>
      <c r="H24" s="310">
        <v>44</v>
      </c>
      <c r="I24" s="324">
        <v>23</v>
      </c>
      <c r="J24" s="324">
        <v>67</v>
      </c>
      <c r="K24" s="310">
        <v>40</v>
      </c>
      <c r="L24" s="324">
        <v>18</v>
      </c>
      <c r="M24" s="324">
        <v>58</v>
      </c>
      <c r="N24" s="310">
        <v>35</v>
      </c>
      <c r="O24" s="324">
        <v>25</v>
      </c>
      <c r="P24" s="324">
        <v>60</v>
      </c>
      <c r="Q24" s="310">
        <v>37</v>
      </c>
      <c r="R24" s="324">
        <v>21</v>
      </c>
      <c r="S24" s="324">
        <v>58</v>
      </c>
      <c r="T24" s="310">
        <v>30</v>
      </c>
      <c r="U24" s="324">
        <v>25</v>
      </c>
      <c r="V24" s="324">
        <f t="shared" si="0"/>
        <v>55</v>
      </c>
      <c r="W24" s="310">
        <v>127</v>
      </c>
      <c r="X24" s="324">
        <v>58</v>
      </c>
      <c r="Y24" s="324">
        <f t="shared" si="1"/>
        <v>185</v>
      </c>
      <c r="Z24" s="326">
        <v>141</v>
      </c>
      <c r="AA24" s="327">
        <v>72</v>
      </c>
      <c r="AB24" s="327">
        <v>213</v>
      </c>
      <c r="AC24" s="326">
        <v>113</v>
      </c>
      <c r="AD24" s="327">
        <v>81</v>
      </c>
      <c r="AE24" s="327">
        <v>194</v>
      </c>
      <c r="AF24" s="326">
        <v>133</v>
      </c>
      <c r="AG24" s="327">
        <v>78</v>
      </c>
      <c r="AH24" s="327">
        <v>211</v>
      </c>
      <c r="AI24" s="326">
        <v>144</v>
      </c>
      <c r="AJ24" s="327">
        <v>82</v>
      </c>
      <c r="AK24" s="327">
        <v>226</v>
      </c>
    </row>
    <row r="25" spans="1:37" ht="11.25">
      <c r="A25" s="230" t="s">
        <v>161</v>
      </c>
      <c r="B25" s="310">
        <v>32</v>
      </c>
      <c r="C25" s="324">
        <v>24</v>
      </c>
      <c r="D25" s="324">
        <v>56</v>
      </c>
      <c r="E25" s="310">
        <v>23</v>
      </c>
      <c r="F25" s="324">
        <v>33</v>
      </c>
      <c r="G25" s="324">
        <v>56</v>
      </c>
      <c r="H25" s="310">
        <v>41</v>
      </c>
      <c r="I25" s="324">
        <v>36</v>
      </c>
      <c r="J25" s="324">
        <v>77</v>
      </c>
      <c r="K25" s="310">
        <v>51</v>
      </c>
      <c r="L25" s="324">
        <v>30</v>
      </c>
      <c r="M25" s="324">
        <v>81</v>
      </c>
      <c r="N25" s="310">
        <v>50</v>
      </c>
      <c r="O25" s="324">
        <v>32</v>
      </c>
      <c r="P25" s="324">
        <v>82</v>
      </c>
      <c r="Q25" s="310">
        <v>54</v>
      </c>
      <c r="R25" s="324">
        <v>44</v>
      </c>
      <c r="S25" s="324">
        <v>98</v>
      </c>
      <c r="T25" s="310">
        <v>58</v>
      </c>
      <c r="U25" s="324">
        <v>31</v>
      </c>
      <c r="V25" s="324">
        <f t="shared" si="0"/>
        <v>89</v>
      </c>
      <c r="W25" s="310">
        <v>112</v>
      </c>
      <c r="X25" s="324">
        <v>79</v>
      </c>
      <c r="Y25" s="324">
        <f t="shared" si="1"/>
        <v>191</v>
      </c>
      <c r="Z25" s="310">
        <v>140</v>
      </c>
      <c r="AA25" s="324">
        <v>76</v>
      </c>
      <c r="AB25" s="327">
        <v>216</v>
      </c>
      <c r="AC25" s="310">
        <v>147</v>
      </c>
      <c r="AD25" s="324">
        <v>78</v>
      </c>
      <c r="AE25" s="327">
        <v>225</v>
      </c>
      <c r="AF25" s="310">
        <v>93</v>
      </c>
      <c r="AG25" s="324">
        <v>91</v>
      </c>
      <c r="AH25" s="327">
        <v>184</v>
      </c>
      <c r="AI25" s="310">
        <v>102</v>
      </c>
      <c r="AJ25" s="324">
        <v>83</v>
      </c>
      <c r="AK25" s="327">
        <v>185</v>
      </c>
    </row>
    <row r="26" spans="1:37" ht="11.25">
      <c r="A26" s="230" t="s">
        <v>160</v>
      </c>
      <c r="B26" s="310">
        <v>26</v>
      </c>
      <c r="C26" s="324">
        <v>26</v>
      </c>
      <c r="D26" s="324">
        <v>52</v>
      </c>
      <c r="E26" s="310">
        <v>41</v>
      </c>
      <c r="F26" s="324">
        <v>47</v>
      </c>
      <c r="G26" s="324">
        <v>88</v>
      </c>
      <c r="H26" s="310">
        <v>37</v>
      </c>
      <c r="I26" s="324">
        <v>38</v>
      </c>
      <c r="J26" s="324">
        <v>75</v>
      </c>
      <c r="K26" s="310">
        <v>47</v>
      </c>
      <c r="L26" s="324">
        <v>49</v>
      </c>
      <c r="M26" s="324">
        <v>96</v>
      </c>
      <c r="N26" s="310">
        <v>57</v>
      </c>
      <c r="O26" s="324">
        <v>40</v>
      </c>
      <c r="P26" s="324">
        <v>97</v>
      </c>
      <c r="Q26" s="310">
        <v>62</v>
      </c>
      <c r="R26" s="324">
        <v>41</v>
      </c>
      <c r="S26" s="324">
        <v>103</v>
      </c>
      <c r="T26" s="310">
        <v>50</v>
      </c>
      <c r="U26" s="324">
        <v>65</v>
      </c>
      <c r="V26" s="324">
        <f t="shared" si="0"/>
        <v>115</v>
      </c>
      <c r="W26" s="310">
        <v>136</v>
      </c>
      <c r="X26" s="324">
        <v>94</v>
      </c>
      <c r="Y26" s="324">
        <f t="shared" si="1"/>
        <v>230</v>
      </c>
      <c r="Z26" s="310">
        <v>133</v>
      </c>
      <c r="AA26" s="324">
        <v>106</v>
      </c>
      <c r="AB26" s="327">
        <v>239</v>
      </c>
      <c r="AC26" s="310">
        <v>150</v>
      </c>
      <c r="AD26" s="324">
        <v>86</v>
      </c>
      <c r="AE26" s="327">
        <v>236</v>
      </c>
      <c r="AF26" s="310">
        <v>148</v>
      </c>
      <c r="AG26" s="324">
        <v>100</v>
      </c>
      <c r="AH26" s="327">
        <v>248</v>
      </c>
      <c r="AI26" s="310">
        <v>108</v>
      </c>
      <c r="AJ26" s="324">
        <v>115</v>
      </c>
      <c r="AK26" s="327">
        <v>223</v>
      </c>
    </row>
    <row r="27" spans="1:37" ht="11.25">
      <c r="A27" s="230" t="s">
        <v>159</v>
      </c>
      <c r="B27" s="310">
        <v>49</v>
      </c>
      <c r="C27" s="324">
        <v>38</v>
      </c>
      <c r="D27" s="324">
        <v>87</v>
      </c>
      <c r="E27" s="310">
        <v>49</v>
      </c>
      <c r="F27" s="324">
        <v>55</v>
      </c>
      <c r="G27" s="324">
        <v>104</v>
      </c>
      <c r="H27" s="310">
        <v>54</v>
      </c>
      <c r="I27" s="324">
        <v>65</v>
      </c>
      <c r="J27" s="324">
        <v>119</v>
      </c>
      <c r="K27" s="310">
        <v>49</v>
      </c>
      <c r="L27" s="324">
        <v>72</v>
      </c>
      <c r="M27" s="324">
        <v>121</v>
      </c>
      <c r="N27" s="310">
        <v>67</v>
      </c>
      <c r="O27" s="324">
        <v>80</v>
      </c>
      <c r="P27" s="324">
        <v>147</v>
      </c>
      <c r="Q27" s="310">
        <v>73</v>
      </c>
      <c r="R27" s="324">
        <v>85</v>
      </c>
      <c r="S27" s="324">
        <v>158</v>
      </c>
      <c r="T27" s="310">
        <v>100</v>
      </c>
      <c r="U27" s="324">
        <v>75</v>
      </c>
      <c r="V27" s="324">
        <f t="shared" si="0"/>
        <v>175</v>
      </c>
      <c r="W27" s="310">
        <v>136</v>
      </c>
      <c r="X27" s="324">
        <v>131</v>
      </c>
      <c r="Y27" s="324">
        <f t="shared" si="1"/>
        <v>267</v>
      </c>
      <c r="Z27" s="310">
        <v>161</v>
      </c>
      <c r="AA27" s="324">
        <v>125</v>
      </c>
      <c r="AB27" s="327">
        <v>286</v>
      </c>
      <c r="AC27" s="310">
        <v>136</v>
      </c>
      <c r="AD27" s="324">
        <v>145</v>
      </c>
      <c r="AE27" s="327">
        <v>281</v>
      </c>
      <c r="AF27" s="310">
        <v>162</v>
      </c>
      <c r="AG27" s="324">
        <v>139</v>
      </c>
      <c r="AH27" s="327">
        <v>301</v>
      </c>
      <c r="AI27" s="310">
        <v>181</v>
      </c>
      <c r="AJ27" s="324">
        <v>144</v>
      </c>
      <c r="AK27" s="327">
        <v>325</v>
      </c>
    </row>
    <row r="28" spans="1:37" ht="11.25">
      <c r="A28" s="230" t="s">
        <v>158</v>
      </c>
      <c r="B28" s="328">
        <v>77</v>
      </c>
      <c r="C28" s="329">
        <v>60</v>
      </c>
      <c r="D28" s="324">
        <v>137</v>
      </c>
      <c r="E28" s="310">
        <v>77</v>
      </c>
      <c r="F28" s="324">
        <v>66</v>
      </c>
      <c r="G28" s="324">
        <v>143</v>
      </c>
      <c r="H28" s="328">
        <v>94</v>
      </c>
      <c r="I28" s="329">
        <v>98</v>
      </c>
      <c r="J28" s="329">
        <v>192</v>
      </c>
      <c r="K28" s="328">
        <v>101</v>
      </c>
      <c r="L28" s="329">
        <v>103</v>
      </c>
      <c r="M28" s="329">
        <v>204</v>
      </c>
      <c r="N28" s="328">
        <v>101</v>
      </c>
      <c r="O28" s="329">
        <v>102</v>
      </c>
      <c r="P28" s="329">
        <v>203</v>
      </c>
      <c r="Q28" s="328">
        <v>87</v>
      </c>
      <c r="R28" s="329">
        <v>95</v>
      </c>
      <c r="S28" s="329">
        <v>182</v>
      </c>
      <c r="T28" s="328">
        <v>114</v>
      </c>
      <c r="U28" s="329">
        <v>133</v>
      </c>
      <c r="V28" s="329">
        <f t="shared" si="0"/>
        <v>247</v>
      </c>
      <c r="W28" s="328">
        <v>178</v>
      </c>
      <c r="X28" s="329">
        <v>141</v>
      </c>
      <c r="Y28" s="329">
        <f t="shared" si="1"/>
        <v>319</v>
      </c>
      <c r="Z28" s="328">
        <v>170</v>
      </c>
      <c r="AA28" s="329">
        <v>149</v>
      </c>
      <c r="AB28" s="327">
        <v>319</v>
      </c>
      <c r="AC28" s="328">
        <v>159</v>
      </c>
      <c r="AD28" s="329">
        <v>135</v>
      </c>
      <c r="AE28" s="327">
        <v>294</v>
      </c>
      <c r="AF28" s="328">
        <v>177</v>
      </c>
      <c r="AG28" s="329">
        <v>168</v>
      </c>
      <c r="AH28" s="327">
        <v>345</v>
      </c>
      <c r="AI28" s="328">
        <v>216</v>
      </c>
      <c r="AJ28" s="329">
        <v>199</v>
      </c>
      <c r="AK28" s="327">
        <v>415</v>
      </c>
    </row>
    <row r="29" spans="1:37" s="293" customFormat="1" ht="12">
      <c r="A29" s="235" t="s">
        <v>8</v>
      </c>
      <c r="B29" s="330">
        <v>224</v>
      </c>
      <c r="C29" s="331">
        <v>195</v>
      </c>
      <c r="D29" s="332">
        <v>419</v>
      </c>
      <c r="E29" s="333">
        <v>258</v>
      </c>
      <c r="F29" s="332">
        <v>246</v>
      </c>
      <c r="G29" s="332">
        <v>504</v>
      </c>
      <c r="H29" s="330">
        <v>302</v>
      </c>
      <c r="I29" s="331">
        <v>275</v>
      </c>
      <c r="J29" s="331">
        <v>577</v>
      </c>
      <c r="K29" s="330">
        <v>319</v>
      </c>
      <c r="L29" s="331">
        <v>297</v>
      </c>
      <c r="M29" s="331">
        <v>615</v>
      </c>
      <c r="N29" s="330">
        <v>344</v>
      </c>
      <c r="O29" s="331">
        <v>299</v>
      </c>
      <c r="P29" s="331">
        <v>643</v>
      </c>
      <c r="Q29" s="330">
        <v>339</v>
      </c>
      <c r="R29" s="331">
        <v>311</v>
      </c>
      <c r="S29" s="331">
        <v>650</v>
      </c>
      <c r="T29" s="330">
        <f aca="true" t="shared" si="2" ref="T29:AH29">SUM(T23:T28)</f>
        <v>391</v>
      </c>
      <c r="U29" s="331">
        <f t="shared" si="2"/>
        <v>352</v>
      </c>
      <c r="V29" s="331">
        <f t="shared" si="2"/>
        <v>743</v>
      </c>
      <c r="W29" s="330">
        <f t="shared" si="2"/>
        <v>786</v>
      </c>
      <c r="X29" s="331">
        <f t="shared" si="2"/>
        <v>564</v>
      </c>
      <c r="Y29" s="331">
        <f t="shared" si="2"/>
        <v>1350</v>
      </c>
      <c r="Z29" s="330">
        <f t="shared" si="2"/>
        <v>848</v>
      </c>
      <c r="AA29" s="331">
        <f t="shared" si="2"/>
        <v>604</v>
      </c>
      <c r="AB29" s="332">
        <f t="shared" si="2"/>
        <v>1452</v>
      </c>
      <c r="AC29" s="330">
        <f t="shared" si="2"/>
        <v>812</v>
      </c>
      <c r="AD29" s="331">
        <f t="shared" si="2"/>
        <v>588</v>
      </c>
      <c r="AE29" s="332">
        <f t="shared" si="2"/>
        <v>1400</v>
      </c>
      <c r="AF29" s="330">
        <f t="shared" si="2"/>
        <v>834</v>
      </c>
      <c r="AG29" s="331">
        <f t="shared" si="2"/>
        <v>643</v>
      </c>
      <c r="AH29" s="332">
        <f t="shared" si="2"/>
        <v>1477</v>
      </c>
      <c r="AI29" s="330">
        <f>SUM(AI23:AI28)</f>
        <v>883</v>
      </c>
      <c r="AJ29" s="331">
        <f>SUM(AJ23:AJ28)</f>
        <v>704</v>
      </c>
      <c r="AK29" s="332">
        <f>SUM(AK23:AK28)</f>
        <v>1587</v>
      </c>
    </row>
    <row r="32" spans="1:10" ht="11.25">
      <c r="A32" s="229"/>
      <c r="J32" s="229"/>
    </row>
    <row r="33" spans="1:10" ht="11.25">
      <c r="A33" s="229"/>
      <c r="J33" s="229"/>
    </row>
  </sheetData>
  <sheetProtection/>
  <mergeCells count="27">
    <mergeCell ref="A2:AH2"/>
    <mergeCell ref="A3:AH3"/>
    <mergeCell ref="A19:AH19"/>
    <mergeCell ref="K5:M5"/>
    <mergeCell ref="AC5:AE5"/>
    <mergeCell ref="AC21:AE21"/>
    <mergeCell ref="N21:P21"/>
    <mergeCell ref="B5:D5"/>
    <mergeCell ref="B21:D21"/>
    <mergeCell ref="H21:J21"/>
    <mergeCell ref="Q5:S5"/>
    <mergeCell ref="W21:Y21"/>
    <mergeCell ref="Z5:AB5"/>
    <mergeCell ref="Q21:S21"/>
    <mergeCell ref="W5:Y5"/>
    <mergeCell ref="Z21:AB21"/>
    <mergeCell ref="T5:V5"/>
    <mergeCell ref="AI5:AK5"/>
    <mergeCell ref="AI21:AK21"/>
    <mergeCell ref="E21:G21"/>
    <mergeCell ref="E5:G5"/>
    <mergeCell ref="H5:J5"/>
    <mergeCell ref="K21:M21"/>
    <mergeCell ref="N5:P5"/>
    <mergeCell ref="AF21:AH21"/>
    <mergeCell ref="AF5:AH5"/>
    <mergeCell ref="T21:V21"/>
  </mergeCells>
  <printOptions horizontalCentered="1"/>
  <pageMargins left="0.1968503937007874" right="0.1968503937007874" top="0.3937007874015748" bottom="0.984251968503937" header="0.5118110236220472" footer="0.5118110236220472"/>
  <pageSetup fitToHeight="1" fitToWidth="1" horizontalDpi="600" verticalDpi="600" orientation="landscape" paperSize="9" scale="78"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dimension ref="A1:R66"/>
  <sheetViews>
    <sheetView zoomScalePageLayoutView="0" workbookViewId="0" topLeftCell="A1">
      <selection activeCell="A72" sqref="A72"/>
    </sheetView>
  </sheetViews>
  <sheetFormatPr defaultColWidth="9.140625" defaultRowHeight="12" customHeight="1"/>
  <cols>
    <col min="1" max="1" width="23.8515625" style="238" customWidth="1"/>
    <col min="2" max="15" width="7.00390625" style="238" customWidth="1"/>
    <col min="16" max="16" width="7.00390625" style="239" customWidth="1"/>
    <col min="17" max="17" width="9.140625" style="239" customWidth="1"/>
    <col min="18" max="16384" width="9.140625" style="238" customWidth="1"/>
  </cols>
  <sheetData>
    <row r="1" ht="12" customHeight="1">
      <c r="A1" s="36" t="s">
        <v>252</v>
      </c>
    </row>
    <row r="2" spans="1:16" ht="12" customHeight="1">
      <c r="A2" s="456" t="s">
        <v>154</v>
      </c>
      <c r="B2" s="456"/>
      <c r="C2" s="456"/>
      <c r="D2" s="456"/>
      <c r="E2" s="456"/>
      <c r="F2" s="456"/>
      <c r="G2" s="456"/>
      <c r="H2" s="456"/>
      <c r="I2" s="456"/>
      <c r="J2" s="456"/>
      <c r="K2" s="456"/>
      <c r="L2" s="456"/>
      <c r="M2" s="456"/>
      <c r="N2" s="456"/>
      <c r="O2" s="456"/>
      <c r="P2" s="456"/>
    </row>
    <row r="3" spans="1:16" ht="12" customHeight="1">
      <c r="A3" s="281" t="s">
        <v>155</v>
      </c>
      <c r="B3" s="280"/>
      <c r="C3" s="279"/>
      <c r="D3" s="279"/>
      <c r="E3" s="279"/>
      <c r="F3" s="279"/>
      <c r="G3" s="279"/>
      <c r="H3" s="279"/>
      <c r="I3" s="279"/>
      <c r="J3" s="279"/>
      <c r="K3" s="279"/>
      <c r="L3" s="279"/>
      <c r="M3" s="279"/>
      <c r="N3" s="279"/>
      <c r="O3" s="279"/>
      <c r="P3" s="278"/>
    </row>
    <row r="4" ht="12" customHeight="1" thickBot="1"/>
    <row r="5" spans="1:16" ht="12" customHeight="1">
      <c r="A5" s="277"/>
      <c r="B5" s="274" t="s">
        <v>108</v>
      </c>
      <c r="C5" s="276"/>
      <c r="D5" s="275"/>
      <c r="E5" s="273" t="s">
        <v>60</v>
      </c>
      <c r="F5" s="276"/>
      <c r="G5" s="275"/>
      <c r="H5" s="273" t="s">
        <v>2</v>
      </c>
      <c r="I5" s="276"/>
      <c r="J5" s="275"/>
      <c r="K5" s="273" t="s">
        <v>3</v>
      </c>
      <c r="L5" s="276"/>
      <c r="M5" s="275"/>
      <c r="N5" s="274" t="s">
        <v>8</v>
      </c>
      <c r="O5" s="273"/>
      <c r="P5" s="273"/>
    </row>
    <row r="6" spans="1:16" ht="12" customHeight="1">
      <c r="A6" s="239"/>
      <c r="B6" s="290" t="s">
        <v>12</v>
      </c>
      <c r="C6" s="289"/>
      <c r="D6" s="288"/>
      <c r="E6" s="290" t="s">
        <v>146</v>
      </c>
      <c r="F6" s="289"/>
      <c r="G6" s="288"/>
      <c r="H6" s="268"/>
      <c r="I6" s="230"/>
      <c r="J6" s="269"/>
      <c r="K6" s="268"/>
      <c r="L6" s="230"/>
      <c r="M6" s="269"/>
      <c r="N6" s="268"/>
      <c r="O6" s="230"/>
      <c r="P6" s="230"/>
    </row>
    <row r="7" spans="1:17" s="265" customFormat="1" ht="12" customHeight="1">
      <c r="A7" s="267"/>
      <c r="B7" s="237" t="s">
        <v>53</v>
      </c>
      <c r="C7" s="236" t="s">
        <v>54</v>
      </c>
      <c r="D7" s="266" t="s">
        <v>55</v>
      </c>
      <c r="E7" s="237" t="s">
        <v>53</v>
      </c>
      <c r="F7" s="236" t="s">
        <v>54</v>
      </c>
      <c r="G7" s="266" t="s">
        <v>55</v>
      </c>
      <c r="H7" s="237" t="s">
        <v>53</v>
      </c>
      <c r="I7" s="236" t="s">
        <v>54</v>
      </c>
      <c r="J7" s="266" t="s">
        <v>55</v>
      </c>
      <c r="K7" s="237" t="s">
        <v>53</v>
      </c>
      <c r="L7" s="236" t="s">
        <v>54</v>
      </c>
      <c r="M7" s="266" t="s">
        <v>55</v>
      </c>
      <c r="N7" s="237" t="s">
        <v>53</v>
      </c>
      <c r="O7" s="236" t="s">
        <v>54</v>
      </c>
      <c r="P7" s="236" t="s">
        <v>55</v>
      </c>
      <c r="Q7" s="264"/>
    </row>
    <row r="8" spans="1:17" s="265" customFormat="1" ht="5.25" customHeight="1">
      <c r="A8" s="264"/>
      <c r="B8" s="262"/>
      <c r="C8" s="261"/>
      <c r="D8" s="263"/>
      <c r="E8" s="262"/>
      <c r="F8" s="261"/>
      <c r="G8" s="263"/>
      <c r="H8" s="262"/>
      <c r="I8" s="261"/>
      <c r="J8" s="263"/>
      <c r="K8" s="262"/>
      <c r="L8" s="261"/>
      <c r="M8" s="263"/>
      <c r="N8" s="262"/>
      <c r="O8" s="261"/>
      <c r="P8" s="261"/>
      <c r="Q8" s="264"/>
    </row>
    <row r="9" spans="1:17" ht="12" customHeight="1">
      <c r="A9" s="247" t="s">
        <v>17</v>
      </c>
      <c r="B9" s="258"/>
      <c r="C9" s="257"/>
      <c r="D9" s="259"/>
      <c r="E9" s="258"/>
      <c r="F9" s="257"/>
      <c r="G9" s="259"/>
      <c r="H9" s="258"/>
      <c r="I9" s="257"/>
      <c r="J9" s="259"/>
      <c r="K9" s="258"/>
      <c r="L9" s="257"/>
      <c r="M9" s="259"/>
      <c r="N9" s="258"/>
      <c r="O9" s="257"/>
      <c r="P9" s="256"/>
      <c r="Q9" s="238"/>
    </row>
    <row r="10" spans="1:17" ht="12" customHeight="1">
      <c r="A10" s="239" t="s">
        <v>150</v>
      </c>
      <c r="B10" s="244">
        <v>0</v>
      </c>
      <c r="C10" s="245">
        <v>0</v>
      </c>
      <c r="D10" s="246">
        <v>0</v>
      </c>
      <c r="E10" s="254">
        <v>157</v>
      </c>
      <c r="F10" s="253">
        <v>137</v>
      </c>
      <c r="G10" s="287">
        <v>294</v>
      </c>
      <c r="H10" s="254">
        <v>0</v>
      </c>
      <c r="I10" s="253">
        <v>0</v>
      </c>
      <c r="J10" s="287">
        <v>0</v>
      </c>
      <c r="K10" s="254">
        <v>459</v>
      </c>
      <c r="L10" s="253">
        <v>424</v>
      </c>
      <c r="M10" s="287">
        <v>883</v>
      </c>
      <c r="N10" s="244">
        <f aca="true" t="shared" si="0" ref="N10:P12">SUM(K10,H10,E10,B10)</f>
        <v>616</v>
      </c>
      <c r="O10" s="245">
        <f t="shared" si="0"/>
        <v>561</v>
      </c>
      <c r="P10" s="243">
        <f t="shared" si="0"/>
        <v>1177</v>
      </c>
      <c r="Q10" s="238"/>
    </row>
    <row r="11" spans="1:17" ht="12" customHeight="1">
      <c r="A11" s="239" t="s">
        <v>149</v>
      </c>
      <c r="B11" s="244">
        <v>0</v>
      </c>
      <c r="C11" s="245">
        <v>0</v>
      </c>
      <c r="D11" s="246">
        <v>0</v>
      </c>
      <c r="E11" s="254">
        <v>0</v>
      </c>
      <c r="F11" s="253">
        <v>0</v>
      </c>
      <c r="G11" s="287">
        <v>0</v>
      </c>
      <c r="H11" s="254">
        <v>0</v>
      </c>
      <c r="I11" s="253">
        <v>0</v>
      </c>
      <c r="J11" s="287">
        <v>0</v>
      </c>
      <c r="K11" s="254">
        <v>0</v>
      </c>
      <c r="L11" s="253">
        <v>0</v>
      </c>
      <c r="M11" s="287">
        <v>0</v>
      </c>
      <c r="N11" s="244">
        <f t="shared" si="0"/>
        <v>0</v>
      </c>
      <c r="O11" s="245">
        <f t="shared" si="0"/>
        <v>0</v>
      </c>
      <c r="P11" s="243">
        <f t="shared" si="0"/>
        <v>0</v>
      </c>
      <c r="Q11" s="238"/>
    </row>
    <row r="12" spans="1:16" s="286" customFormat="1" ht="12" customHeight="1">
      <c r="A12" s="235" t="s">
        <v>8</v>
      </c>
      <c r="B12" s="242">
        <v>0</v>
      </c>
      <c r="C12" s="241">
        <v>0</v>
      </c>
      <c r="D12" s="255">
        <v>0</v>
      </c>
      <c r="E12" s="242">
        <f>SUM(E10:E11)</f>
        <v>157</v>
      </c>
      <c r="F12" s="241">
        <f>SUM(F10:F11)</f>
        <v>137</v>
      </c>
      <c r="G12" s="255">
        <f>SUM(G10:G11)</f>
        <v>294</v>
      </c>
      <c r="H12" s="242">
        <v>0</v>
      </c>
      <c r="I12" s="241">
        <v>0</v>
      </c>
      <c r="J12" s="255">
        <v>0</v>
      </c>
      <c r="K12" s="242">
        <f>SUM(K10:K11)</f>
        <v>459</v>
      </c>
      <c r="L12" s="241">
        <f>SUM(L10:L11)</f>
        <v>424</v>
      </c>
      <c r="M12" s="241">
        <f>SUM(M10:M11)</f>
        <v>883</v>
      </c>
      <c r="N12" s="242">
        <f t="shared" si="0"/>
        <v>616</v>
      </c>
      <c r="O12" s="241">
        <f t="shared" si="0"/>
        <v>561</v>
      </c>
      <c r="P12" s="241">
        <f t="shared" si="0"/>
        <v>1177</v>
      </c>
    </row>
    <row r="13" spans="1:17" ht="12" customHeight="1">
      <c r="A13" s="239"/>
      <c r="B13" s="244"/>
      <c r="C13" s="245"/>
      <c r="D13" s="246"/>
      <c r="E13" s="254"/>
      <c r="F13" s="253"/>
      <c r="G13" s="287"/>
      <c r="H13" s="254"/>
      <c r="I13" s="253"/>
      <c r="J13" s="287"/>
      <c r="K13" s="254"/>
      <c r="L13" s="253"/>
      <c r="M13" s="287"/>
      <c r="N13" s="244"/>
      <c r="O13" s="245"/>
      <c r="P13" s="243"/>
      <c r="Q13" s="238"/>
    </row>
    <row r="14" spans="1:17" ht="12" customHeight="1">
      <c r="A14" s="247" t="s">
        <v>21</v>
      </c>
      <c r="B14" s="244"/>
      <c r="C14" s="245"/>
      <c r="D14" s="246"/>
      <c r="E14" s="254"/>
      <c r="F14" s="253"/>
      <c r="G14" s="287"/>
      <c r="H14" s="254"/>
      <c r="I14" s="253"/>
      <c r="J14" s="287"/>
      <c r="K14" s="254"/>
      <c r="L14" s="253"/>
      <c r="M14" s="287"/>
      <c r="N14" s="244"/>
      <c r="O14" s="245"/>
      <c r="P14" s="243"/>
      <c r="Q14" s="238"/>
    </row>
    <row r="15" spans="1:17" ht="12" customHeight="1">
      <c r="A15" s="239" t="s">
        <v>150</v>
      </c>
      <c r="B15" s="244">
        <v>0</v>
      </c>
      <c r="C15" s="245">
        <v>0</v>
      </c>
      <c r="D15" s="246">
        <v>0</v>
      </c>
      <c r="E15" s="254">
        <v>238</v>
      </c>
      <c r="F15" s="253">
        <v>222</v>
      </c>
      <c r="G15" s="287">
        <v>460</v>
      </c>
      <c r="H15" s="254">
        <v>0</v>
      </c>
      <c r="I15" s="253">
        <v>0</v>
      </c>
      <c r="J15" s="287">
        <v>0</v>
      </c>
      <c r="K15" s="254">
        <v>654</v>
      </c>
      <c r="L15" s="253">
        <v>723</v>
      </c>
      <c r="M15" s="287">
        <v>1377</v>
      </c>
      <c r="N15" s="244">
        <f aca="true" t="shared" si="1" ref="N15:P17">SUM(K15,H15,E15,B15)</f>
        <v>892</v>
      </c>
      <c r="O15" s="245">
        <f t="shared" si="1"/>
        <v>945</v>
      </c>
      <c r="P15" s="243">
        <f t="shared" si="1"/>
        <v>1837</v>
      </c>
      <c r="Q15" s="238"/>
    </row>
    <row r="16" spans="1:17" ht="12" customHeight="1">
      <c r="A16" s="239" t="s">
        <v>149</v>
      </c>
      <c r="B16" s="244"/>
      <c r="C16" s="245">
        <v>0</v>
      </c>
      <c r="D16" s="246">
        <v>0</v>
      </c>
      <c r="E16" s="254">
        <v>0</v>
      </c>
      <c r="F16" s="253">
        <v>0</v>
      </c>
      <c r="G16" s="287">
        <v>0</v>
      </c>
      <c r="H16" s="254">
        <v>0</v>
      </c>
      <c r="I16" s="253">
        <v>0</v>
      </c>
      <c r="J16" s="287">
        <v>0</v>
      </c>
      <c r="K16" s="254">
        <v>0</v>
      </c>
      <c r="L16" s="253">
        <v>0</v>
      </c>
      <c r="M16" s="287">
        <v>0</v>
      </c>
      <c r="N16" s="244">
        <f t="shared" si="1"/>
        <v>0</v>
      </c>
      <c r="O16" s="245">
        <f t="shared" si="1"/>
        <v>0</v>
      </c>
      <c r="P16" s="243">
        <f t="shared" si="1"/>
        <v>0</v>
      </c>
      <c r="Q16" s="238"/>
    </row>
    <row r="17" spans="1:16" s="286" customFormat="1" ht="12" customHeight="1">
      <c r="A17" s="235" t="s">
        <v>8</v>
      </c>
      <c r="B17" s="242">
        <v>0</v>
      </c>
      <c r="C17" s="241">
        <v>0</v>
      </c>
      <c r="D17" s="255">
        <v>0</v>
      </c>
      <c r="E17" s="242">
        <f>SUM(E15:E16)</f>
        <v>238</v>
      </c>
      <c r="F17" s="241">
        <f>SUM(F15:F16)</f>
        <v>222</v>
      </c>
      <c r="G17" s="255">
        <f>SUM(G15:G16)</f>
        <v>460</v>
      </c>
      <c r="H17" s="242">
        <v>0</v>
      </c>
      <c r="I17" s="241">
        <v>0</v>
      </c>
      <c r="J17" s="255">
        <v>0</v>
      </c>
      <c r="K17" s="242">
        <f>SUM(K15:K16)</f>
        <v>654</v>
      </c>
      <c r="L17" s="241">
        <f>SUM(L15:L16)</f>
        <v>723</v>
      </c>
      <c r="M17" s="255">
        <f>SUM(M15:M16)</f>
        <v>1377</v>
      </c>
      <c r="N17" s="242">
        <f t="shared" si="1"/>
        <v>892</v>
      </c>
      <c r="O17" s="241">
        <f t="shared" si="1"/>
        <v>945</v>
      </c>
      <c r="P17" s="241">
        <f t="shared" si="1"/>
        <v>1837</v>
      </c>
    </row>
    <row r="18" spans="1:17" ht="12" customHeight="1">
      <c r="A18" s="239"/>
      <c r="B18" s="244"/>
      <c r="C18" s="245"/>
      <c r="D18" s="246"/>
      <c r="E18" s="244"/>
      <c r="F18" s="245"/>
      <c r="G18" s="246"/>
      <c r="H18" s="244"/>
      <c r="I18" s="245"/>
      <c r="J18" s="246"/>
      <c r="K18" s="244"/>
      <c r="L18" s="245"/>
      <c r="M18" s="246"/>
      <c r="N18" s="244"/>
      <c r="O18" s="245"/>
      <c r="P18" s="243"/>
      <c r="Q18" s="238"/>
    </row>
    <row r="19" spans="1:17" ht="12" customHeight="1">
      <c r="A19" s="247" t="s">
        <v>56</v>
      </c>
      <c r="B19" s="244"/>
      <c r="C19" s="245"/>
      <c r="D19" s="246"/>
      <c r="E19" s="244"/>
      <c r="F19" s="245"/>
      <c r="G19" s="246"/>
      <c r="H19" s="244"/>
      <c r="I19" s="245"/>
      <c r="J19" s="246"/>
      <c r="K19" s="244"/>
      <c r="L19" s="245"/>
      <c r="M19" s="246"/>
      <c r="N19" s="244"/>
      <c r="O19" s="245"/>
      <c r="P19" s="243"/>
      <c r="Q19" s="238"/>
    </row>
    <row r="20" spans="1:17" ht="12" customHeight="1">
      <c r="A20" s="239" t="s">
        <v>150</v>
      </c>
      <c r="B20" s="244">
        <v>0</v>
      </c>
      <c r="C20" s="245">
        <v>0</v>
      </c>
      <c r="D20" s="246">
        <v>0</v>
      </c>
      <c r="E20" s="244">
        <v>0</v>
      </c>
      <c r="F20" s="245">
        <v>0</v>
      </c>
      <c r="G20" s="246">
        <v>0</v>
      </c>
      <c r="H20" s="244">
        <v>0</v>
      </c>
      <c r="I20" s="245">
        <v>0</v>
      </c>
      <c r="J20" s="246">
        <v>0</v>
      </c>
      <c r="K20" s="244">
        <v>0</v>
      </c>
      <c r="L20" s="245">
        <v>0</v>
      </c>
      <c r="M20" s="246">
        <v>0</v>
      </c>
      <c r="N20" s="244">
        <f aca="true" t="shared" si="2" ref="N20:P22">SUM(K20,H20,E20,B20)</f>
        <v>0</v>
      </c>
      <c r="O20" s="245">
        <f t="shared" si="2"/>
        <v>0</v>
      </c>
      <c r="P20" s="243">
        <f t="shared" si="2"/>
        <v>0</v>
      </c>
      <c r="Q20" s="238"/>
    </row>
    <row r="21" spans="1:17" ht="12" customHeight="1">
      <c r="A21" s="239" t="s">
        <v>149</v>
      </c>
      <c r="B21" s="244">
        <v>0</v>
      </c>
      <c r="C21" s="245">
        <v>0</v>
      </c>
      <c r="D21" s="246">
        <v>0</v>
      </c>
      <c r="E21" s="244">
        <v>0</v>
      </c>
      <c r="F21" s="245">
        <v>0</v>
      </c>
      <c r="G21" s="246">
        <v>0</v>
      </c>
      <c r="H21" s="244">
        <v>0</v>
      </c>
      <c r="I21" s="245">
        <v>0</v>
      </c>
      <c r="J21" s="246">
        <v>0</v>
      </c>
      <c r="K21" s="244">
        <v>0</v>
      </c>
      <c r="L21" s="245">
        <v>0</v>
      </c>
      <c r="M21" s="246">
        <v>0</v>
      </c>
      <c r="N21" s="244">
        <f t="shared" si="2"/>
        <v>0</v>
      </c>
      <c r="O21" s="245">
        <f t="shared" si="2"/>
        <v>0</v>
      </c>
      <c r="P21" s="243">
        <f t="shared" si="2"/>
        <v>0</v>
      </c>
      <c r="Q21" s="238"/>
    </row>
    <row r="22" spans="1:16" s="284" customFormat="1" ht="12" customHeight="1">
      <c r="A22" s="235" t="s">
        <v>8</v>
      </c>
      <c r="B22" s="242">
        <v>0</v>
      </c>
      <c r="C22" s="241">
        <v>0</v>
      </c>
      <c r="D22" s="241">
        <v>0</v>
      </c>
      <c r="E22" s="242">
        <v>0</v>
      </c>
      <c r="F22" s="241">
        <v>0</v>
      </c>
      <c r="G22" s="241">
        <v>0</v>
      </c>
      <c r="H22" s="242">
        <v>0</v>
      </c>
      <c r="I22" s="241">
        <v>0</v>
      </c>
      <c r="J22" s="241">
        <v>0</v>
      </c>
      <c r="K22" s="242">
        <v>0</v>
      </c>
      <c r="L22" s="241">
        <v>0</v>
      </c>
      <c r="M22" s="241">
        <v>0</v>
      </c>
      <c r="N22" s="242">
        <f t="shared" si="2"/>
        <v>0</v>
      </c>
      <c r="O22" s="241">
        <f t="shared" si="2"/>
        <v>0</v>
      </c>
      <c r="P22" s="241">
        <f t="shared" si="2"/>
        <v>0</v>
      </c>
    </row>
    <row r="23" spans="1:17" ht="12" customHeight="1">
      <c r="A23" s="252"/>
      <c r="B23" s="250"/>
      <c r="C23" s="249"/>
      <c r="D23" s="251"/>
      <c r="E23" s="250"/>
      <c r="F23" s="249"/>
      <c r="G23" s="251"/>
      <c r="H23" s="250"/>
      <c r="I23" s="249"/>
      <c r="J23" s="251"/>
      <c r="K23" s="250"/>
      <c r="L23" s="249"/>
      <c r="M23" s="251"/>
      <c r="N23" s="250"/>
      <c r="O23" s="249"/>
      <c r="P23" s="248"/>
      <c r="Q23" s="238"/>
    </row>
    <row r="24" spans="1:17" ht="12" customHeight="1">
      <c r="A24" s="247" t="s">
        <v>151</v>
      </c>
      <c r="B24" s="244"/>
      <c r="C24" s="245"/>
      <c r="D24" s="246"/>
      <c r="E24" s="244"/>
      <c r="F24" s="245"/>
      <c r="G24" s="246"/>
      <c r="H24" s="244"/>
      <c r="I24" s="245"/>
      <c r="J24" s="246"/>
      <c r="K24" s="244"/>
      <c r="L24" s="245"/>
      <c r="M24" s="246"/>
      <c r="N24" s="244"/>
      <c r="O24" s="245"/>
      <c r="P24" s="243"/>
      <c r="Q24" s="238"/>
    </row>
    <row r="25" spans="1:17" ht="12" customHeight="1">
      <c r="A25" s="239" t="s">
        <v>150</v>
      </c>
      <c r="B25" s="244">
        <f aca="true" t="shared" si="3" ref="B25:P25">SUM(B20,B15,B10)</f>
        <v>0</v>
      </c>
      <c r="C25" s="245">
        <f t="shared" si="3"/>
        <v>0</v>
      </c>
      <c r="D25" s="243">
        <f t="shared" si="3"/>
        <v>0</v>
      </c>
      <c r="E25" s="244">
        <f t="shared" si="3"/>
        <v>395</v>
      </c>
      <c r="F25" s="243">
        <f t="shared" si="3"/>
        <v>359</v>
      </c>
      <c r="G25" s="243">
        <f t="shared" si="3"/>
        <v>754</v>
      </c>
      <c r="H25" s="244">
        <f t="shared" si="3"/>
        <v>0</v>
      </c>
      <c r="I25" s="245">
        <f t="shared" si="3"/>
        <v>0</v>
      </c>
      <c r="J25" s="243">
        <f t="shared" si="3"/>
        <v>0</v>
      </c>
      <c r="K25" s="244">
        <f t="shared" si="3"/>
        <v>1113</v>
      </c>
      <c r="L25" s="243">
        <f t="shared" si="3"/>
        <v>1147</v>
      </c>
      <c r="M25" s="243">
        <f t="shared" si="3"/>
        <v>2260</v>
      </c>
      <c r="N25" s="244">
        <f t="shared" si="3"/>
        <v>1508</v>
      </c>
      <c r="O25" s="243">
        <f t="shared" si="3"/>
        <v>1506</v>
      </c>
      <c r="P25" s="243">
        <f t="shared" si="3"/>
        <v>3014</v>
      </c>
      <c r="Q25" s="238"/>
    </row>
    <row r="26" spans="1:17" ht="12" customHeight="1">
      <c r="A26" s="239" t="s">
        <v>149</v>
      </c>
      <c r="B26" s="244">
        <f aca="true" t="shared" si="4" ref="B26:P26">SUM(B21,B16,B11)</f>
        <v>0</v>
      </c>
      <c r="C26" s="243">
        <f t="shared" si="4"/>
        <v>0</v>
      </c>
      <c r="D26" s="243">
        <f t="shared" si="4"/>
        <v>0</v>
      </c>
      <c r="E26" s="244">
        <f t="shared" si="4"/>
        <v>0</v>
      </c>
      <c r="F26" s="243">
        <f t="shared" si="4"/>
        <v>0</v>
      </c>
      <c r="G26" s="243">
        <f t="shared" si="4"/>
        <v>0</v>
      </c>
      <c r="H26" s="244">
        <f t="shared" si="4"/>
        <v>0</v>
      </c>
      <c r="I26" s="243">
        <f t="shared" si="4"/>
        <v>0</v>
      </c>
      <c r="J26" s="243">
        <f t="shared" si="4"/>
        <v>0</v>
      </c>
      <c r="K26" s="244">
        <f t="shared" si="4"/>
        <v>0</v>
      </c>
      <c r="L26" s="243">
        <f t="shared" si="4"/>
        <v>0</v>
      </c>
      <c r="M26" s="243">
        <f t="shared" si="4"/>
        <v>0</v>
      </c>
      <c r="N26" s="244">
        <f t="shared" si="4"/>
        <v>0</v>
      </c>
      <c r="O26" s="243">
        <f t="shared" si="4"/>
        <v>0</v>
      </c>
      <c r="P26" s="243">
        <f t="shared" si="4"/>
        <v>0</v>
      </c>
      <c r="Q26" s="238"/>
    </row>
    <row r="27" spans="1:18" s="284" customFormat="1" ht="12" customHeight="1">
      <c r="A27" s="235" t="s">
        <v>8</v>
      </c>
      <c r="B27" s="242">
        <f aca="true" t="shared" si="5" ref="B27:P27">SUM(B22,B17,B12)</f>
        <v>0</v>
      </c>
      <c r="C27" s="241">
        <f t="shared" si="5"/>
        <v>0</v>
      </c>
      <c r="D27" s="241">
        <f t="shared" si="5"/>
        <v>0</v>
      </c>
      <c r="E27" s="242">
        <f t="shared" si="5"/>
        <v>395</v>
      </c>
      <c r="F27" s="241">
        <f t="shared" si="5"/>
        <v>359</v>
      </c>
      <c r="G27" s="241">
        <f t="shared" si="5"/>
        <v>754</v>
      </c>
      <c r="H27" s="242">
        <f t="shared" si="5"/>
        <v>0</v>
      </c>
      <c r="I27" s="241">
        <f t="shared" si="5"/>
        <v>0</v>
      </c>
      <c r="J27" s="241">
        <f t="shared" si="5"/>
        <v>0</v>
      </c>
      <c r="K27" s="242">
        <f t="shared" si="5"/>
        <v>1113</v>
      </c>
      <c r="L27" s="241">
        <f t="shared" si="5"/>
        <v>1147</v>
      </c>
      <c r="M27" s="241">
        <f t="shared" si="5"/>
        <v>2260</v>
      </c>
      <c r="N27" s="242">
        <f t="shared" si="5"/>
        <v>1508</v>
      </c>
      <c r="O27" s="241">
        <f t="shared" si="5"/>
        <v>1506</v>
      </c>
      <c r="P27" s="241">
        <f t="shared" si="5"/>
        <v>3014</v>
      </c>
      <c r="R27" s="285"/>
    </row>
    <row r="29" ht="12" customHeight="1">
      <c r="A29" s="238" t="s">
        <v>148</v>
      </c>
    </row>
    <row r="30" ht="12" customHeight="1">
      <c r="A30" s="238" t="s">
        <v>147</v>
      </c>
    </row>
    <row r="31" spans="1:17" s="292" customFormat="1" ht="25.5" customHeight="1">
      <c r="A31" s="457" t="s">
        <v>254</v>
      </c>
      <c r="B31" s="457"/>
      <c r="C31" s="457"/>
      <c r="D31" s="457"/>
      <c r="E31" s="457"/>
      <c r="F31" s="457"/>
      <c r="G31" s="457"/>
      <c r="H31" s="457"/>
      <c r="I31" s="457"/>
      <c r="J31" s="457"/>
      <c r="K31" s="457"/>
      <c r="L31" s="457"/>
      <c r="M31" s="457"/>
      <c r="N31" s="457"/>
      <c r="O31" s="457"/>
      <c r="P31" s="457"/>
      <c r="Q31" s="291"/>
    </row>
    <row r="32" spans="1:17" s="229" customFormat="1" ht="12" customHeight="1">
      <c r="A32" s="458" t="s">
        <v>107</v>
      </c>
      <c r="B32" s="458"/>
      <c r="C32" s="458"/>
      <c r="D32" s="458"/>
      <c r="E32" s="458"/>
      <c r="F32" s="458"/>
      <c r="G32" s="458"/>
      <c r="H32" s="458"/>
      <c r="I32" s="458"/>
      <c r="J32" s="458"/>
      <c r="K32" s="458"/>
      <c r="L32" s="458"/>
      <c r="M32" s="458"/>
      <c r="N32" s="458"/>
      <c r="O32" s="458"/>
      <c r="P32" s="458"/>
      <c r="Q32" s="230"/>
    </row>
    <row r="35" spans="1:2" ht="12" customHeight="1">
      <c r="A35" s="36" t="s">
        <v>252</v>
      </c>
      <c r="B35" s="283"/>
    </row>
    <row r="36" spans="1:16" ht="12" customHeight="1">
      <c r="A36" s="281" t="s">
        <v>154</v>
      </c>
      <c r="B36" s="279"/>
      <c r="C36" s="279"/>
      <c r="D36" s="279"/>
      <c r="E36" s="279"/>
      <c r="F36" s="279"/>
      <c r="G36" s="279"/>
      <c r="H36" s="279"/>
      <c r="I36" s="279"/>
      <c r="J36" s="279"/>
      <c r="K36" s="279"/>
      <c r="L36" s="279"/>
      <c r="M36" s="280"/>
      <c r="N36" s="280"/>
      <c r="O36" s="280"/>
      <c r="P36" s="282"/>
    </row>
    <row r="37" spans="1:16" ht="12" customHeight="1">
      <c r="A37" s="281" t="s">
        <v>153</v>
      </c>
      <c r="B37" s="280"/>
      <c r="C37" s="279"/>
      <c r="D37" s="279"/>
      <c r="E37" s="279"/>
      <c r="F37" s="279"/>
      <c r="G37" s="279"/>
      <c r="H37" s="279"/>
      <c r="I37" s="279"/>
      <c r="J37" s="279"/>
      <c r="K37" s="279"/>
      <c r="L37" s="279"/>
      <c r="M37" s="279"/>
      <c r="N37" s="279"/>
      <c r="O37" s="279"/>
      <c r="P37" s="278"/>
    </row>
    <row r="38" spans="1:16" ht="12" customHeight="1">
      <c r="A38" s="281" t="s">
        <v>152</v>
      </c>
      <c r="B38" s="280"/>
      <c r="C38" s="279"/>
      <c r="D38" s="279"/>
      <c r="E38" s="279"/>
      <c r="F38" s="279"/>
      <c r="G38" s="279"/>
      <c r="H38" s="279"/>
      <c r="I38" s="279"/>
      <c r="J38" s="279"/>
      <c r="K38" s="279"/>
      <c r="L38" s="279"/>
      <c r="M38" s="279"/>
      <c r="N38" s="279"/>
      <c r="O38" s="279"/>
      <c r="P38" s="278"/>
    </row>
    <row r="39" ht="12" customHeight="1" thickBot="1"/>
    <row r="40" spans="1:16" ht="12" customHeight="1">
      <c r="A40" s="277"/>
      <c r="B40" s="274" t="s">
        <v>108</v>
      </c>
      <c r="C40" s="276"/>
      <c r="D40" s="275"/>
      <c r="E40" s="273" t="s">
        <v>60</v>
      </c>
      <c r="F40" s="276"/>
      <c r="G40" s="275"/>
      <c r="H40" s="273" t="s">
        <v>2</v>
      </c>
      <c r="I40" s="276"/>
      <c r="J40" s="275"/>
      <c r="K40" s="273" t="s">
        <v>3</v>
      </c>
      <c r="L40" s="276"/>
      <c r="M40" s="275"/>
      <c r="N40" s="274" t="s">
        <v>8</v>
      </c>
      <c r="O40" s="273"/>
      <c r="P40" s="273"/>
    </row>
    <row r="41" spans="1:16" ht="12" customHeight="1">
      <c r="A41" s="239"/>
      <c r="B41" s="272" t="s">
        <v>12</v>
      </c>
      <c r="C41" s="271"/>
      <c r="D41" s="270"/>
      <c r="E41" s="272" t="s">
        <v>146</v>
      </c>
      <c r="F41" s="271"/>
      <c r="G41" s="270"/>
      <c r="H41" s="268"/>
      <c r="I41" s="230"/>
      <c r="J41" s="269"/>
      <c r="K41" s="268"/>
      <c r="L41" s="230"/>
      <c r="M41" s="269"/>
      <c r="N41" s="268"/>
      <c r="O41" s="230"/>
      <c r="P41" s="230"/>
    </row>
    <row r="42" spans="1:17" s="265" customFormat="1" ht="12" customHeight="1">
      <c r="A42" s="267"/>
      <c r="B42" s="237" t="s">
        <v>53</v>
      </c>
      <c r="C42" s="236" t="s">
        <v>54</v>
      </c>
      <c r="D42" s="266" t="s">
        <v>55</v>
      </c>
      <c r="E42" s="237" t="s">
        <v>53</v>
      </c>
      <c r="F42" s="236" t="s">
        <v>54</v>
      </c>
      <c r="G42" s="266" t="s">
        <v>55</v>
      </c>
      <c r="H42" s="237" t="s">
        <v>53</v>
      </c>
      <c r="I42" s="236" t="s">
        <v>54</v>
      </c>
      <c r="J42" s="266" t="s">
        <v>55</v>
      </c>
      <c r="K42" s="237" t="s">
        <v>53</v>
      </c>
      <c r="L42" s="236" t="s">
        <v>54</v>
      </c>
      <c r="M42" s="266" t="s">
        <v>55</v>
      </c>
      <c r="N42" s="237" t="s">
        <v>53</v>
      </c>
      <c r="O42" s="236" t="s">
        <v>54</v>
      </c>
      <c r="P42" s="236" t="s">
        <v>55</v>
      </c>
      <c r="Q42" s="264"/>
    </row>
    <row r="43" spans="1:16" ht="6" customHeight="1">
      <c r="A43" s="264"/>
      <c r="B43" s="262"/>
      <c r="C43" s="261"/>
      <c r="D43" s="263"/>
      <c r="E43" s="262"/>
      <c r="F43" s="261"/>
      <c r="G43" s="263"/>
      <c r="H43" s="262"/>
      <c r="I43" s="261"/>
      <c r="J43" s="263"/>
      <c r="K43" s="262"/>
      <c r="L43" s="261"/>
      <c r="M43" s="263"/>
      <c r="N43" s="262"/>
      <c r="O43" s="261"/>
      <c r="P43" s="261"/>
    </row>
    <row r="44" spans="1:16" ht="12" customHeight="1">
      <c r="A44" s="234" t="s">
        <v>17</v>
      </c>
      <c r="B44" s="310"/>
      <c r="C44" s="311"/>
      <c r="D44" s="312"/>
      <c r="E44" s="260"/>
      <c r="F44" s="257"/>
      <c r="G44" s="259"/>
      <c r="H44" s="258"/>
      <c r="I44" s="257"/>
      <c r="J44" s="259"/>
      <c r="K44" s="258"/>
      <c r="L44" s="257"/>
      <c r="M44" s="259"/>
      <c r="N44" s="258"/>
      <c r="O44" s="257"/>
      <c r="P44" s="256"/>
    </row>
    <row r="45" spans="1:17" ht="12" customHeight="1">
      <c r="A45" s="230" t="s">
        <v>150</v>
      </c>
      <c r="B45" s="254">
        <v>30</v>
      </c>
      <c r="C45" s="253">
        <v>17</v>
      </c>
      <c r="D45" s="287">
        <f>SUM(B45:C45)</f>
        <v>47</v>
      </c>
      <c r="E45" s="244">
        <v>0</v>
      </c>
      <c r="F45" s="245">
        <v>0</v>
      </c>
      <c r="G45" s="246">
        <v>0</v>
      </c>
      <c r="H45" s="244">
        <v>0</v>
      </c>
      <c r="I45" s="245">
        <v>0</v>
      </c>
      <c r="J45" s="246">
        <v>0</v>
      </c>
      <c r="K45" s="244">
        <v>0</v>
      </c>
      <c r="L45" s="245">
        <v>0</v>
      </c>
      <c r="M45" s="246">
        <v>0</v>
      </c>
      <c r="N45" s="244">
        <f aca="true" t="shared" si="6" ref="N45:P47">SUM(K45,H45,E45,B45)</f>
        <v>30</v>
      </c>
      <c r="O45" s="245">
        <f t="shared" si="6"/>
        <v>17</v>
      </c>
      <c r="P45" s="243">
        <f t="shared" si="6"/>
        <v>47</v>
      </c>
      <c r="Q45" s="238"/>
    </row>
    <row r="46" spans="1:17" ht="12" customHeight="1">
      <c r="A46" s="230" t="s">
        <v>149</v>
      </c>
      <c r="B46" s="254">
        <v>0</v>
      </c>
      <c r="C46" s="253">
        <v>0</v>
      </c>
      <c r="D46" s="287">
        <v>0</v>
      </c>
      <c r="E46" s="244">
        <v>0</v>
      </c>
      <c r="F46" s="245">
        <v>0</v>
      </c>
      <c r="G46" s="246">
        <v>0</v>
      </c>
      <c r="H46" s="244">
        <v>0</v>
      </c>
      <c r="I46" s="245">
        <v>0</v>
      </c>
      <c r="J46" s="246">
        <v>0</v>
      </c>
      <c r="K46" s="244">
        <v>0</v>
      </c>
      <c r="L46" s="245">
        <v>0</v>
      </c>
      <c r="M46" s="246">
        <v>0</v>
      </c>
      <c r="N46" s="244">
        <f t="shared" si="6"/>
        <v>0</v>
      </c>
      <c r="O46" s="245">
        <f t="shared" si="6"/>
        <v>0</v>
      </c>
      <c r="P46" s="243">
        <f t="shared" si="6"/>
        <v>0</v>
      </c>
      <c r="Q46" s="238"/>
    </row>
    <row r="47" spans="1:17" ht="12" customHeight="1">
      <c r="A47" s="235" t="s">
        <v>8</v>
      </c>
      <c r="B47" s="242">
        <f>SUM(B45:B46)</f>
        <v>30</v>
      </c>
      <c r="C47" s="241">
        <f>SUM(C45:C46)</f>
        <v>17</v>
      </c>
      <c r="D47" s="255">
        <f>SUM(D45:D46)</f>
        <v>47</v>
      </c>
      <c r="E47" s="242">
        <v>0</v>
      </c>
      <c r="F47" s="241">
        <v>0</v>
      </c>
      <c r="G47" s="255">
        <v>0</v>
      </c>
      <c r="H47" s="242">
        <v>0</v>
      </c>
      <c r="I47" s="241">
        <v>0</v>
      </c>
      <c r="J47" s="255">
        <v>0</v>
      </c>
      <c r="K47" s="242">
        <v>0</v>
      </c>
      <c r="L47" s="241">
        <v>0</v>
      </c>
      <c r="M47" s="241">
        <v>0</v>
      </c>
      <c r="N47" s="242">
        <f t="shared" si="6"/>
        <v>30</v>
      </c>
      <c r="O47" s="241">
        <f t="shared" si="6"/>
        <v>17</v>
      </c>
      <c r="P47" s="241">
        <f t="shared" si="6"/>
        <v>47</v>
      </c>
      <c r="Q47" s="238"/>
    </row>
    <row r="48" spans="1:17" ht="12" customHeight="1">
      <c r="A48" s="230"/>
      <c r="B48" s="254"/>
      <c r="C48" s="253"/>
      <c r="D48" s="287"/>
      <c r="E48" s="244"/>
      <c r="F48" s="245"/>
      <c r="G48" s="246"/>
      <c r="H48" s="244"/>
      <c r="I48" s="245"/>
      <c r="J48" s="246"/>
      <c r="K48" s="244"/>
      <c r="L48" s="245"/>
      <c r="M48" s="246"/>
      <c r="N48" s="244"/>
      <c r="O48" s="245"/>
      <c r="P48" s="243"/>
      <c r="Q48" s="238"/>
    </row>
    <row r="49" spans="1:17" ht="12" customHeight="1">
      <c r="A49" s="234" t="s">
        <v>21</v>
      </c>
      <c r="B49" s="254"/>
      <c r="C49" s="253"/>
      <c r="D49" s="287"/>
      <c r="E49" s="244"/>
      <c r="F49" s="245"/>
      <c r="G49" s="246"/>
      <c r="H49" s="244"/>
      <c r="I49" s="245"/>
      <c r="J49" s="246"/>
      <c r="K49" s="244"/>
      <c r="L49" s="245"/>
      <c r="M49" s="246"/>
      <c r="N49" s="244"/>
      <c r="O49" s="245"/>
      <c r="P49" s="243"/>
      <c r="Q49" s="238"/>
    </row>
    <row r="50" spans="1:17" ht="12" customHeight="1">
      <c r="A50" s="230" t="s">
        <v>150</v>
      </c>
      <c r="B50" s="254">
        <v>77</v>
      </c>
      <c r="C50" s="253">
        <v>66</v>
      </c>
      <c r="D50" s="287">
        <f>SUM(B50:C50)</f>
        <v>143</v>
      </c>
      <c r="E50" s="244">
        <v>0</v>
      </c>
      <c r="F50" s="245">
        <v>0</v>
      </c>
      <c r="G50" s="246">
        <v>0</v>
      </c>
      <c r="H50" s="244">
        <v>0</v>
      </c>
      <c r="I50" s="245">
        <v>0</v>
      </c>
      <c r="J50" s="246">
        <v>0</v>
      </c>
      <c r="K50" s="244">
        <v>0</v>
      </c>
      <c r="L50" s="245">
        <v>0</v>
      </c>
      <c r="M50" s="246">
        <v>0</v>
      </c>
      <c r="N50" s="244">
        <f aca="true" t="shared" si="7" ref="N50:P52">SUM(K50,H50,E50,B50)</f>
        <v>77</v>
      </c>
      <c r="O50" s="245">
        <f t="shared" si="7"/>
        <v>66</v>
      </c>
      <c r="P50" s="243">
        <f t="shared" si="7"/>
        <v>143</v>
      </c>
      <c r="Q50" s="238"/>
    </row>
    <row r="51" spans="1:17" ht="12" customHeight="1">
      <c r="A51" s="230" t="s">
        <v>149</v>
      </c>
      <c r="B51" s="254">
        <v>0</v>
      </c>
      <c r="C51" s="253">
        <v>0</v>
      </c>
      <c r="D51" s="287">
        <f>SUM(B51:C51)</f>
        <v>0</v>
      </c>
      <c r="E51" s="244">
        <v>0</v>
      </c>
      <c r="F51" s="245">
        <v>0</v>
      </c>
      <c r="G51" s="246">
        <v>0</v>
      </c>
      <c r="H51" s="244">
        <v>0</v>
      </c>
      <c r="I51" s="245">
        <v>0</v>
      </c>
      <c r="J51" s="246">
        <v>0</v>
      </c>
      <c r="K51" s="244">
        <v>0</v>
      </c>
      <c r="L51" s="245">
        <v>0</v>
      </c>
      <c r="M51" s="246">
        <v>0</v>
      </c>
      <c r="N51" s="244">
        <f t="shared" si="7"/>
        <v>0</v>
      </c>
      <c r="O51" s="245">
        <f t="shared" si="7"/>
        <v>0</v>
      </c>
      <c r="P51" s="243">
        <f t="shared" si="7"/>
        <v>0</v>
      </c>
      <c r="Q51" s="238"/>
    </row>
    <row r="52" spans="1:17" ht="12" customHeight="1">
      <c r="A52" s="235" t="s">
        <v>8</v>
      </c>
      <c r="B52" s="242">
        <f aca="true" t="shared" si="8" ref="B52:M52">SUM(B50:B51)</f>
        <v>77</v>
      </c>
      <c r="C52" s="241">
        <f t="shared" si="8"/>
        <v>66</v>
      </c>
      <c r="D52" s="255">
        <f t="shared" si="8"/>
        <v>143</v>
      </c>
      <c r="E52" s="242">
        <f t="shared" si="8"/>
        <v>0</v>
      </c>
      <c r="F52" s="241">
        <f t="shared" si="8"/>
        <v>0</v>
      </c>
      <c r="G52" s="255">
        <f t="shared" si="8"/>
        <v>0</v>
      </c>
      <c r="H52" s="242">
        <f t="shared" si="8"/>
        <v>0</v>
      </c>
      <c r="I52" s="241">
        <f t="shared" si="8"/>
        <v>0</v>
      </c>
      <c r="J52" s="255">
        <f t="shared" si="8"/>
        <v>0</v>
      </c>
      <c r="K52" s="242">
        <f t="shared" si="8"/>
        <v>0</v>
      </c>
      <c r="L52" s="241">
        <f t="shared" si="8"/>
        <v>0</v>
      </c>
      <c r="M52" s="255">
        <f t="shared" si="8"/>
        <v>0</v>
      </c>
      <c r="N52" s="242">
        <f t="shared" si="7"/>
        <v>77</v>
      </c>
      <c r="O52" s="241">
        <f t="shared" si="7"/>
        <v>66</v>
      </c>
      <c r="P52" s="241">
        <f t="shared" si="7"/>
        <v>143</v>
      </c>
      <c r="Q52" s="238"/>
    </row>
    <row r="53" spans="1:17" ht="12" customHeight="1">
      <c r="A53" s="230"/>
      <c r="B53" s="254"/>
      <c r="C53" s="253"/>
      <c r="D53" s="287"/>
      <c r="E53" s="244"/>
      <c r="F53" s="245"/>
      <c r="G53" s="246"/>
      <c r="H53" s="244"/>
      <c r="I53" s="245"/>
      <c r="J53" s="246"/>
      <c r="K53" s="244"/>
      <c r="L53" s="245"/>
      <c r="M53" s="246"/>
      <c r="N53" s="244"/>
      <c r="O53" s="245"/>
      <c r="P53" s="243"/>
      <c r="Q53" s="238"/>
    </row>
    <row r="54" spans="1:17" ht="12" customHeight="1">
      <c r="A54" s="234" t="s">
        <v>56</v>
      </c>
      <c r="B54" s="254"/>
      <c r="C54" s="253"/>
      <c r="D54" s="287"/>
      <c r="E54" s="244"/>
      <c r="F54" s="245"/>
      <c r="G54" s="246"/>
      <c r="H54" s="244"/>
      <c r="I54" s="245"/>
      <c r="J54" s="246"/>
      <c r="K54" s="244"/>
      <c r="L54" s="245"/>
      <c r="M54" s="246"/>
      <c r="N54" s="244"/>
      <c r="O54" s="245"/>
      <c r="P54" s="243"/>
      <c r="Q54" s="238"/>
    </row>
    <row r="55" spans="1:17" ht="12" customHeight="1">
      <c r="A55" s="230" t="s">
        <v>150</v>
      </c>
      <c r="B55" s="254">
        <v>37</v>
      </c>
      <c r="C55" s="253">
        <v>72</v>
      </c>
      <c r="D55" s="287">
        <f>SUM(B55:C55)</f>
        <v>109</v>
      </c>
      <c r="E55" s="244" t="s">
        <v>138</v>
      </c>
      <c r="F55" s="245" t="s">
        <v>138</v>
      </c>
      <c r="G55" s="246" t="s">
        <v>138</v>
      </c>
      <c r="H55" s="244" t="s">
        <v>138</v>
      </c>
      <c r="I55" s="245" t="s">
        <v>138</v>
      </c>
      <c r="J55" s="246" t="s">
        <v>138</v>
      </c>
      <c r="K55" s="244" t="s">
        <v>138</v>
      </c>
      <c r="L55" s="245" t="s">
        <v>138</v>
      </c>
      <c r="M55" s="246" t="s">
        <v>138</v>
      </c>
      <c r="N55" s="244">
        <f aca="true" t="shared" si="9" ref="N55:P56">SUM(K55,H55,E55,B55)</f>
        <v>37</v>
      </c>
      <c r="O55" s="245">
        <f t="shared" si="9"/>
        <v>72</v>
      </c>
      <c r="P55" s="243">
        <f t="shared" si="9"/>
        <v>109</v>
      </c>
      <c r="Q55" s="238"/>
    </row>
    <row r="56" spans="1:17" ht="12" customHeight="1">
      <c r="A56" s="230" t="s">
        <v>149</v>
      </c>
      <c r="B56" s="254" t="s">
        <v>138</v>
      </c>
      <c r="C56" s="253" t="s">
        <v>138</v>
      </c>
      <c r="D56" s="287" t="s">
        <v>138</v>
      </c>
      <c r="E56" s="244" t="s">
        <v>138</v>
      </c>
      <c r="F56" s="245" t="s">
        <v>138</v>
      </c>
      <c r="G56" s="246" t="s">
        <v>138</v>
      </c>
      <c r="H56" s="244" t="s">
        <v>138</v>
      </c>
      <c r="I56" s="245" t="s">
        <v>138</v>
      </c>
      <c r="J56" s="246" t="s">
        <v>138</v>
      </c>
      <c r="K56" s="244" t="s">
        <v>138</v>
      </c>
      <c r="L56" s="245" t="s">
        <v>138</v>
      </c>
      <c r="M56" s="246" t="s">
        <v>138</v>
      </c>
      <c r="N56" s="244">
        <f t="shared" si="9"/>
        <v>0</v>
      </c>
      <c r="O56" s="245">
        <f t="shared" si="9"/>
        <v>0</v>
      </c>
      <c r="P56" s="243">
        <f t="shared" si="9"/>
        <v>0</v>
      </c>
      <c r="Q56" s="238"/>
    </row>
    <row r="57" spans="1:17" ht="12" customHeight="1">
      <c r="A57" s="235" t="s">
        <v>8</v>
      </c>
      <c r="B57" s="242">
        <f aca="true" t="shared" si="10" ref="B57:P57">SUM(B55:B56)</f>
        <v>37</v>
      </c>
      <c r="C57" s="241">
        <f t="shared" si="10"/>
        <v>72</v>
      </c>
      <c r="D57" s="241">
        <f t="shared" si="10"/>
        <v>109</v>
      </c>
      <c r="E57" s="242">
        <f t="shared" si="10"/>
        <v>0</v>
      </c>
      <c r="F57" s="241">
        <f t="shared" si="10"/>
        <v>0</v>
      </c>
      <c r="G57" s="241">
        <f t="shared" si="10"/>
        <v>0</v>
      </c>
      <c r="H57" s="242">
        <f t="shared" si="10"/>
        <v>0</v>
      </c>
      <c r="I57" s="241">
        <f t="shared" si="10"/>
        <v>0</v>
      </c>
      <c r="J57" s="241">
        <f t="shared" si="10"/>
        <v>0</v>
      </c>
      <c r="K57" s="242">
        <f t="shared" si="10"/>
        <v>0</v>
      </c>
      <c r="L57" s="241">
        <f t="shared" si="10"/>
        <v>0</v>
      </c>
      <c r="M57" s="241">
        <f t="shared" si="10"/>
        <v>0</v>
      </c>
      <c r="N57" s="242">
        <f t="shared" si="10"/>
        <v>37</v>
      </c>
      <c r="O57" s="241">
        <f t="shared" si="10"/>
        <v>72</v>
      </c>
      <c r="P57" s="241">
        <f t="shared" si="10"/>
        <v>109</v>
      </c>
      <c r="Q57" s="238"/>
    </row>
    <row r="58" spans="1:17" ht="12" customHeight="1">
      <c r="A58" s="252"/>
      <c r="B58" s="250"/>
      <c r="C58" s="249"/>
      <c r="D58" s="251"/>
      <c r="E58" s="250"/>
      <c r="F58" s="249"/>
      <c r="G58" s="251"/>
      <c r="H58" s="250"/>
      <c r="I58" s="249"/>
      <c r="J58" s="251"/>
      <c r="K58" s="250"/>
      <c r="L58" s="249"/>
      <c r="M58" s="251"/>
      <c r="N58" s="250"/>
      <c r="O58" s="249"/>
      <c r="P58" s="248"/>
      <c r="Q58" s="238"/>
    </row>
    <row r="59" spans="1:17" ht="12" customHeight="1">
      <c r="A59" s="247" t="s">
        <v>151</v>
      </c>
      <c r="B59" s="244"/>
      <c r="C59" s="245"/>
      <c r="D59" s="246"/>
      <c r="E59" s="244"/>
      <c r="F59" s="245"/>
      <c r="G59" s="246"/>
      <c r="H59" s="244"/>
      <c r="I59" s="245"/>
      <c r="J59" s="246"/>
      <c r="K59" s="244"/>
      <c r="L59" s="245"/>
      <c r="M59" s="246"/>
      <c r="N59" s="244"/>
      <c r="O59" s="245"/>
      <c r="P59" s="243"/>
      <c r="Q59" s="238"/>
    </row>
    <row r="60" spans="1:17" ht="12" customHeight="1">
      <c r="A60" s="239" t="s">
        <v>150</v>
      </c>
      <c r="B60" s="244">
        <f aca="true" t="shared" si="11" ref="B60:D62">SUM(B55,B50,B45)</f>
        <v>144</v>
      </c>
      <c r="C60" s="245">
        <f t="shared" si="11"/>
        <v>155</v>
      </c>
      <c r="D60" s="243">
        <f t="shared" si="11"/>
        <v>299</v>
      </c>
      <c r="E60" s="244">
        <v>0</v>
      </c>
      <c r="F60" s="243">
        <v>0</v>
      </c>
      <c r="G60" s="243">
        <v>0</v>
      </c>
      <c r="H60" s="244">
        <v>0</v>
      </c>
      <c r="I60" s="245">
        <v>0</v>
      </c>
      <c r="J60" s="243">
        <v>0</v>
      </c>
      <c r="K60" s="244">
        <v>0</v>
      </c>
      <c r="L60" s="243">
        <v>0</v>
      </c>
      <c r="M60" s="243">
        <v>0</v>
      </c>
      <c r="N60" s="244">
        <f aca="true" t="shared" si="12" ref="N60:P62">SUM(K60,H60,E60,B60)</f>
        <v>144</v>
      </c>
      <c r="O60" s="243">
        <f t="shared" si="12"/>
        <v>155</v>
      </c>
      <c r="P60" s="243">
        <f t="shared" si="12"/>
        <v>299</v>
      </c>
      <c r="Q60" s="238"/>
    </row>
    <row r="61" spans="1:17" ht="12" customHeight="1">
      <c r="A61" s="239" t="s">
        <v>149</v>
      </c>
      <c r="B61" s="244">
        <f t="shared" si="11"/>
        <v>0</v>
      </c>
      <c r="C61" s="243">
        <f t="shared" si="11"/>
        <v>0</v>
      </c>
      <c r="D61" s="243">
        <f t="shared" si="11"/>
        <v>0</v>
      </c>
      <c r="E61" s="244">
        <v>0</v>
      </c>
      <c r="F61" s="243">
        <v>0</v>
      </c>
      <c r="G61" s="243">
        <v>0</v>
      </c>
      <c r="H61" s="244">
        <v>0</v>
      </c>
      <c r="I61" s="243">
        <v>0</v>
      </c>
      <c r="J61" s="243">
        <v>0</v>
      </c>
      <c r="K61" s="244">
        <v>0</v>
      </c>
      <c r="L61" s="243">
        <v>0</v>
      </c>
      <c r="M61" s="243">
        <v>0</v>
      </c>
      <c r="N61" s="244">
        <f t="shared" si="12"/>
        <v>0</v>
      </c>
      <c r="O61" s="243">
        <f t="shared" si="12"/>
        <v>0</v>
      </c>
      <c r="P61" s="243">
        <f t="shared" si="12"/>
        <v>0</v>
      </c>
      <c r="Q61" s="238"/>
    </row>
    <row r="62" spans="1:17" ht="12" customHeight="1">
      <c r="A62" s="235" t="s">
        <v>8</v>
      </c>
      <c r="B62" s="242">
        <f t="shared" si="11"/>
        <v>144</v>
      </c>
      <c r="C62" s="241">
        <f t="shared" si="11"/>
        <v>155</v>
      </c>
      <c r="D62" s="241">
        <f t="shared" si="11"/>
        <v>299</v>
      </c>
      <c r="E62" s="242">
        <v>0</v>
      </c>
      <c r="F62" s="241">
        <v>0</v>
      </c>
      <c r="G62" s="241">
        <v>0</v>
      </c>
      <c r="H62" s="242">
        <v>0</v>
      </c>
      <c r="I62" s="241">
        <v>0</v>
      </c>
      <c r="J62" s="241">
        <v>0</v>
      </c>
      <c r="K62" s="242">
        <v>0</v>
      </c>
      <c r="L62" s="241">
        <v>0</v>
      </c>
      <c r="M62" s="241">
        <v>0</v>
      </c>
      <c r="N62" s="242">
        <f t="shared" si="12"/>
        <v>144</v>
      </c>
      <c r="O62" s="241">
        <f t="shared" si="12"/>
        <v>155</v>
      </c>
      <c r="P62" s="241">
        <f t="shared" si="12"/>
        <v>299</v>
      </c>
      <c r="Q62" s="238"/>
    </row>
    <row r="64" ht="12" customHeight="1">
      <c r="A64" s="238" t="s">
        <v>148</v>
      </c>
    </row>
    <row r="65" spans="1:17" ht="12" customHeight="1">
      <c r="A65" s="238" t="s">
        <v>147</v>
      </c>
      <c r="N65" s="240"/>
      <c r="O65" s="240"/>
      <c r="P65" s="240"/>
      <c r="Q65" s="240"/>
    </row>
    <row r="66" spans="1:17" s="292" customFormat="1" ht="12" customHeight="1">
      <c r="A66" s="229" t="s">
        <v>255</v>
      </c>
      <c r="P66" s="291"/>
      <c r="Q66" s="291"/>
    </row>
  </sheetData>
  <sheetProtection/>
  <mergeCells count="3">
    <mergeCell ref="A2:P2"/>
    <mergeCell ref="A31:P31"/>
    <mergeCell ref="A32:P32"/>
  </mergeCells>
  <printOptions horizontalCentered="1"/>
  <pageMargins left="0.3937007874015748" right="0.3937007874015748" top="0.5905511811023623" bottom="0.5905511811023623" header="0.5118110236220472" footer="0.5118110236220472"/>
  <pageSetup horizontalDpi="600" verticalDpi="600" orientation="landscape" paperSize="9" scale="105" r:id="rId1"/>
  <headerFooter alignWithMargins="0">
    <oddFooter>&amp;R&amp;A</oddFoot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dimension ref="A1:N71"/>
  <sheetViews>
    <sheetView zoomScalePageLayoutView="0" workbookViewId="0" topLeftCell="A1">
      <selection activeCell="AB81" sqref="AB81"/>
    </sheetView>
  </sheetViews>
  <sheetFormatPr defaultColWidth="9.140625" defaultRowHeight="12.75"/>
  <cols>
    <col min="1" max="1" width="36.28125" style="36" customWidth="1"/>
    <col min="2" max="10" width="10.00390625" style="33" customWidth="1"/>
    <col min="11" max="16384" width="9.140625" style="39" customWidth="1"/>
  </cols>
  <sheetData>
    <row r="1" spans="1:10" s="37" customFormat="1" ht="12.75" customHeight="1">
      <c r="A1" s="36" t="s">
        <v>252</v>
      </c>
      <c r="B1" s="36"/>
      <c r="C1" s="36"/>
      <c r="D1" s="36"/>
      <c r="E1" s="36"/>
      <c r="F1" s="36"/>
      <c r="G1" s="36"/>
      <c r="H1" s="36"/>
      <c r="I1" s="36"/>
      <c r="J1" s="36"/>
    </row>
    <row r="2" spans="1:10" s="37" customFormat="1" ht="12">
      <c r="A2" s="421" t="s">
        <v>142</v>
      </c>
      <c r="B2" s="421"/>
      <c r="C2" s="421"/>
      <c r="D2" s="421"/>
      <c r="E2" s="421"/>
      <c r="F2" s="421"/>
      <c r="G2" s="421"/>
      <c r="H2" s="421"/>
      <c r="I2" s="421"/>
      <c r="J2" s="421"/>
    </row>
    <row r="3" spans="1:10" s="37" customFormat="1" ht="12" thickBot="1">
      <c r="A3" s="36"/>
      <c r="B3" s="36"/>
      <c r="C3" s="36"/>
      <c r="D3" s="36"/>
      <c r="E3" s="36"/>
      <c r="F3" s="36"/>
      <c r="G3" s="36"/>
      <c r="H3" s="36"/>
      <c r="I3" s="36"/>
      <c r="J3" s="36"/>
    </row>
    <row r="4" spans="1:10" ht="12">
      <c r="A4" s="69"/>
      <c r="B4" s="70" t="s">
        <v>0</v>
      </c>
      <c r="C4" s="70" t="s">
        <v>1</v>
      </c>
      <c r="D4" s="70" t="s">
        <v>2</v>
      </c>
      <c r="E4" s="70" t="s">
        <v>3</v>
      </c>
      <c r="F4" s="70" t="s">
        <v>4</v>
      </c>
      <c r="G4" s="70" t="s">
        <v>5</v>
      </c>
      <c r="H4" s="71" t="s">
        <v>6</v>
      </c>
      <c r="I4" s="72" t="s">
        <v>7</v>
      </c>
      <c r="J4" s="73" t="s">
        <v>8</v>
      </c>
    </row>
    <row r="5" spans="2:10" ht="12">
      <c r="B5" s="74" t="s">
        <v>9</v>
      </c>
      <c r="C5" s="74" t="s">
        <v>10</v>
      </c>
      <c r="D5" s="74"/>
      <c r="E5" s="74"/>
      <c r="F5" s="74" t="s">
        <v>0</v>
      </c>
      <c r="G5" s="74" t="s">
        <v>11</v>
      </c>
      <c r="H5" s="75"/>
      <c r="I5" s="76"/>
      <c r="J5" s="77"/>
    </row>
    <row r="6" spans="2:10" ht="12">
      <c r="B6" s="74" t="s">
        <v>12</v>
      </c>
      <c r="C6" s="74" t="s">
        <v>13</v>
      </c>
      <c r="D6" s="74"/>
      <c r="E6" s="74"/>
      <c r="F6" s="74" t="s">
        <v>9</v>
      </c>
      <c r="G6" s="74"/>
      <c r="H6" s="75"/>
      <c r="I6" s="76"/>
      <c r="J6" s="77"/>
    </row>
    <row r="7" spans="2:10" ht="12">
      <c r="B7" s="74"/>
      <c r="C7" s="74" t="s">
        <v>14</v>
      </c>
      <c r="D7" s="74"/>
      <c r="E7" s="74"/>
      <c r="F7" s="74" t="s">
        <v>15</v>
      </c>
      <c r="G7" s="74"/>
      <c r="H7" s="75"/>
      <c r="I7" s="76"/>
      <c r="J7" s="77"/>
    </row>
    <row r="8" spans="1:10" ht="12.75" customHeight="1">
      <c r="A8" s="78" t="s">
        <v>16</v>
      </c>
      <c r="B8" s="79"/>
      <c r="C8" s="79"/>
      <c r="D8" s="79"/>
      <c r="E8" s="79"/>
      <c r="F8" s="79"/>
      <c r="G8" s="79"/>
      <c r="H8" s="80"/>
      <c r="I8" s="81"/>
      <c r="J8" s="82"/>
    </row>
    <row r="9" spans="1:10" ht="12">
      <c r="A9" s="36" t="s">
        <v>17</v>
      </c>
      <c r="B9" s="74"/>
      <c r="C9" s="74"/>
      <c r="D9" s="74"/>
      <c r="E9" s="74"/>
      <c r="F9" s="74"/>
      <c r="G9" s="74"/>
      <c r="H9" s="75"/>
      <c r="I9" s="76"/>
      <c r="J9" s="77"/>
    </row>
    <row r="10" spans="1:10" ht="11.25">
      <c r="A10" s="33" t="s">
        <v>18</v>
      </c>
      <c r="B10" s="83">
        <v>41926</v>
      </c>
      <c r="C10" s="83">
        <v>162220</v>
      </c>
      <c r="D10" s="83">
        <v>104</v>
      </c>
      <c r="E10" s="314">
        <v>59539</v>
      </c>
      <c r="F10" s="63">
        <v>0</v>
      </c>
      <c r="G10" s="83">
        <v>0</v>
      </c>
      <c r="H10" s="84">
        <v>134926</v>
      </c>
      <c r="I10" s="85">
        <v>128863</v>
      </c>
      <c r="J10" s="63">
        <f>SUM(H10:I10)</f>
        <v>263789</v>
      </c>
    </row>
    <row r="11" spans="1:10" ht="12.75">
      <c r="A11" s="33" t="s">
        <v>19</v>
      </c>
      <c r="B11" s="83">
        <v>589</v>
      </c>
      <c r="C11" s="83">
        <v>1179</v>
      </c>
      <c r="D11" s="83">
        <v>8</v>
      </c>
      <c r="E11" s="307">
        <v>170</v>
      </c>
      <c r="F11" s="63">
        <v>40</v>
      </c>
      <c r="G11" s="83">
        <v>0</v>
      </c>
      <c r="H11" s="86">
        <v>1422</v>
      </c>
      <c r="I11" s="87">
        <v>564</v>
      </c>
      <c r="J11" s="63">
        <f>SUM(H11:I11)</f>
        <v>1986</v>
      </c>
    </row>
    <row r="12" spans="1:10" s="52" customFormat="1" ht="12">
      <c r="A12" s="14" t="s">
        <v>20</v>
      </c>
      <c r="B12" s="88">
        <f>SUM(B10:B11)</f>
        <v>42515</v>
      </c>
      <c r="C12" s="88">
        <f aca="true" t="shared" si="0" ref="C12:I12">SUM(C10:C11)</f>
        <v>163399</v>
      </c>
      <c r="D12" s="88">
        <f t="shared" si="0"/>
        <v>112</v>
      </c>
      <c r="E12" s="88">
        <f t="shared" si="0"/>
        <v>59709</v>
      </c>
      <c r="F12" s="88">
        <f t="shared" si="0"/>
        <v>40</v>
      </c>
      <c r="G12" s="88">
        <f t="shared" si="0"/>
        <v>0</v>
      </c>
      <c r="H12" s="222">
        <f t="shared" si="0"/>
        <v>136348</v>
      </c>
      <c r="I12" s="223">
        <f t="shared" si="0"/>
        <v>129427</v>
      </c>
      <c r="J12" s="91">
        <f>SUM(H12:I12)</f>
        <v>265775</v>
      </c>
    </row>
    <row r="13" spans="2:10" ht="12">
      <c r="B13" s="83"/>
      <c r="C13" s="83"/>
      <c r="D13" s="83"/>
      <c r="E13" s="83"/>
      <c r="F13" s="83"/>
      <c r="G13" s="83"/>
      <c r="H13" s="84"/>
      <c r="I13" s="85"/>
      <c r="J13" s="63"/>
    </row>
    <row r="14" spans="1:10" ht="12">
      <c r="A14" s="36" t="s">
        <v>21</v>
      </c>
      <c r="B14" s="83"/>
      <c r="C14" s="83"/>
      <c r="D14" s="83"/>
      <c r="E14" s="83"/>
      <c r="F14" s="83"/>
      <c r="G14" s="83"/>
      <c r="H14" s="84"/>
      <c r="I14" s="85"/>
      <c r="J14" s="63"/>
    </row>
    <row r="15" spans="1:10" ht="11.25">
      <c r="A15" s="33" t="s">
        <v>18</v>
      </c>
      <c r="B15" s="83">
        <v>67945</v>
      </c>
      <c r="C15" s="83">
        <v>269833</v>
      </c>
      <c r="D15" s="83">
        <v>208</v>
      </c>
      <c r="E15" s="83">
        <v>100793</v>
      </c>
      <c r="F15" s="83">
        <v>0</v>
      </c>
      <c r="G15" s="83">
        <v>0</v>
      </c>
      <c r="H15" s="92">
        <v>220849</v>
      </c>
      <c r="I15" s="85">
        <v>217930</v>
      </c>
      <c r="J15" s="63">
        <f>SUM(H15:I15)</f>
        <v>438779</v>
      </c>
    </row>
    <row r="16" spans="1:10" ht="11.25">
      <c r="A16" s="33" t="s">
        <v>19</v>
      </c>
      <c r="B16" s="83">
        <v>5822</v>
      </c>
      <c r="C16" s="83">
        <v>14684</v>
      </c>
      <c r="D16" s="83">
        <v>592</v>
      </c>
      <c r="E16" s="83">
        <v>3124</v>
      </c>
      <c r="F16" s="83">
        <v>158</v>
      </c>
      <c r="G16" s="83">
        <v>0</v>
      </c>
      <c r="H16" s="84">
        <v>15976</v>
      </c>
      <c r="I16" s="85">
        <v>8404</v>
      </c>
      <c r="J16" s="63">
        <f>SUM(H16:I16)</f>
        <v>24380</v>
      </c>
    </row>
    <row r="17" spans="1:10" s="35" customFormat="1" ht="12">
      <c r="A17" s="14" t="s">
        <v>22</v>
      </c>
      <c r="B17" s="88">
        <f>SUM(B15:B16)</f>
        <v>73767</v>
      </c>
      <c r="C17" s="88">
        <f aca="true" t="shared" si="1" ref="C17:I17">SUM(C15:C16)</f>
        <v>284517</v>
      </c>
      <c r="D17" s="88">
        <f t="shared" si="1"/>
        <v>800</v>
      </c>
      <c r="E17" s="88">
        <f t="shared" si="1"/>
        <v>103917</v>
      </c>
      <c r="F17" s="88">
        <f t="shared" si="1"/>
        <v>158</v>
      </c>
      <c r="G17" s="88">
        <f t="shared" si="1"/>
        <v>0</v>
      </c>
      <c r="H17" s="89">
        <f t="shared" si="1"/>
        <v>236825</v>
      </c>
      <c r="I17" s="90">
        <f t="shared" si="1"/>
        <v>226334</v>
      </c>
      <c r="J17" s="91">
        <f>SUM(H17:I17)</f>
        <v>463159</v>
      </c>
    </row>
    <row r="18" spans="1:10" s="35" customFormat="1" ht="12">
      <c r="A18" s="14"/>
      <c r="B18" s="93"/>
      <c r="C18" s="93"/>
      <c r="D18" s="93"/>
      <c r="E18" s="93"/>
      <c r="F18" s="93"/>
      <c r="G18" s="93"/>
      <c r="H18" s="94"/>
      <c r="I18" s="95"/>
      <c r="J18" s="96"/>
    </row>
    <row r="19" spans="1:10" s="37" customFormat="1" ht="12">
      <c r="A19" s="97" t="s">
        <v>23</v>
      </c>
      <c r="B19" s="98">
        <f>SUM(B12,B17)</f>
        <v>116282</v>
      </c>
      <c r="C19" s="98">
        <f aca="true" t="shared" si="2" ref="C19:I19">SUM(C12,C17)</f>
        <v>447916</v>
      </c>
      <c r="D19" s="98">
        <f t="shared" si="2"/>
        <v>912</v>
      </c>
      <c r="E19" s="98">
        <f t="shared" si="2"/>
        <v>163626</v>
      </c>
      <c r="F19" s="98">
        <f t="shared" si="2"/>
        <v>198</v>
      </c>
      <c r="G19" s="98">
        <f t="shared" si="2"/>
        <v>0</v>
      </c>
      <c r="H19" s="99">
        <f t="shared" si="2"/>
        <v>373173</v>
      </c>
      <c r="I19" s="100">
        <f t="shared" si="2"/>
        <v>355761</v>
      </c>
      <c r="J19" s="101">
        <f>SUM(J12,J17)</f>
        <v>728934</v>
      </c>
    </row>
    <row r="20" spans="2:10" ht="6.75" customHeight="1">
      <c r="B20" s="74"/>
      <c r="C20" s="74"/>
      <c r="D20" s="74"/>
      <c r="E20" s="74"/>
      <c r="F20" s="74"/>
      <c r="G20" s="74"/>
      <c r="H20" s="75"/>
      <c r="I20" s="76"/>
      <c r="J20" s="77"/>
    </row>
    <row r="21" spans="1:10" s="33" customFormat="1" ht="12">
      <c r="A21" s="36" t="s">
        <v>24</v>
      </c>
      <c r="B21" s="102"/>
      <c r="C21" s="102"/>
      <c r="D21" s="102"/>
      <c r="E21" s="102"/>
      <c r="F21" s="103"/>
      <c r="G21" s="103"/>
      <c r="H21" s="104"/>
      <c r="I21" s="105"/>
      <c r="J21" s="106"/>
    </row>
    <row r="22" spans="1:11" s="33" customFormat="1" ht="12" customHeight="1">
      <c r="A22" s="14" t="s">
        <v>116</v>
      </c>
      <c r="B22" s="308">
        <v>1157</v>
      </c>
      <c r="C22" s="308">
        <v>1794</v>
      </c>
      <c r="D22" s="308">
        <v>144</v>
      </c>
      <c r="E22" s="308">
        <v>664</v>
      </c>
      <c r="F22" s="44">
        <v>0</v>
      </c>
      <c r="G22" s="44">
        <v>0</v>
      </c>
      <c r="H22" s="107">
        <v>2175</v>
      </c>
      <c r="I22" s="208">
        <v>1584</v>
      </c>
      <c r="J22" s="221">
        <v>3759</v>
      </c>
      <c r="K22" s="62"/>
    </row>
    <row r="23" spans="1:10" s="33" customFormat="1" ht="12">
      <c r="A23" s="36"/>
      <c r="B23" s="108"/>
      <c r="C23" s="108"/>
      <c r="D23" s="108"/>
      <c r="E23" s="108"/>
      <c r="F23" s="109"/>
      <c r="G23" s="109"/>
      <c r="H23" s="110"/>
      <c r="I23" s="209"/>
      <c r="J23" s="106"/>
    </row>
    <row r="24" spans="1:10" ht="12">
      <c r="A24" s="36" t="s">
        <v>25</v>
      </c>
      <c r="B24" s="108"/>
      <c r="C24" s="108"/>
      <c r="D24" s="108"/>
      <c r="E24" s="108"/>
      <c r="F24" s="109"/>
      <c r="G24" s="109"/>
      <c r="H24" s="110"/>
      <c r="I24" s="209"/>
      <c r="J24" s="106"/>
    </row>
    <row r="25" spans="1:10" ht="12.75">
      <c r="A25" s="33" t="s">
        <v>26</v>
      </c>
      <c r="B25" s="115">
        <v>11643</v>
      </c>
      <c r="C25" s="115">
        <v>47212</v>
      </c>
      <c r="D25" s="213">
        <v>1205</v>
      </c>
      <c r="E25" s="213">
        <v>2062</v>
      </c>
      <c r="F25" s="213">
        <v>0</v>
      </c>
      <c r="G25" s="66">
        <v>0</v>
      </c>
      <c r="H25" s="111">
        <v>31364</v>
      </c>
      <c r="I25" s="210">
        <v>30758</v>
      </c>
      <c r="J25" s="62">
        <f>SUM(H25:I25)</f>
        <v>62122</v>
      </c>
    </row>
    <row r="26" spans="1:10" ht="11.25">
      <c r="A26" s="33" t="s">
        <v>27</v>
      </c>
      <c r="B26" s="64">
        <v>2339</v>
      </c>
      <c r="C26" s="64">
        <v>5506</v>
      </c>
      <c r="D26" s="64">
        <v>540</v>
      </c>
      <c r="E26" s="64">
        <v>759</v>
      </c>
      <c r="F26" s="66">
        <v>0</v>
      </c>
      <c r="G26" s="66">
        <v>0</v>
      </c>
      <c r="H26" s="111">
        <v>5109</v>
      </c>
      <c r="I26" s="210">
        <v>4035</v>
      </c>
      <c r="J26" s="62">
        <f>SUM(H26:I26)</f>
        <v>9144</v>
      </c>
    </row>
    <row r="27" spans="1:10" ht="11.25">
      <c r="A27" s="33" t="s">
        <v>28</v>
      </c>
      <c r="B27" s="64">
        <v>10413</v>
      </c>
      <c r="C27" s="64">
        <v>43779</v>
      </c>
      <c r="D27" s="64">
        <v>1103</v>
      </c>
      <c r="E27" s="64">
        <v>1865</v>
      </c>
      <c r="F27" s="66">
        <v>0</v>
      </c>
      <c r="G27" s="66">
        <v>0</v>
      </c>
      <c r="H27" s="111">
        <v>28151</v>
      </c>
      <c r="I27" s="210">
        <v>29009</v>
      </c>
      <c r="J27" s="62">
        <f>SUM(H27:I27)</f>
        <v>57160</v>
      </c>
    </row>
    <row r="28" spans="1:10" ht="11.25">
      <c r="A28" s="33" t="s">
        <v>29</v>
      </c>
      <c r="B28" s="64">
        <v>2876</v>
      </c>
      <c r="C28" s="64">
        <v>6951</v>
      </c>
      <c r="D28" s="64">
        <v>720</v>
      </c>
      <c r="E28" s="64">
        <v>847</v>
      </c>
      <c r="F28" s="66">
        <v>0</v>
      </c>
      <c r="G28" s="66">
        <v>0</v>
      </c>
      <c r="H28" s="111">
        <v>6512</v>
      </c>
      <c r="I28" s="210">
        <v>4882</v>
      </c>
      <c r="J28" s="62">
        <f>SUM(H28:I28)</f>
        <v>11394</v>
      </c>
    </row>
    <row r="29" spans="1:10" ht="12">
      <c r="A29" s="14" t="s">
        <v>30</v>
      </c>
      <c r="B29" s="112">
        <f aca="true" t="shared" si="3" ref="B29:G29">SUM(B25:B28)</f>
        <v>27271</v>
      </c>
      <c r="C29" s="112">
        <f t="shared" si="3"/>
        <v>103448</v>
      </c>
      <c r="D29" s="112">
        <f t="shared" si="3"/>
        <v>3568</v>
      </c>
      <c r="E29" s="112">
        <f t="shared" si="3"/>
        <v>5533</v>
      </c>
      <c r="F29" s="112">
        <f t="shared" si="3"/>
        <v>0</v>
      </c>
      <c r="G29" s="113">
        <f t="shared" si="3"/>
        <v>0</v>
      </c>
      <c r="H29" s="212">
        <v>71136</v>
      </c>
      <c r="I29" s="211">
        <v>68684</v>
      </c>
      <c r="J29" s="114">
        <f>SUM(H29:I29)</f>
        <v>139820</v>
      </c>
    </row>
    <row r="30" spans="1:10" ht="12">
      <c r="A30" s="14"/>
      <c r="B30" s="115"/>
      <c r="C30" s="115"/>
      <c r="D30" s="115"/>
      <c r="E30" s="115"/>
      <c r="F30" s="115"/>
      <c r="G30" s="66"/>
      <c r="H30" s="111"/>
      <c r="I30" s="210"/>
      <c r="J30" s="62"/>
    </row>
    <row r="31" spans="1:10" ht="12">
      <c r="A31" s="36" t="s">
        <v>31</v>
      </c>
      <c r="B31" s="115"/>
      <c r="C31" s="115"/>
      <c r="D31" s="115"/>
      <c r="E31" s="115"/>
      <c r="F31" s="115"/>
      <c r="G31" s="66"/>
      <c r="H31" s="111"/>
      <c r="I31" s="210"/>
      <c r="J31" s="62"/>
    </row>
    <row r="32" spans="1:10" ht="11.25">
      <c r="A32" s="33" t="s">
        <v>32</v>
      </c>
      <c r="B32" s="115">
        <v>12393</v>
      </c>
      <c r="C32" s="115">
        <v>49631</v>
      </c>
      <c r="D32" s="115">
        <v>277</v>
      </c>
      <c r="E32" s="115">
        <v>1478</v>
      </c>
      <c r="F32" s="115">
        <v>0</v>
      </c>
      <c r="G32" s="66">
        <v>0</v>
      </c>
      <c r="H32" s="111">
        <v>28529</v>
      </c>
      <c r="I32" s="210">
        <v>35250</v>
      </c>
      <c r="J32" s="62">
        <f>SUM(H32:I32)</f>
        <v>63779</v>
      </c>
    </row>
    <row r="33" spans="1:10" ht="11.25">
      <c r="A33" s="33" t="s">
        <v>33</v>
      </c>
      <c r="B33" s="115">
        <v>5948</v>
      </c>
      <c r="C33" s="115">
        <v>29710</v>
      </c>
      <c r="D33" s="115">
        <v>1789</v>
      </c>
      <c r="E33" s="115">
        <v>1791</v>
      </c>
      <c r="F33" s="115">
        <v>0</v>
      </c>
      <c r="G33" s="66">
        <v>0</v>
      </c>
      <c r="H33" s="111">
        <v>22895</v>
      </c>
      <c r="I33" s="210">
        <v>16343</v>
      </c>
      <c r="J33" s="62">
        <f>SUM(H33:I33)</f>
        <v>39238</v>
      </c>
    </row>
    <row r="34" spans="1:10" ht="11.25">
      <c r="A34" s="33" t="s">
        <v>34</v>
      </c>
      <c r="B34" s="115">
        <v>661</v>
      </c>
      <c r="C34" s="115">
        <v>1292</v>
      </c>
      <c r="D34" s="115">
        <v>371</v>
      </c>
      <c r="E34" s="115">
        <v>463</v>
      </c>
      <c r="F34" s="115">
        <v>0</v>
      </c>
      <c r="G34" s="66">
        <v>0</v>
      </c>
      <c r="H34" s="111">
        <v>977</v>
      </c>
      <c r="I34" s="210">
        <v>1810</v>
      </c>
      <c r="J34" s="62">
        <f>SUM(H34:I34)</f>
        <v>2787</v>
      </c>
    </row>
    <row r="35" spans="1:10" ht="11.25">
      <c r="A35" s="33" t="s">
        <v>35</v>
      </c>
      <c r="B35" s="115">
        <v>7225</v>
      </c>
      <c r="C35" s="115">
        <v>17551</v>
      </c>
      <c r="D35" s="115">
        <v>1799</v>
      </c>
      <c r="E35" s="115">
        <v>2030</v>
      </c>
      <c r="F35" s="115">
        <v>0</v>
      </c>
      <c r="G35" s="66">
        <v>0</v>
      </c>
      <c r="H35" s="111">
        <v>16287</v>
      </c>
      <c r="I35" s="210">
        <v>12318</v>
      </c>
      <c r="J35" s="62">
        <f>SUM(H35:I35)</f>
        <v>28605</v>
      </c>
    </row>
    <row r="36" spans="1:10" ht="12">
      <c r="A36" s="14" t="s">
        <v>36</v>
      </c>
      <c r="B36" s="112">
        <f aca="true" t="shared" si="4" ref="B36:G36">SUM(B32:B35)</f>
        <v>26227</v>
      </c>
      <c r="C36" s="112">
        <f t="shared" si="4"/>
        <v>98184</v>
      </c>
      <c r="D36" s="112">
        <f t="shared" si="4"/>
        <v>4236</v>
      </c>
      <c r="E36" s="112">
        <f t="shared" si="4"/>
        <v>5762</v>
      </c>
      <c r="F36" s="112">
        <f t="shared" si="4"/>
        <v>0</v>
      </c>
      <c r="G36" s="113">
        <f t="shared" si="4"/>
        <v>0</v>
      </c>
      <c r="H36" s="212">
        <v>68688</v>
      </c>
      <c r="I36" s="211">
        <v>65721</v>
      </c>
      <c r="J36" s="114">
        <f>SUM(H36:I36)</f>
        <v>134409</v>
      </c>
    </row>
    <row r="37" spans="2:13" ht="12">
      <c r="B37" s="115"/>
      <c r="C37" s="115"/>
      <c r="D37" s="115"/>
      <c r="E37" s="115"/>
      <c r="F37" s="115"/>
      <c r="G37" s="66"/>
      <c r="H37" s="111"/>
      <c r="I37" s="210"/>
      <c r="J37" s="62"/>
      <c r="K37" s="40"/>
      <c r="L37" s="40"/>
      <c r="M37" s="40"/>
    </row>
    <row r="38" spans="1:10" ht="12">
      <c r="A38" s="36" t="s">
        <v>37</v>
      </c>
      <c r="B38" s="115"/>
      <c r="C38" s="115"/>
      <c r="D38" s="115"/>
      <c r="E38" s="115"/>
      <c r="F38" s="115"/>
      <c r="G38" s="66"/>
      <c r="H38" s="111"/>
      <c r="I38" s="210"/>
      <c r="J38" s="62"/>
    </row>
    <row r="39" spans="1:10" ht="11.25">
      <c r="A39" s="33" t="s">
        <v>32</v>
      </c>
      <c r="B39" s="115">
        <v>9804</v>
      </c>
      <c r="C39" s="115">
        <v>41031</v>
      </c>
      <c r="D39" s="115">
        <v>248</v>
      </c>
      <c r="E39" s="115">
        <v>1111</v>
      </c>
      <c r="F39" s="115">
        <v>0</v>
      </c>
      <c r="G39" s="66">
        <v>0</v>
      </c>
      <c r="H39" s="111">
        <v>22159</v>
      </c>
      <c r="I39" s="210">
        <v>30035</v>
      </c>
      <c r="J39" s="62">
        <f>SUM(H39:I39)</f>
        <v>52194</v>
      </c>
    </row>
    <row r="40" spans="1:10" ht="11.25">
      <c r="A40" s="33" t="s">
        <v>33</v>
      </c>
      <c r="B40" s="115">
        <v>7279</v>
      </c>
      <c r="C40" s="115">
        <v>34787</v>
      </c>
      <c r="D40" s="115">
        <v>2049</v>
      </c>
      <c r="E40" s="115">
        <v>1979</v>
      </c>
      <c r="F40" s="115">
        <v>0</v>
      </c>
      <c r="G40" s="66">
        <v>0</v>
      </c>
      <c r="H40" s="111">
        <v>26414</v>
      </c>
      <c r="I40" s="210">
        <v>19680</v>
      </c>
      <c r="J40" s="62">
        <f>SUM(H40:I40)</f>
        <v>46094</v>
      </c>
    </row>
    <row r="41" spans="1:10" ht="11.25">
      <c r="A41" s="33" t="s">
        <v>34</v>
      </c>
      <c r="B41" s="115">
        <v>773</v>
      </c>
      <c r="C41" s="115">
        <v>1680</v>
      </c>
      <c r="D41" s="115">
        <v>480</v>
      </c>
      <c r="E41" s="115">
        <v>534</v>
      </c>
      <c r="F41" s="115">
        <v>0</v>
      </c>
      <c r="G41" s="66">
        <v>0</v>
      </c>
      <c r="H41" s="111">
        <v>1203</v>
      </c>
      <c r="I41" s="210">
        <v>2264</v>
      </c>
      <c r="J41" s="62">
        <f>SUM(H41:I41)</f>
        <v>3467</v>
      </c>
    </row>
    <row r="42" spans="1:10" ht="11.25">
      <c r="A42" s="33" t="s">
        <v>35</v>
      </c>
      <c r="B42" s="115">
        <v>9735</v>
      </c>
      <c r="C42" s="115">
        <v>26361</v>
      </c>
      <c r="D42" s="115">
        <v>2586</v>
      </c>
      <c r="E42" s="115">
        <v>2680</v>
      </c>
      <c r="F42" s="115">
        <v>0</v>
      </c>
      <c r="G42" s="66">
        <v>0</v>
      </c>
      <c r="H42" s="111">
        <v>22807</v>
      </c>
      <c r="I42" s="210">
        <v>18555</v>
      </c>
      <c r="J42" s="62">
        <f>SUM(H42:I42)</f>
        <v>41362</v>
      </c>
    </row>
    <row r="43" spans="1:10" ht="12">
      <c r="A43" s="14" t="s">
        <v>38</v>
      </c>
      <c r="B43" s="112">
        <f>SUM(B39:B42)</f>
        <v>27591</v>
      </c>
      <c r="C43" s="112">
        <f aca="true" t="shared" si="5" ref="C43:J43">SUM(C39:C42)</f>
        <v>103859</v>
      </c>
      <c r="D43" s="112">
        <f t="shared" si="5"/>
        <v>5363</v>
      </c>
      <c r="E43" s="112">
        <f t="shared" si="5"/>
        <v>6304</v>
      </c>
      <c r="F43" s="112">
        <f t="shared" si="5"/>
        <v>0</v>
      </c>
      <c r="G43" s="113">
        <f t="shared" si="5"/>
        <v>0</v>
      </c>
      <c r="H43" s="212">
        <v>72583</v>
      </c>
      <c r="I43" s="211">
        <v>70534</v>
      </c>
      <c r="J43" s="114">
        <f t="shared" si="5"/>
        <v>143117</v>
      </c>
    </row>
    <row r="44" spans="1:10" ht="12">
      <c r="A44" s="14"/>
      <c r="B44" s="118"/>
      <c r="C44" s="118"/>
      <c r="D44" s="118"/>
      <c r="E44" s="118"/>
      <c r="F44" s="118"/>
      <c r="G44" s="44"/>
      <c r="H44" s="107"/>
      <c r="I44" s="208"/>
      <c r="J44" s="46"/>
    </row>
    <row r="45" spans="1:10" ht="12">
      <c r="A45" s="121" t="s">
        <v>120</v>
      </c>
      <c r="B45" s="118"/>
      <c r="C45" s="118"/>
      <c r="D45" s="118"/>
      <c r="E45" s="118"/>
      <c r="F45" s="118"/>
      <c r="G45" s="44"/>
      <c r="H45" s="119"/>
      <c r="I45" s="120"/>
      <c r="J45" s="46"/>
    </row>
    <row r="46" spans="1:11" ht="12">
      <c r="A46" s="36" t="s">
        <v>121</v>
      </c>
      <c r="B46" s="115">
        <v>73</v>
      </c>
      <c r="C46" s="115">
        <v>564</v>
      </c>
      <c r="D46" s="115">
        <v>129</v>
      </c>
      <c r="E46" s="115">
        <v>104</v>
      </c>
      <c r="F46" s="115">
        <v>0</v>
      </c>
      <c r="G46" s="66">
        <v>0</v>
      </c>
      <c r="H46" s="116">
        <v>318</v>
      </c>
      <c r="I46" s="117">
        <v>552</v>
      </c>
      <c r="J46" s="62">
        <v>870</v>
      </c>
      <c r="K46" s="67"/>
    </row>
    <row r="47" spans="2:10" ht="6" customHeight="1">
      <c r="B47" s="115"/>
      <c r="C47" s="115"/>
      <c r="D47" s="115"/>
      <c r="E47" s="115"/>
      <c r="F47" s="115"/>
      <c r="G47" s="66"/>
      <c r="H47" s="116"/>
      <c r="I47" s="117"/>
      <c r="J47" s="62"/>
    </row>
    <row r="48" spans="1:10" ht="18" customHeight="1">
      <c r="A48" s="14" t="s">
        <v>39</v>
      </c>
      <c r="B48" s="112">
        <f>SUM(B46,B43,B36,B29,B22)</f>
        <v>82319</v>
      </c>
      <c r="C48" s="112">
        <f aca="true" t="shared" si="6" ref="C48:I48">SUM(C46,C43,C36,C29,C22)</f>
        <v>307849</v>
      </c>
      <c r="D48" s="112">
        <f t="shared" si="6"/>
        <v>13440</v>
      </c>
      <c r="E48" s="112">
        <f t="shared" si="6"/>
        <v>18367</v>
      </c>
      <c r="F48" s="112">
        <f t="shared" si="6"/>
        <v>0</v>
      </c>
      <c r="G48" s="224">
        <f t="shared" si="6"/>
        <v>0</v>
      </c>
      <c r="H48" s="114">
        <f t="shared" si="6"/>
        <v>214900</v>
      </c>
      <c r="I48" s="226">
        <f t="shared" si="6"/>
        <v>207075</v>
      </c>
      <c r="J48" s="114">
        <f>SUM(J46,J43,J36,J29,J22)</f>
        <v>421975</v>
      </c>
    </row>
    <row r="49" spans="1:11" ht="12">
      <c r="A49" s="14" t="s">
        <v>40</v>
      </c>
      <c r="B49" s="118">
        <v>5297</v>
      </c>
      <c r="C49" s="118">
        <v>12586</v>
      </c>
      <c r="D49" s="118">
        <v>305</v>
      </c>
      <c r="E49" s="118">
        <v>1735</v>
      </c>
      <c r="F49" s="118">
        <v>202</v>
      </c>
      <c r="G49" s="44">
        <v>206</v>
      </c>
      <c r="H49" s="119">
        <v>13425</v>
      </c>
      <c r="I49" s="120">
        <v>6906</v>
      </c>
      <c r="J49" s="46">
        <f>SUM(H49:I49)</f>
        <v>20331</v>
      </c>
      <c r="K49" s="67"/>
    </row>
    <row r="50" spans="1:10" ht="12">
      <c r="A50" s="14"/>
      <c r="B50" s="118"/>
      <c r="C50" s="118"/>
      <c r="D50" s="118"/>
      <c r="E50" s="118"/>
      <c r="F50" s="118"/>
      <c r="G50" s="44"/>
      <c r="H50" s="119"/>
      <c r="I50" s="120"/>
      <c r="J50" s="46"/>
    </row>
    <row r="51" spans="1:10" ht="12">
      <c r="A51" s="122" t="s">
        <v>41</v>
      </c>
      <c r="B51" s="123">
        <f aca="true" t="shared" si="7" ref="B51:I51">SUM(B48:B49)</f>
        <v>87616</v>
      </c>
      <c r="C51" s="123">
        <f t="shared" si="7"/>
        <v>320435</v>
      </c>
      <c r="D51" s="123">
        <f t="shared" si="7"/>
        <v>13745</v>
      </c>
      <c r="E51" s="123">
        <f t="shared" si="7"/>
        <v>20102</v>
      </c>
      <c r="F51" s="123">
        <f t="shared" si="7"/>
        <v>202</v>
      </c>
      <c r="G51" s="225">
        <f t="shared" si="7"/>
        <v>206</v>
      </c>
      <c r="H51" s="127">
        <f t="shared" si="7"/>
        <v>228325</v>
      </c>
      <c r="I51" s="126">
        <f t="shared" si="7"/>
        <v>213981</v>
      </c>
      <c r="J51" s="127">
        <f>SUM(J48:J49)</f>
        <v>442306</v>
      </c>
    </row>
    <row r="52" spans="1:10" ht="12">
      <c r="A52" s="122" t="s">
        <v>42</v>
      </c>
      <c r="B52" s="123">
        <f>SUM(B51,B19)</f>
        <v>203898</v>
      </c>
      <c r="C52" s="123">
        <f>SUM(C51,C19)</f>
        <v>768351</v>
      </c>
      <c r="D52" s="123">
        <f aca="true" t="shared" si="8" ref="D52:I52">SUM(D51,D19)</f>
        <v>14657</v>
      </c>
      <c r="E52" s="123">
        <f t="shared" si="8"/>
        <v>183728</v>
      </c>
      <c r="F52" s="123">
        <f t="shared" si="8"/>
        <v>400</v>
      </c>
      <c r="G52" s="124">
        <f t="shared" si="8"/>
        <v>206</v>
      </c>
      <c r="H52" s="125">
        <f>SUM(H51,H19)</f>
        <v>601498</v>
      </c>
      <c r="I52" s="126">
        <f t="shared" si="8"/>
        <v>569742</v>
      </c>
      <c r="J52" s="127">
        <f>SUM(B52:G52)</f>
        <v>1171240</v>
      </c>
    </row>
    <row r="53" spans="2:10" ht="12">
      <c r="B53" s="46"/>
      <c r="C53" s="46"/>
      <c r="D53" s="46"/>
      <c r="E53" s="46"/>
      <c r="F53" s="46"/>
      <c r="G53" s="46"/>
      <c r="H53" s="46"/>
      <c r="I53" s="46"/>
      <c r="J53" s="46"/>
    </row>
    <row r="55" spans="1:10" ht="12">
      <c r="A55" s="421" t="s">
        <v>132</v>
      </c>
      <c r="B55" s="421"/>
      <c r="C55" s="421"/>
      <c r="D55" s="421"/>
      <c r="E55" s="421"/>
      <c r="F55" s="421"/>
      <c r="G55" s="421"/>
      <c r="H55" s="421"/>
      <c r="I55" s="421"/>
      <c r="J55" s="421"/>
    </row>
    <row r="56" spans="1:10" ht="4.5" customHeight="1" thickBot="1">
      <c r="A56" s="68"/>
      <c r="B56" s="68"/>
      <c r="C56" s="68"/>
      <c r="D56" s="68"/>
      <c r="E56" s="68"/>
      <c r="F56" s="68"/>
      <c r="G56" s="68"/>
      <c r="H56" s="68"/>
      <c r="I56" s="68"/>
      <c r="J56" s="68"/>
    </row>
    <row r="57" spans="1:11" ht="12">
      <c r="A57" s="128" t="s">
        <v>139</v>
      </c>
      <c r="B57" s="334">
        <v>1307</v>
      </c>
      <c r="C57" s="334">
        <v>4819</v>
      </c>
      <c r="D57" s="334">
        <v>464</v>
      </c>
      <c r="E57" s="334">
        <v>116</v>
      </c>
      <c r="F57" s="334">
        <v>0</v>
      </c>
      <c r="G57" s="335">
        <v>0</v>
      </c>
      <c r="H57" s="336">
        <v>931</v>
      </c>
      <c r="I57" s="337">
        <v>5775</v>
      </c>
      <c r="J57" s="338">
        <f>SUM(H57:I57)</f>
        <v>6706</v>
      </c>
      <c r="K57" s="67"/>
    </row>
    <row r="60" spans="1:14" ht="12">
      <c r="A60" s="421" t="s">
        <v>292</v>
      </c>
      <c r="B60" s="421"/>
      <c r="C60" s="421"/>
      <c r="D60" s="421"/>
      <c r="E60" s="421"/>
      <c r="F60" s="421"/>
      <c r="G60" s="421"/>
      <c r="H60" s="421"/>
      <c r="I60" s="421"/>
      <c r="J60" s="421"/>
      <c r="K60" s="33"/>
      <c r="L60" s="33"/>
      <c r="M60" s="33"/>
      <c r="N60" s="33"/>
    </row>
    <row r="61" spans="2:14" ht="12" thickBot="1">
      <c r="B61" s="62"/>
      <c r="C61" s="62"/>
      <c r="D61" s="62"/>
      <c r="E61" s="62"/>
      <c r="F61" s="62"/>
      <c r="G61" s="62"/>
      <c r="H61" s="62"/>
      <c r="I61" s="62"/>
      <c r="J61" s="46"/>
      <c r="K61" s="33"/>
      <c r="L61" s="33"/>
      <c r="M61" s="33"/>
      <c r="N61" s="33"/>
    </row>
    <row r="62" spans="1:14" ht="12.75">
      <c r="A62" s="408"/>
      <c r="B62" s="409"/>
      <c r="C62" s="410"/>
      <c r="D62" s="410"/>
      <c r="E62" s="410"/>
      <c r="F62" s="410"/>
      <c r="G62" s="410"/>
      <c r="H62" s="411" t="s">
        <v>293</v>
      </c>
      <c r="I62" s="412" t="s">
        <v>294</v>
      </c>
      <c r="J62" s="410" t="s">
        <v>8</v>
      </c>
      <c r="K62"/>
      <c r="L62"/>
      <c r="M62"/>
      <c r="N62"/>
    </row>
    <row r="63" spans="1:14" ht="12.75">
      <c r="A63" s="36" t="s">
        <v>295</v>
      </c>
      <c r="B63" s="44"/>
      <c r="C63" s="46"/>
      <c r="D63" s="46"/>
      <c r="E63" s="46"/>
      <c r="F63" s="46"/>
      <c r="G63" s="46"/>
      <c r="H63" s="119"/>
      <c r="I63" s="120"/>
      <c r="J63" s="46"/>
      <c r="K63"/>
      <c r="L63"/>
      <c r="M63"/>
      <c r="N63"/>
    </row>
    <row r="64" spans="1:14" ht="12.75">
      <c r="A64" s="36" t="s">
        <v>296</v>
      </c>
      <c r="B64" s="44"/>
      <c r="C64" s="46"/>
      <c r="D64" s="46"/>
      <c r="E64" s="46"/>
      <c r="F64" s="46"/>
      <c r="G64" s="46"/>
      <c r="H64" s="116">
        <v>52373</v>
      </c>
      <c r="I64" s="117">
        <v>68046</v>
      </c>
      <c r="J64" s="62">
        <v>120419</v>
      </c>
      <c r="K64"/>
      <c r="L64"/>
      <c r="M64"/>
      <c r="N64"/>
    </row>
    <row r="65" spans="1:10" ht="12">
      <c r="A65" s="413" t="s">
        <v>297</v>
      </c>
      <c r="B65" s="39"/>
      <c r="C65" s="39"/>
      <c r="D65" s="39"/>
      <c r="E65" s="62"/>
      <c r="F65" s="62"/>
      <c r="G65" s="62"/>
      <c r="H65" s="116">
        <v>51811</v>
      </c>
      <c r="I65" s="117">
        <v>58250</v>
      </c>
      <c r="J65" s="62">
        <v>110061</v>
      </c>
    </row>
    <row r="66" spans="1:10" ht="11.25">
      <c r="A66" s="33"/>
      <c r="B66" s="414"/>
      <c r="C66" s="415"/>
      <c r="D66" s="415"/>
      <c r="E66" s="415"/>
      <c r="F66" s="415"/>
      <c r="G66" s="415"/>
      <c r="H66" s="416"/>
      <c r="I66" s="417"/>
      <c r="J66" s="62"/>
    </row>
    <row r="67" spans="1:10" ht="12">
      <c r="A67" s="122" t="s">
        <v>298</v>
      </c>
      <c r="B67" s="124"/>
      <c r="C67" s="127"/>
      <c r="D67" s="127"/>
      <c r="E67" s="127"/>
      <c r="F67" s="127"/>
      <c r="G67" s="127"/>
      <c r="H67" s="125">
        <v>104184</v>
      </c>
      <c r="I67" s="126">
        <v>126296</v>
      </c>
      <c r="J67" s="127">
        <v>230480</v>
      </c>
    </row>
    <row r="68" spans="1:10" ht="12.75">
      <c r="A68"/>
      <c r="B68" s="46"/>
      <c r="C68" s="46"/>
      <c r="D68" s="46"/>
      <c r="E68" s="46"/>
      <c r="F68" s="46"/>
      <c r="G68" s="46"/>
      <c r="H68" s="418"/>
      <c r="I68" s="418"/>
      <c r="J68" s="418"/>
    </row>
    <row r="69" spans="1:10" ht="12">
      <c r="A69" s="33" t="s">
        <v>299</v>
      </c>
      <c r="B69" s="46"/>
      <c r="C69" s="46"/>
      <c r="D69" s="46"/>
      <c r="E69" s="46"/>
      <c r="F69" s="46"/>
      <c r="G69" s="46"/>
      <c r="H69" s="419"/>
      <c r="I69" s="419"/>
      <c r="J69" s="419"/>
    </row>
    <row r="70" spans="1:10" ht="12.75">
      <c r="A70" s="39" t="s">
        <v>300</v>
      </c>
      <c r="B70"/>
      <c r="C70"/>
      <c r="D70"/>
      <c r="E70"/>
      <c r="F70"/>
      <c r="G70"/>
      <c r="H70"/>
      <c r="I70"/>
      <c r="J70"/>
    </row>
    <row r="71" spans="1:10" ht="12.75">
      <c r="A71" s="37" t="s">
        <v>301</v>
      </c>
      <c r="B71"/>
      <c r="C71"/>
      <c r="D71"/>
      <c r="E71"/>
      <c r="F71"/>
      <c r="G71"/>
      <c r="H71"/>
      <c r="I71"/>
      <c r="J71"/>
    </row>
  </sheetData>
  <sheetProtection/>
  <mergeCells count="3">
    <mergeCell ref="A2:J2"/>
    <mergeCell ref="A55:J55"/>
    <mergeCell ref="A60:J60"/>
  </mergeCells>
  <printOptions horizontalCentered="1"/>
  <pageMargins left="0.3937007874015748" right="0.3937007874015748" top="0.3937007874015748" bottom="0" header="0.5118110236220472" footer="0.5118110236220472"/>
  <pageSetup horizontalDpi="600" verticalDpi="600" orientation="portrait" paperSize="9" scale="7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AA24"/>
  <sheetViews>
    <sheetView zoomScalePageLayoutView="0" workbookViewId="0" topLeftCell="A1">
      <selection activeCell="A67" sqref="A67"/>
    </sheetView>
  </sheetViews>
  <sheetFormatPr defaultColWidth="9.140625" defaultRowHeight="12.75"/>
  <cols>
    <col min="1" max="1" width="20.28125" style="1" bestFit="1" customWidth="1"/>
    <col min="2" max="3" width="7.8515625" style="2" customWidth="1"/>
    <col min="4" max="4" width="7.8515625" style="1" customWidth="1"/>
    <col min="5" max="6" width="7.8515625" style="2" customWidth="1"/>
    <col min="7" max="7" width="7.8515625" style="1" customWidth="1"/>
    <col min="8" max="9" width="7.8515625" style="2" customWidth="1"/>
    <col min="10" max="10" width="7.8515625" style="1" customWidth="1"/>
    <col min="11" max="12" width="7.8515625" style="2" customWidth="1"/>
    <col min="13" max="13" width="7.8515625" style="1" customWidth="1"/>
    <col min="14" max="15" width="7.8515625" style="2" customWidth="1"/>
    <col min="16" max="16" width="7.8515625" style="1" customWidth="1"/>
    <col min="17" max="18" width="7.28125" style="2" customWidth="1"/>
    <col min="19" max="19" width="7.28125" style="1" customWidth="1"/>
    <col min="20" max="21" width="7.8515625" style="2" customWidth="1"/>
    <col min="22" max="22" width="7.8515625" style="1" customWidth="1"/>
    <col min="23" max="24" width="7.8515625" style="2" customWidth="1"/>
    <col min="25" max="25" width="8.00390625" style="1" customWidth="1"/>
    <col min="26" max="36" width="7.7109375" style="2" customWidth="1"/>
    <col min="37" max="16384" width="9.140625" style="2" customWidth="1"/>
  </cols>
  <sheetData>
    <row r="1" ht="12">
      <c r="A1" s="36" t="s">
        <v>252</v>
      </c>
    </row>
    <row r="2" spans="1:22" ht="12">
      <c r="A2" s="425" t="s">
        <v>44</v>
      </c>
      <c r="B2" s="425"/>
      <c r="C2" s="425"/>
      <c r="D2" s="425"/>
      <c r="E2" s="425"/>
      <c r="F2" s="425"/>
      <c r="G2" s="425"/>
      <c r="H2" s="425"/>
      <c r="I2" s="425"/>
      <c r="J2" s="425"/>
      <c r="K2" s="425"/>
      <c r="L2" s="425"/>
      <c r="M2" s="425"/>
      <c r="N2" s="425"/>
      <c r="O2" s="425"/>
      <c r="P2" s="425"/>
      <c r="Q2" s="425"/>
      <c r="R2" s="425"/>
      <c r="S2" s="425"/>
      <c r="T2" s="425"/>
      <c r="U2" s="425"/>
      <c r="V2" s="425"/>
    </row>
    <row r="3" ht="12" thickBot="1"/>
    <row r="4" spans="1:25" ht="11.25">
      <c r="A4" s="129"/>
      <c r="B4" s="427" t="s">
        <v>45</v>
      </c>
      <c r="C4" s="426"/>
      <c r="D4" s="429"/>
      <c r="E4" s="426" t="s">
        <v>46</v>
      </c>
      <c r="F4" s="426"/>
      <c r="G4" s="429"/>
      <c r="H4" s="426" t="s">
        <v>47</v>
      </c>
      <c r="I4" s="426"/>
      <c r="J4" s="426"/>
      <c r="K4" s="427" t="s">
        <v>48</v>
      </c>
      <c r="L4" s="426"/>
      <c r="M4" s="426"/>
      <c r="N4" s="427" t="s">
        <v>49</v>
      </c>
      <c r="O4" s="426"/>
      <c r="P4" s="428"/>
      <c r="Q4" s="426" t="s">
        <v>50</v>
      </c>
      <c r="R4" s="426"/>
      <c r="S4" s="426"/>
      <c r="T4" s="427" t="s">
        <v>51</v>
      </c>
      <c r="U4" s="426"/>
      <c r="V4" s="428"/>
      <c r="W4" s="427" t="s">
        <v>8</v>
      </c>
      <c r="X4" s="426"/>
      <c r="Y4" s="426"/>
    </row>
    <row r="5" spans="2:23" s="1" customFormat="1" ht="11.25">
      <c r="B5" s="130"/>
      <c r="E5" s="130"/>
      <c r="H5" s="422" t="s">
        <v>52</v>
      </c>
      <c r="I5" s="423"/>
      <c r="J5" s="424"/>
      <c r="K5" s="130"/>
      <c r="N5" s="130"/>
      <c r="P5" s="131"/>
      <c r="T5" s="130"/>
      <c r="W5" s="130"/>
    </row>
    <row r="6" spans="1:25" s="136" customFormat="1" ht="11.25">
      <c r="A6" s="132"/>
      <c r="B6" s="133" t="s">
        <v>53</v>
      </c>
      <c r="C6" s="134" t="s">
        <v>54</v>
      </c>
      <c r="D6" s="134" t="s">
        <v>55</v>
      </c>
      <c r="E6" s="133" t="s">
        <v>53</v>
      </c>
      <c r="F6" s="134" t="s">
        <v>54</v>
      </c>
      <c r="G6" s="134" t="s">
        <v>55</v>
      </c>
      <c r="H6" s="133" t="s">
        <v>53</v>
      </c>
      <c r="I6" s="134" t="s">
        <v>54</v>
      </c>
      <c r="J6" s="134" t="s">
        <v>55</v>
      </c>
      <c r="K6" s="133" t="s">
        <v>53</v>
      </c>
      <c r="L6" s="134" t="s">
        <v>54</v>
      </c>
      <c r="M6" s="134" t="s">
        <v>55</v>
      </c>
      <c r="N6" s="133" t="s">
        <v>53</v>
      </c>
      <c r="O6" s="134" t="s">
        <v>54</v>
      </c>
      <c r="P6" s="135" t="s">
        <v>55</v>
      </c>
      <c r="Q6" s="134" t="s">
        <v>53</v>
      </c>
      <c r="R6" s="134" t="s">
        <v>54</v>
      </c>
      <c r="S6" s="134" t="s">
        <v>55</v>
      </c>
      <c r="T6" s="133" t="s">
        <v>53</v>
      </c>
      <c r="U6" s="134" t="s">
        <v>54</v>
      </c>
      <c r="V6" s="134" t="s">
        <v>55</v>
      </c>
      <c r="W6" s="133" t="s">
        <v>53</v>
      </c>
      <c r="X6" s="134" t="s">
        <v>54</v>
      </c>
      <c r="Y6" s="134" t="s">
        <v>55</v>
      </c>
    </row>
    <row r="7" spans="1:25" s="140" customFormat="1" ht="11.25">
      <c r="A7" s="1"/>
      <c r="B7" s="137"/>
      <c r="C7" s="138"/>
      <c r="D7" s="138"/>
      <c r="E7" s="137"/>
      <c r="F7" s="138"/>
      <c r="G7" s="138"/>
      <c r="H7" s="137"/>
      <c r="I7" s="138"/>
      <c r="J7" s="138"/>
      <c r="K7" s="137"/>
      <c r="L7" s="138"/>
      <c r="M7" s="138"/>
      <c r="N7" s="137"/>
      <c r="O7" s="138"/>
      <c r="P7" s="139"/>
      <c r="Q7" s="138"/>
      <c r="R7" s="138"/>
      <c r="S7" s="138"/>
      <c r="T7" s="137"/>
      <c r="U7" s="138"/>
      <c r="V7" s="138"/>
      <c r="W7" s="137"/>
      <c r="X7" s="138"/>
      <c r="Y7" s="138"/>
    </row>
    <row r="8" spans="1:23" s="140" customFormat="1" ht="12">
      <c r="A8" s="141" t="s">
        <v>17</v>
      </c>
      <c r="B8" s="142"/>
      <c r="E8" s="142"/>
      <c r="H8" s="142"/>
      <c r="K8" s="142"/>
      <c r="N8" s="142"/>
      <c r="P8" s="143"/>
      <c r="T8" s="142"/>
      <c r="W8" s="142"/>
    </row>
    <row r="9" spans="1:25" ht="11.25">
      <c r="A9" s="1" t="s">
        <v>18</v>
      </c>
      <c r="B9" s="144">
        <v>38684</v>
      </c>
      <c r="C9" s="145">
        <v>37134</v>
      </c>
      <c r="D9" s="146">
        <v>75818</v>
      </c>
      <c r="E9" s="144">
        <v>21430</v>
      </c>
      <c r="F9" s="145">
        <v>20378</v>
      </c>
      <c r="G9" s="146">
        <v>41808</v>
      </c>
      <c r="H9" s="144">
        <v>6713</v>
      </c>
      <c r="I9" s="145">
        <v>6461</v>
      </c>
      <c r="J9" s="146">
        <v>13174</v>
      </c>
      <c r="K9" s="144">
        <v>21647</v>
      </c>
      <c r="L9" s="145">
        <v>20489</v>
      </c>
      <c r="M9" s="146">
        <v>42136</v>
      </c>
      <c r="N9" s="144">
        <v>30055</v>
      </c>
      <c r="O9" s="145">
        <v>28646</v>
      </c>
      <c r="P9" s="147">
        <v>58701</v>
      </c>
      <c r="Q9" s="145">
        <v>23</v>
      </c>
      <c r="R9" s="145">
        <v>30</v>
      </c>
      <c r="S9" s="146">
        <v>53</v>
      </c>
      <c r="T9" s="144">
        <v>16374</v>
      </c>
      <c r="U9" s="145">
        <v>15725</v>
      </c>
      <c r="V9" s="146">
        <v>32099</v>
      </c>
      <c r="W9" s="144">
        <f aca="true" t="shared" si="0" ref="W9:Y11">SUM(T9,Q9,N9,K9,H9,E9,B9)</f>
        <v>134926</v>
      </c>
      <c r="X9" s="145">
        <f t="shared" si="0"/>
        <v>128863</v>
      </c>
      <c r="Y9" s="145">
        <f t="shared" si="0"/>
        <v>263789</v>
      </c>
    </row>
    <row r="10" spans="1:27" ht="11.25">
      <c r="A10" s="1" t="s">
        <v>19</v>
      </c>
      <c r="B10" s="144">
        <v>393</v>
      </c>
      <c r="C10" s="148">
        <v>176</v>
      </c>
      <c r="D10" s="146">
        <v>569</v>
      </c>
      <c r="E10" s="144">
        <v>116</v>
      </c>
      <c r="F10" s="148">
        <v>41</v>
      </c>
      <c r="G10" s="146">
        <f>SUM(E10:F10)</f>
        <v>157</v>
      </c>
      <c r="H10" s="144">
        <v>107</v>
      </c>
      <c r="I10" s="148">
        <v>37</v>
      </c>
      <c r="J10" s="146">
        <f>SUM(H10:I10)</f>
        <v>144</v>
      </c>
      <c r="K10" s="144">
        <v>251</v>
      </c>
      <c r="L10" s="148">
        <v>89</v>
      </c>
      <c r="M10" s="146">
        <v>340</v>
      </c>
      <c r="N10" s="144">
        <v>309</v>
      </c>
      <c r="O10" s="145">
        <v>115</v>
      </c>
      <c r="P10" s="147">
        <v>424</v>
      </c>
      <c r="Q10" s="145">
        <v>0</v>
      </c>
      <c r="R10" s="148">
        <v>0</v>
      </c>
      <c r="S10" s="146">
        <v>0</v>
      </c>
      <c r="T10" s="144">
        <v>246</v>
      </c>
      <c r="U10" s="148">
        <v>106</v>
      </c>
      <c r="V10" s="146">
        <v>352</v>
      </c>
      <c r="W10" s="144">
        <f t="shared" si="0"/>
        <v>1422</v>
      </c>
      <c r="X10" s="148">
        <f t="shared" si="0"/>
        <v>564</v>
      </c>
      <c r="Y10" s="145">
        <f t="shared" si="0"/>
        <v>1986</v>
      </c>
      <c r="AA10" s="339"/>
    </row>
    <row r="11" spans="1:25" s="153" customFormat="1" ht="12">
      <c r="A11" s="149" t="s">
        <v>8</v>
      </c>
      <c r="B11" s="150">
        <f>SUM(B9:B10)</f>
        <v>39077</v>
      </c>
      <c r="C11" s="151">
        <f aca="true" t="shared" si="1" ref="C11:V11">SUM(C9:C10)</f>
        <v>37310</v>
      </c>
      <c r="D11" s="151">
        <f t="shared" si="1"/>
        <v>76387</v>
      </c>
      <c r="E11" s="150">
        <f t="shared" si="1"/>
        <v>21546</v>
      </c>
      <c r="F11" s="151">
        <f t="shared" si="1"/>
        <v>20419</v>
      </c>
      <c r="G11" s="151">
        <f t="shared" si="1"/>
        <v>41965</v>
      </c>
      <c r="H11" s="150">
        <f t="shared" si="1"/>
        <v>6820</v>
      </c>
      <c r="I11" s="151">
        <f t="shared" si="1"/>
        <v>6498</v>
      </c>
      <c r="J11" s="151">
        <f t="shared" si="1"/>
        <v>13318</v>
      </c>
      <c r="K11" s="150">
        <f t="shared" si="1"/>
        <v>21898</v>
      </c>
      <c r="L11" s="151">
        <f t="shared" si="1"/>
        <v>20578</v>
      </c>
      <c r="M11" s="151">
        <f t="shared" si="1"/>
        <v>42476</v>
      </c>
      <c r="N11" s="150">
        <f t="shared" si="1"/>
        <v>30364</v>
      </c>
      <c r="O11" s="151">
        <f t="shared" si="1"/>
        <v>28761</v>
      </c>
      <c r="P11" s="152">
        <f t="shared" si="1"/>
        <v>59125</v>
      </c>
      <c r="Q11" s="151">
        <f t="shared" si="1"/>
        <v>23</v>
      </c>
      <c r="R11" s="151">
        <f t="shared" si="1"/>
        <v>30</v>
      </c>
      <c r="S11" s="151">
        <f t="shared" si="1"/>
        <v>53</v>
      </c>
      <c r="T11" s="150">
        <f t="shared" si="1"/>
        <v>16620</v>
      </c>
      <c r="U11" s="151">
        <f t="shared" si="1"/>
        <v>15831</v>
      </c>
      <c r="V11" s="151">
        <f t="shared" si="1"/>
        <v>32451</v>
      </c>
      <c r="W11" s="150">
        <f t="shared" si="0"/>
        <v>136348</v>
      </c>
      <c r="X11" s="151">
        <f t="shared" si="0"/>
        <v>129427</v>
      </c>
      <c r="Y11" s="151">
        <f t="shared" si="0"/>
        <v>265775</v>
      </c>
    </row>
    <row r="12" spans="1:25" s="1" customFormat="1" ht="12">
      <c r="A12" s="154" t="s">
        <v>21</v>
      </c>
      <c r="B12" s="144"/>
      <c r="C12" s="145"/>
      <c r="D12" s="146"/>
      <c r="E12" s="144"/>
      <c r="F12" s="145"/>
      <c r="G12" s="146"/>
      <c r="H12" s="144"/>
      <c r="I12" s="145"/>
      <c r="J12" s="146"/>
      <c r="K12" s="144"/>
      <c r="L12" s="145"/>
      <c r="M12" s="146"/>
      <c r="N12" s="144"/>
      <c r="O12" s="145"/>
      <c r="P12" s="147"/>
      <c r="Q12" s="145"/>
      <c r="R12" s="145"/>
      <c r="S12" s="146"/>
      <c r="T12" s="144"/>
      <c r="U12" s="145"/>
      <c r="V12" s="146"/>
      <c r="W12" s="144"/>
      <c r="X12" s="145"/>
      <c r="Y12" s="145"/>
    </row>
    <row r="13" spans="1:25" ht="11.25">
      <c r="A13" s="155" t="s">
        <v>18</v>
      </c>
      <c r="B13" s="144">
        <v>62595</v>
      </c>
      <c r="C13" s="145">
        <v>61789</v>
      </c>
      <c r="D13" s="146">
        <v>124384</v>
      </c>
      <c r="E13" s="144">
        <v>35134</v>
      </c>
      <c r="F13" s="145">
        <v>34529</v>
      </c>
      <c r="G13" s="146">
        <v>69663</v>
      </c>
      <c r="H13" s="144">
        <v>9045</v>
      </c>
      <c r="I13" s="145">
        <v>9002</v>
      </c>
      <c r="J13" s="146">
        <v>18047</v>
      </c>
      <c r="K13" s="144">
        <v>36352</v>
      </c>
      <c r="L13" s="145">
        <v>35510</v>
      </c>
      <c r="M13" s="146">
        <v>71862</v>
      </c>
      <c r="N13" s="144">
        <v>50379</v>
      </c>
      <c r="O13" s="145">
        <v>49874</v>
      </c>
      <c r="P13" s="147">
        <v>100253</v>
      </c>
      <c r="Q13" s="145">
        <v>26</v>
      </c>
      <c r="R13" s="145">
        <v>31</v>
      </c>
      <c r="S13" s="146">
        <v>57</v>
      </c>
      <c r="T13" s="144">
        <v>27318</v>
      </c>
      <c r="U13" s="145">
        <v>27195</v>
      </c>
      <c r="V13" s="146">
        <v>54513</v>
      </c>
      <c r="W13" s="144">
        <f aca="true" t="shared" si="2" ref="W13:Y15">SUM(T13,Q13,N13,K13,H13,E13,B13)</f>
        <v>220849</v>
      </c>
      <c r="X13" s="145">
        <f t="shared" si="2"/>
        <v>217930</v>
      </c>
      <c r="Y13" s="145">
        <f t="shared" si="2"/>
        <v>438779</v>
      </c>
    </row>
    <row r="14" spans="1:25" ht="11.25">
      <c r="A14" s="155" t="s">
        <v>19</v>
      </c>
      <c r="B14" s="144">
        <v>4497</v>
      </c>
      <c r="C14" s="148">
        <v>2427</v>
      </c>
      <c r="D14" s="146">
        <v>6924</v>
      </c>
      <c r="E14" s="144">
        <v>1896</v>
      </c>
      <c r="F14" s="148">
        <v>963</v>
      </c>
      <c r="G14" s="146">
        <v>2859</v>
      </c>
      <c r="H14" s="144">
        <v>423</v>
      </c>
      <c r="I14" s="148">
        <v>205</v>
      </c>
      <c r="J14" s="146">
        <v>628</v>
      </c>
      <c r="K14" s="144">
        <v>3000</v>
      </c>
      <c r="L14" s="148">
        <v>1648</v>
      </c>
      <c r="M14" s="146">
        <v>4648</v>
      </c>
      <c r="N14" s="144">
        <v>3450</v>
      </c>
      <c r="O14" s="145">
        <v>1764</v>
      </c>
      <c r="P14" s="147">
        <v>5214</v>
      </c>
      <c r="Q14" s="145">
        <v>0</v>
      </c>
      <c r="R14" s="148">
        <v>0</v>
      </c>
      <c r="S14" s="146">
        <v>0</v>
      </c>
      <c r="T14" s="144">
        <v>2710</v>
      </c>
      <c r="U14" s="148">
        <v>1397</v>
      </c>
      <c r="V14" s="146">
        <v>4107</v>
      </c>
      <c r="W14" s="144">
        <f t="shared" si="2"/>
        <v>15976</v>
      </c>
      <c r="X14" s="148">
        <f t="shared" si="2"/>
        <v>8404</v>
      </c>
      <c r="Y14" s="145">
        <f t="shared" si="2"/>
        <v>24380</v>
      </c>
    </row>
    <row r="15" spans="1:25" s="156" customFormat="1" ht="12">
      <c r="A15" s="149" t="s">
        <v>8</v>
      </c>
      <c r="B15" s="150">
        <f aca="true" t="shared" si="3" ref="B15:V15">SUM(B13:B14)</f>
        <v>67092</v>
      </c>
      <c r="C15" s="151">
        <f t="shared" si="3"/>
        <v>64216</v>
      </c>
      <c r="D15" s="151">
        <f t="shared" si="3"/>
        <v>131308</v>
      </c>
      <c r="E15" s="150">
        <f t="shared" si="3"/>
        <v>37030</v>
      </c>
      <c r="F15" s="151">
        <f t="shared" si="3"/>
        <v>35492</v>
      </c>
      <c r="G15" s="151">
        <f t="shared" si="3"/>
        <v>72522</v>
      </c>
      <c r="H15" s="150">
        <f t="shared" si="3"/>
        <v>9468</v>
      </c>
      <c r="I15" s="151">
        <f t="shared" si="3"/>
        <v>9207</v>
      </c>
      <c r="J15" s="151">
        <f t="shared" si="3"/>
        <v>18675</v>
      </c>
      <c r="K15" s="150">
        <f t="shared" si="3"/>
        <v>39352</v>
      </c>
      <c r="L15" s="151">
        <f t="shared" si="3"/>
        <v>37158</v>
      </c>
      <c r="M15" s="151">
        <f t="shared" si="3"/>
        <v>76510</v>
      </c>
      <c r="N15" s="150">
        <f t="shared" si="3"/>
        <v>53829</v>
      </c>
      <c r="O15" s="151">
        <f t="shared" si="3"/>
        <v>51638</v>
      </c>
      <c r="P15" s="152">
        <f t="shared" si="3"/>
        <v>105467</v>
      </c>
      <c r="Q15" s="151">
        <f t="shared" si="3"/>
        <v>26</v>
      </c>
      <c r="R15" s="151">
        <f t="shared" si="3"/>
        <v>31</v>
      </c>
      <c r="S15" s="151">
        <f t="shared" si="3"/>
        <v>57</v>
      </c>
      <c r="T15" s="150">
        <f t="shared" si="3"/>
        <v>30028</v>
      </c>
      <c r="U15" s="151">
        <f t="shared" si="3"/>
        <v>28592</v>
      </c>
      <c r="V15" s="151">
        <f t="shared" si="3"/>
        <v>58620</v>
      </c>
      <c r="W15" s="150">
        <f t="shared" si="2"/>
        <v>236825</v>
      </c>
      <c r="X15" s="151">
        <f t="shared" si="2"/>
        <v>226334</v>
      </c>
      <c r="Y15" s="151">
        <f t="shared" si="2"/>
        <v>463159</v>
      </c>
    </row>
    <row r="16" spans="1:25" s="140" customFormat="1" ht="12">
      <c r="A16" s="154" t="s">
        <v>56</v>
      </c>
      <c r="B16" s="157"/>
      <c r="C16" s="146"/>
      <c r="D16" s="145"/>
      <c r="E16" s="157"/>
      <c r="F16" s="146"/>
      <c r="G16" s="145"/>
      <c r="H16" s="157"/>
      <c r="I16" s="146"/>
      <c r="J16" s="145"/>
      <c r="K16" s="157"/>
      <c r="L16" s="146"/>
      <c r="M16" s="145"/>
      <c r="N16" s="157"/>
      <c r="O16" s="146"/>
      <c r="P16" s="158"/>
      <c r="Q16" s="145"/>
      <c r="R16" s="145"/>
      <c r="S16" s="145"/>
      <c r="T16" s="157"/>
      <c r="U16" s="146"/>
      <c r="V16" s="145"/>
      <c r="W16" s="144"/>
      <c r="X16" s="145"/>
      <c r="Y16" s="145"/>
    </row>
    <row r="17" spans="1:25" ht="11.25">
      <c r="A17" s="1" t="s">
        <v>18</v>
      </c>
      <c r="B17" s="157">
        <v>59710</v>
      </c>
      <c r="C17" s="146">
        <v>57841</v>
      </c>
      <c r="D17" s="145">
        <v>117551</v>
      </c>
      <c r="E17" s="157">
        <v>31924</v>
      </c>
      <c r="F17" s="146">
        <v>30494</v>
      </c>
      <c r="G17" s="145">
        <v>62418</v>
      </c>
      <c r="H17" s="157">
        <v>6789</v>
      </c>
      <c r="I17" s="146">
        <v>7702</v>
      </c>
      <c r="J17" s="145">
        <v>14491</v>
      </c>
      <c r="K17" s="157">
        <v>37469</v>
      </c>
      <c r="L17" s="146">
        <v>36158</v>
      </c>
      <c r="M17" s="145">
        <v>73627</v>
      </c>
      <c r="N17" s="157">
        <v>49345</v>
      </c>
      <c r="O17" s="146">
        <v>47945</v>
      </c>
      <c r="P17" s="158">
        <v>97290</v>
      </c>
      <c r="Q17" s="145">
        <v>0</v>
      </c>
      <c r="R17" s="145">
        <v>0</v>
      </c>
      <c r="S17" s="145">
        <v>0</v>
      </c>
      <c r="T17" s="157">
        <v>29663</v>
      </c>
      <c r="U17" s="146">
        <v>26935</v>
      </c>
      <c r="V17" s="145">
        <v>56598</v>
      </c>
      <c r="W17" s="144">
        <f aca="true" t="shared" si="4" ref="W17:Y19">SUM(T17,Q17,N17,K17,H17,E17,B17)</f>
        <v>214900</v>
      </c>
      <c r="X17" s="145">
        <f t="shared" si="4"/>
        <v>207075</v>
      </c>
      <c r="Y17" s="145">
        <f t="shared" si="4"/>
        <v>421975</v>
      </c>
    </row>
    <row r="18" spans="1:25" ht="11.25">
      <c r="A18" s="1" t="s">
        <v>19</v>
      </c>
      <c r="B18" s="157">
        <v>3797</v>
      </c>
      <c r="C18" s="159">
        <v>2002</v>
      </c>
      <c r="D18" s="145">
        <v>5799</v>
      </c>
      <c r="E18" s="157">
        <v>1110</v>
      </c>
      <c r="F18" s="159">
        <v>665</v>
      </c>
      <c r="G18" s="145">
        <v>1775</v>
      </c>
      <c r="H18" s="157">
        <v>436</v>
      </c>
      <c r="I18" s="159">
        <v>244</v>
      </c>
      <c r="J18" s="145">
        <v>680</v>
      </c>
      <c r="K18" s="157">
        <v>2564</v>
      </c>
      <c r="L18" s="159">
        <v>1360</v>
      </c>
      <c r="M18" s="145">
        <v>3924</v>
      </c>
      <c r="N18" s="157">
        <v>3020</v>
      </c>
      <c r="O18" s="146">
        <v>1583</v>
      </c>
      <c r="P18" s="158">
        <v>4603</v>
      </c>
      <c r="Q18" s="145">
        <v>0</v>
      </c>
      <c r="R18" s="145">
        <v>0</v>
      </c>
      <c r="S18" s="145">
        <v>0</v>
      </c>
      <c r="T18" s="157">
        <v>2498</v>
      </c>
      <c r="U18" s="159">
        <v>1052</v>
      </c>
      <c r="V18" s="145">
        <v>3550</v>
      </c>
      <c r="W18" s="144">
        <f t="shared" si="4"/>
        <v>13425</v>
      </c>
      <c r="X18" s="148">
        <f t="shared" si="4"/>
        <v>6906</v>
      </c>
      <c r="Y18" s="145">
        <f t="shared" si="4"/>
        <v>20331</v>
      </c>
    </row>
    <row r="19" spans="1:25" s="153" customFormat="1" ht="12">
      <c r="A19" s="149" t="s">
        <v>8</v>
      </c>
      <c r="B19" s="150">
        <f aca="true" t="shared" si="5" ref="B19:V19">SUM(B17:B18)</f>
        <v>63507</v>
      </c>
      <c r="C19" s="151">
        <f t="shared" si="5"/>
        <v>59843</v>
      </c>
      <c r="D19" s="151">
        <f t="shared" si="5"/>
        <v>123350</v>
      </c>
      <c r="E19" s="150">
        <f t="shared" si="5"/>
        <v>33034</v>
      </c>
      <c r="F19" s="151">
        <f t="shared" si="5"/>
        <v>31159</v>
      </c>
      <c r="G19" s="151">
        <f t="shared" si="5"/>
        <v>64193</v>
      </c>
      <c r="H19" s="150">
        <f t="shared" si="5"/>
        <v>7225</v>
      </c>
      <c r="I19" s="151">
        <f t="shared" si="5"/>
        <v>7946</v>
      </c>
      <c r="J19" s="151">
        <f t="shared" si="5"/>
        <v>15171</v>
      </c>
      <c r="K19" s="150">
        <f t="shared" si="5"/>
        <v>40033</v>
      </c>
      <c r="L19" s="151">
        <f t="shared" si="5"/>
        <v>37518</v>
      </c>
      <c r="M19" s="151">
        <f t="shared" si="5"/>
        <v>77551</v>
      </c>
      <c r="N19" s="150">
        <f t="shared" si="5"/>
        <v>52365</v>
      </c>
      <c r="O19" s="151">
        <f t="shared" si="5"/>
        <v>49528</v>
      </c>
      <c r="P19" s="152">
        <f t="shared" si="5"/>
        <v>101893</v>
      </c>
      <c r="Q19" s="151">
        <f t="shared" si="5"/>
        <v>0</v>
      </c>
      <c r="R19" s="151">
        <f t="shared" si="5"/>
        <v>0</v>
      </c>
      <c r="S19" s="151">
        <f t="shared" si="5"/>
        <v>0</v>
      </c>
      <c r="T19" s="150">
        <f t="shared" si="5"/>
        <v>32161</v>
      </c>
      <c r="U19" s="151">
        <f t="shared" si="5"/>
        <v>27987</v>
      </c>
      <c r="V19" s="151">
        <f t="shared" si="5"/>
        <v>60148</v>
      </c>
      <c r="W19" s="150">
        <f t="shared" si="4"/>
        <v>228325</v>
      </c>
      <c r="X19" s="151">
        <f t="shared" si="4"/>
        <v>213981</v>
      </c>
      <c r="Y19" s="151">
        <f t="shared" si="4"/>
        <v>442306</v>
      </c>
    </row>
    <row r="21" ht="11.25">
      <c r="A21" s="207"/>
    </row>
    <row r="22" ht="11.25">
      <c r="Y22" s="145"/>
    </row>
    <row r="24" ht="11.25">
      <c r="Y24" s="145"/>
    </row>
  </sheetData>
  <sheetProtection/>
  <mergeCells count="10">
    <mergeCell ref="H5:J5"/>
    <mergeCell ref="A2:V2"/>
    <mergeCell ref="Q4:S4"/>
    <mergeCell ref="N4:P4"/>
    <mergeCell ref="T4:V4"/>
    <mergeCell ref="W4:Y4"/>
    <mergeCell ref="B4:D4"/>
    <mergeCell ref="E4:G4"/>
    <mergeCell ref="H4:J4"/>
    <mergeCell ref="K4:M4"/>
  </mergeCells>
  <printOptions/>
  <pageMargins left="0" right="0" top="0.7874015748031497" bottom="0.5905511811023623" header="0.5118110236220472" footer="0.5118110236220472"/>
  <pageSetup fitToWidth="2" horizontalDpi="600" verticalDpi="600" orientation="portrait" paperSize="9" scale="8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A68" sqref="A68"/>
    </sheetView>
  </sheetViews>
  <sheetFormatPr defaultColWidth="12.140625" defaultRowHeight="12.75"/>
  <cols>
    <col min="1" max="1" width="31.7109375" style="39" customWidth="1"/>
    <col min="2" max="11" width="7.7109375" style="39" customWidth="1"/>
    <col min="12" max="12" width="8.57421875" style="39" customWidth="1"/>
    <col min="13" max="22" width="7.7109375" style="39" customWidth="1"/>
    <col min="23" max="42" width="10.140625" style="39" customWidth="1"/>
    <col min="43" max="16384" width="12.140625" style="39" customWidth="1"/>
  </cols>
  <sheetData>
    <row r="1" spans="1:17" ht="12">
      <c r="A1" s="36" t="s">
        <v>252</v>
      </c>
      <c r="B1" s="39" t="s">
        <v>107</v>
      </c>
      <c r="Q1" s="33"/>
    </row>
    <row r="2" spans="1:17" ht="12">
      <c r="A2" s="430" t="s">
        <v>143</v>
      </c>
      <c r="B2" s="430"/>
      <c r="C2" s="430"/>
      <c r="D2" s="430"/>
      <c r="E2" s="430"/>
      <c r="F2" s="430"/>
      <c r="G2" s="430"/>
      <c r="H2" s="430"/>
      <c r="I2" s="430"/>
      <c r="J2" s="430"/>
      <c r="K2" s="430"/>
      <c r="L2" s="430"/>
      <c r="M2" s="430"/>
      <c r="N2" s="430"/>
      <c r="O2" s="430"/>
      <c r="P2" s="430"/>
      <c r="Q2" s="430"/>
    </row>
    <row r="3" ht="12" thickBot="1">
      <c r="Q3" s="33"/>
    </row>
    <row r="4" spans="1:17" ht="11.25">
      <c r="A4" s="214"/>
      <c r="B4" s="48" t="s">
        <v>109</v>
      </c>
      <c r="C4" s="49"/>
      <c r="D4" s="49"/>
      <c r="E4" s="49"/>
      <c r="F4" s="48" t="s">
        <v>111</v>
      </c>
      <c r="G4" s="49"/>
      <c r="H4" s="49"/>
      <c r="I4" s="49"/>
      <c r="J4" s="48" t="s">
        <v>2</v>
      </c>
      <c r="K4" s="49"/>
      <c r="L4" s="49"/>
      <c r="M4" s="49"/>
      <c r="N4" s="48" t="s">
        <v>3</v>
      </c>
      <c r="O4" s="49"/>
      <c r="P4" s="49"/>
      <c r="Q4" s="49"/>
    </row>
    <row r="5" spans="1:17" ht="11.25">
      <c r="A5" s="51"/>
      <c r="B5" s="50" t="s">
        <v>53</v>
      </c>
      <c r="C5" s="51" t="s">
        <v>54</v>
      </c>
      <c r="D5" s="51" t="s">
        <v>55</v>
      </c>
      <c r="E5" s="51" t="s">
        <v>110</v>
      </c>
      <c r="F5" s="50" t="s">
        <v>53</v>
      </c>
      <c r="G5" s="51" t="s">
        <v>54</v>
      </c>
      <c r="H5" s="51" t="s">
        <v>55</v>
      </c>
      <c r="I5" s="51" t="s">
        <v>110</v>
      </c>
      <c r="J5" s="50" t="s">
        <v>53</v>
      </c>
      <c r="K5" s="51" t="s">
        <v>54</v>
      </c>
      <c r="L5" s="51" t="s">
        <v>55</v>
      </c>
      <c r="M5" s="51" t="s">
        <v>110</v>
      </c>
      <c r="N5" s="50" t="s">
        <v>53</v>
      </c>
      <c r="O5" s="51" t="s">
        <v>54</v>
      </c>
      <c r="P5" s="51" t="s">
        <v>55</v>
      </c>
      <c r="Q5" s="51" t="s">
        <v>110</v>
      </c>
    </row>
    <row r="6" spans="1:17" ht="11.25">
      <c r="A6" s="40"/>
      <c r="B6" s="53"/>
      <c r="C6" s="54"/>
      <c r="D6" s="54"/>
      <c r="E6" s="54"/>
      <c r="F6" s="53"/>
      <c r="G6" s="54"/>
      <c r="H6" s="54"/>
      <c r="I6" s="54"/>
      <c r="J6" s="53"/>
      <c r="K6" s="54"/>
      <c r="L6" s="54"/>
      <c r="M6" s="54"/>
      <c r="N6" s="53"/>
      <c r="O6" s="54"/>
      <c r="P6" s="54"/>
      <c r="Q6" s="54"/>
    </row>
    <row r="7" spans="1:17" ht="12.75">
      <c r="A7" s="40" t="s">
        <v>61</v>
      </c>
      <c r="B7" s="41">
        <v>21658</v>
      </c>
      <c r="C7" s="42">
        <v>20268</v>
      </c>
      <c r="D7" s="42">
        <v>41926</v>
      </c>
      <c r="E7" s="43">
        <f>D7/L29*100</f>
        <v>15.893763576191578</v>
      </c>
      <c r="F7" s="41">
        <v>82767</v>
      </c>
      <c r="G7" s="42">
        <v>79453</v>
      </c>
      <c r="H7" s="42">
        <v>162220</v>
      </c>
      <c r="I7" s="218">
        <f>H7/L29*100</f>
        <v>61.496120005003995</v>
      </c>
      <c r="J7" s="306">
        <v>55</v>
      </c>
      <c r="K7" s="306">
        <v>49</v>
      </c>
      <c r="L7" s="309">
        <v>104</v>
      </c>
      <c r="M7" s="43">
        <f>L7/L29*100</f>
        <v>0.039425449886083194</v>
      </c>
      <c r="N7" s="41">
        <v>30446</v>
      </c>
      <c r="O7" s="42">
        <v>29093</v>
      </c>
      <c r="P7" s="42">
        <v>59539</v>
      </c>
      <c r="Q7" s="38">
        <f>P7/L29*100</f>
        <v>22.57069096891834</v>
      </c>
    </row>
    <row r="8" spans="1:17" ht="12.75">
      <c r="A8" s="40" t="s">
        <v>62</v>
      </c>
      <c r="B8" s="41">
        <v>34310</v>
      </c>
      <c r="C8" s="42">
        <v>33635</v>
      </c>
      <c r="D8" s="42">
        <v>67945</v>
      </c>
      <c r="E8" s="43">
        <f>D8/L30*100</f>
        <v>15.48501637498604</v>
      </c>
      <c r="F8" s="41">
        <v>135185</v>
      </c>
      <c r="G8" s="42">
        <v>134648</v>
      </c>
      <c r="H8" s="42">
        <v>269833</v>
      </c>
      <c r="I8" s="340">
        <f>H8/L30*100</f>
        <v>61.496334145435405</v>
      </c>
      <c r="J8" s="306">
        <v>101</v>
      </c>
      <c r="K8" s="306">
        <v>107</v>
      </c>
      <c r="L8" s="309">
        <v>208</v>
      </c>
      <c r="M8" s="43">
        <f>L8/L30*100</f>
        <v>0.04740427413344759</v>
      </c>
      <c r="N8" s="41">
        <v>51253</v>
      </c>
      <c r="O8" s="42">
        <v>49540</v>
      </c>
      <c r="P8" s="42">
        <v>100793</v>
      </c>
      <c r="Q8" s="38">
        <f>P8/L30*100</f>
        <v>22.971245205445108</v>
      </c>
    </row>
    <row r="9" spans="1:17" ht="12">
      <c r="A9" s="5" t="s">
        <v>112</v>
      </c>
      <c r="B9" s="6">
        <f>SUM(B7:B8)</f>
        <v>55968</v>
      </c>
      <c r="C9" s="7">
        <f>SUM(C7:C8)</f>
        <v>53903</v>
      </c>
      <c r="D9" s="7">
        <f>SUM(B9:C9)</f>
        <v>109871</v>
      </c>
      <c r="E9" s="8">
        <f>D9/L31*100</f>
        <v>15.638486239054442</v>
      </c>
      <c r="F9" s="6">
        <f>SUM(F7:F8)</f>
        <v>217952</v>
      </c>
      <c r="G9" s="7">
        <f>SUM(G7:G8)</f>
        <v>214101</v>
      </c>
      <c r="H9" s="7">
        <f>SUM(F9:G9)</f>
        <v>432053</v>
      </c>
      <c r="I9" s="216">
        <f>H9/L31*100</f>
        <v>61.49625374340989</v>
      </c>
      <c r="J9" s="7">
        <f>SUM(J7:J8)</f>
        <v>156</v>
      </c>
      <c r="K9" s="7">
        <f>SUM(K7:K8)</f>
        <v>156</v>
      </c>
      <c r="L9" s="7">
        <f>SUM(J9:K9)</f>
        <v>312</v>
      </c>
      <c r="M9" s="8">
        <f>L9/L31*100</f>
        <v>0.04440851277029412</v>
      </c>
      <c r="N9" s="6">
        <f>SUM(N7:N8)</f>
        <v>81699</v>
      </c>
      <c r="O9" s="7">
        <f>SUM(O7:O8)</f>
        <v>78633</v>
      </c>
      <c r="P9" s="7">
        <f>SUM(N9:O9)</f>
        <v>160332</v>
      </c>
      <c r="Q9" s="8">
        <f>P9/L31*100</f>
        <v>22.820851504765375</v>
      </c>
    </row>
    <row r="10" spans="1:17" ht="12">
      <c r="A10" s="5"/>
      <c r="B10" s="9"/>
      <c r="C10" s="10"/>
      <c r="D10" s="10"/>
      <c r="E10" s="11"/>
      <c r="F10" s="9"/>
      <c r="G10" s="10"/>
      <c r="H10" s="10"/>
      <c r="I10" s="217"/>
      <c r="J10" s="10"/>
      <c r="K10" s="10"/>
      <c r="L10" s="10"/>
      <c r="M10" s="11"/>
      <c r="N10" s="9"/>
      <c r="O10" s="10"/>
      <c r="P10" s="10"/>
      <c r="Q10" s="11"/>
    </row>
    <row r="11" spans="1:17" ht="12">
      <c r="A11" s="5" t="s">
        <v>136</v>
      </c>
      <c r="B11" s="9">
        <v>42189</v>
      </c>
      <c r="C11" s="12">
        <v>40130</v>
      </c>
      <c r="D11" s="12">
        <f>SUM(B11:C11)</f>
        <v>82319</v>
      </c>
      <c r="E11" s="11">
        <f>D11/L33*100</f>
        <v>19.508027726761064</v>
      </c>
      <c r="F11" s="9">
        <v>152600</v>
      </c>
      <c r="G11" s="12">
        <v>155249</v>
      </c>
      <c r="H11" s="12">
        <f>SUM(F11:G11)</f>
        <v>307849</v>
      </c>
      <c r="I11" s="217">
        <f>H11/L33*100</f>
        <v>72.95432193850347</v>
      </c>
      <c r="J11" s="215">
        <v>8936</v>
      </c>
      <c r="K11" s="215">
        <v>4504</v>
      </c>
      <c r="L11" s="215">
        <f>SUM(J11:K11)</f>
        <v>13440</v>
      </c>
      <c r="M11" s="13">
        <f>L11/L33*100</f>
        <v>3.1850228094081405</v>
      </c>
      <c r="N11" s="9">
        <v>11175</v>
      </c>
      <c r="O11" s="12">
        <v>7192</v>
      </c>
      <c r="P11" s="12">
        <f>SUM(N11:O11)</f>
        <v>18367</v>
      </c>
      <c r="Q11" s="11">
        <f>P11/L33*100</f>
        <v>4.35262752532733</v>
      </c>
    </row>
    <row r="12" spans="1:17" ht="12">
      <c r="A12" s="5"/>
      <c r="B12" s="6"/>
      <c r="C12" s="7"/>
      <c r="D12" s="7"/>
      <c r="E12" s="8"/>
      <c r="F12" s="6"/>
      <c r="G12" s="7"/>
      <c r="H12" s="7"/>
      <c r="I12" s="216"/>
      <c r="J12" s="7"/>
      <c r="K12" s="7"/>
      <c r="L12" s="7"/>
      <c r="M12" s="8"/>
      <c r="N12" s="6"/>
      <c r="O12" s="7"/>
      <c r="P12" s="7"/>
      <c r="Q12" s="8"/>
    </row>
    <row r="13" spans="1:17" ht="12">
      <c r="A13" s="14" t="s">
        <v>113</v>
      </c>
      <c r="B13" s="9">
        <f>SUM(B11,B9)</f>
        <v>98157</v>
      </c>
      <c r="C13" s="10">
        <f>SUM(C11,C9)</f>
        <v>94033</v>
      </c>
      <c r="D13" s="10">
        <f>SUM(B13:C13)</f>
        <v>192190</v>
      </c>
      <c r="E13" s="11">
        <f>D13/L35*100</f>
        <v>17.090498095670863</v>
      </c>
      <c r="F13" s="9">
        <f>SUM(F11,F9)</f>
        <v>370552</v>
      </c>
      <c r="G13" s="10">
        <f>SUM(G11,G9)</f>
        <v>369350</v>
      </c>
      <c r="H13" s="10">
        <f>SUM(F13:G13)</f>
        <v>739902</v>
      </c>
      <c r="I13" s="217">
        <f>H13/L35*100</f>
        <v>65.79579438047278</v>
      </c>
      <c r="J13" s="10">
        <f>SUM(J11,J9)</f>
        <v>9092</v>
      </c>
      <c r="K13" s="10">
        <f>SUM(K11,K9)</f>
        <v>4660</v>
      </c>
      <c r="L13" s="10">
        <f>SUM(J13:K13)</f>
        <v>13752</v>
      </c>
      <c r="M13" s="11">
        <f>L13/L35*100</f>
        <v>1.2228967678425815</v>
      </c>
      <c r="N13" s="9">
        <f>SUM(N11,N9)</f>
        <v>92874</v>
      </c>
      <c r="O13" s="10">
        <f>SUM(O11,O9)</f>
        <v>85825</v>
      </c>
      <c r="P13" s="10">
        <f>SUM(N13:O13)</f>
        <v>178699</v>
      </c>
      <c r="Q13" s="11">
        <f>P13/L35*100</f>
        <v>15.890810756013776</v>
      </c>
    </row>
    <row r="14" spans="1:17" s="33" customFormat="1" ht="12">
      <c r="A14" s="14"/>
      <c r="B14" s="9"/>
      <c r="C14" s="10"/>
      <c r="D14" s="10"/>
      <c r="E14" s="11"/>
      <c r="F14" s="9"/>
      <c r="G14" s="10"/>
      <c r="H14" s="10"/>
      <c r="I14" s="217"/>
      <c r="J14" s="10"/>
      <c r="K14" s="10"/>
      <c r="L14" s="10"/>
      <c r="M14" s="11"/>
      <c r="N14" s="9"/>
      <c r="O14" s="10"/>
      <c r="P14" s="10"/>
      <c r="Q14" s="11"/>
    </row>
    <row r="15" spans="1:17" ht="11.25">
      <c r="A15" s="40" t="s">
        <v>63</v>
      </c>
      <c r="B15" s="41">
        <v>437</v>
      </c>
      <c r="C15" s="42">
        <v>152</v>
      </c>
      <c r="D15" s="42">
        <v>589</v>
      </c>
      <c r="E15" s="43">
        <f>D15/L37*100</f>
        <v>29.657603222557903</v>
      </c>
      <c r="F15" s="41">
        <v>830</v>
      </c>
      <c r="G15" s="42">
        <v>349</v>
      </c>
      <c r="H15" s="42">
        <v>1179</v>
      </c>
      <c r="I15" s="218">
        <f>H15/L37*100</f>
        <v>59.3655589123867</v>
      </c>
      <c r="J15" s="148">
        <v>2</v>
      </c>
      <c r="K15" s="148">
        <v>6</v>
      </c>
      <c r="L15" s="145">
        <v>8</v>
      </c>
      <c r="M15" s="355">
        <f>L15/L37*100</f>
        <v>0.4028197381671702</v>
      </c>
      <c r="N15" s="41">
        <v>122</v>
      </c>
      <c r="O15" s="42">
        <v>48</v>
      </c>
      <c r="P15" s="42">
        <v>170</v>
      </c>
      <c r="Q15" s="38">
        <f>P15/L37*100</f>
        <v>8.559919436052366</v>
      </c>
    </row>
    <row r="16" spans="1:17" ht="11.25">
      <c r="A16" s="40" t="s">
        <v>64</v>
      </c>
      <c r="B16" s="41">
        <v>3934</v>
      </c>
      <c r="C16" s="42">
        <v>1888</v>
      </c>
      <c r="D16" s="42">
        <v>5822</v>
      </c>
      <c r="E16" s="43">
        <f>D16/L38*100</f>
        <v>23.88022969647252</v>
      </c>
      <c r="F16" s="41">
        <v>9533</v>
      </c>
      <c r="G16" s="42">
        <v>5151</v>
      </c>
      <c r="H16" s="42">
        <v>14684</v>
      </c>
      <c r="I16" s="218">
        <f>H16/L38*100</f>
        <v>60.229696472518455</v>
      </c>
      <c r="J16" s="2">
        <v>356</v>
      </c>
      <c r="K16" s="2">
        <v>236</v>
      </c>
      <c r="L16" s="1">
        <v>592</v>
      </c>
      <c r="M16" s="43">
        <f>L16/L38*100</f>
        <v>2.428219852337982</v>
      </c>
      <c r="N16" s="41">
        <v>2046</v>
      </c>
      <c r="O16" s="42">
        <v>1078</v>
      </c>
      <c r="P16" s="42">
        <v>3124</v>
      </c>
      <c r="Q16" s="38">
        <f>P16/L38*100</f>
        <v>12.813781788351108</v>
      </c>
    </row>
    <row r="17" spans="1:17" ht="12">
      <c r="A17" s="15" t="s">
        <v>114</v>
      </c>
      <c r="B17" s="6">
        <f>SUM(B15:B16)</f>
        <v>4371</v>
      </c>
      <c r="C17" s="7">
        <f>SUM(C15:C16)</f>
        <v>2040</v>
      </c>
      <c r="D17" s="7">
        <f>SUM(B17:C17)</f>
        <v>6411</v>
      </c>
      <c r="E17" s="8">
        <f>D17/L39*100</f>
        <v>24.315406204960937</v>
      </c>
      <c r="F17" s="6">
        <f>SUM(F15:F16)</f>
        <v>10363</v>
      </c>
      <c r="G17" s="7">
        <f>SUM(G15:G16)</f>
        <v>5500</v>
      </c>
      <c r="H17" s="7">
        <f>SUM(F17:G17)</f>
        <v>15863</v>
      </c>
      <c r="I17" s="216">
        <f>H17/L39*100</f>
        <v>60.164605931881965</v>
      </c>
      <c r="J17" s="7">
        <f>SUM(J15:J16)</f>
        <v>358</v>
      </c>
      <c r="K17" s="7">
        <f>SUM(K15:K16)</f>
        <v>242</v>
      </c>
      <c r="L17" s="7">
        <f>SUM(J17:K17)</f>
        <v>600</v>
      </c>
      <c r="M17" s="8">
        <f>L17/L39*100</f>
        <v>2.275658044451187</v>
      </c>
      <c r="N17" s="6">
        <f>SUM(N15:N16)</f>
        <v>2168</v>
      </c>
      <c r="O17" s="7">
        <f>SUM(O15:O16)</f>
        <v>1126</v>
      </c>
      <c r="P17" s="7">
        <f>SUM(N17:O17)</f>
        <v>3294</v>
      </c>
      <c r="Q17" s="8">
        <f>P17/L39*100</f>
        <v>12.493362664037019</v>
      </c>
    </row>
    <row r="18" spans="1:17" ht="12">
      <c r="A18" s="5"/>
      <c r="B18" s="9"/>
      <c r="C18" s="10"/>
      <c r="D18" s="10"/>
      <c r="E18" s="11"/>
      <c r="F18" s="9"/>
      <c r="G18" s="10"/>
      <c r="H18" s="10"/>
      <c r="I18" s="217"/>
      <c r="J18" s="10"/>
      <c r="K18" s="10"/>
      <c r="L18" s="10"/>
      <c r="M18" s="11"/>
      <c r="N18" s="9"/>
      <c r="O18" s="10"/>
      <c r="P18" s="10"/>
      <c r="Q18" s="11"/>
    </row>
    <row r="19" spans="1:17" ht="12">
      <c r="A19" s="5" t="s">
        <v>59</v>
      </c>
      <c r="B19" s="23">
        <v>3551</v>
      </c>
      <c r="C19" s="24">
        <v>1746</v>
      </c>
      <c r="D19" s="24">
        <f>SUM(B19:C19)</f>
        <v>5297</v>
      </c>
      <c r="E19" s="217">
        <f>D19/L41*100</f>
        <v>26.053809453543845</v>
      </c>
      <c r="F19" s="215">
        <v>8161</v>
      </c>
      <c r="G19" s="215">
        <v>4425</v>
      </c>
      <c r="H19" s="215">
        <f>SUM(F19:G19)</f>
        <v>12586</v>
      </c>
      <c r="I19" s="11">
        <f>H19/L41*100</f>
        <v>61.90546456150706</v>
      </c>
      <c r="J19" s="9">
        <v>252</v>
      </c>
      <c r="K19" s="10">
        <v>53</v>
      </c>
      <c r="L19" s="10">
        <f>SUM(J19:K19)</f>
        <v>305</v>
      </c>
      <c r="M19" s="11">
        <f>L19/L41*100</f>
        <v>1.5001721509025627</v>
      </c>
      <c r="N19" s="9">
        <v>1143</v>
      </c>
      <c r="O19" s="10">
        <v>592</v>
      </c>
      <c r="P19" s="10">
        <f>SUM(N19:O19)</f>
        <v>1735</v>
      </c>
      <c r="Q19" s="11">
        <f>P19/L41*100</f>
        <v>8.533766169888347</v>
      </c>
    </row>
    <row r="20" spans="1:17" ht="12">
      <c r="A20" s="5"/>
      <c r="B20" s="6"/>
      <c r="C20" s="7"/>
      <c r="D20" s="7"/>
      <c r="E20" s="8"/>
      <c r="F20" s="6"/>
      <c r="G20" s="7"/>
      <c r="H20" s="7"/>
      <c r="I20" s="8"/>
      <c r="J20" s="6"/>
      <c r="K20" s="7"/>
      <c r="L20" s="7"/>
      <c r="M20" s="8"/>
      <c r="N20" s="6"/>
      <c r="O20" s="7"/>
      <c r="P20" s="7"/>
      <c r="Q20" s="8"/>
    </row>
    <row r="21" spans="1:17" ht="12">
      <c r="A21" s="14" t="s">
        <v>115</v>
      </c>
      <c r="B21" s="23">
        <f>SUM(B19,B17)</f>
        <v>7922</v>
      </c>
      <c r="C21" s="24">
        <f>SUM(C19,C17)</f>
        <v>3786</v>
      </c>
      <c r="D21" s="24">
        <f>SUM(B21:C21)</f>
        <v>11708</v>
      </c>
      <c r="E21" s="25">
        <f>D21/L43*100</f>
        <v>25.07227445017881</v>
      </c>
      <c r="F21" s="23">
        <f>SUM(F19,F17)</f>
        <v>18524</v>
      </c>
      <c r="G21" s="24">
        <f>SUM(G19,G17)</f>
        <v>9925</v>
      </c>
      <c r="H21" s="24">
        <f>SUM(F21:G21)</f>
        <v>28449</v>
      </c>
      <c r="I21" s="25">
        <f>H21/L43*100</f>
        <v>60.92254320406022</v>
      </c>
      <c r="J21" s="23">
        <f>SUM(J19,J17)</f>
        <v>610</v>
      </c>
      <c r="K21" s="24">
        <f>SUM(K19,K17)</f>
        <v>295</v>
      </c>
      <c r="L21" s="24">
        <f>SUM(J21:K21)</f>
        <v>905</v>
      </c>
      <c r="M21" s="25">
        <f>L21/L43*100</f>
        <v>1.9380259973874123</v>
      </c>
      <c r="N21" s="23">
        <f>SUM(N19,N17)</f>
        <v>3311</v>
      </c>
      <c r="O21" s="24">
        <f>SUM(O19,O17)</f>
        <v>1718</v>
      </c>
      <c r="P21" s="24">
        <f>SUM(N21:O21)</f>
        <v>5029</v>
      </c>
      <c r="Q21" s="25">
        <f>P21/L43*100</f>
        <v>10.76942844294066</v>
      </c>
    </row>
    <row r="22" spans="2:17" ht="11.25">
      <c r="B22" s="32"/>
      <c r="F22" s="32"/>
      <c r="J22" s="32"/>
      <c r="N22" s="32"/>
      <c r="P22" s="33"/>
      <c r="Q22" s="33"/>
    </row>
    <row r="23" spans="1:17" ht="12">
      <c r="A23" s="35" t="s">
        <v>43</v>
      </c>
      <c r="B23" s="44">
        <f>SUM(B21,B13)</f>
        <v>106079</v>
      </c>
      <c r="C23" s="45">
        <f>SUM(C21,C13)</f>
        <v>97819</v>
      </c>
      <c r="D23" s="45">
        <f>SUM(B23:C23)</f>
        <v>203898</v>
      </c>
      <c r="E23" s="13">
        <f>D23/L45*100</f>
        <v>17.40872921006796</v>
      </c>
      <c r="F23" s="44">
        <f>SUM(F21,F13)</f>
        <v>389076</v>
      </c>
      <c r="G23" s="45">
        <f>SUM(G21,G13)</f>
        <v>379275</v>
      </c>
      <c r="H23" s="45">
        <f>SUM(F23:G23)</f>
        <v>768351</v>
      </c>
      <c r="I23" s="13">
        <f>H23/L45*100</f>
        <v>65.60149926573547</v>
      </c>
      <c r="J23" s="44">
        <f>SUM(J21,J13)</f>
        <v>9702</v>
      </c>
      <c r="K23" s="45">
        <f>SUM(K21,K13)</f>
        <v>4955</v>
      </c>
      <c r="L23" s="45">
        <f>SUM(J23:K23)</f>
        <v>14657</v>
      </c>
      <c r="M23" s="13">
        <f>L23/L45*100</f>
        <v>1.251408763361907</v>
      </c>
      <c r="N23" s="44">
        <f>SUM(N21,N13)</f>
        <v>96185</v>
      </c>
      <c r="O23" s="45">
        <f>SUM(O21,O13)</f>
        <v>87543</v>
      </c>
      <c r="P23" s="46">
        <f>SUM(N23:O23)</f>
        <v>183728</v>
      </c>
      <c r="Q23" s="11">
        <f>P23/L45*100</f>
        <v>15.686622724633722</v>
      </c>
    </row>
    <row r="24" spans="1:17" ht="12">
      <c r="A24" s="35"/>
      <c r="B24" s="46"/>
      <c r="C24" s="45"/>
      <c r="D24" s="45"/>
      <c r="E24" s="37"/>
      <c r="F24" s="46"/>
      <c r="G24" s="45"/>
      <c r="H24" s="45"/>
      <c r="I24" s="37"/>
      <c r="J24" s="46"/>
      <c r="K24" s="45"/>
      <c r="L24" s="45"/>
      <c r="M24" s="37"/>
      <c r="N24" s="46"/>
      <c r="O24" s="45"/>
      <c r="P24" s="46"/>
      <c r="Q24" s="11"/>
    </row>
    <row r="25" spans="16:17" ht="12" thickBot="1">
      <c r="P25" s="33"/>
      <c r="Q25" s="33"/>
    </row>
    <row r="26" spans="1:13" ht="11.25" customHeight="1">
      <c r="A26" s="47"/>
      <c r="B26" s="48" t="s">
        <v>57</v>
      </c>
      <c r="C26" s="49"/>
      <c r="D26" s="49"/>
      <c r="E26" s="49"/>
      <c r="F26" s="48" t="s">
        <v>58</v>
      </c>
      <c r="G26" s="49"/>
      <c r="H26" s="49"/>
      <c r="I26" s="49"/>
      <c r="J26" s="48" t="s">
        <v>8</v>
      </c>
      <c r="K26" s="49"/>
      <c r="L26" s="49"/>
      <c r="M26" s="49"/>
    </row>
    <row r="27" spans="1:17" ht="11.25" customHeight="1">
      <c r="A27" s="34"/>
      <c r="B27" s="50" t="s">
        <v>53</v>
      </c>
      <c r="C27" s="51" t="s">
        <v>54</v>
      </c>
      <c r="D27" s="51" t="s">
        <v>55</v>
      </c>
      <c r="E27" s="51" t="s">
        <v>110</v>
      </c>
      <c r="F27" s="50" t="s">
        <v>53</v>
      </c>
      <c r="G27" s="51" t="s">
        <v>54</v>
      </c>
      <c r="H27" s="51" t="s">
        <v>55</v>
      </c>
      <c r="I27" s="51" t="s">
        <v>110</v>
      </c>
      <c r="J27" s="50" t="s">
        <v>53</v>
      </c>
      <c r="K27" s="51" t="s">
        <v>54</v>
      </c>
      <c r="L27" s="51" t="s">
        <v>55</v>
      </c>
      <c r="M27" s="51" t="s">
        <v>110</v>
      </c>
      <c r="N27" s="52"/>
      <c r="O27" s="52"/>
      <c r="P27" s="52"/>
      <c r="Q27" s="52"/>
    </row>
    <row r="28" spans="1:13" ht="11.25" customHeight="1">
      <c r="A28" s="40"/>
      <c r="B28" s="53"/>
      <c r="C28" s="54"/>
      <c r="D28" s="54"/>
      <c r="E28" s="54"/>
      <c r="F28" s="53"/>
      <c r="G28" s="54"/>
      <c r="H28" s="54"/>
      <c r="I28" s="54"/>
      <c r="J28" s="53"/>
      <c r="K28" s="54"/>
      <c r="L28" s="54"/>
      <c r="M28" s="54"/>
    </row>
    <row r="29" spans="1:17" ht="11.25" customHeight="1">
      <c r="A29" s="40" t="s">
        <v>61</v>
      </c>
      <c r="B29" s="55">
        <v>0</v>
      </c>
      <c r="C29" s="56">
        <v>0</v>
      </c>
      <c r="D29" s="56">
        <v>0</v>
      </c>
      <c r="E29" s="57">
        <f>D29/L29*100</f>
        <v>0</v>
      </c>
      <c r="F29" s="55">
        <v>0</v>
      </c>
      <c r="G29" s="56">
        <v>0</v>
      </c>
      <c r="H29" s="56">
        <f>SUM(F29:G29)</f>
        <v>0</v>
      </c>
      <c r="I29" s="57">
        <f>H29/L29*100</f>
        <v>0</v>
      </c>
      <c r="J29" s="41">
        <f>SUM(F29,B29,B7,F7,J7,N7)</f>
        <v>134926</v>
      </c>
      <c r="K29" s="58">
        <f>SUM(G29,C29,C7,G7,K7,O7)</f>
        <v>128863</v>
      </c>
      <c r="L29" s="42">
        <f>SUM(J29:K29)</f>
        <v>263789</v>
      </c>
      <c r="M29" s="59">
        <f>I29+E29+E7+I7+M7+Q7</f>
        <v>100</v>
      </c>
      <c r="O29" s="40"/>
      <c r="P29" s="40"/>
      <c r="Q29" s="40"/>
    </row>
    <row r="30" spans="1:17" ht="11.25" customHeight="1">
      <c r="A30" s="40" t="s">
        <v>62</v>
      </c>
      <c r="B30" s="55">
        <v>0</v>
      </c>
      <c r="C30" s="56">
        <v>0</v>
      </c>
      <c r="D30" s="56">
        <v>0</v>
      </c>
      <c r="E30" s="57">
        <f>D30/L30*100</f>
        <v>0</v>
      </c>
      <c r="F30" s="55">
        <v>0</v>
      </c>
      <c r="G30" s="56">
        <v>0</v>
      </c>
      <c r="H30" s="56">
        <f>SUM(F30:G30)</f>
        <v>0</v>
      </c>
      <c r="I30" s="57">
        <f>H30/L30*100</f>
        <v>0</v>
      </c>
      <c r="J30" s="41">
        <f>SUM(F30,B30,B8,F8,J8,N8)</f>
        <v>220849</v>
      </c>
      <c r="K30" s="42">
        <f>SUM(G30,C30,C8,G8,K8,O8)</f>
        <v>217930</v>
      </c>
      <c r="L30" s="42">
        <f>SUM(J30:K30)</f>
        <v>438779</v>
      </c>
      <c r="M30" s="59">
        <f>I30+E30+E8+I8+M8+Q8</f>
        <v>100</v>
      </c>
      <c r="O30" s="40"/>
      <c r="P30" s="40"/>
      <c r="Q30" s="40"/>
    </row>
    <row r="31" spans="1:17" ht="11.25" customHeight="1">
      <c r="A31" s="5" t="s">
        <v>112</v>
      </c>
      <c r="B31" s="16">
        <f>SUM(B29:B30)</f>
        <v>0</v>
      </c>
      <c r="C31" s="17">
        <f>SUM(C29:C30)</f>
        <v>0</v>
      </c>
      <c r="D31" s="17">
        <f>SUM(B31:C31)</f>
        <v>0</v>
      </c>
      <c r="E31" s="18">
        <f>D31/L31*100</f>
        <v>0</v>
      </c>
      <c r="F31" s="16">
        <f>SUM(F29:F30)</f>
        <v>0</v>
      </c>
      <c r="G31" s="17">
        <f>SUM(G29:G30)</f>
        <v>0</v>
      </c>
      <c r="H31" s="17">
        <f>SUM(F31:G31)</f>
        <v>0</v>
      </c>
      <c r="I31" s="18">
        <f>H31/L31*100</f>
        <v>0</v>
      </c>
      <c r="J31" s="6">
        <f>SUM(J29:J30)</f>
        <v>355775</v>
      </c>
      <c r="K31" s="7">
        <f>SUM(K29:K30)</f>
        <v>346793</v>
      </c>
      <c r="L31" s="7">
        <f>SUM(J31:K31)</f>
        <v>702568</v>
      </c>
      <c r="M31" s="29">
        <f>I31+E31+E9+I9+M9+Q9</f>
        <v>99.99999999999999</v>
      </c>
      <c r="O31" s="40"/>
      <c r="P31" s="40"/>
      <c r="Q31" s="40"/>
    </row>
    <row r="32" spans="1:17" ht="11.25" customHeight="1">
      <c r="A32" s="5"/>
      <c r="B32" s="19"/>
      <c r="C32" s="20"/>
      <c r="D32" s="20"/>
      <c r="E32" s="15"/>
      <c r="F32" s="19"/>
      <c r="G32" s="20"/>
      <c r="H32" s="20"/>
      <c r="I32" s="15"/>
      <c r="J32" s="9"/>
      <c r="K32" s="10"/>
      <c r="L32" s="10"/>
      <c r="M32" s="30"/>
      <c r="O32" s="40"/>
      <c r="P32" s="40"/>
      <c r="Q32" s="40"/>
    </row>
    <row r="33" spans="1:13" ht="11.25" customHeight="1">
      <c r="A33" s="5" t="s">
        <v>136</v>
      </c>
      <c r="B33" s="9">
        <v>0</v>
      </c>
      <c r="C33" s="12">
        <v>0</v>
      </c>
      <c r="D33" s="12">
        <v>0</v>
      </c>
      <c r="E33" s="57">
        <f>D33/L33*100</f>
        <v>0</v>
      </c>
      <c r="F33" s="19">
        <v>0</v>
      </c>
      <c r="G33" s="21">
        <v>0</v>
      </c>
      <c r="H33" s="21">
        <f>SUM(F33:G33)</f>
        <v>0</v>
      </c>
      <c r="I33" s="20">
        <f>H33/L33*100</f>
        <v>0</v>
      </c>
      <c r="J33" s="9">
        <f>SUM(F33,B33,B11,F11,J11,N11)</f>
        <v>214900</v>
      </c>
      <c r="K33" s="12">
        <f>SUM(G33,C33,C11,G11,K11,O11)</f>
        <v>207075</v>
      </c>
      <c r="L33" s="12">
        <f>SUM(J33:K33)</f>
        <v>421975</v>
      </c>
      <c r="M33" s="30">
        <f>I33+E33+E11+I11+M11+Q11</f>
        <v>100</v>
      </c>
    </row>
    <row r="34" spans="1:17" ht="11.25" customHeight="1">
      <c r="A34" s="5"/>
      <c r="B34" s="6"/>
      <c r="C34" s="7"/>
      <c r="D34" s="7"/>
      <c r="E34" s="8"/>
      <c r="F34" s="16"/>
      <c r="G34" s="17"/>
      <c r="H34" s="17"/>
      <c r="I34" s="26"/>
      <c r="J34" s="7"/>
      <c r="K34" s="7"/>
      <c r="L34" s="7"/>
      <c r="M34" s="29"/>
      <c r="O34" s="40"/>
      <c r="P34" s="40"/>
      <c r="Q34" s="40"/>
    </row>
    <row r="35" spans="1:17" ht="11.25" customHeight="1">
      <c r="A35" s="14" t="s">
        <v>113</v>
      </c>
      <c r="B35" s="9">
        <f>SUM(B33,B31)</f>
        <v>0</v>
      </c>
      <c r="C35" s="10">
        <f>SUM(C33,C31)</f>
        <v>0</v>
      </c>
      <c r="D35" s="10">
        <f>SUM(B35:C35)</f>
        <v>0</v>
      </c>
      <c r="E35" s="57">
        <f>D35/L35*100</f>
        <v>0</v>
      </c>
      <c r="F35" s="9">
        <f>SUM(F33,F31)</f>
        <v>0</v>
      </c>
      <c r="G35" s="10">
        <f>SUM(G33,G31)</f>
        <v>0</v>
      </c>
      <c r="H35" s="10">
        <f>SUM(F35:G35)</f>
        <v>0</v>
      </c>
      <c r="I35" s="20">
        <f>H35/L35*100</f>
        <v>0</v>
      </c>
      <c r="J35" s="9">
        <f>SUM(J33,J31)</f>
        <v>570675</v>
      </c>
      <c r="K35" s="10">
        <f>SUM(K33,K31)</f>
        <v>553868</v>
      </c>
      <c r="L35" s="10">
        <f>SUM(J35:K35)</f>
        <v>1124543</v>
      </c>
      <c r="M35" s="30">
        <f>I35+E35+E13+I13+M13+Q13</f>
        <v>100.00000000000001</v>
      </c>
      <c r="O35" s="40"/>
      <c r="P35" s="40"/>
      <c r="Q35" s="40"/>
    </row>
    <row r="36" spans="1:13" s="33" customFormat="1" ht="11.25" customHeight="1">
      <c r="A36" s="14"/>
      <c r="B36" s="9"/>
      <c r="C36" s="10"/>
      <c r="D36" s="10"/>
      <c r="E36" s="11"/>
      <c r="F36" s="9"/>
      <c r="G36" s="10"/>
      <c r="H36" s="10"/>
      <c r="I36" s="11"/>
      <c r="J36" s="9"/>
      <c r="K36" s="10"/>
      <c r="L36" s="10"/>
      <c r="M36" s="30"/>
    </row>
    <row r="37" spans="1:13" ht="11.25" customHeight="1">
      <c r="A37" s="40" t="s">
        <v>63</v>
      </c>
      <c r="B37" s="55">
        <v>31</v>
      </c>
      <c r="C37" s="56">
        <v>9</v>
      </c>
      <c r="D37" s="56">
        <v>40</v>
      </c>
      <c r="E37" s="60">
        <f>D37/L37*100</f>
        <v>2.014098690835851</v>
      </c>
      <c r="F37" s="55">
        <v>0</v>
      </c>
      <c r="G37" s="56">
        <v>0</v>
      </c>
      <c r="H37" s="56">
        <f>SUM(F37:G37)</f>
        <v>0</v>
      </c>
      <c r="I37" s="57">
        <f>H37/L37*100</f>
        <v>0</v>
      </c>
      <c r="J37" s="41">
        <f>SUM(F37,B37,B15,F15,J15,N15)</f>
        <v>1422</v>
      </c>
      <c r="K37" s="42">
        <f>SUM(G37,C37,C15,G15,K15,O15)</f>
        <v>564</v>
      </c>
      <c r="L37" s="42">
        <f>SUM(J37:K37)</f>
        <v>1986</v>
      </c>
      <c r="M37" s="59">
        <f>I37+E37+E15+I15+M15+Q15</f>
        <v>100</v>
      </c>
    </row>
    <row r="38" spans="1:13" ht="11.25" customHeight="1">
      <c r="A38" s="40" t="s">
        <v>64</v>
      </c>
      <c r="B38" s="55">
        <v>107</v>
      </c>
      <c r="C38" s="56">
        <v>51</v>
      </c>
      <c r="D38" s="56">
        <v>158</v>
      </c>
      <c r="E38" s="60">
        <f>D38/L38*100</f>
        <v>0.6480721903199343</v>
      </c>
      <c r="F38" s="55">
        <v>0</v>
      </c>
      <c r="G38" s="56">
        <v>0</v>
      </c>
      <c r="H38" s="56">
        <f>SUM(F38:G38)</f>
        <v>0</v>
      </c>
      <c r="I38" s="57">
        <f>H38/L38*100</f>
        <v>0</v>
      </c>
      <c r="J38" s="41">
        <f>SUM(F38,B38,B16,F16,J16,N16)</f>
        <v>15976</v>
      </c>
      <c r="K38" s="42">
        <f>SUM(G38,C38,C16,G16,K16,O16)</f>
        <v>8404</v>
      </c>
      <c r="L38" s="42">
        <f>SUM(J38:K38)</f>
        <v>24380</v>
      </c>
      <c r="M38" s="59">
        <f>I38+E38+E16+I16+M16+Q16</f>
        <v>99.99999999999999</v>
      </c>
    </row>
    <row r="39" spans="1:13" ht="11.25" customHeight="1">
      <c r="A39" s="5" t="s">
        <v>114</v>
      </c>
      <c r="B39" s="16">
        <f>SUM(B37:B38)</f>
        <v>138</v>
      </c>
      <c r="C39" s="17">
        <f>SUM(C37:C38)</f>
        <v>60</v>
      </c>
      <c r="D39" s="17">
        <f>SUM(B39:C39)</f>
        <v>198</v>
      </c>
      <c r="E39" s="22">
        <f>D39/L39*100</f>
        <v>0.7509671546688917</v>
      </c>
      <c r="F39" s="16">
        <f>SUM(F37:F38)</f>
        <v>0</v>
      </c>
      <c r="G39" s="17">
        <f>SUM(G37:G38)</f>
        <v>0</v>
      </c>
      <c r="H39" s="17">
        <f>SUM(F39:G39)</f>
        <v>0</v>
      </c>
      <c r="I39" s="18">
        <f>H39/L39*100</f>
        <v>0</v>
      </c>
      <c r="J39" s="6">
        <f>SUM(J37:J38)</f>
        <v>17398</v>
      </c>
      <c r="K39" s="7">
        <f>SUM(K37:K38)</f>
        <v>8968</v>
      </c>
      <c r="L39" s="7">
        <f>SUM(J39:K39)</f>
        <v>26366</v>
      </c>
      <c r="M39" s="29">
        <f>I39+E39+E17+I17+M17+Q17</f>
        <v>100.00000000000001</v>
      </c>
    </row>
    <row r="40" spans="1:13" ht="11.25" customHeight="1">
      <c r="A40" s="5"/>
      <c r="B40" s="19"/>
      <c r="C40" s="20"/>
      <c r="D40" s="20"/>
      <c r="E40" s="15"/>
      <c r="F40" s="19"/>
      <c r="G40" s="20"/>
      <c r="H40" s="20"/>
      <c r="I40" s="15"/>
      <c r="J40" s="9"/>
      <c r="K40" s="10"/>
      <c r="L40" s="10"/>
      <c r="M40" s="30"/>
    </row>
    <row r="41" spans="1:13" ht="11.25" customHeight="1">
      <c r="A41" s="5" t="s">
        <v>59</v>
      </c>
      <c r="B41" s="9">
        <v>164</v>
      </c>
      <c r="C41" s="12">
        <v>38</v>
      </c>
      <c r="D41" s="12">
        <f>SUM(B41:C41)</f>
        <v>202</v>
      </c>
      <c r="E41" s="13">
        <f>D41/L41*100</f>
        <v>0.993556637646943</v>
      </c>
      <c r="F41" s="19">
        <v>154</v>
      </c>
      <c r="G41" s="21">
        <v>52</v>
      </c>
      <c r="H41" s="21">
        <f>SUM(F41:G41)</f>
        <v>206</v>
      </c>
      <c r="I41" s="61">
        <f>H41/L41*100</f>
        <v>1.013231026511239</v>
      </c>
      <c r="J41" s="9">
        <f>SUM(F41,B41,B19,F19,J19,N19)</f>
        <v>13425</v>
      </c>
      <c r="K41" s="12">
        <f>SUM(G41,C41,C19,G19,K19,O19)</f>
        <v>6906</v>
      </c>
      <c r="L41" s="12">
        <f>SUM(J41:K41)</f>
        <v>20331</v>
      </c>
      <c r="M41" s="30">
        <f>I41+E41+E19+I19+M19+Q19</f>
        <v>100</v>
      </c>
    </row>
    <row r="42" spans="1:13" ht="11.25" customHeight="1">
      <c r="A42" s="5"/>
      <c r="B42" s="6"/>
      <c r="C42" s="7"/>
      <c r="D42" s="7"/>
      <c r="E42" s="8"/>
      <c r="F42" s="16"/>
      <c r="G42" s="17"/>
      <c r="H42" s="17"/>
      <c r="I42" s="28"/>
      <c r="J42" s="7"/>
      <c r="K42" s="7"/>
      <c r="L42" s="7"/>
      <c r="M42" s="29"/>
    </row>
    <row r="43" spans="1:13" ht="11.25" customHeight="1">
      <c r="A43" s="14" t="s">
        <v>115</v>
      </c>
      <c r="B43" s="23">
        <f>SUM(B41,B39)</f>
        <v>302</v>
      </c>
      <c r="C43" s="24">
        <f>SUM(C41,C39)</f>
        <v>98</v>
      </c>
      <c r="D43" s="24">
        <f>SUM(B43:C43)</f>
        <v>400</v>
      </c>
      <c r="E43" s="25">
        <f>D43/L43*100</f>
        <v>0.8565860761933315</v>
      </c>
      <c r="F43" s="23">
        <f>SUM(F41,F39)</f>
        <v>154</v>
      </c>
      <c r="G43" s="24">
        <f>SUM(G41,G39)</f>
        <v>52</v>
      </c>
      <c r="H43" s="24">
        <f>SUM(F43:G43)</f>
        <v>206</v>
      </c>
      <c r="I43" s="27">
        <f>H43/L43*100</f>
        <v>0.44114182923956574</v>
      </c>
      <c r="J43" s="24">
        <f>SUM(J41,J39)</f>
        <v>30823</v>
      </c>
      <c r="K43" s="24">
        <f>SUM(K41,K39)</f>
        <v>15874</v>
      </c>
      <c r="L43" s="24">
        <f>SUM(J43:K43)</f>
        <v>46697</v>
      </c>
      <c r="M43" s="31">
        <f>I43+E43+E21+I21+M21+Q21</f>
        <v>100</v>
      </c>
    </row>
    <row r="44" spans="2:13" ht="11.25" customHeight="1">
      <c r="B44" s="32"/>
      <c r="F44" s="32"/>
      <c r="J44" s="32"/>
      <c r="M44" s="59"/>
    </row>
    <row r="45" spans="1:13" ht="11.25" customHeight="1">
      <c r="A45" s="35" t="s">
        <v>43</v>
      </c>
      <c r="B45" s="44">
        <f>SUM(B43,B35)</f>
        <v>302</v>
      </c>
      <c r="C45" s="45">
        <f>SUM(C43,C35)</f>
        <v>98</v>
      </c>
      <c r="D45" s="45">
        <f>SUM(B45:C45)</f>
        <v>400</v>
      </c>
      <c r="E45" s="11">
        <f>D45/L45*100</f>
        <v>0.034151839076534275</v>
      </c>
      <c r="F45" s="44">
        <f>SUM(F43,F35)</f>
        <v>154</v>
      </c>
      <c r="G45" s="45">
        <f>SUM(G43,G35)</f>
        <v>52</v>
      </c>
      <c r="H45" s="45">
        <f>SUM(F45:G45)</f>
        <v>206</v>
      </c>
      <c r="I45" s="13">
        <f>H45/L45*100</f>
        <v>0.01758819712441515</v>
      </c>
      <c r="J45" s="44">
        <f>SUM(J43,J35)</f>
        <v>601498</v>
      </c>
      <c r="K45" s="45">
        <f>SUM(K43,K35)</f>
        <v>569742</v>
      </c>
      <c r="L45" s="45">
        <f>SUM(J45:K45)</f>
        <v>1171240</v>
      </c>
      <c r="M45" s="30">
        <f>I45+E45+E23+I23+M23+Q23</f>
        <v>100.00000000000001</v>
      </c>
    </row>
  </sheetData>
  <sheetProtection/>
  <mergeCells count="1">
    <mergeCell ref="A2:Q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91"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selection activeCell="A74" sqref="A74"/>
    </sheetView>
  </sheetViews>
  <sheetFormatPr defaultColWidth="9.140625" defaultRowHeight="12.75"/>
  <cols>
    <col min="1" max="1" width="29.140625" style="1" bestFit="1" customWidth="1"/>
    <col min="2" max="6" width="9.57421875" style="2" customWidth="1"/>
    <col min="7" max="7" width="9.57421875" style="39" customWidth="1"/>
    <col min="8" max="8" width="9.57421875" style="1" customWidth="1"/>
    <col min="9" max="16384" width="9.140625" style="2" customWidth="1"/>
  </cols>
  <sheetData>
    <row r="1" ht="12">
      <c r="A1" s="36" t="s">
        <v>252</v>
      </c>
    </row>
    <row r="2" spans="1:8" ht="12">
      <c r="A2" s="425" t="s">
        <v>65</v>
      </c>
      <c r="B2" s="425"/>
      <c r="C2" s="425"/>
      <c r="D2" s="425"/>
      <c r="E2" s="425"/>
      <c r="F2" s="425"/>
      <c r="G2" s="425"/>
      <c r="H2" s="425"/>
    </row>
    <row r="3" spans="1:8" ht="12">
      <c r="A3" s="425" t="s">
        <v>66</v>
      </c>
      <c r="B3" s="425"/>
      <c r="C3" s="425"/>
      <c r="D3" s="425"/>
      <c r="E3" s="425"/>
      <c r="F3" s="425"/>
      <c r="G3" s="425"/>
      <c r="H3" s="425"/>
    </row>
    <row r="4" ht="12" thickBot="1"/>
    <row r="5" spans="1:8" ht="11.25">
      <c r="A5" s="160"/>
      <c r="B5" s="432" t="s">
        <v>17</v>
      </c>
      <c r="C5" s="433"/>
      <c r="D5" s="432" t="s">
        <v>21</v>
      </c>
      <c r="E5" s="433"/>
      <c r="F5" s="432" t="s">
        <v>56</v>
      </c>
      <c r="G5" s="433"/>
      <c r="H5" s="161"/>
    </row>
    <row r="6" spans="2:8" s="1" customFormat="1" ht="11.25">
      <c r="B6" s="162" t="s">
        <v>67</v>
      </c>
      <c r="C6" s="162" t="s">
        <v>68</v>
      </c>
      <c r="D6" s="162" t="s">
        <v>67</v>
      </c>
      <c r="E6" s="162" t="s">
        <v>68</v>
      </c>
      <c r="F6" s="162" t="s">
        <v>67</v>
      </c>
      <c r="G6" s="163" t="s">
        <v>68</v>
      </c>
      <c r="H6" s="164" t="s">
        <v>8</v>
      </c>
    </row>
    <row r="7" spans="2:8" s="1" customFormat="1" ht="11.25">
      <c r="B7" s="165" t="s">
        <v>69</v>
      </c>
      <c r="C7" s="165" t="s">
        <v>70</v>
      </c>
      <c r="D7" s="165" t="s">
        <v>71</v>
      </c>
      <c r="E7" s="165" t="s">
        <v>70</v>
      </c>
      <c r="F7" s="165" t="s">
        <v>72</v>
      </c>
      <c r="G7" s="166" t="s">
        <v>70</v>
      </c>
      <c r="H7" s="164" t="s">
        <v>73</v>
      </c>
    </row>
    <row r="8" spans="2:8" s="1" customFormat="1" ht="11.25">
      <c r="B8" s="165" t="s">
        <v>12</v>
      </c>
      <c r="C8" s="165" t="s">
        <v>69</v>
      </c>
      <c r="D8" s="165" t="s">
        <v>12</v>
      </c>
      <c r="E8" s="165" t="s">
        <v>71</v>
      </c>
      <c r="F8" s="165" t="s">
        <v>12</v>
      </c>
      <c r="G8" s="166" t="s">
        <v>74</v>
      </c>
      <c r="H8" s="164" t="s">
        <v>72</v>
      </c>
    </row>
    <row r="9" spans="2:8" s="1" customFormat="1" ht="11.25">
      <c r="B9" s="165"/>
      <c r="C9" s="165" t="s">
        <v>12</v>
      </c>
      <c r="D9" s="165"/>
      <c r="E9" s="165" t="s">
        <v>12</v>
      </c>
      <c r="F9" s="165"/>
      <c r="G9" s="166" t="s">
        <v>12</v>
      </c>
      <c r="H9" s="164" t="s">
        <v>12</v>
      </c>
    </row>
    <row r="10" spans="1:8" s="141" customFormat="1" ht="12">
      <c r="A10" s="167" t="s">
        <v>75</v>
      </c>
      <c r="B10" s="341"/>
      <c r="C10" s="344"/>
      <c r="D10" s="344"/>
      <c r="E10" s="344"/>
      <c r="F10" s="345"/>
      <c r="G10" s="346"/>
      <c r="H10" s="167"/>
    </row>
    <row r="11" spans="1:8" ht="11.25">
      <c r="A11" s="1" t="s">
        <v>76</v>
      </c>
      <c r="B11" s="144">
        <v>45346</v>
      </c>
      <c r="C11" s="347">
        <v>400</v>
      </c>
      <c r="D11" s="347">
        <v>72817</v>
      </c>
      <c r="E11" s="347">
        <v>4194</v>
      </c>
      <c r="F11" s="64">
        <v>63442</v>
      </c>
      <c r="G11" s="64">
        <v>3615</v>
      </c>
      <c r="H11" s="145">
        <f>SUM(B11:G11)</f>
        <v>189814</v>
      </c>
    </row>
    <row r="12" spans="1:8" ht="11.25">
      <c r="A12" s="1" t="s">
        <v>117</v>
      </c>
      <c r="B12" s="144">
        <v>13379</v>
      </c>
      <c r="C12" s="347">
        <v>79</v>
      </c>
      <c r="D12" s="347">
        <v>22849</v>
      </c>
      <c r="E12" s="347">
        <v>1237</v>
      </c>
      <c r="F12" s="64">
        <v>25562</v>
      </c>
      <c r="G12" s="64">
        <v>911</v>
      </c>
      <c r="H12" s="145">
        <f>SUM(B12:G12)</f>
        <v>64017</v>
      </c>
    </row>
    <row r="13" spans="1:8" ht="11.25">
      <c r="A13" s="1" t="s">
        <v>77</v>
      </c>
      <c r="B13" s="144">
        <v>17093</v>
      </c>
      <c r="C13" s="347">
        <v>90</v>
      </c>
      <c r="D13" s="347">
        <v>28718</v>
      </c>
      <c r="E13" s="347">
        <v>1493</v>
      </c>
      <c r="F13" s="64">
        <v>28547</v>
      </c>
      <c r="G13" s="64">
        <v>1273</v>
      </c>
      <c r="H13" s="145">
        <f>SUM(B13:G13)</f>
        <v>77214</v>
      </c>
    </row>
    <row r="14" spans="1:8" s="153" customFormat="1" ht="12">
      <c r="A14" s="153" t="s">
        <v>8</v>
      </c>
      <c r="B14" s="150">
        <f aca="true" t="shared" si="0" ref="B14:H14">SUM(B11:B13)</f>
        <v>75818</v>
      </c>
      <c r="C14" s="348">
        <f t="shared" si="0"/>
        <v>569</v>
      </c>
      <c r="D14" s="348">
        <f t="shared" si="0"/>
        <v>124384</v>
      </c>
      <c r="E14" s="348">
        <f t="shared" si="0"/>
        <v>6924</v>
      </c>
      <c r="F14" s="348">
        <f t="shared" si="0"/>
        <v>117551</v>
      </c>
      <c r="G14" s="348">
        <f t="shared" si="0"/>
        <v>5799</v>
      </c>
      <c r="H14" s="151">
        <f t="shared" si="0"/>
        <v>331045</v>
      </c>
    </row>
    <row r="15" spans="2:8" s="1" customFormat="1" ht="11.25">
      <c r="B15" s="144"/>
      <c r="C15" s="347"/>
      <c r="D15" s="347"/>
      <c r="E15" s="347"/>
      <c r="F15" s="347"/>
      <c r="G15" s="64"/>
      <c r="H15" s="145"/>
    </row>
    <row r="16" spans="1:8" s="141" customFormat="1" ht="12">
      <c r="A16" s="141" t="s">
        <v>78</v>
      </c>
      <c r="B16" s="168"/>
      <c r="C16" s="349"/>
      <c r="D16" s="349"/>
      <c r="E16" s="349"/>
      <c r="F16" s="349"/>
      <c r="G16" s="350"/>
      <c r="H16" s="204"/>
    </row>
    <row r="17" spans="1:8" ht="11.25">
      <c r="A17" s="1" t="s">
        <v>79</v>
      </c>
      <c r="B17" s="144">
        <v>23111</v>
      </c>
      <c r="C17" s="347">
        <v>33</v>
      </c>
      <c r="D17" s="347">
        <v>37911</v>
      </c>
      <c r="E17" s="347">
        <v>1231</v>
      </c>
      <c r="F17" s="347">
        <v>29575</v>
      </c>
      <c r="G17" s="64">
        <v>788</v>
      </c>
      <c r="H17" s="145">
        <f>SUM(B17:G17)</f>
        <v>92649</v>
      </c>
    </row>
    <row r="18" spans="1:8" ht="11.25">
      <c r="A18" s="1" t="s">
        <v>80</v>
      </c>
      <c r="B18" s="144">
        <v>18697</v>
      </c>
      <c r="C18" s="347">
        <v>124</v>
      </c>
      <c r="D18" s="347">
        <v>31752</v>
      </c>
      <c r="E18" s="347">
        <v>1628</v>
      </c>
      <c r="F18" s="347">
        <v>32843</v>
      </c>
      <c r="G18" s="64">
        <v>987</v>
      </c>
      <c r="H18" s="145">
        <f>SUM(B18:G18)</f>
        <v>86031</v>
      </c>
    </row>
    <row r="19" spans="1:8" s="153" customFormat="1" ht="12">
      <c r="A19" s="153" t="s">
        <v>8</v>
      </c>
      <c r="B19" s="150">
        <f aca="true" t="shared" si="1" ref="B19:H19">SUM(B17:B18)</f>
        <v>41808</v>
      </c>
      <c r="C19" s="348">
        <f t="shared" si="1"/>
        <v>157</v>
      </c>
      <c r="D19" s="348">
        <f t="shared" si="1"/>
        <v>69663</v>
      </c>
      <c r="E19" s="348">
        <f t="shared" si="1"/>
        <v>2859</v>
      </c>
      <c r="F19" s="348">
        <f t="shared" si="1"/>
        <v>62418</v>
      </c>
      <c r="G19" s="348">
        <f t="shared" si="1"/>
        <v>1775</v>
      </c>
      <c r="H19" s="151">
        <f t="shared" si="1"/>
        <v>178680</v>
      </c>
    </row>
    <row r="20" spans="2:8" s="1" customFormat="1" ht="11.25">
      <c r="B20" s="144"/>
      <c r="C20" s="347"/>
      <c r="D20" s="347"/>
      <c r="E20" s="347"/>
      <c r="F20" s="347"/>
      <c r="G20" s="64"/>
      <c r="H20" s="145"/>
    </row>
    <row r="21" spans="1:8" s="141" customFormat="1" ht="12">
      <c r="A21" s="141" t="s">
        <v>81</v>
      </c>
      <c r="B21" s="353">
        <v>13174</v>
      </c>
      <c r="C21" s="353">
        <v>144</v>
      </c>
      <c r="D21" s="353">
        <v>18047</v>
      </c>
      <c r="E21" s="353">
        <v>628</v>
      </c>
      <c r="F21" s="353">
        <v>14491</v>
      </c>
      <c r="G21" s="353">
        <v>680</v>
      </c>
      <c r="H21" s="342">
        <f>SUM(B21:G21)</f>
        <v>47164</v>
      </c>
    </row>
    <row r="22" spans="2:8" s="1" customFormat="1" ht="11.25">
      <c r="B22" s="130"/>
      <c r="C22" s="351"/>
      <c r="D22" s="351"/>
      <c r="E22" s="351"/>
      <c r="F22" s="351"/>
      <c r="G22" s="64"/>
      <c r="H22" s="145"/>
    </row>
    <row r="23" spans="1:8" s="141" customFormat="1" ht="12">
      <c r="A23" s="141" t="s">
        <v>82</v>
      </c>
      <c r="B23" s="168"/>
      <c r="C23" s="349"/>
      <c r="D23" s="349"/>
      <c r="E23" s="349"/>
      <c r="F23" s="349"/>
      <c r="G23" s="350"/>
      <c r="H23" s="204"/>
    </row>
    <row r="24" spans="1:8" ht="11.25">
      <c r="A24" s="1" t="s">
        <v>83</v>
      </c>
      <c r="B24" s="144">
        <v>9048</v>
      </c>
      <c r="C24" s="347">
        <v>88</v>
      </c>
      <c r="D24" s="347">
        <v>16070</v>
      </c>
      <c r="E24" s="347">
        <v>1166</v>
      </c>
      <c r="F24" s="347">
        <v>21436</v>
      </c>
      <c r="G24" s="64">
        <v>1145</v>
      </c>
      <c r="H24" s="145">
        <f aca="true" t="shared" si="2" ref="H24:H31">SUM(B24:G24)</f>
        <v>48953</v>
      </c>
    </row>
    <row r="25" spans="1:8" ht="11.25">
      <c r="A25" s="1" t="s">
        <v>84</v>
      </c>
      <c r="B25" s="144">
        <v>1999</v>
      </c>
      <c r="C25" s="347">
        <v>5</v>
      </c>
      <c r="D25" s="347">
        <v>3231</v>
      </c>
      <c r="E25" s="347">
        <v>159</v>
      </c>
      <c r="F25" s="347">
        <v>2919</v>
      </c>
      <c r="G25" s="64">
        <v>95</v>
      </c>
      <c r="H25" s="145">
        <f t="shared" si="2"/>
        <v>8408</v>
      </c>
    </row>
    <row r="26" spans="1:8" ht="11.25">
      <c r="A26" s="1" t="s">
        <v>85</v>
      </c>
      <c r="B26" s="144">
        <v>3989</v>
      </c>
      <c r="C26" s="347">
        <v>40</v>
      </c>
      <c r="D26" s="347">
        <v>6883</v>
      </c>
      <c r="E26" s="347">
        <v>396</v>
      </c>
      <c r="F26" s="347">
        <v>5918</v>
      </c>
      <c r="G26" s="64">
        <v>267</v>
      </c>
      <c r="H26" s="145">
        <f t="shared" si="2"/>
        <v>17493</v>
      </c>
    </row>
    <row r="27" spans="1:8" ht="11.25">
      <c r="A27" s="1" t="s">
        <v>86</v>
      </c>
      <c r="B27" s="144">
        <v>11755</v>
      </c>
      <c r="C27" s="347">
        <v>109</v>
      </c>
      <c r="D27" s="347">
        <v>19287</v>
      </c>
      <c r="E27" s="347">
        <v>1294</v>
      </c>
      <c r="F27" s="347">
        <v>20884</v>
      </c>
      <c r="G27" s="64">
        <v>965</v>
      </c>
      <c r="H27" s="145">
        <f t="shared" si="2"/>
        <v>54294</v>
      </c>
    </row>
    <row r="28" spans="1:8" ht="11.25">
      <c r="A28" s="1" t="s">
        <v>87</v>
      </c>
      <c r="B28" s="144">
        <v>4710</v>
      </c>
      <c r="C28" s="347">
        <v>29</v>
      </c>
      <c r="D28" s="347">
        <v>8196</v>
      </c>
      <c r="E28" s="347">
        <v>456</v>
      </c>
      <c r="F28" s="347">
        <v>6577</v>
      </c>
      <c r="G28" s="64">
        <v>358</v>
      </c>
      <c r="H28" s="145">
        <f t="shared" si="2"/>
        <v>20326</v>
      </c>
    </row>
    <row r="29" spans="1:8" ht="11.25">
      <c r="A29" s="1" t="s">
        <v>88</v>
      </c>
      <c r="B29" s="144">
        <v>5824</v>
      </c>
      <c r="C29" s="347">
        <v>57</v>
      </c>
      <c r="D29" s="347">
        <v>9754</v>
      </c>
      <c r="E29" s="347">
        <v>756</v>
      </c>
      <c r="F29" s="347">
        <v>8944</v>
      </c>
      <c r="G29" s="64">
        <v>833</v>
      </c>
      <c r="H29" s="145">
        <f t="shared" si="2"/>
        <v>26168</v>
      </c>
    </row>
    <row r="30" spans="1:8" ht="11.25">
      <c r="A30" s="1" t="s">
        <v>89</v>
      </c>
      <c r="B30" s="144">
        <v>3246</v>
      </c>
      <c r="C30" s="347"/>
      <c r="D30" s="347">
        <v>5660</v>
      </c>
      <c r="E30" s="347">
        <v>109</v>
      </c>
      <c r="F30" s="347">
        <v>3805</v>
      </c>
      <c r="G30" s="64">
        <v>55</v>
      </c>
      <c r="H30" s="145">
        <f t="shared" si="2"/>
        <v>12875</v>
      </c>
    </row>
    <row r="31" spans="1:8" ht="11.25">
      <c r="A31" s="1" t="s">
        <v>90</v>
      </c>
      <c r="B31" s="144">
        <v>1565</v>
      </c>
      <c r="C31" s="347">
        <v>12</v>
      </c>
      <c r="D31" s="347">
        <v>2781</v>
      </c>
      <c r="E31" s="347">
        <v>312</v>
      </c>
      <c r="F31" s="347">
        <v>3144</v>
      </c>
      <c r="G31" s="64">
        <v>206</v>
      </c>
      <c r="H31" s="145">
        <f t="shared" si="2"/>
        <v>8020</v>
      </c>
    </row>
    <row r="32" spans="1:8" s="153" customFormat="1" ht="12">
      <c r="A32" s="153" t="s">
        <v>8</v>
      </c>
      <c r="B32" s="150">
        <f aca="true" t="shared" si="3" ref="B32:H32">SUM(B24:B31)</f>
        <v>42136</v>
      </c>
      <c r="C32" s="348">
        <f t="shared" si="3"/>
        <v>340</v>
      </c>
      <c r="D32" s="348">
        <f t="shared" si="3"/>
        <v>71862</v>
      </c>
      <c r="E32" s="348">
        <f t="shared" si="3"/>
        <v>4648</v>
      </c>
      <c r="F32" s="348">
        <f t="shared" si="3"/>
        <v>73627</v>
      </c>
      <c r="G32" s="348">
        <f t="shared" si="3"/>
        <v>3924</v>
      </c>
      <c r="H32" s="151">
        <f t="shared" si="3"/>
        <v>196537</v>
      </c>
    </row>
    <row r="33" spans="2:8" s="1" customFormat="1" ht="11.25">
      <c r="B33" s="144"/>
      <c r="C33" s="347"/>
      <c r="D33" s="347"/>
      <c r="E33" s="347"/>
      <c r="F33" s="347"/>
      <c r="G33" s="64"/>
      <c r="H33" s="145"/>
    </row>
    <row r="34" spans="1:8" s="141" customFormat="1" ht="12">
      <c r="A34" s="141" t="s">
        <v>91</v>
      </c>
      <c r="B34" s="168"/>
      <c r="C34" s="349"/>
      <c r="D34" s="349"/>
      <c r="E34" s="349"/>
      <c r="F34" s="349"/>
      <c r="G34" s="350"/>
      <c r="H34" s="204"/>
    </row>
    <row r="35" spans="1:8" ht="11.25">
      <c r="A35" s="1" t="s">
        <v>92</v>
      </c>
      <c r="B35" s="144">
        <v>11145</v>
      </c>
      <c r="C35" s="347">
        <v>66</v>
      </c>
      <c r="D35" s="347">
        <v>19097</v>
      </c>
      <c r="E35" s="347">
        <v>820</v>
      </c>
      <c r="F35" s="347">
        <v>21324</v>
      </c>
      <c r="G35" s="64">
        <v>793</v>
      </c>
      <c r="H35" s="145">
        <f aca="true" t="shared" si="4" ref="H35:H40">SUM(B35:G35)</f>
        <v>53245</v>
      </c>
    </row>
    <row r="36" spans="1:8" ht="11.25">
      <c r="A36" s="1" t="s">
        <v>93</v>
      </c>
      <c r="B36" s="144">
        <v>7167</v>
      </c>
      <c r="C36" s="347">
        <v>39</v>
      </c>
      <c r="D36" s="347">
        <v>12508</v>
      </c>
      <c r="E36" s="347">
        <v>665</v>
      </c>
      <c r="F36" s="347">
        <v>10983</v>
      </c>
      <c r="G36" s="64">
        <v>379</v>
      </c>
      <c r="H36" s="145">
        <f t="shared" si="4"/>
        <v>31741</v>
      </c>
    </row>
    <row r="37" spans="1:8" ht="11.25">
      <c r="A37" s="1" t="s">
        <v>94</v>
      </c>
      <c r="B37" s="144">
        <v>2955</v>
      </c>
      <c r="C37" s="347"/>
      <c r="D37" s="347">
        <v>5095</v>
      </c>
      <c r="E37" s="347">
        <v>267</v>
      </c>
      <c r="F37" s="347">
        <v>6100</v>
      </c>
      <c r="G37" s="64"/>
      <c r="H37" s="145">
        <f t="shared" si="4"/>
        <v>14417</v>
      </c>
    </row>
    <row r="38" spans="1:8" ht="11.25">
      <c r="A38" s="1" t="s">
        <v>95</v>
      </c>
      <c r="B38" s="144">
        <v>22247</v>
      </c>
      <c r="C38" s="347">
        <v>203</v>
      </c>
      <c r="D38" s="347">
        <v>37434</v>
      </c>
      <c r="E38" s="347">
        <v>2030</v>
      </c>
      <c r="F38" s="347">
        <v>34125</v>
      </c>
      <c r="G38" s="64">
        <v>2192</v>
      </c>
      <c r="H38" s="145">
        <f t="shared" si="4"/>
        <v>98231</v>
      </c>
    </row>
    <row r="39" spans="1:8" ht="11.25">
      <c r="A39" s="1" t="s">
        <v>96</v>
      </c>
      <c r="B39" s="144">
        <v>4756</v>
      </c>
      <c r="C39" s="347">
        <v>38</v>
      </c>
      <c r="D39" s="347">
        <v>8289</v>
      </c>
      <c r="E39" s="347">
        <v>369</v>
      </c>
      <c r="F39" s="347">
        <v>6748</v>
      </c>
      <c r="G39" s="64">
        <v>205</v>
      </c>
      <c r="H39" s="145">
        <f t="shared" si="4"/>
        <v>20405</v>
      </c>
    </row>
    <row r="40" spans="1:8" ht="11.25">
      <c r="A40" s="1" t="s">
        <v>97</v>
      </c>
      <c r="B40" s="144">
        <v>10431</v>
      </c>
      <c r="C40" s="347">
        <v>78</v>
      </c>
      <c r="D40" s="347">
        <v>17830</v>
      </c>
      <c r="E40" s="347">
        <v>1063</v>
      </c>
      <c r="F40" s="347">
        <v>18010</v>
      </c>
      <c r="G40" s="64">
        <v>1034</v>
      </c>
      <c r="H40" s="145">
        <f t="shared" si="4"/>
        <v>48446</v>
      </c>
    </row>
    <row r="41" spans="1:8" s="153" customFormat="1" ht="12">
      <c r="A41" s="153" t="s">
        <v>8</v>
      </c>
      <c r="B41" s="150">
        <f aca="true" t="shared" si="5" ref="B41:H41">SUM(B35:B40)</f>
        <v>58701</v>
      </c>
      <c r="C41" s="348">
        <f t="shared" si="5"/>
        <v>424</v>
      </c>
      <c r="D41" s="348">
        <f t="shared" si="5"/>
        <v>100253</v>
      </c>
      <c r="E41" s="348">
        <f t="shared" si="5"/>
        <v>5214</v>
      </c>
      <c r="F41" s="348">
        <f t="shared" si="5"/>
        <v>97290</v>
      </c>
      <c r="G41" s="348">
        <f t="shared" si="5"/>
        <v>4603</v>
      </c>
      <c r="H41" s="151">
        <f t="shared" si="5"/>
        <v>266485</v>
      </c>
    </row>
    <row r="42" spans="2:8" s="1" customFormat="1" ht="11.25">
      <c r="B42" s="144"/>
      <c r="C42" s="347"/>
      <c r="D42" s="347"/>
      <c r="E42" s="347"/>
      <c r="F42" s="347"/>
      <c r="G42" s="64"/>
      <c r="H42" s="145"/>
    </row>
    <row r="43" spans="1:8" s="141" customFormat="1" ht="12">
      <c r="A43" s="141" t="s">
        <v>98</v>
      </c>
      <c r="B43" s="144"/>
      <c r="C43" s="347"/>
      <c r="D43" s="347"/>
      <c r="E43" s="347"/>
      <c r="F43" s="347"/>
      <c r="G43" s="64"/>
      <c r="H43" s="145"/>
    </row>
    <row r="44" spans="1:8" ht="11.25">
      <c r="A44" s="1" t="s">
        <v>99</v>
      </c>
      <c r="B44" s="144">
        <v>53</v>
      </c>
      <c r="C44" s="347">
        <v>0</v>
      </c>
      <c r="D44" s="347">
        <v>57</v>
      </c>
      <c r="E44" s="347">
        <v>0</v>
      </c>
      <c r="F44" s="347">
        <v>0</v>
      </c>
      <c r="G44" s="64">
        <v>0</v>
      </c>
      <c r="H44" s="145">
        <f>SUM(B44:G44)</f>
        <v>110</v>
      </c>
    </row>
    <row r="45" spans="1:8" s="153" customFormat="1" ht="12">
      <c r="A45" s="153" t="s">
        <v>8</v>
      </c>
      <c r="B45" s="169">
        <f>SUM(B44)</f>
        <v>53</v>
      </c>
      <c r="C45" s="352">
        <f aca="true" t="shared" si="6" ref="C45:H45">SUM(C44)</f>
        <v>0</v>
      </c>
      <c r="D45" s="352">
        <f t="shared" si="6"/>
        <v>57</v>
      </c>
      <c r="E45" s="352">
        <f t="shared" si="6"/>
        <v>0</v>
      </c>
      <c r="F45" s="352">
        <f t="shared" si="6"/>
        <v>0</v>
      </c>
      <c r="G45" s="352">
        <f t="shared" si="6"/>
        <v>0</v>
      </c>
      <c r="H45" s="343">
        <f t="shared" si="6"/>
        <v>110</v>
      </c>
    </row>
    <row r="46" spans="2:8" s="1" customFormat="1" ht="11.25">
      <c r="B46" s="144"/>
      <c r="C46" s="347"/>
      <c r="D46" s="347"/>
      <c r="E46" s="347"/>
      <c r="F46" s="347"/>
      <c r="G46" s="64"/>
      <c r="H46" s="145"/>
    </row>
    <row r="47" spans="1:8" s="141" customFormat="1" ht="12">
      <c r="A47" s="141" t="s">
        <v>100</v>
      </c>
      <c r="B47" s="168"/>
      <c r="C47" s="349"/>
      <c r="D47" s="349"/>
      <c r="E47" s="349"/>
      <c r="F47" s="349"/>
      <c r="G47" s="350"/>
      <c r="H47" s="204"/>
    </row>
    <row r="48" spans="1:8" ht="11.25">
      <c r="A48" s="1" t="s">
        <v>101</v>
      </c>
      <c r="B48" s="144">
        <v>15671</v>
      </c>
      <c r="C48" s="347">
        <v>224</v>
      </c>
      <c r="D48" s="347">
        <v>26841</v>
      </c>
      <c r="E48" s="347">
        <v>2082</v>
      </c>
      <c r="F48" s="347">
        <v>29685</v>
      </c>
      <c r="G48" s="64">
        <v>1502</v>
      </c>
      <c r="H48" s="145">
        <f>SUM(B48:G48)</f>
        <v>76005</v>
      </c>
    </row>
    <row r="49" spans="1:8" ht="11.25">
      <c r="A49" s="1" t="s">
        <v>102</v>
      </c>
      <c r="B49" s="144">
        <v>8953</v>
      </c>
      <c r="C49" s="347">
        <v>88</v>
      </c>
      <c r="D49" s="347">
        <v>15200</v>
      </c>
      <c r="E49" s="347">
        <v>1143</v>
      </c>
      <c r="F49" s="347">
        <v>15996</v>
      </c>
      <c r="G49" s="64">
        <v>1535</v>
      </c>
      <c r="H49" s="145">
        <f>SUM(B49:G49)</f>
        <v>42915</v>
      </c>
    </row>
    <row r="50" spans="1:8" ht="11.25">
      <c r="A50" s="1" t="s">
        <v>103</v>
      </c>
      <c r="B50" s="144">
        <v>7475</v>
      </c>
      <c r="C50" s="347">
        <v>40</v>
      </c>
      <c r="D50" s="347">
        <v>12472</v>
      </c>
      <c r="E50" s="347">
        <v>882</v>
      </c>
      <c r="F50" s="347">
        <v>10917</v>
      </c>
      <c r="G50" s="64">
        <v>513</v>
      </c>
      <c r="H50" s="145">
        <f>SUM(B50:G50)</f>
        <v>32299</v>
      </c>
    </row>
    <row r="51" spans="1:8" s="153" customFormat="1" ht="12">
      <c r="A51" s="153" t="s">
        <v>8</v>
      </c>
      <c r="B51" s="150">
        <f aca="true" t="shared" si="7" ref="B51:H51">SUM(B48:B50)</f>
        <v>32099</v>
      </c>
      <c r="C51" s="348">
        <f t="shared" si="7"/>
        <v>352</v>
      </c>
      <c r="D51" s="348">
        <f t="shared" si="7"/>
        <v>54513</v>
      </c>
      <c r="E51" s="348">
        <f t="shared" si="7"/>
        <v>4107</v>
      </c>
      <c r="F51" s="348">
        <f t="shared" si="7"/>
        <v>56598</v>
      </c>
      <c r="G51" s="348">
        <f t="shared" si="7"/>
        <v>3550</v>
      </c>
      <c r="H51" s="151">
        <f t="shared" si="7"/>
        <v>151219</v>
      </c>
    </row>
    <row r="52" spans="2:8" s="1" customFormat="1" ht="11.25">
      <c r="B52" s="144"/>
      <c r="C52" s="347"/>
      <c r="D52" s="347"/>
      <c r="E52" s="347"/>
      <c r="F52" s="347"/>
      <c r="G52" s="64"/>
      <c r="H52" s="145"/>
    </row>
    <row r="53" spans="1:8" s="141" customFormat="1" ht="12">
      <c r="A53" s="170" t="s">
        <v>43</v>
      </c>
      <c r="B53" s="169">
        <f aca="true" t="shared" si="8" ref="B53:H53">SUM(B51,B45,B41,B32,B21,B19,B14)</f>
        <v>263789</v>
      </c>
      <c r="C53" s="352">
        <f t="shared" si="8"/>
        <v>1986</v>
      </c>
      <c r="D53" s="352">
        <f t="shared" si="8"/>
        <v>438779</v>
      </c>
      <c r="E53" s="352">
        <f t="shared" si="8"/>
        <v>24380</v>
      </c>
      <c r="F53" s="352">
        <f t="shared" si="8"/>
        <v>421975</v>
      </c>
      <c r="G53" s="352">
        <f t="shared" si="8"/>
        <v>20331</v>
      </c>
      <c r="H53" s="343">
        <f t="shared" si="8"/>
        <v>1171240</v>
      </c>
    </row>
    <row r="54" ht="11.25">
      <c r="G54" s="67"/>
    </row>
    <row r="55" spans="1:8" ht="11.25">
      <c r="A55" s="431"/>
      <c r="B55" s="431"/>
      <c r="C55" s="431"/>
      <c r="D55" s="431"/>
      <c r="E55" s="431"/>
      <c r="F55" s="431"/>
      <c r="G55" s="431"/>
      <c r="H55" s="431"/>
    </row>
  </sheetData>
  <sheetProtection/>
  <mergeCells count="6">
    <mergeCell ref="A2:H2"/>
    <mergeCell ref="A3:H3"/>
    <mergeCell ref="A55:H55"/>
    <mergeCell ref="B5:C5"/>
    <mergeCell ref="D5:E5"/>
    <mergeCell ref="F5:G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V98"/>
  <sheetViews>
    <sheetView zoomScalePageLayoutView="0" workbookViewId="0" topLeftCell="A1">
      <selection activeCell="A88" sqref="A88"/>
    </sheetView>
  </sheetViews>
  <sheetFormatPr defaultColWidth="9.140625" defaultRowHeight="12.75"/>
  <cols>
    <col min="1" max="1" width="14.140625" style="1" customWidth="1"/>
    <col min="2" max="3" width="7.140625" style="2" customWidth="1"/>
    <col min="4" max="4" width="7.7109375" style="2" customWidth="1"/>
    <col min="5" max="7" width="7.140625" style="2" customWidth="1"/>
    <col min="8" max="8" width="8.7109375" style="2" customWidth="1"/>
    <col min="9" max="12" width="7.140625" style="2" customWidth="1"/>
    <col min="13" max="13" width="7.7109375" style="2" customWidth="1"/>
    <col min="14" max="16" width="7.140625" style="2" customWidth="1"/>
    <col min="17" max="17" width="7.140625" style="39" customWidth="1"/>
    <col min="18" max="18" width="8.7109375" style="39" customWidth="1"/>
    <col min="19" max="19" width="8.00390625" style="39" customWidth="1"/>
    <col min="20" max="22" width="8.7109375" style="2" customWidth="1"/>
    <col min="23" max="16384" width="9.140625" style="2" customWidth="1"/>
  </cols>
  <sheetData>
    <row r="1" ht="12">
      <c r="A1" s="36" t="s">
        <v>252</v>
      </c>
    </row>
    <row r="2" spans="1:22" ht="12">
      <c r="A2" s="425" t="s">
        <v>118</v>
      </c>
      <c r="B2" s="425"/>
      <c r="C2" s="425"/>
      <c r="D2" s="425"/>
      <c r="E2" s="425"/>
      <c r="F2" s="425"/>
      <c r="G2" s="425"/>
      <c r="H2" s="425"/>
      <c r="I2" s="425"/>
      <c r="J2" s="425"/>
      <c r="K2" s="425"/>
      <c r="L2" s="425"/>
      <c r="M2" s="425"/>
      <c r="N2" s="425"/>
      <c r="O2" s="425"/>
      <c r="P2" s="425"/>
      <c r="Q2" s="425"/>
      <c r="R2" s="425"/>
      <c r="S2" s="425"/>
      <c r="T2" s="425"/>
      <c r="U2" s="425"/>
      <c r="V2" s="425"/>
    </row>
    <row r="3" spans="1:22" ht="12">
      <c r="A3" s="425" t="s">
        <v>119</v>
      </c>
      <c r="B3" s="425"/>
      <c r="C3" s="425"/>
      <c r="D3" s="425"/>
      <c r="E3" s="425"/>
      <c r="F3" s="425"/>
      <c r="G3" s="425"/>
      <c r="H3" s="425"/>
      <c r="I3" s="425"/>
      <c r="J3" s="425"/>
      <c r="K3" s="425"/>
      <c r="L3" s="425"/>
      <c r="M3" s="425"/>
      <c r="N3" s="425"/>
      <c r="O3" s="425"/>
      <c r="P3" s="425"/>
      <c r="Q3" s="425"/>
      <c r="R3" s="425"/>
      <c r="S3" s="425"/>
      <c r="T3" s="425"/>
      <c r="U3" s="425"/>
      <c r="V3" s="425"/>
    </row>
    <row r="4" ht="12" thickBot="1"/>
    <row r="5" spans="1:22" ht="11.25">
      <c r="A5" s="171"/>
      <c r="B5" s="172" t="s">
        <v>17</v>
      </c>
      <c r="C5" s="173"/>
      <c r="D5" s="173"/>
      <c r="E5" s="174"/>
      <c r="F5" s="173"/>
      <c r="G5" s="173"/>
      <c r="H5" s="172" t="s">
        <v>21</v>
      </c>
      <c r="I5" s="173"/>
      <c r="J5" s="173"/>
      <c r="K5" s="174"/>
      <c r="L5" s="173"/>
      <c r="M5" s="173"/>
      <c r="N5" s="172" t="s">
        <v>56</v>
      </c>
      <c r="O5" s="173"/>
      <c r="P5" s="173"/>
      <c r="Q5" s="174"/>
      <c r="R5" s="173"/>
      <c r="S5" s="173"/>
      <c r="T5" s="172" t="s">
        <v>8</v>
      </c>
      <c r="U5" s="173"/>
      <c r="V5" s="173"/>
    </row>
    <row r="6" spans="1:22" ht="11.25">
      <c r="A6" s="175"/>
      <c r="B6" s="176" t="s">
        <v>104</v>
      </c>
      <c r="C6" s="177"/>
      <c r="D6" s="177"/>
      <c r="E6" s="176" t="s">
        <v>105</v>
      </c>
      <c r="F6" s="177"/>
      <c r="G6" s="178"/>
      <c r="H6" s="176" t="s">
        <v>104</v>
      </c>
      <c r="I6" s="177"/>
      <c r="J6" s="177"/>
      <c r="K6" s="176" t="s">
        <v>105</v>
      </c>
      <c r="L6" s="177"/>
      <c r="M6" s="178"/>
      <c r="N6" s="176" t="s">
        <v>104</v>
      </c>
      <c r="O6" s="177"/>
      <c r="P6" s="177"/>
      <c r="Q6" s="434" t="s">
        <v>105</v>
      </c>
      <c r="R6" s="435"/>
      <c r="S6" s="436"/>
      <c r="T6" s="179"/>
      <c r="U6" s="180"/>
      <c r="V6" s="180"/>
    </row>
    <row r="7" spans="1:22" ht="11.25">
      <c r="A7" s="181" t="s">
        <v>106</v>
      </c>
      <c r="B7" s="182" t="s">
        <v>53</v>
      </c>
      <c r="C7" s="183" t="s">
        <v>54</v>
      </c>
      <c r="D7" s="183" t="s">
        <v>55</v>
      </c>
      <c r="E7" s="182" t="s">
        <v>53</v>
      </c>
      <c r="F7" s="183" t="s">
        <v>54</v>
      </c>
      <c r="G7" s="183" t="s">
        <v>55</v>
      </c>
      <c r="H7" s="182" t="s">
        <v>53</v>
      </c>
      <c r="I7" s="183" t="s">
        <v>54</v>
      </c>
      <c r="J7" s="183" t="s">
        <v>55</v>
      </c>
      <c r="K7" s="182" t="s">
        <v>53</v>
      </c>
      <c r="L7" s="183" t="s">
        <v>54</v>
      </c>
      <c r="M7" s="183" t="s">
        <v>55</v>
      </c>
      <c r="N7" s="182" t="s">
        <v>53</v>
      </c>
      <c r="O7" s="183" t="s">
        <v>54</v>
      </c>
      <c r="P7" s="183" t="s">
        <v>55</v>
      </c>
      <c r="Q7" s="184" t="s">
        <v>53</v>
      </c>
      <c r="R7" s="185" t="s">
        <v>54</v>
      </c>
      <c r="S7" s="185" t="s">
        <v>55</v>
      </c>
      <c r="T7" s="186" t="s">
        <v>53</v>
      </c>
      <c r="U7" s="187" t="s">
        <v>54</v>
      </c>
      <c r="V7" s="187" t="s">
        <v>55</v>
      </c>
    </row>
    <row r="8" spans="1:22" ht="6.75" customHeight="1">
      <c r="A8" s="187"/>
      <c r="B8" s="186"/>
      <c r="C8" s="187"/>
      <c r="D8" s="187"/>
      <c r="E8" s="186"/>
      <c r="F8" s="187"/>
      <c r="G8" s="187"/>
      <c r="H8" s="186"/>
      <c r="I8" s="187"/>
      <c r="J8" s="187"/>
      <c r="K8" s="186"/>
      <c r="L8" s="187"/>
      <c r="M8" s="187"/>
      <c r="N8" s="186"/>
      <c r="O8" s="187"/>
      <c r="P8" s="187"/>
      <c r="Q8" s="188"/>
      <c r="R8" s="189"/>
      <c r="S8" s="189"/>
      <c r="T8" s="186"/>
      <c r="U8" s="187"/>
      <c r="V8" s="187"/>
    </row>
    <row r="9" spans="1:22" ht="11.25">
      <c r="A9" s="190" t="s">
        <v>178</v>
      </c>
      <c r="B9" s="191">
        <v>20823</v>
      </c>
      <c r="C9" s="58">
        <v>19962</v>
      </c>
      <c r="D9" s="58">
        <f>SUM(B9:C9)</f>
        <v>40785</v>
      </c>
      <c r="E9" s="192">
        <v>46</v>
      </c>
      <c r="F9" s="175">
        <v>21</v>
      </c>
      <c r="G9" s="193">
        <v>67</v>
      </c>
      <c r="H9" s="192"/>
      <c r="I9" s="175"/>
      <c r="J9" s="175"/>
      <c r="K9" s="3"/>
      <c r="L9" s="175"/>
      <c r="M9" s="175"/>
      <c r="N9" s="3"/>
      <c r="O9" s="175"/>
      <c r="P9" s="175"/>
      <c r="Q9" s="41"/>
      <c r="R9" s="58"/>
      <c r="S9" s="58"/>
      <c r="T9" s="3">
        <f aca="true" t="shared" si="0" ref="T9:V10">SUM(Q9,N9,K9,H9,E9,B9)</f>
        <v>20869</v>
      </c>
      <c r="U9" s="175">
        <f t="shared" si="0"/>
        <v>19983</v>
      </c>
      <c r="V9" s="175">
        <f t="shared" si="0"/>
        <v>40852</v>
      </c>
    </row>
    <row r="10" spans="1:22" ht="11.25" customHeight="1">
      <c r="A10" s="190" t="s">
        <v>179</v>
      </c>
      <c r="B10" s="191">
        <v>37212</v>
      </c>
      <c r="C10" s="58">
        <v>35599</v>
      </c>
      <c r="D10" s="58">
        <v>72811</v>
      </c>
      <c r="E10" s="192">
        <v>232</v>
      </c>
      <c r="F10" s="175">
        <v>93</v>
      </c>
      <c r="G10" s="193">
        <v>325</v>
      </c>
      <c r="H10" s="192"/>
      <c r="I10" s="175"/>
      <c r="J10" s="175"/>
      <c r="K10" s="3"/>
      <c r="L10" s="175"/>
      <c r="M10" s="175"/>
      <c r="N10" s="3"/>
      <c r="O10" s="175"/>
      <c r="P10" s="175"/>
      <c r="Q10" s="41"/>
      <c r="R10" s="58"/>
      <c r="S10" s="58"/>
      <c r="T10" s="3">
        <f t="shared" si="0"/>
        <v>37444</v>
      </c>
      <c r="U10" s="175">
        <f t="shared" si="0"/>
        <v>35692</v>
      </c>
      <c r="V10" s="175">
        <f t="shared" si="0"/>
        <v>73136</v>
      </c>
    </row>
    <row r="11" spans="1:22" ht="11.25">
      <c r="A11" s="190" t="s">
        <v>180</v>
      </c>
      <c r="B11" s="192">
        <v>37199</v>
      </c>
      <c r="C11" s="175">
        <v>35732</v>
      </c>
      <c r="D11" s="175">
        <v>72931</v>
      </c>
      <c r="E11" s="192">
        <v>369</v>
      </c>
      <c r="F11" s="175">
        <v>126</v>
      </c>
      <c r="G11" s="193">
        <v>495</v>
      </c>
      <c r="H11" s="192">
        <v>1</v>
      </c>
      <c r="I11" s="175">
        <v>1</v>
      </c>
      <c r="J11" s="175">
        <v>2</v>
      </c>
      <c r="K11" s="3">
        <v>0</v>
      </c>
      <c r="L11" s="175">
        <v>0</v>
      </c>
      <c r="M11" s="175">
        <v>0</v>
      </c>
      <c r="N11" s="3"/>
      <c r="O11" s="175"/>
      <c r="P11" s="175"/>
      <c r="Q11" s="41"/>
      <c r="R11" s="58"/>
      <c r="S11" s="58"/>
      <c r="T11" s="3">
        <f aca="true" t="shared" si="1" ref="T11:T73">SUM(Q11,N11,K11,H11,E11,B11)</f>
        <v>37569</v>
      </c>
      <c r="U11" s="175">
        <f aca="true" t="shared" si="2" ref="U11:U73">SUM(R11,O11,L11,I11,F11,C11)</f>
        <v>35859</v>
      </c>
      <c r="V11" s="175">
        <f aca="true" t="shared" si="3" ref="V11:V73">SUM(S11,P11,M11,J11,G11,D11)</f>
        <v>73428</v>
      </c>
    </row>
    <row r="12" spans="1:22" ht="11.25">
      <c r="A12" s="190" t="s">
        <v>181</v>
      </c>
      <c r="B12" s="192">
        <v>37673</v>
      </c>
      <c r="C12" s="175">
        <v>36323</v>
      </c>
      <c r="D12" s="175">
        <v>73996</v>
      </c>
      <c r="E12" s="192">
        <v>488</v>
      </c>
      <c r="F12" s="175">
        <v>202</v>
      </c>
      <c r="G12" s="193">
        <v>690</v>
      </c>
      <c r="H12" s="192">
        <v>246</v>
      </c>
      <c r="I12" s="4">
        <v>263</v>
      </c>
      <c r="J12" s="4">
        <v>509</v>
      </c>
      <c r="K12" s="3">
        <v>9</v>
      </c>
      <c r="L12" s="4">
        <v>5</v>
      </c>
      <c r="M12" s="4">
        <v>14</v>
      </c>
      <c r="N12" s="3"/>
      <c r="O12" s="4"/>
      <c r="P12" s="4"/>
      <c r="Q12" s="41"/>
      <c r="R12" s="42"/>
      <c r="S12" s="42"/>
      <c r="T12" s="3">
        <f t="shared" si="1"/>
        <v>38416</v>
      </c>
      <c r="U12" s="175">
        <f t="shared" si="2"/>
        <v>36793</v>
      </c>
      <c r="V12" s="175">
        <f t="shared" si="3"/>
        <v>75209</v>
      </c>
    </row>
    <row r="13" spans="1:22" ht="11.25">
      <c r="A13" s="190" t="s">
        <v>182</v>
      </c>
      <c r="B13" s="315">
        <v>2015</v>
      </c>
      <c r="C13" s="316">
        <v>1243</v>
      </c>
      <c r="D13" s="316">
        <v>3258</v>
      </c>
      <c r="E13" s="315">
        <v>247</v>
      </c>
      <c r="F13" s="316">
        <v>104</v>
      </c>
      <c r="G13" s="316">
        <v>351</v>
      </c>
      <c r="H13" s="315">
        <v>35693</v>
      </c>
      <c r="I13" s="316">
        <v>35335</v>
      </c>
      <c r="J13" s="316">
        <v>71028</v>
      </c>
      <c r="K13" s="317">
        <v>831</v>
      </c>
      <c r="L13" s="316">
        <v>357</v>
      </c>
      <c r="M13" s="318">
        <v>1188</v>
      </c>
      <c r="N13" s="3"/>
      <c r="O13" s="4"/>
      <c r="P13" s="4"/>
      <c r="Q13" s="41"/>
      <c r="R13" s="42"/>
      <c r="S13" s="42"/>
      <c r="T13" s="3">
        <f t="shared" si="1"/>
        <v>38786</v>
      </c>
      <c r="U13" s="175">
        <f t="shared" si="2"/>
        <v>37039</v>
      </c>
      <c r="V13" s="175">
        <f t="shared" si="3"/>
        <v>75825</v>
      </c>
    </row>
    <row r="14" spans="1:22" ht="11.25">
      <c r="A14" s="190" t="s">
        <v>183</v>
      </c>
      <c r="B14" s="192">
        <v>4</v>
      </c>
      <c r="C14" s="175">
        <v>3</v>
      </c>
      <c r="D14" s="175">
        <v>7</v>
      </c>
      <c r="E14" s="192">
        <v>40</v>
      </c>
      <c r="F14" s="175">
        <v>18</v>
      </c>
      <c r="G14" s="175">
        <v>58</v>
      </c>
      <c r="H14" s="192">
        <v>37615</v>
      </c>
      <c r="I14" s="175">
        <v>36886</v>
      </c>
      <c r="J14" s="175">
        <v>74501</v>
      </c>
      <c r="K14" s="3">
        <v>1562</v>
      </c>
      <c r="L14" s="175">
        <v>720</v>
      </c>
      <c r="M14" s="194">
        <v>2282</v>
      </c>
      <c r="N14" s="3"/>
      <c r="O14" s="4"/>
      <c r="P14" s="4"/>
      <c r="Q14" s="41"/>
      <c r="R14" s="42"/>
      <c r="S14" s="42"/>
      <c r="T14" s="3">
        <f t="shared" si="1"/>
        <v>39221</v>
      </c>
      <c r="U14" s="175">
        <f t="shared" si="2"/>
        <v>37627</v>
      </c>
      <c r="V14" s="175">
        <f t="shared" si="3"/>
        <v>76848</v>
      </c>
    </row>
    <row r="15" spans="1:22" ht="11.25">
      <c r="A15" s="190" t="s">
        <v>184</v>
      </c>
      <c r="B15" s="192">
        <v>0</v>
      </c>
      <c r="C15" s="175">
        <v>0</v>
      </c>
      <c r="D15" s="175">
        <v>0</v>
      </c>
      <c r="E15" s="192">
        <v>0</v>
      </c>
      <c r="F15" s="175">
        <v>0</v>
      </c>
      <c r="G15" s="193">
        <v>0</v>
      </c>
      <c r="H15" s="192">
        <v>36810</v>
      </c>
      <c r="I15" s="175">
        <v>36087</v>
      </c>
      <c r="J15" s="175">
        <v>72897</v>
      </c>
      <c r="K15" s="3">
        <v>2076</v>
      </c>
      <c r="L15" s="175">
        <v>946</v>
      </c>
      <c r="M15" s="194">
        <v>3022</v>
      </c>
      <c r="N15" s="41">
        <v>1</v>
      </c>
      <c r="O15" s="42">
        <v>0</v>
      </c>
      <c r="P15" s="42">
        <v>1</v>
      </c>
      <c r="Q15" s="41">
        <v>0</v>
      </c>
      <c r="R15" s="42">
        <v>0</v>
      </c>
      <c r="S15" s="42">
        <v>0</v>
      </c>
      <c r="T15" s="3">
        <f t="shared" si="1"/>
        <v>38887</v>
      </c>
      <c r="U15" s="175">
        <f t="shared" si="2"/>
        <v>37033</v>
      </c>
      <c r="V15" s="175">
        <f t="shared" si="3"/>
        <v>75920</v>
      </c>
    </row>
    <row r="16" spans="1:22" ht="11.25">
      <c r="A16" s="190" t="s">
        <v>185</v>
      </c>
      <c r="B16" s="192">
        <v>0</v>
      </c>
      <c r="C16" s="4">
        <v>1</v>
      </c>
      <c r="D16" s="175">
        <v>1</v>
      </c>
      <c r="E16" s="192">
        <v>0</v>
      </c>
      <c r="F16" s="4">
        <v>0</v>
      </c>
      <c r="G16" s="175">
        <v>0</v>
      </c>
      <c r="H16" s="192">
        <v>36743</v>
      </c>
      <c r="I16" s="175">
        <v>36128</v>
      </c>
      <c r="J16" s="194">
        <v>72871</v>
      </c>
      <c r="K16" s="3">
        <v>2616</v>
      </c>
      <c r="L16" s="175">
        <v>1354</v>
      </c>
      <c r="M16" s="194">
        <v>3970</v>
      </c>
      <c r="N16" s="3">
        <v>1</v>
      </c>
      <c r="O16" s="4">
        <v>1</v>
      </c>
      <c r="P16" s="4">
        <v>2</v>
      </c>
      <c r="Q16" s="41">
        <v>0</v>
      </c>
      <c r="R16" s="42">
        <v>0</v>
      </c>
      <c r="S16" s="42">
        <v>0</v>
      </c>
      <c r="T16" s="3">
        <f t="shared" si="1"/>
        <v>39360</v>
      </c>
      <c r="U16" s="175">
        <f t="shared" si="2"/>
        <v>37484</v>
      </c>
      <c r="V16" s="175">
        <f t="shared" si="3"/>
        <v>76844</v>
      </c>
    </row>
    <row r="17" spans="1:22" ht="11.25">
      <c r="A17" s="190" t="s">
        <v>186</v>
      </c>
      <c r="B17" s="3"/>
      <c r="C17" s="4"/>
      <c r="D17" s="4"/>
      <c r="E17" s="3"/>
      <c r="F17" s="4"/>
      <c r="G17" s="175"/>
      <c r="H17" s="3">
        <v>35102</v>
      </c>
      <c r="I17" s="4">
        <v>35084</v>
      </c>
      <c r="J17" s="4">
        <v>70186</v>
      </c>
      <c r="K17" s="3">
        <v>2834</v>
      </c>
      <c r="L17" s="4">
        <v>1527</v>
      </c>
      <c r="M17" s="4">
        <v>4361</v>
      </c>
      <c r="N17" s="3">
        <v>17</v>
      </c>
      <c r="O17" s="4">
        <v>8</v>
      </c>
      <c r="P17" s="4">
        <v>25</v>
      </c>
      <c r="Q17" s="41">
        <v>0</v>
      </c>
      <c r="R17" s="42">
        <v>0</v>
      </c>
      <c r="S17" s="42">
        <v>0</v>
      </c>
      <c r="T17" s="3">
        <f t="shared" si="1"/>
        <v>37953</v>
      </c>
      <c r="U17" s="175">
        <f t="shared" si="2"/>
        <v>36619</v>
      </c>
      <c r="V17" s="175">
        <f t="shared" si="3"/>
        <v>74572</v>
      </c>
    </row>
    <row r="18" spans="1:22" ht="11.25">
      <c r="A18" s="190" t="s">
        <v>187</v>
      </c>
      <c r="B18" s="3"/>
      <c r="C18" s="4"/>
      <c r="D18" s="4"/>
      <c r="E18" s="3"/>
      <c r="F18" s="4"/>
      <c r="G18" s="4"/>
      <c r="H18" s="3">
        <v>33872</v>
      </c>
      <c r="I18" s="4">
        <v>33794</v>
      </c>
      <c r="J18" s="4">
        <v>67666</v>
      </c>
      <c r="K18" s="3">
        <v>3076</v>
      </c>
      <c r="L18" s="4">
        <v>1696</v>
      </c>
      <c r="M18" s="4">
        <v>4772</v>
      </c>
      <c r="N18" s="3">
        <v>640</v>
      </c>
      <c r="O18" s="4">
        <v>568</v>
      </c>
      <c r="P18" s="4">
        <v>1208</v>
      </c>
      <c r="Q18" s="41">
        <v>3</v>
      </c>
      <c r="R18" s="42">
        <v>0</v>
      </c>
      <c r="S18" s="42">
        <v>3</v>
      </c>
      <c r="T18" s="3">
        <f t="shared" si="1"/>
        <v>37591</v>
      </c>
      <c r="U18" s="175">
        <f t="shared" si="2"/>
        <v>36058</v>
      </c>
      <c r="V18" s="175">
        <f t="shared" si="3"/>
        <v>73649</v>
      </c>
    </row>
    <row r="19" spans="1:22" ht="11.25">
      <c r="A19" s="190" t="s">
        <v>188</v>
      </c>
      <c r="B19" s="3"/>
      <c r="C19" s="4">
        <v>0</v>
      </c>
      <c r="D19" s="4"/>
      <c r="E19" s="3"/>
      <c r="F19" s="4"/>
      <c r="G19" s="4"/>
      <c r="H19" s="319">
        <v>4493</v>
      </c>
      <c r="I19" s="320">
        <v>4098</v>
      </c>
      <c r="J19" s="320">
        <v>8591</v>
      </c>
      <c r="K19" s="319">
        <v>2702</v>
      </c>
      <c r="L19" s="320">
        <v>1624</v>
      </c>
      <c r="M19" s="320">
        <v>4326</v>
      </c>
      <c r="N19" s="319">
        <v>29374</v>
      </c>
      <c r="O19" s="320">
        <v>29030</v>
      </c>
      <c r="P19" s="320">
        <v>58404</v>
      </c>
      <c r="Q19" s="321">
        <v>306</v>
      </c>
      <c r="R19" s="322">
        <v>81</v>
      </c>
      <c r="S19" s="323">
        <v>387</v>
      </c>
      <c r="T19" s="3">
        <f t="shared" si="1"/>
        <v>36875</v>
      </c>
      <c r="U19" s="175">
        <f t="shared" si="2"/>
        <v>34833</v>
      </c>
      <c r="V19" s="175">
        <f t="shared" si="3"/>
        <v>71708</v>
      </c>
    </row>
    <row r="20" spans="1:22" ht="11.25">
      <c r="A20" s="190" t="s">
        <v>189</v>
      </c>
      <c r="B20" s="3"/>
      <c r="C20" s="4"/>
      <c r="D20" s="4"/>
      <c r="E20" s="3"/>
      <c r="F20" s="4"/>
      <c r="G20" s="4"/>
      <c r="H20" s="3">
        <v>267</v>
      </c>
      <c r="I20" s="175">
        <v>250</v>
      </c>
      <c r="J20" s="175">
        <v>517</v>
      </c>
      <c r="K20" s="3">
        <v>214</v>
      </c>
      <c r="L20" s="175">
        <v>129</v>
      </c>
      <c r="M20" s="175">
        <v>343</v>
      </c>
      <c r="N20" s="3">
        <v>33781</v>
      </c>
      <c r="O20" s="175">
        <v>33070</v>
      </c>
      <c r="P20" s="175">
        <v>66851</v>
      </c>
      <c r="Q20" s="41">
        <v>1777</v>
      </c>
      <c r="R20" s="58">
        <v>840</v>
      </c>
      <c r="S20" s="195">
        <v>2617</v>
      </c>
      <c r="T20" s="3">
        <f t="shared" si="1"/>
        <v>36039</v>
      </c>
      <c r="U20" s="175">
        <f t="shared" si="2"/>
        <v>34289</v>
      </c>
      <c r="V20" s="175">
        <f t="shared" si="3"/>
        <v>70328</v>
      </c>
    </row>
    <row r="21" spans="1:22" ht="11.25">
      <c r="A21" s="190" t="s">
        <v>190</v>
      </c>
      <c r="B21" s="3"/>
      <c r="C21" s="4"/>
      <c r="D21" s="4"/>
      <c r="E21" s="3"/>
      <c r="F21" s="175"/>
      <c r="G21" s="194"/>
      <c r="H21" s="3">
        <v>7</v>
      </c>
      <c r="I21" s="175">
        <v>4</v>
      </c>
      <c r="J21" s="175">
        <v>11</v>
      </c>
      <c r="K21" s="3">
        <v>56</v>
      </c>
      <c r="L21" s="175">
        <v>46</v>
      </c>
      <c r="M21" s="194">
        <v>102</v>
      </c>
      <c r="N21" s="3">
        <v>32757</v>
      </c>
      <c r="O21" s="175">
        <v>32118</v>
      </c>
      <c r="P21" s="175">
        <v>64875</v>
      </c>
      <c r="Q21" s="41">
        <v>1986</v>
      </c>
      <c r="R21" s="58">
        <v>939</v>
      </c>
      <c r="S21" s="195">
        <v>2925</v>
      </c>
      <c r="T21" s="3">
        <f t="shared" si="1"/>
        <v>34806</v>
      </c>
      <c r="U21" s="175">
        <f t="shared" si="2"/>
        <v>33107</v>
      </c>
      <c r="V21" s="175">
        <f t="shared" si="3"/>
        <v>67913</v>
      </c>
    </row>
    <row r="22" spans="1:22" ht="11.25">
      <c r="A22" s="190" t="s">
        <v>191</v>
      </c>
      <c r="B22" s="3"/>
      <c r="C22" s="4"/>
      <c r="D22" s="4"/>
      <c r="E22" s="3"/>
      <c r="F22" s="175"/>
      <c r="G22" s="194"/>
      <c r="H22" s="3"/>
      <c r="I22" s="175"/>
      <c r="J22" s="175"/>
      <c r="K22" s="3"/>
      <c r="L22" s="4"/>
      <c r="M22" s="4"/>
      <c r="N22" s="3">
        <v>32094</v>
      </c>
      <c r="O22" s="175">
        <v>31606</v>
      </c>
      <c r="P22" s="194">
        <v>63700</v>
      </c>
      <c r="Q22" s="41">
        <v>2019</v>
      </c>
      <c r="R22" s="58">
        <v>936</v>
      </c>
      <c r="S22" s="195">
        <v>2955</v>
      </c>
      <c r="T22" s="3">
        <f t="shared" si="1"/>
        <v>34113</v>
      </c>
      <c r="U22" s="175">
        <f t="shared" si="2"/>
        <v>32542</v>
      </c>
      <c r="V22" s="175">
        <f t="shared" si="3"/>
        <v>66655</v>
      </c>
    </row>
    <row r="23" spans="1:22" ht="11.25">
      <c r="A23" s="190" t="s">
        <v>192</v>
      </c>
      <c r="B23" s="3"/>
      <c r="C23" s="4"/>
      <c r="D23" s="4"/>
      <c r="E23" s="3"/>
      <c r="F23" s="4"/>
      <c r="G23" s="4"/>
      <c r="H23" s="3"/>
      <c r="I23" s="175"/>
      <c r="J23" s="4"/>
      <c r="K23" s="3"/>
      <c r="L23" s="4"/>
      <c r="M23" s="4"/>
      <c r="N23" s="3">
        <v>31606</v>
      </c>
      <c r="O23" s="4">
        <v>31465</v>
      </c>
      <c r="P23" s="175">
        <v>63071</v>
      </c>
      <c r="Q23" s="41">
        <v>1973</v>
      </c>
      <c r="R23" s="42">
        <v>1030</v>
      </c>
      <c r="S23" s="195">
        <v>3003</v>
      </c>
      <c r="T23" s="3">
        <f t="shared" si="1"/>
        <v>33579</v>
      </c>
      <c r="U23" s="175">
        <f t="shared" si="2"/>
        <v>32495</v>
      </c>
      <c r="V23" s="175">
        <f t="shared" si="3"/>
        <v>66074</v>
      </c>
    </row>
    <row r="24" spans="1:22" ht="11.25">
      <c r="A24" s="190" t="s">
        <v>193</v>
      </c>
      <c r="B24" s="3"/>
      <c r="C24" s="4"/>
      <c r="D24" s="4"/>
      <c r="E24" s="3"/>
      <c r="F24" s="4"/>
      <c r="G24" s="4"/>
      <c r="H24" s="3"/>
      <c r="I24" s="4"/>
      <c r="J24" s="4"/>
      <c r="K24" s="3"/>
      <c r="L24" s="4"/>
      <c r="M24" s="4"/>
      <c r="N24" s="3">
        <v>31117</v>
      </c>
      <c r="O24" s="4">
        <v>31141</v>
      </c>
      <c r="P24" s="175">
        <v>62258</v>
      </c>
      <c r="Q24" s="41">
        <v>1974</v>
      </c>
      <c r="R24" s="42">
        <v>1012</v>
      </c>
      <c r="S24" s="195">
        <v>2986</v>
      </c>
      <c r="T24" s="3">
        <f t="shared" si="1"/>
        <v>33091</v>
      </c>
      <c r="U24" s="175">
        <f t="shared" si="2"/>
        <v>32153</v>
      </c>
      <c r="V24" s="175">
        <f t="shared" si="3"/>
        <v>65244</v>
      </c>
    </row>
    <row r="25" spans="1:22" ht="11.25">
      <c r="A25" s="190" t="s">
        <v>194</v>
      </c>
      <c r="B25" s="3"/>
      <c r="C25" s="4"/>
      <c r="D25" s="4"/>
      <c r="E25" s="3"/>
      <c r="F25" s="4"/>
      <c r="G25" s="4"/>
      <c r="H25" s="196"/>
      <c r="I25" s="148"/>
      <c r="J25" s="148"/>
      <c r="K25" s="3"/>
      <c r="L25" s="4"/>
      <c r="M25" s="4"/>
      <c r="N25" s="319">
        <v>14324</v>
      </c>
      <c r="O25" s="320">
        <v>11352</v>
      </c>
      <c r="P25" s="320">
        <v>25676</v>
      </c>
      <c r="Q25" s="321">
        <v>1395</v>
      </c>
      <c r="R25" s="322">
        <v>755</v>
      </c>
      <c r="S25" s="323">
        <v>2150</v>
      </c>
      <c r="T25" s="3">
        <f t="shared" si="1"/>
        <v>15719</v>
      </c>
      <c r="U25" s="175">
        <f t="shared" si="2"/>
        <v>12107</v>
      </c>
      <c r="V25" s="175">
        <f t="shared" si="3"/>
        <v>27826</v>
      </c>
    </row>
    <row r="26" spans="1:22" ht="11.25">
      <c r="A26" s="190" t="s">
        <v>195</v>
      </c>
      <c r="B26" s="3"/>
      <c r="C26" s="4"/>
      <c r="D26" s="4"/>
      <c r="E26" s="3"/>
      <c r="F26" s="4"/>
      <c r="G26" s="4"/>
      <c r="H26" s="3"/>
      <c r="I26" s="4"/>
      <c r="J26" s="4"/>
      <c r="K26" s="192"/>
      <c r="L26" s="4"/>
      <c r="M26" s="193"/>
      <c r="N26" s="192">
        <v>6271</v>
      </c>
      <c r="O26" s="175">
        <v>4588</v>
      </c>
      <c r="P26" s="175">
        <v>10859</v>
      </c>
      <c r="Q26" s="41">
        <v>797</v>
      </c>
      <c r="R26" s="228">
        <v>474</v>
      </c>
      <c r="S26" s="195">
        <v>1271</v>
      </c>
      <c r="T26" s="3">
        <f t="shared" si="1"/>
        <v>7068</v>
      </c>
      <c r="U26" s="175">
        <f t="shared" si="2"/>
        <v>5062</v>
      </c>
      <c r="V26" s="175">
        <f t="shared" si="3"/>
        <v>12130</v>
      </c>
    </row>
    <row r="27" spans="1:22" ht="11.25">
      <c r="A27" s="190" t="s">
        <v>196</v>
      </c>
      <c r="B27" s="3"/>
      <c r="C27" s="4"/>
      <c r="D27" s="4"/>
      <c r="E27" s="3"/>
      <c r="F27" s="4"/>
      <c r="G27" s="4"/>
      <c r="H27" s="3"/>
      <c r="I27" s="4"/>
      <c r="J27" s="4"/>
      <c r="K27" s="3"/>
      <c r="L27" s="175"/>
      <c r="M27" s="194"/>
      <c r="N27" s="3">
        <v>1995</v>
      </c>
      <c r="O27" s="175">
        <v>1364</v>
      </c>
      <c r="P27" s="175">
        <v>3359</v>
      </c>
      <c r="Q27" s="41">
        <v>498</v>
      </c>
      <c r="R27" s="58">
        <v>324</v>
      </c>
      <c r="S27" s="195">
        <v>822</v>
      </c>
      <c r="T27" s="3">
        <f t="shared" si="1"/>
        <v>2493</v>
      </c>
      <c r="U27" s="175">
        <f t="shared" si="2"/>
        <v>1688</v>
      </c>
      <c r="V27" s="175">
        <f t="shared" si="3"/>
        <v>4181</v>
      </c>
    </row>
    <row r="28" spans="1:22" ht="11.25">
      <c r="A28" s="190" t="s">
        <v>197</v>
      </c>
      <c r="B28" s="3"/>
      <c r="C28" s="4"/>
      <c r="D28" s="4"/>
      <c r="E28" s="3"/>
      <c r="F28" s="4"/>
      <c r="G28" s="4"/>
      <c r="H28" s="3"/>
      <c r="I28" s="175"/>
      <c r="J28" s="194"/>
      <c r="K28" s="3"/>
      <c r="L28" s="175"/>
      <c r="M28" s="194"/>
      <c r="N28" s="3">
        <v>569</v>
      </c>
      <c r="O28" s="175">
        <v>452</v>
      </c>
      <c r="P28" s="175">
        <v>1021</v>
      </c>
      <c r="Q28" s="41">
        <v>293</v>
      </c>
      <c r="R28" s="58">
        <v>213</v>
      </c>
      <c r="S28" s="195">
        <v>506</v>
      </c>
      <c r="T28" s="3">
        <f t="shared" si="1"/>
        <v>862</v>
      </c>
      <c r="U28" s="175">
        <f t="shared" si="2"/>
        <v>665</v>
      </c>
      <c r="V28" s="175">
        <f t="shared" si="3"/>
        <v>1527</v>
      </c>
    </row>
    <row r="29" spans="1:22" ht="11.25">
      <c r="A29" s="190" t="s">
        <v>198</v>
      </c>
      <c r="B29" s="3"/>
      <c r="C29" s="4"/>
      <c r="D29" s="4"/>
      <c r="E29" s="3"/>
      <c r="F29" s="4"/>
      <c r="G29" s="4"/>
      <c r="H29" s="3"/>
      <c r="I29" s="175"/>
      <c r="J29" s="175"/>
      <c r="K29" s="3"/>
      <c r="L29" s="175"/>
      <c r="M29" s="175"/>
      <c r="N29" s="3">
        <v>208</v>
      </c>
      <c r="O29" s="175">
        <v>159</v>
      </c>
      <c r="P29" s="175">
        <v>367</v>
      </c>
      <c r="Q29" s="41">
        <v>184</v>
      </c>
      <c r="R29" s="58">
        <v>130</v>
      </c>
      <c r="S29" s="58">
        <v>314</v>
      </c>
      <c r="T29" s="3">
        <f t="shared" si="1"/>
        <v>392</v>
      </c>
      <c r="U29" s="175">
        <f t="shared" si="2"/>
        <v>289</v>
      </c>
      <c r="V29" s="175">
        <f t="shared" si="3"/>
        <v>681</v>
      </c>
    </row>
    <row r="30" spans="1:22" ht="11.25">
      <c r="A30" s="190" t="s">
        <v>199</v>
      </c>
      <c r="B30" s="3"/>
      <c r="C30" s="4"/>
      <c r="D30" s="4"/>
      <c r="E30" s="3"/>
      <c r="F30" s="4"/>
      <c r="G30" s="4"/>
      <c r="H30" s="3"/>
      <c r="I30" s="175"/>
      <c r="J30" s="175"/>
      <c r="K30" s="3"/>
      <c r="L30" s="175"/>
      <c r="M30" s="175"/>
      <c r="N30" s="3">
        <v>57</v>
      </c>
      <c r="O30" s="175">
        <v>49</v>
      </c>
      <c r="P30" s="175">
        <v>106</v>
      </c>
      <c r="Q30" s="41">
        <v>76</v>
      </c>
      <c r="R30" s="58">
        <v>54</v>
      </c>
      <c r="S30" s="58">
        <v>130</v>
      </c>
      <c r="T30" s="3">
        <f t="shared" si="1"/>
        <v>133</v>
      </c>
      <c r="U30" s="175">
        <f t="shared" si="2"/>
        <v>103</v>
      </c>
      <c r="V30" s="175">
        <f t="shared" si="3"/>
        <v>236</v>
      </c>
    </row>
    <row r="31" spans="1:22" ht="11.25">
      <c r="A31" s="190" t="s">
        <v>200</v>
      </c>
      <c r="B31" s="3"/>
      <c r="C31" s="4"/>
      <c r="D31" s="4"/>
      <c r="E31" s="3"/>
      <c r="F31" s="4"/>
      <c r="G31" s="4"/>
      <c r="H31" s="3"/>
      <c r="I31" s="175"/>
      <c r="J31" s="175"/>
      <c r="K31" s="3"/>
      <c r="L31" s="175"/>
      <c r="M31" s="175"/>
      <c r="N31" s="3">
        <v>32</v>
      </c>
      <c r="O31" s="175">
        <v>21</v>
      </c>
      <c r="P31" s="175">
        <v>53</v>
      </c>
      <c r="Q31" s="41">
        <v>57</v>
      </c>
      <c r="R31" s="58">
        <v>50</v>
      </c>
      <c r="S31" s="58">
        <v>107</v>
      </c>
      <c r="T31" s="3">
        <f t="shared" si="1"/>
        <v>89</v>
      </c>
      <c r="U31" s="175">
        <f t="shared" si="2"/>
        <v>71</v>
      </c>
      <c r="V31" s="175">
        <f t="shared" si="3"/>
        <v>160</v>
      </c>
    </row>
    <row r="32" spans="1:22" ht="11.25">
      <c r="A32" s="190" t="s">
        <v>201</v>
      </c>
      <c r="B32" s="3"/>
      <c r="C32" s="4"/>
      <c r="D32" s="4"/>
      <c r="E32" s="3"/>
      <c r="F32" s="4"/>
      <c r="G32" s="4"/>
      <c r="H32" s="3"/>
      <c r="I32" s="175"/>
      <c r="J32" s="175"/>
      <c r="K32" s="3"/>
      <c r="L32" s="175"/>
      <c r="M32" s="175"/>
      <c r="N32" s="3">
        <v>14</v>
      </c>
      <c r="O32" s="175">
        <v>14</v>
      </c>
      <c r="P32" s="175">
        <v>28</v>
      </c>
      <c r="Q32" s="41">
        <v>20</v>
      </c>
      <c r="R32" s="58">
        <v>19</v>
      </c>
      <c r="S32" s="58">
        <v>39</v>
      </c>
      <c r="T32" s="3">
        <f t="shared" si="1"/>
        <v>34</v>
      </c>
      <c r="U32" s="175">
        <f t="shared" si="2"/>
        <v>33</v>
      </c>
      <c r="V32" s="175">
        <f t="shared" si="3"/>
        <v>67</v>
      </c>
    </row>
    <row r="33" spans="1:22" ht="11.25">
      <c r="A33" s="190" t="s">
        <v>202</v>
      </c>
      <c r="B33" s="3"/>
      <c r="C33" s="4"/>
      <c r="D33" s="4"/>
      <c r="E33" s="3"/>
      <c r="F33" s="4"/>
      <c r="G33" s="4"/>
      <c r="H33" s="3"/>
      <c r="I33" s="175"/>
      <c r="J33" s="175"/>
      <c r="K33" s="3"/>
      <c r="L33" s="175"/>
      <c r="M33" s="175"/>
      <c r="N33" s="220">
        <v>11</v>
      </c>
      <c r="O33" s="219">
        <v>5</v>
      </c>
      <c r="P33" s="219">
        <v>16</v>
      </c>
      <c r="Q33" s="55">
        <v>11</v>
      </c>
      <c r="R33" s="228">
        <v>9</v>
      </c>
      <c r="S33" s="228">
        <v>20</v>
      </c>
      <c r="T33" s="3">
        <f t="shared" si="1"/>
        <v>22</v>
      </c>
      <c r="U33" s="175">
        <f t="shared" si="2"/>
        <v>14</v>
      </c>
      <c r="V33" s="175">
        <f t="shared" si="3"/>
        <v>36</v>
      </c>
    </row>
    <row r="34" spans="1:22" ht="11.25">
      <c r="A34" s="190" t="s">
        <v>203</v>
      </c>
      <c r="B34" s="3"/>
      <c r="C34" s="4"/>
      <c r="D34" s="4"/>
      <c r="E34" s="3"/>
      <c r="F34" s="4"/>
      <c r="G34" s="4"/>
      <c r="H34" s="3"/>
      <c r="I34" s="175"/>
      <c r="J34" s="175"/>
      <c r="K34" s="3"/>
      <c r="L34" s="175"/>
      <c r="M34" s="175"/>
      <c r="N34" s="220">
        <v>9</v>
      </c>
      <c r="O34" s="219">
        <v>1</v>
      </c>
      <c r="P34" s="219">
        <v>10</v>
      </c>
      <c r="Q34" s="55">
        <v>6</v>
      </c>
      <c r="R34" s="228">
        <v>6</v>
      </c>
      <c r="S34" s="228">
        <v>12</v>
      </c>
      <c r="T34" s="3">
        <f t="shared" si="1"/>
        <v>15</v>
      </c>
      <c r="U34" s="175">
        <f t="shared" si="2"/>
        <v>7</v>
      </c>
      <c r="V34" s="175">
        <f t="shared" si="3"/>
        <v>22</v>
      </c>
    </row>
    <row r="35" spans="1:22" ht="11.25">
      <c r="A35" s="190" t="s">
        <v>204</v>
      </c>
      <c r="B35" s="3"/>
      <c r="C35" s="4"/>
      <c r="D35" s="4"/>
      <c r="E35" s="3"/>
      <c r="F35" s="4"/>
      <c r="G35" s="4"/>
      <c r="H35" s="3"/>
      <c r="I35" s="175"/>
      <c r="J35" s="175"/>
      <c r="K35" s="3"/>
      <c r="L35" s="175"/>
      <c r="M35" s="175"/>
      <c r="N35" s="220">
        <v>5</v>
      </c>
      <c r="O35" s="219">
        <v>5</v>
      </c>
      <c r="P35" s="219">
        <v>10</v>
      </c>
      <c r="Q35" s="55">
        <v>6</v>
      </c>
      <c r="R35" s="228">
        <v>2</v>
      </c>
      <c r="S35" s="228">
        <v>8</v>
      </c>
      <c r="T35" s="3">
        <f t="shared" si="1"/>
        <v>11</v>
      </c>
      <c r="U35" s="175">
        <f t="shared" si="2"/>
        <v>7</v>
      </c>
      <c r="V35" s="175">
        <f t="shared" si="3"/>
        <v>18</v>
      </c>
    </row>
    <row r="36" spans="1:22" ht="11.25">
      <c r="A36" s="190" t="s">
        <v>205</v>
      </c>
      <c r="B36" s="3"/>
      <c r="C36" s="4"/>
      <c r="D36" s="4"/>
      <c r="E36" s="3"/>
      <c r="F36" s="4"/>
      <c r="G36" s="4"/>
      <c r="H36" s="3"/>
      <c r="I36" s="175"/>
      <c r="J36" s="175"/>
      <c r="K36" s="3"/>
      <c r="L36" s="175"/>
      <c r="M36" s="175"/>
      <c r="N36" s="220">
        <v>3</v>
      </c>
      <c r="O36" s="219">
        <v>7</v>
      </c>
      <c r="P36" s="219">
        <v>10</v>
      </c>
      <c r="Q36" s="55">
        <v>5</v>
      </c>
      <c r="R36" s="228">
        <v>0</v>
      </c>
      <c r="S36" s="228">
        <v>5</v>
      </c>
      <c r="T36" s="3">
        <f t="shared" si="1"/>
        <v>8</v>
      </c>
      <c r="U36" s="175">
        <f t="shared" si="2"/>
        <v>7</v>
      </c>
      <c r="V36" s="175">
        <f t="shared" si="3"/>
        <v>15</v>
      </c>
    </row>
    <row r="37" spans="1:22" ht="11.25">
      <c r="A37" s="190" t="s">
        <v>206</v>
      </c>
      <c r="B37" s="3"/>
      <c r="C37" s="4"/>
      <c r="D37" s="4"/>
      <c r="E37" s="3"/>
      <c r="F37" s="4"/>
      <c r="G37" s="4"/>
      <c r="H37" s="3"/>
      <c r="I37" s="175"/>
      <c r="J37" s="175"/>
      <c r="K37" s="3"/>
      <c r="L37" s="175"/>
      <c r="M37" s="175"/>
      <c r="N37" s="220">
        <v>2</v>
      </c>
      <c r="O37" s="219">
        <v>4</v>
      </c>
      <c r="P37" s="219">
        <v>6</v>
      </c>
      <c r="Q37" s="55">
        <v>1</v>
      </c>
      <c r="R37" s="228">
        <v>4</v>
      </c>
      <c r="S37" s="228">
        <v>5</v>
      </c>
      <c r="T37" s="3">
        <f t="shared" si="1"/>
        <v>3</v>
      </c>
      <c r="U37" s="175">
        <f t="shared" si="2"/>
        <v>8</v>
      </c>
      <c r="V37" s="175">
        <f t="shared" si="3"/>
        <v>11</v>
      </c>
    </row>
    <row r="38" spans="1:22" ht="11.25">
      <c r="A38" s="190" t="s">
        <v>207</v>
      </c>
      <c r="B38" s="3"/>
      <c r="C38" s="4"/>
      <c r="D38" s="4"/>
      <c r="E38" s="3"/>
      <c r="F38" s="4"/>
      <c r="G38" s="4"/>
      <c r="H38" s="3"/>
      <c r="I38" s="175"/>
      <c r="J38" s="175"/>
      <c r="K38" s="3"/>
      <c r="L38" s="175"/>
      <c r="M38" s="175"/>
      <c r="N38" s="220">
        <v>0</v>
      </c>
      <c r="O38" s="219">
        <v>6</v>
      </c>
      <c r="P38" s="219">
        <v>6</v>
      </c>
      <c r="Q38" s="55">
        <v>0</v>
      </c>
      <c r="R38" s="228">
        <v>0</v>
      </c>
      <c r="S38" s="228">
        <v>0</v>
      </c>
      <c r="T38" s="3">
        <f t="shared" si="1"/>
        <v>0</v>
      </c>
      <c r="U38" s="175">
        <f t="shared" si="2"/>
        <v>6</v>
      </c>
      <c r="V38" s="175">
        <f t="shared" si="3"/>
        <v>6</v>
      </c>
    </row>
    <row r="39" spans="1:22" ht="12" customHeight="1">
      <c r="A39" s="190" t="s">
        <v>208</v>
      </c>
      <c r="B39" s="3"/>
      <c r="C39" s="4"/>
      <c r="D39" s="4"/>
      <c r="E39" s="3"/>
      <c r="F39" s="4"/>
      <c r="G39" s="4"/>
      <c r="H39" s="3"/>
      <c r="I39" s="175"/>
      <c r="J39" s="175"/>
      <c r="K39" s="3"/>
      <c r="L39" s="175"/>
      <c r="M39" s="175"/>
      <c r="N39" s="220">
        <v>1</v>
      </c>
      <c r="O39" s="219">
        <v>2</v>
      </c>
      <c r="P39" s="219">
        <v>3</v>
      </c>
      <c r="Q39" s="55">
        <v>1</v>
      </c>
      <c r="R39" s="228">
        <v>0</v>
      </c>
      <c r="S39" s="228">
        <v>1</v>
      </c>
      <c r="T39" s="3">
        <f t="shared" si="1"/>
        <v>2</v>
      </c>
      <c r="U39" s="175">
        <f t="shared" si="2"/>
        <v>2</v>
      </c>
      <c r="V39" s="175">
        <f t="shared" si="3"/>
        <v>4</v>
      </c>
    </row>
    <row r="40" spans="1:22" ht="12" customHeight="1">
      <c r="A40" s="190" t="s">
        <v>209</v>
      </c>
      <c r="B40" s="3"/>
      <c r="C40" s="4"/>
      <c r="D40" s="4"/>
      <c r="E40" s="3"/>
      <c r="F40" s="4"/>
      <c r="G40" s="4"/>
      <c r="H40" s="3"/>
      <c r="I40" s="175"/>
      <c r="J40" s="175"/>
      <c r="K40" s="3"/>
      <c r="L40" s="175"/>
      <c r="M40" s="175"/>
      <c r="N40" s="220">
        <v>1</v>
      </c>
      <c r="O40" s="219">
        <v>7</v>
      </c>
      <c r="P40" s="219">
        <v>8</v>
      </c>
      <c r="Q40" s="55">
        <v>1</v>
      </c>
      <c r="R40" s="228">
        <v>0</v>
      </c>
      <c r="S40" s="228">
        <v>1</v>
      </c>
      <c r="T40" s="3">
        <f t="shared" si="1"/>
        <v>2</v>
      </c>
      <c r="U40" s="175">
        <f t="shared" si="2"/>
        <v>7</v>
      </c>
      <c r="V40" s="175">
        <f t="shared" si="3"/>
        <v>9</v>
      </c>
    </row>
    <row r="41" spans="1:22" ht="12" customHeight="1">
      <c r="A41" s="190" t="s">
        <v>210</v>
      </c>
      <c r="B41" s="3"/>
      <c r="C41" s="4"/>
      <c r="D41" s="4"/>
      <c r="E41" s="3"/>
      <c r="F41" s="4"/>
      <c r="G41" s="4"/>
      <c r="H41" s="3"/>
      <c r="I41" s="175"/>
      <c r="J41" s="175"/>
      <c r="K41" s="3"/>
      <c r="L41" s="175"/>
      <c r="M41" s="175"/>
      <c r="N41" s="220">
        <v>1</v>
      </c>
      <c r="O41" s="219">
        <v>2</v>
      </c>
      <c r="P41" s="219">
        <v>3</v>
      </c>
      <c r="Q41" s="55">
        <v>1</v>
      </c>
      <c r="R41" s="228">
        <v>2</v>
      </c>
      <c r="S41" s="228">
        <v>3</v>
      </c>
      <c r="T41" s="3">
        <f t="shared" si="1"/>
        <v>2</v>
      </c>
      <c r="U41" s="175">
        <f t="shared" si="2"/>
        <v>4</v>
      </c>
      <c r="V41" s="175">
        <f t="shared" si="3"/>
        <v>6</v>
      </c>
    </row>
    <row r="42" spans="1:22" ht="12" customHeight="1">
      <c r="A42" s="190" t="s">
        <v>211</v>
      </c>
      <c r="B42" s="3"/>
      <c r="C42" s="4"/>
      <c r="D42" s="4"/>
      <c r="E42" s="3"/>
      <c r="F42" s="4"/>
      <c r="G42" s="4"/>
      <c r="H42" s="3"/>
      <c r="I42" s="175"/>
      <c r="J42" s="175"/>
      <c r="K42" s="3"/>
      <c r="L42" s="175"/>
      <c r="M42" s="175"/>
      <c r="N42" s="220">
        <v>2</v>
      </c>
      <c r="O42" s="219">
        <v>1</v>
      </c>
      <c r="P42" s="219">
        <v>3</v>
      </c>
      <c r="Q42" s="55">
        <v>1</v>
      </c>
      <c r="R42" s="228">
        <v>0</v>
      </c>
      <c r="S42" s="228">
        <v>1</v>
      </c>
      <c r="T42" s="3">
        <f t="shared" si="1"/>
        <v>3</v>
      </c>
      <c r="U42" s="175">
        <f t="shared" si="2"/>
        <v>1</v>
      </c>
      <c r="V42" s="175">
        <f t="shared" si="3"/>
        <v>4</v>
      </c>
    </row>
    <row r="43" spans="1:22" ht="12" customHeight="1">
      <c r="A43" s="190" t="s">
        <v>212</v>
      </c>
      <c r="B43" s="3"/>
      <c r="C43" s="4"/>
      <c r="D43" s="4"/>
      <c r="E43" s="3"/>
      <c r="F43" s="4"/>
      <c r="G43" s="4"/>
      <c r="H43" s="3"/>
      <c r="I43" s="175"/>
      <c r="J43" s="175"/>
      <c r="K43" s="3"/>
      <c r="L43" s="175"/>
      <c r="M43" s="175"/>
      <c r="N43" s="220">
        <v>0</v>
      </c>
      <c r="O43" s="219">
        <v>6</v>
      </c>
      <c r="P43" s="219">
        <v>6</v>
      </c>
      <c r="Q43" s="55">
        <v>1</v>
      </c>
      <c r="R43" s="228">
        <v>0</v>
      </c>
      <c r="S43" s="228">
        <v>1</v>
      </c>
      <c r="T43" s="3">
        <f t="shared" si="1"/>
        <v>1</v>
      </c>
      <c r="U43" s="175">
        <f t="shared" si="2"/>
        <v>6</v>
      </c>
      <c r="V43" s="175">
        <f t="shared" si="3"/>
        <v>7</v>
      </c>
    </row>
    <row r="44" spans="1:22" ht="12" customHeight="1">
      <c r="A44" s="190" t="s">
        <v>213</v>
      </c>
      <c r="B44" s="3"/>
      <c r="C44" s="4"/>
      <c r="D44" s="4"/>
      <c r="E44" s="3"/>
      <c r="F44" s="4"/>
      <c r="G44" s="4"/>
      <c r="H44" s="3"/>
      <c r="I44" s="175"/>
      <c r="J44" s="175"/>
      <c r="K44" s="3"/>
      <c r="L44" s="175"/>
      <c r="M44" s="175"/>
      <c r="N44" s="220">
        <v>0</v>
      </c>
      <c r="O44" s="219">
        <v>1</v>
      </c>
      <c r="P44" s="219">
        <v>1</v>
      </c>
      <c r="Q44" s="55">
        <v>0</v>
      </c>
      <c r="R44" s="228">
        <v>1</v>
      </c>
      <c r="S44" s="228">
        <v>1</v>
      </c>
      <c r="T44" s="3">
        <f t="shared" si="1"/>
        <v>0</v>
      </c>
      <c r="U44" s="175">
        <f t="shared" si="2"/>
        <v>2</v>
      </c>
      <c r="V44" s="175">
        <f t="shared" si="3"/>
        <v>2</v>
      </c>
    </row>
    <row r="45" spans="1:22" ht="12" customHeight="1">
      <c r="A45" s="190" t="s">
        <v>214</v>
      </c>
      <c r="B45" s="3"/>
      <c r="C45" s="4"/>
      <c r="D45" s="4"/>
      <c r="E45" s="3"/>
      <c r="F45" s="4"/>
      <c r="G45" s="4"/>
      <c r="H45" s="3"/>
      <c r="I45" s="175"/>
      <c r="J45" s="175"/>
      <c r="K45" s="3"/>
      <c r="L45" s="175"/>
      <c r="M45" s="175"/>
      <c r="N45" s="220">
        <v>0</v>
      </c>
      <c r="O45" s="219">
        <v>1</v>
      </c>
      <c r="P45" s="219">
        <v>1</v>
      </c>
      <c r="Q45" s="55">
        <v>0</v>
      </c>
      <c r="R45" s="228">
        <v>0</v>
      </c>
      <c r="S45" s="228">
        <v>0</v>
      </c>
      <c r="T45" s="3">
        <f t="shared" si="1"/>
        <v>0</v>
      </c>
      <c r="U45" s="175">
        <f t="shared" si="2"/>
        <v>1</v>
      </c>
      <c r="V45" s="175">
        <f t="shared" si="3"/>
        <v>1</v>
      </c>
    </row>
    <row r="46" spans="1:22" ht="12" customHeight="1">
      <c r="A46" s="190" t="s">
        <v>215</v>
      </c>
      <c r="B46" s="3"/>
      <c r="C46" s="4"/>
      <c r="D46" s="4"/>
      <c r="E46" s="3"/>
      <c r="F46" s="4"/>
      <c r="G46" s="4"/>
      <c r="H46" s="3"/>
      <c r="I46" s="175"/>
      <c r="J46" s="175"/>
      <c r="K46" s="3"/>
      <c r="L46" s="175"/>
      <c r="M46" s="175"/>
      <c r="N46" s="220">
        <v>2</v>
      </c>
      <c r="O46" s="219">
        <v>5</v>
      </c>
      <c r="P46" s="219">
        <v>7</v>
      </c>
      <c r="Q46" s="55">
        <v>1</v>
      </c>
      <c r="R46" s="228">
        <v>1</v>
      </c>
      <c r="S46" s="228">
        <v>2</v>
      </c>
      <c r="T46" s="3">
        <f t="shared" si="1"/>
        <v>3</v>
      </c>
      <c r="U46" s="175">
        <f t="shared" si="2"/>
        <v>6</v>
      </c>
      <c r="V46" s="175">
        <f t="shared" si="3"/>
        <v>9</v>
      </c>
    </row>
    <row r="47" spans="1:22" ht="12" customHeight="1">
      <c r="A47" s="190" t="s">
        <v>216</v>
      </c>
      <c r="B47" s="3"/>
      <c r="C47" s="4"/>
      <c r="D47" s="4"/>
      <c r="E47" s="3"/>
      <c r="F47" s="4"/>
      <c r="G47" s="4"/>
      <c r="H47" s="3"/>
      <c r="I47" s="175"/>
      <c r="J47" s="175"/>
      <c r="K47" s="3"/>
      <c r="L47" s="175"/>
      <c r="M47" s="175"/>
      <c r="N47" s="220">
        <v>0</v>
      </c>
      <c r="O47" s="219">
        <v>0</v>
      </c>
      <c r="P47" s="219">
        <v>0</v>
      </c>
      <c r="Q47" s="55">
        <v>0</v>
      </c>
      <c r="R47" s="228">
        <v>1</v>
      </c>
      <c r="S47" s="228">
        <v>1</v>
      </c>
      <c r="T47" s="3">
        <f t="shared" si="1"/>
        <v>0</v>
      </c>
      <c r="U47" s="175">
        <f t="shared" si="2"/>
        <v>1</v>
      </c>
      <c r="V47" s="175">
        <f t="shared" si="3"/>
        <v>1</v>
      </c>
    </row>
    <row r="48" spans="1:22" ht="12" customHeight="1">
      <c r="A48" s="190" t="s">
        <v>217</v>
      </c>
      <c r="B48" s="3"/>
      <c r="C48" s="4"/>
      <c r="D48" s="4"/>
      <c r="E48" s="3"/>
      <c r="F48" s="4"/>
      <c r="G48" s="4"/>
      <c r="H48" s="3"/>
      <c r="I48" s="175"/>
      <c r="J48" s="175"/>
      <c r="K48" s="3"/>
      <c r="L48" s="175"/>
      <c r="M48" s="175"/>
      <c r="N48" s="220">
        <v>0</v>
      </c>
      <c r="O48" s="219">
        <v>2</v>
      </c>
      <c r="P48" s="219">
        <v>2</v>
      </c>
      <c r="Q48" s="55">
        <v>0</v>
      </c>
      <c r="R48" s="228">
        <v>0</v>
      </c>
      <c r="S48" s="228">
        <v>0</v>
      </c>
      <c r="T48" s="3">
        <f t="shared" si="1"/>
        <v>0</v>
      </c>
      <c r="U48" s="175">
        <f t="shared" si="2"/>
        <v>2</v>
      </c>
      <c r="V48" s="175">
        <f t="shared" si="3"/>
        <v>2</v>
      </c>
    </row>
    <row r="49" spans="1:22" ht="12" customHeight="1">
      <c r="A49" s="190" t="s">
        <v>218</v>
      </c>
      <c r="B49" s="3"/>
      <c r="C49" s="4"/>
      <c r="D49" s="4"/>
      <c r="E49" s="3"/>
      <c r="F49" s="4"/>
      <c r="G49" s="4"/>
      <c r="H49" s="3"/>
      <c r="I49" s="175"/>
      <c r="J49" s="175"/>
      <c r="K49" s="3"/>
      <c r="L49" s="175"/>
      <c r="M49" s="175"/>
      <c r="N49" s="220">
        <v>0</v>
      </c>
      <c r="O49" s="219">
        <v>2</v>
      </c>
      <c r="P49" s="219">
        <v>2</v>
      </c>
      <c r="Q49" s="55">
        <v>2</v>
      </c>
      <c r="R49" s="228">
        <v>2</v>
      </c>
      <c r="S49" s="228">
        <v>4</v>
      </c>
      <c r="T49" s="3">
        <f t="shared" si="1"/>
        <v>2</v>
      </c>
      <c r="U49" s="175">
        <f t="shared" si="2"/>
        <v>4</v>
      </c>
      <c r="V49" s="175">
        <f t="shared" si="3"/>
        <v>6</v>
      </c>
    </row>
    <row r="50" spans="1:22" ht="12" customHeight="1">
      <c r="A50" s="190" t="s">
        <v>219</v>
      </c>
      <c r="B50" s="3"/>
      <c r="C50" s="4"/>
      <c r="D50" s="4"/>
      <c r="E50" s="3"/>
      <c r="F50" s="4"/>
      <c r="G50" s="4"/>
      <c r="H50" s="3"/>
      <c r="I50" s="175"/>
      <c r="J50" s="175"/>
      <c r="K50" s="3"/>
      <c r="L50" s="175"/>
      <c r="M50" s="175"/>
      <c r="N50" s="220">
        <v>1</v>
      </c>
      <c r="O50" s="219">
        <v>2</v>
      </c>
      <c r="P50" s="219">
        <v>3</v>
      </c>
      <c r="Q50" s="55">
        <v>2</v>
      </c>
      <c r="R50" s="228">
        <v>1</v>
      </c>
      <c r="S50" s="228">
        <v>3</v>
      </c>
      <c r="T50" s="3">
        <f t="shared" si="1"/>
        <v>3</v>
      </c>
      <c r="U50" s="175">
        <f t="shared" si="2"/>
        <v>3</v>
      </c>
      <c r="V50" s="175">
        <f t="shared" si="3"/>
        <v>6</v>
      </c>
    </row>
    <row r="51" spans="1:22" ht="12" customHeight="1">
      <c r="A51" s="190" t="s">
        <v>220</v>
      </c>
      <c r="B51" s="3"/>
      <c r="C51" s="4"/>
      <c r="D51" s="4"/>
      <c r="E51" s="3"/>
      <c r="F51" s="4"/>
      <c r="G51" s="4"/>
      <c r="H51" s="3"/>
      <c r="I51" s="175"/>
      <c r="J51" s="175"/>
      <c r="K51" s="3"/>
      <c r="L51" s="175"/>
      <c r="M51" s="175"/>
      <c r="N51" s="220">
        <v>1</v>
      </c>
      <c r="O51" s="219">
        <v>1</v>
      </c>
      <c r="P51" s="219">
        <v>2</v>
      </c>
      <c r="Q51" s="55">
        <v>1</v>
      </c>
      <c r="R51" s="228">
        <v>0</v>
      </c>
      <c r="S51" s="228">
        <v>1</v>
      </c>
      <c r="T51" s="3">
        <f t="shared" si="1"/>
        <v>2</v>
      </c>
      <c r="U51" s="175">
        <f t="shared" si="2"/>
        <v>1</v>
      </c>
      <c r="V51" s="175">
        <f t="shared" si="3"/>
        <v>3</v>
      </c>
    </row>
    <row r="52" spans="1:22" ht="12" customHeight="1">
      <c r="A52" s="190" t="s">
        <v>221</v>
      </c>
      <c r="B52" s="3"/>
      <c r="C52" s="4"/>
      <c r="D52" s="4"/>
      <c r="E52" s="3"/>
      <c r="F52" s="4"/>
      <c r="G52" s="4"/>
      <c r="H52" s="3"/>
      <c r="I52" s="175"/>
      <c r="J52" s="175"/>
      <c r="K52" s="3"/>
      <c r="L52" s="175"/>
      <c r="M52" s="175"/>
      <c r="N52" s="220">
        <v>0</v>
      </c>
      <c r="O52" s="219">
        <v>1</v>
      </c>
      <c r="P52" s="219">
        <v>1</v>
      </c>
      <c r="Q52" s="55">
        <v>1</v>
      </c>
      <c r="R52" s="228">
        <v>1</v>
      </c>
      <c r="S52" s="228">
        <v>2</v>
      </c>
      <c r="T52" s="3">
        <f t="shared" si="1"/>
        <v>1</v>
      </c>
      <c r="U52" s="175">
        <f t="shared" si="2"/>
        <v>2</v>
      </c>
      <c r="V52" s="175">
        <f t="shared" si="3"/>
        <v>3</v>
      </c>
    </row>
    <row r="53" spans="1:22" ht="12" customHeight="1">
      <c r="A53" s="190" t="s">
        <v>222</v>
      </c>
      <c r="B53" s="3"/>
      <c r="C53" s="4"/>
      <c r="D53" s="4"/>
      <c r="E53" s="3"/>
      <c r="F53" s="4"/>
      <c r="G53" s="4"/>
      <c r="H53" s="3"/>
      <c r="I53" s="175"/>
      <c r="J53" s="175"/>
      <c r="K53" s="3"/>
      <c r="L53" s="175"/>
      <c r="M53" s="175"/>
      <c r="N53" s="220">
        <v>0</v>
      </c>
      <c r="O53" s="219">
        <v>1</v>
      </c>
      <c r="P53" s="219">
        <v>1</v>
      </c>
      <c r="Q53" s="55">
        <v>2</v>
      </c>
      <c r="R53" s="228">
        <v>0</v>
      </c>
      <c r="S53" s="228">
        <v>2</v>
      </c>
      <c r="T53" s="3">
        <f t="shared" si="1"/>
        <v>2</v>
      </c>
      <c r="U53" s="175">
        <f t="shared" si="2"/>
        <v>1</v>
      </c>
      <c r="V53" s="175">
        <f t="shared" si="3"/>
        <v>3</v>
      </c>
    </row>
    <row r="54" spans="1:22" ht="12" customHeight="1">
      <c r="A54" s="190" t="s">
        <v>223</v>
      </c>
      <c r="B54" s="3"/>
      <c r="C54" s="4"/>
      <c r="D54" s="4"/>
      <c r="E54" s="3"/>
      <c r="F54" s="4"/>
      <c r="G54" s="4"/>
      <c r="H54" s="3"/>
      <c r="I54" s="175"/>
      <c r="J54" s="175"/>
      <c r="K54" s="3"/>
      <c r="L54" s="175"/>
      <c r="M54" s="175"/>
      <c r="N54" s="220">
        <v>0</v>
      </c>
      <c r="O54" s="219">
        <v>0</v>
      </c>
      <c r="P54" s="219">
        <v>0</v>
      </c>
      <c r="Q54" s="55">
        <v>0</v>
      </c>
      <c r="R54" s="228">
        <v>1</v>
      </c>
      <c r="S54" s="228">
        <v>1</v>
      </c>
      <c r="T54" s="3">
        <f t="shared" si="1"/>
        <v>0</v>
      </c>
      <c r="U54" s="175">
        <f t="shared" si="2"/>
        <v>1</v>
      </c>
      <c r="V54" s="175">
        <f t="shared" si="3"/>
        <v>1</v>
      </c>
    </row>
    <row r="55" spans="1:22" ht="12" customHeight="1">
      <c r="A55" s="190" t="s">
        <v>224</v>
      </c>
      <c r="B55" s="3"/>
      <c r="C55" s="4"/>
      <c r="D55" s="4"/>
      <c r="E55" s="3"/>
      <c r="F55" s="4"/>
      <c r="G55" s="4"/>
      <c r="H55" s="3"/>
      <c r="I55" s="175"/>
      <c r="J55" s="175"/>
      <c r="K55" s="3"/>
      <c r="L55" s="175"/>
      <c r="M55" s="175"/>
      <c r="N55" s="220">
        <v>0</v>
      </c>
      <c r="O55" s="219">
        <v>3</v>
      </c>
      <c r="P55" s="219">
        <v>3</v>
      </c>
      <c r="Q55" s="55">
        <v>2</v>
      </c>
      <c r="R55" s="228">
        <v>1</v>
      </c>
      <c r="S55" s="228">
        <v>3</v>
      </c>
      <c r="T55" s="3">
        <f t="shared" si="1"/>
        <v>2</v>
      </c>
      <c r="U55" s="175">
        <f t="shared" si="2"/>
        <v>4</v>
      </c>
      <c r="V55" s="175">
        <f t="shared" si="3"/>
        <v>6</v>
      </c>
    </row>
    <row r="56" spans="1:22" ht="12" customHeight="1">
      <c r="A56" s="190" t="s">
        <v>225</v>
      </c>
      <c r="B56" s="3"/>
      <c r="C56" s="4"/>
      <c r="D56" s="4"/>
      <c r="E56" s="3"/>
      <c r="F56" s="4"/>
      <c r="G56" s="4"/>
      <c r="H56" s="3"/>
      <c r="I56" s="175"/>
      <c r="J56" s="175"/>
      <c r="K56" s="3"/>
      <c r="L56" s="175"/>
      <c r="M56" s="175"/>
      <c r="N56" s="220">
        <v>0</v>
      </c>
      <c r="O56" s="219">
        <v>1</v>
      </c>
      <c r="P56" s="219">
        <v>1</v>
      </c>
      <c r="Q56" s="55">
        <v>1</v>
      </c>
      <c r="R56" s="228">
        <v>3</v>
      </c>
      <c r="S56" s="228">
        <v>4</v>
      </c>
      <c r="T56" s="3">
        <f t="shared" si="1"/>
        <v>1</v>
      </c>
      <c r="U56" s="175">
        <f t="shared" si="2"/>
        <v>4</v>
      </c>
      <c r="V56" s="175">
        <f t="shared" si="3"/>
        <v>5</v>
      </c>
    </row>
    <row r="57" spans="1:22" ht="12" customHeight="1">
      <c r="A57" s="190" t="s">
        <v>226</v>
      </c>
      <c r="B57" s="3"/>
      <c r="C57" s="4"/>
      <c r="D57" s="4"/>
      <c r="E57" s="3"/>
      <c r="F57" s="4"/>
      <c r="G57" s="4"/>
      <c r="H57" s="3"/>
      <c r="I57" s="175"/>
      <c r="J57" s="175"/>
      <c r="K57" s="3"/>
      <c r="L57" s="175"/>
      <c r="M57" s="175"/>
      <c r="N57" s="220">
        <v>2</v>
      </c>
      <c r="O57" s="219">
        <v>1</v>
      </c>
      <c r="P57" s="219">
        <v>3</v>
      </c>
      <c r="Q57" s="55">
        <v>1</v>
      </c>
      <c r="R57" s="228">
        <v>2</v>
      </c>
      <c r="S57" s="228">
        <v>3</v>
      </c>
      <c r="T57" s="3">
        <f t="shared" si="1"/>
        <v>3</v>
      </c>
      <c r="U57" s="175">
        <f t="shared" si="2"/>
        <v>3</v>
      </c>
      <c r="V57" s="175">
        <f t="shared" si="3"/>
        <v>6</v>
      </c>
    </row>
    <row r="58" spans="1:22" ht="12" customHeight="1">
      <c r="A58" s="190" t="s">
        <v>227</v>
      </c>
      <c r="B58" s="3"/>
      <c r="C58" s="4"/>
      <c r="D58" s="4"/>
      <c r="E58" s="3"/>
      <c r="F58" s="4"/>
      <c r="G58" s="4"/>
      <c r="H58" s="3"/>
      <c r="I58" s="175"/>
      <c r="J58" s="175"/>
      <c r="K58" s="3"/>
      <c r="L58" s="175"/>
      <c r="M58" s="175"/>
      <c r="N58" s="220">
        <v>0</v>
      </c>
      <c r="O58" s="219">
        <v>0</v>
      </c>
      <c r="P58" s="219">
        <v>0</v>
      </c>
      <c r="Q58" s="55">
        <v>1</v>
      </c>
      <c r="R58" s="228">
        <v>1</v>
      </c>
      <c r="S58" s="228">
        <v>2</v>
      </c>
      <c r="T58" s="3">
        <f t="shared" si="1"/>
        <v>1</v>
      </c>
      <c r="U58" s="175">
        <f t="shared" si="2"/>
        <v>1</v>
      </c>
      <c r="V58" s="175">
        <f t="shared" si="3"/>
        <v>2</v>
      </c>
    </row>
    <row r="59" spans="1:22" ht="12" customHeight="1">
      <c r="A59" s="190" t="s">
        <v>228</v>
      </c>
      <c r="B59" s="3"/>
      <c r="C59" s="4"/>
      <c r="D59" s="4"/>
      <c r="E59" s="3"/>
      <c r="F59" s="4"/>
      <c r="G59" s="4"/>
      <c r="H59" s="3"/>
      <c r="I59" s="175"/>
      <c r="J59" s="175"/>
      <c r="K59" s="3"/>
      <c r="L59" s="175"/>
      <c r="M59" s="175"/>
      <c r="N59" s="220">
        <v>0</v>
      </c>
      <c r="O59" s="219">
        <v>1</v>
      </c>
      <c r="P59" s="219">
        <v>1</v>
      </c>
      <c r="Q59" s="55">
        <v>3</v>
      </c>
      <c r="R59" s="228">
        <v>2</v>
      </c>
      <c r="S59" s="228">
        <v>5</v>
      </c>
      <c r="T59" s="3">
        <f t="shared" si="1"/>
        <v>3</v>
      </c>
      <c r="U59" s="175">
        <f t="shared" si="2"/>
        <v>3</v>
      </c>
      <c r="V59" s="175">
        <f t="shared" si="3"/>
        <v>6</v>
      </c>
    </row>
    <row r="60" spans="1:22" ht="12" customHeight="1">
      <c r="A60" s="190" t="s">
        <v>229</v>
      </c>
      <c r="B60" s="3"/>
      <c r="C60" s="4"/>
      <c r="D60" s="4"/>
      <c r="E60" s="3"/>
      <c r="F60" s="4"/>
      <c r="G60" s="4"/>
      <c r="H60" s="3"/>
      <c r="I60" s="175"/>
      <c r="J60" s="175"/>
      <c r="K60" s="3"/>
      <c r="L60" s="175"/>
      <c r="M60" s="175"/>
      <c r="N60" s="220">
        <v>1</v>
      </c>
      <c r="O60" s="219">
        <v>0</v>
      </c>
      <c r="P60" s="219">
        <v>1</v>
      </c>
      <c r="Q60" s="55">
        <v>0</v>
      </c>
      <c r="R60" s="228">
        <v>1</v>
      </c>
      <c r="S60" s="228">
        <v>1</v>
      </c>
      <c r="T60" s="3">
        <f t="shared" si="1"/>
        <v>1</v>
      </c>
      <c r="U60" s="175">
        <f t="shared" si="2"/>
        <v>1</v>
      </c>
      <c r="V60" s="175">
        <f t="shared" si="3"/>
        <v>2</v>
      </c>
    </row>
    <row r="61" spans="1:22" ht="12" customHeight="1">
      <c r="A61" s="190" t="s">
        <v>230</v>
      </c>
      <c r="B61" s="3"/>
      <c r="C61" s="4"/>
      <c r="D61" s="4"/>
      <c r="E61" s="3"/>
      <c r="F61" s="4"/>
      <c r="G61" s="4"/>
      <c r="H61" s="3"/>
      <c r="I61" s="175"/>
      <c r="J61" s="175"/>
      <c r="K61" s="3"/>
      <c r="L61" s="175"/>
      <c r="M61" s="175"/>
      <c r="N61" s="220">
        <v>0</v>
      </c>
      <c r="O61" s="219">
        <v>0</v>
      </c>
      <c r="P61" s="219">
        <v>0</v>
      </c>
      <c r="Q61" s="55">
        <v>1</v>
      </c>
      <c r="R61" s="228">
        <v>0</v>
      </c>
      <c r="S61" s="228">
        <v>1</v>
      </c>
      <c r="T61" s="3">
        <f t="shared" si="1"/>
        <v>1</v>
      </c>
      <c r="U61" s="175">
        <f t="shared" si="2"/>
        <v>0</v>
      </c>
      <c r="V61" s="175">
        <f t="shared" si="3"/>
        <v>1</v>
      </c>
    </row>
    <row r="62" spans="1:22" ht="12" customHeight="1">
      <c r="A62" s="190" t="s">
        <v>231</v>
      </c>
      <c r="B62" s="3"/>
      <c r="C62" s="4"/>
      <c r="D62" s="4"/>
      <c r="E62" s="3"/>
      <c r="F62" s="4"/>
      <c r="G62" s="4"/>
      <c r="H62" s="3"/>
      <c r="I62" s="175"/>
      <c r="J62" s="175"/>
      <c r="K62" s="3"/>
      <c r="L62" s="175"/>
      <c r="M62" s="175"/>
      <c r="N62" s="220">
        <v>0</v>
      </c>
      <c r="O62" s="219">
        <v>0</v>
      </c>
      <c r="P62" s="219">
        <v>0</v>
      </c>
      <c r="Q62" s="55">
        <v>2</v>
      </c>
      <c r="R62" s="228">
        <v>1</v>
      </c>
      <c r="S62" s="228">
        <v>3</v>
      </c>
      <c r="T62" s="3">
        <f t="shared" si="1"/>
        <v>2</v>
      </c>
      <c r="U62" s="175">
        <f t="shared" si="2"/>
        <v>1</v>
      </c>
      <c r="V62" s="175">
        <f t="shared" si="3"/>
        <v>3</v>
      </c>
    </row>
    <row r="63" spans="1:22" ht="12" customHeight="1">
      <c r="A63" s="190" t="s">
        <v>232</v>
      </c>
      <c r="B63" s="3"/>
      <c r="C63" s="4"/>
      <c r="D63" s="4"/>
      <c r="E63" s="3"/>
      <c r="F63" s="4"/>
      <c r="G63" s="4"/>
      <c r="H63" s="3"/>
      <c r="I63" s="175"/>
      <c r="J63" s="175"/>
      <c r="K63" s="3"/>
      <c r="L63" s="175"/>
      <c r="M63" s="175"/>
      <c r="N63" s="220">
        <v>0</v>
      </c>
      <c r="O63" s="219">
        <v>0</v>
      </c>
      <c r="P63" s="219">
        <v>0</v>
      </c>
      <c r="Q63" s="55">
        <v>3</v>
      </c>
      <c r="R63" s="228">
        <v>0</v>
      </c>
      <c r="S63" s="228">
        <v>3</v>
      </c>
      <c r="T63" s="3">
        <f t="shared" si="1"/>
        <v>3</v>
      </c>
      <c r="U63" s="175">
        <f t="shared" si="2"/>
        <v>0</v>
      </c>
      <c r="V63" s="175">
        <f t="shared" si="3"/>
        <v>3</v>
      </c>
    </row>
    <row r="64" spans="1:22" ht="12" customHeight="1">
      <c r="A64" s="190" t="s">
        <v>233</v>
      </c>
      <c r="B64" s="3"/>
      <c r="C64" s="4"/>
      <c r="D64" s="4"/>
      <c r="E64" s="3"/>
      <c r="F64" s="4"/>
      <c r="G64" s="4"/>
      <c r="H64" s="3"/>
      <c r="I64" s="175"/>
      <c r="J64" s="175"/>
      <c r="K64" s="3"/>
      <c r="L64" s="175"/>
      <c r="M64" s="175"/>
      <c r="N64" s="220">
        <v>0</v>
      </c>
      <c r="O64" s="219">
        <v>1</v>
      </c>
      <c r="P64" s="219">
        <v>1</v>
      </c>
      <c r="Q64" s="55">
        <v>1</v>
      </c>
      <c r="R64" s="228">
        <v>0</v>
      </c>
      <c r="S64" s="228">
        <v>1</v>
      </c>
      <c r="T64" s="3">
        <f t="shared" si="1"/>
        <v>1</v>
      </c>
      <c r="U64" s="175">
        <f t="shared" si="2"/>
        <v>1</v>
      </c>
      <c r="V64" s="175">
        <f t="shared" si="3"/>
        <v>2</v>
      </c>
    </row>
    <row r="65" spans="1:22" ht="12" customHeight="1">
      <c r="A65" s="190" t="s">
        <v>234</v>
      </c>
      <c r="B65" s="3"/>
      <c r="C65" s="4"/>
      <c r="D65" s="4"/>
      <c r="E65" s="3"/>
      <c r="F65" s="4"/>
      <c r="G65" s="4"/>
      <c r="H65" s="3"/>
      <c r="I65" s="175"/>
      <c r="J65" s="175"/>
      <c r="K65" s="3"/>
      <c r="L65" s="175"/>
      <c r="M65" s="175"/>
      <c r="N65" s="220">
        <v>0</v>
      </c>
      <c r="O65" s="219">
        <v>0</v>
      </c>
      <c r="P65" s="219">
        <v>0</v>
      </c>
      <c r="Q65" s="55">
        <v>1</v>
      </c>
      <c r="R65" s="228">
        <v>2</v>
      </c>
      <c r="S65" s="228">
        <v>3</v>
      </c>
      <c r="T65" s="3">
        <f t="shared" si="1"/>
        <v>1</v>
      </c>
      <c r="U65" s="175">
        <f t="shared" si="2"/>
        <v>2</v>
      </c>
      <c r="V65" s="175">
        <f t="shared" si="3"/>
        <v>3</v>
      </c>
    </row>
    <row r="66" spans="1:22" ht="12" customHeight="1">
      <c r="A66" s="190" t="s">
        <v>235</v>
      </c>
      <c r="B66" s="3"/>
      <c r="C66" s="4"/>
      <c r="D66" s="4"/>
      <c r="E66" s="3"/>
      <c r="F66" s="4"/>
      <c r="G66" s="4"/>
      <c r="H66" s="3"/>
      <c r="I66" s="175"/>
      <c r="J66" s="175"/>
      <c r="K66" s="3"/>
      <c r="L66" s="175"/>
      <c r="M66" s="175"/>
      <c r="N66" s="220">
        <v>0</v>
      </c>
      <c r="O66" s="219">
        <v>0</v>
      </c>
      <c r="P66" s="219">
        <v>0</v>
      </c>
      <c r="Q66" s="55">
        <v>1</v>
      </c>
      <c r="R66" s="228">
        <v>2</v>
      </c>
      <c r="S66" s="228">
        <v>3</v>
      </c>
      <c r="T66" s="3">
        <f t="shared" si="1"/>
        <v>1</v>
      </c>
      <c r="U66" s="175">
        <f t="shared" si="2"/>
        <v>2</v>
      </c>
      <c r="V66" s="175">
        <f t="shared" si="3"/>
        <v>3</v>
      </c>
    </row>
    <row r="67" spans="1:22" ht="12" customHeight="1">
      <c r="A67" s="190" t="s">
        <v>241</v>
      </c>
      <c r="B67" s="3"/>
      <c r="C67" s="4"/>
      <c r="D67" s="4"/>
      <c r="E67" s="3"/>
      <c r="F67" s="4"/>
      <c r="G67" s="4"/>
      <c r="H67" s="3"/>
      <c r="I67" s="175"/>
      <c r="J67" s="175"/>
      <c r="K67" s="3"/>
      <c r="L67" s="175"/>
      <c r="M67" s="175"/>
      <c r="N67" s="220">
        <v>0</v>
      </c>
      <c r="O67" s="219">
        <v>0</v>
      </c>
      <c r="P67" s="219">
        <v>0</v>
      </c>
      <c r="Q67" s="55">
        <v>0</v>
      </c>
      <c r="R67" s="228">
        <v>1</v>
      </c>
      <c r="S67" s="228">
        <v>1</v>
      </c>
      <c r="T67" s="3">
        <f t="shared" si="1"/>
        <v>0</v>
      </c>
      <c r="U67" s="175">
        <f t="shared" si="2"/>
        <v>1</v>
      </c>
      <c r="V67" s="175">
        <f t="shared" si="3"/>
        <v>1</v>
      </c>
    </row>
    <row r="68" spans="1:22" ht="12" customHeight="1">
      <c r="A68" s="190" t="s">
        <v>236</v>
      </c>
      <c r="B68" s="3"/>
      <c r="C68" s="4"/>
      <c r="D68" s="4"/>
      <c r="E68" s="3"/>
      <c r="F68" s="4"/>
      <c r="G68" s="4"/>
      <c r="H68" s="3"/>
      <c r="I68" s="175"/>
      <c r="J68" s="175"/>
      <c r="K68" s="3"/>
      <c r="L68" s="175"/>
      <c r="M68" s="175"/>
      <c r="N68" s="220">
        <v>0</v>
      </c>
      <c r="O68" s="219">
        <v>0</v>
      </c>
      <c r="P68" s="219">
        <v>0</v>
      </c>
      <c r="Q68" s="55">
        <v>2</v>
      </c>
      <c r="R68" s="228">
        <v>0</v>
      </c>
      <c r="S68" s="228">
        <v>2</v>
      </c>
      <c r="T68" s="3">
        <f t="shared" si="1"/>
        <v>2</v>
      </c>
      <c r="U68" s="175">
        <f t="shared" si="2"/>
        <v>0</v>
      </c>
      <c r="V68" s="175">
        <f t="shared" si="3"/>
        <v>2</v>
      </c>
    </row>
    <row r="69" spans="1:22" ht="12" customHeight="1">
      <c r="A69" s="190" t="s">
        <v>237</v>
      </c>
      <c r="B69" s="3"/>
      <c r="C69" s="4"/>
      <c r="D69" s="4"/>
      <c r="E69" s="3"/>
      <c r="F69" s="4"/>
      <c r="G69" s="4"/>
      <c r="H69" s="3"/>
      <c r="I69" s="175"/>
      <c r="J69" s="175"/>
      <c r="K69" s="3"/>
      <c r="L69" s="175"/>
      <c r="M69" s="175"/>
      <c r="N69" s="220">
        <v>0</v>
      </c>
      <c r="O69" s="219">
        <v>0</v>
      </c>
      <c r="P69" s="219">
        <v>0</v>
      </c>
      <c r="Q69" s="55">
        <v>2</v>
      </c>
      <c r="R69" s="228">
        <v>1</v>
      </c>
      <c r="S69" s="228">
        <v>3</v>
      </c>
      <c r="T69" s="3">
        <f t="shared" si="1"/>
        <v>2</v>
      </c>
      <c r="U69" s="175">
        <f t="shared" si="2"/>
        <v>1</v>
      </c>
      <c r="V69" s="175">
        <f t="shared" si="3"/>
        <v>3</v>
      </c>
    </row>
    <row r="70" spans="1:22" ht="12" customHeight="1">
      <c r="A70" s="190" t="s">
        <v>238</v>
      </c>
      <c r="B70" s="3"/>
      <c r="C70" s="4"/>
      <c r="D70" s="4"/>
      <c r="E70" s="3"/>
      <c r="F70" s="4"/>
      <c r="G70" s="4"/>
      <c r="H70" s="3"/>
      <c r="I70" s="175"/>
      <c r="J70" s="175"/>
      <c r="K70" s="3"/>
      <c r="L70" s="175"/>
      <c r="M70" s="175"/>
      <c r="N70" s="220">
        <v>0</v>
      </c>
      <c r="O70" s="219">
        <v>0</v>
      </c>
      <c r="P70" s="219">
        <v>0</v>
      </c>
      <c r="Q70" s="55">
        <v>1</v>
      </c>
      <c r="R70" s="228">
        <v>0</v>
      </c>
      <c r="S70" s="228">
        <v>1</v>
      </c>
      <c r="T70" s="3">
        <f t="shared" si="1"/>
        <v>1</v>
      </c>
      <c r="U70" s="175">
        <f t="shared" si="2"/>
        <v>0</v>
      </c>
      <c r="V70" s="175">
        <f t="shared" si="3"/>
        <v>1</v>
      </c>
    </row>
    <row r="71" spans="1:22" ht="12" customHeight="1">
      <c r="A71" s="190" t="s">
        <v>239</v>
      </c>
      <c r="B71" s="3"/>
      <c r="C71" s="4"/>
      <c r="D71" s="4"/>
      <c r="E71" s="3"/>
      <c r="F71" s="4"/>
      <c r="G71" s="4"/>
      <c r="H71" s="3"/>
      <c r="I71" s="175"/>
      <c r="J71" s="175"/>
      <c r="K71" s="3"/>
      <c r="L71" s="175"/>
      <c r="M71" s="175"/>
      <c r="N71" s="220">
        <v>0</v>
      </c>
      <c r="O71" s="219">
        <v>0</v>
      </c>
      <c r="P71" s="219">
        <v>0</v>
      </c>
      <c r="Q71" s="55">
        <v>1</v>
      </c>
      <c r="R71" s="228">
        <v>0</v>
      </c>
      <c r="S71" s="228">
        <v>1</v>
      </c>
      <c r="T71" s="3">
        <f t="shared" si="1"/>
        <v>1</v>
      </c>
      <c r="U71" s="175">
        <f t="shared" si="2"/>
        <v>0</v>
      </c>
      <c r="V71" s="175">
        <f t="shared" si="3"/>
        <v>1</v>
      </c>
    </row>
    <row r="72" spans="1:22" ht="12" customHeight="1">
      <c r="A72" s="190" t="s">
        <v>240</v>
      </c>
      <c r="B72" s="3"/>
      <c r="C72" s="4"/>
      <c r="D72" s="4"/>
      <c r="E72" s="3"/>
      <c r="F72" s="4"/>
      <c r="G72" s="4"/>
      <c r="H72" s="3"/>
      <c r="I72" s="175"/>
      <c r="J72" s="175"/>
      <c r="K72" s="3"/>
      <c r="L72" s="175"/>
      <c r="M72" s="175"/>
      <c r="N72" s="220">
        <v>0</v>
      </c>
      <c r="O72" s="219">
        <v>0</v>
      </c>
      <c r="P72" s="219">
        <v>0</v>
      </c>
      <c r="Q72" s="55">
        <v>1</v>
      </c>
      <c r="R72" s="228">
        <v>0</v>
      </c>
      <c r="S72" s="228">
        <v>1</v>
      </c>
      <c r="T72" s="3">
        <f t="shared" si="1"/>
        <v>1</v>
      </c>
      <c r="U72" s="175">
        <f t="shared" si="2"/>
        <v>0</v>
      </c>
      <c r="V72" s="175">
        <f t="shared" si="3"/>
        <v>1</v>
      </c>
    </row>
    <row r="73" spans="1:22" ht="12" customHeight="1">
      <c r="A73" s="190" t="s">
        <v>242</v>
      </c>
      <c r="B73" s="3"/>
      <c r="C73" s="4"/>
      <c r="D73" s="4"/>
      <c r="E73" s="3"/>
      <c r="F73" s="4"/>
      <c r="G73" s="4"/>
      <c r="H73" s="3"/>
      <c r="I73" s="175"/>
      <c r="J73" s="175"/>
      <c r="K73" s="3"/>
      <c r="L73" s="175"/>
      <c r="M73" s="175"/>
      <c r="N73" s="220">
        <v>0</v>
      </c>
      <c r="O73" s="219">
        <v>0</v>
      </c>
      <c r="P73" s="219">
        <v>0</v>
      </c>
      <c r="Q73" s="55">
        <v>0</v>
      </c>
      <c r="R73" s="228">
        <v>1</v>
      </c>
      <c r="S73" s="228">
        <v>1</v>
      </c>
      <c r="T73" s="3">
        <f t="shared" si="1"/>
        <v>0</v>
      </c>
      <c r="U73" s="175">
        <f t="shared" si="2"/>
        <v>1</v>
      </c>
      <c r="V73" s="175">
        <f t="shared" si="3"/>
        <v>1</v>
      </c>
    </row>
    <row r="74" spans="1:22" s="136" customFormat="1" ht="12">
      <c r="A74" s="20" t="s">
        <v>8</v>
      </c>
      <c r="B74" s="197">
        <f aca="true" t="shared" si="4" ref="B74:V74">SUM(B9:B73)</f>
        <v>134926</v>
      </c>
      <c r="C74" s="18">
        <f t="shared" si="4"/>
        <v>128863</v>
      </c>
      <c r="D74" s="18">
        <f t="shared" si="4"/>
        <v>263789</v>
      </c>
      <c r="E74" s="197">
        <f t="shared" si="4"/>
        <v>1422</v>
      </c>
      <c r="F74" s="18">
        <f t="shared" si="4"/>
        <v>564</v>
      </c>
      <c r="G74" s="18">
        <f t="shared" si="4"/>
        <v>1986</v>
      </c>
      <c r="H74" s="197">
        <f t="shared" si="4"/>
        <v>220849</v>
      </c>
      <c r="I74" s="18">
        <f t="shared" si="4"/>
        <v>217930</v>
      </c>
      <c r="J74" s="18">
        <f t="shared" si="4"/>
        <v>438779</v>
      </c>
      <c r="K74" s="197">
        <f t="shared" si="4"/>
        <v>15976</v>
      </c>
      <c r="L74" s="18">
        <f t="shared" si="4"/>
        <v>8404</v>
      </c>
      <c r="M74" s="18">
        <f t="shared" si="4"/>
        <v>24380</v>
      </c>
      <c r="N74" s="197">
        <f t="shared" si="4"/>
        <v>214900</v>
      </c>
      <c r="O74" s="18">
        <f t="shared" si="4"/>
        <v>207075</v>
      </c>
      <c r="P74" s="227">
        <f t="shared" si="4"/>
        <v>421975</v>
      </c>
      <c r="Q74" s="197">
        <f t="shared" si="4"/>
        <v>13425</v>
      </c>
      <c r="R74" s="18">
        <f t="shared" si="4"/>
        <v>6906</v>
      </c>
      <c r="S74" s="18">
        <f t="shared" si="4"/>
        <v>20331</v>
      </c>
      <c r="T74" s="197">
        <f t="shared" si="4"/>
        <v>601498</v>
      </c>
      <c r="U74" s="18">
        <f t="shared" si="4"/>
        <v>569742</v>
      </c>
      <c r="V74" s="18">
        <f t="shared" si="4"/>
        <v>1171240</v>
      </c>
    </row>
    <row r="75" ht="8.25" customHeight="1">
      <c r="S75" s="42"/>
    </row>
    <row r="76" spans="1:19" ht="12" customHeight="1">
      <c r="A76" s="207"/>
      <c r="I76" s="39"/>
      <c r="J76" s="39"/>
      <c r="K76" s="39"/>
      <c r="Q76" s="2"/>
      <c r="R76" s="2"/>
      <c r="S76" s="2"/>
    </row>
    <row r="77" ht="11.25">
      <c r="A77" s="190"/>
    </row>
    <row r="79" spans="2:19" ht="11.25">
      <c r="B79" s="39"/>
      <c r="C79" s="39"/>
      <c r="D79" s="39"/>
      <c r="Q79" s="2"/>
      <c r="R79" s="2"/>
      <c r="S79" s="2"/>
    </row>
    <row r="80" spans="2:19" ht="11.25">
      <c r="B80" s="39"/>
      <c r="C80" s="39"/>
      <c r="D80" s="39"/>
      <c r="Q80" s="2"/>
      <c r="R80" s="2"/>
      <c r="S80" s="2"/>
    </row>
    <row r="81" spans="2:19" ht="11.25">
      <c r="B81" s="39"/>
      <c r="C81" s="39"/>
      <c r="D81" s="39"/>
      <c r="Q81" s="2"/>
      <c r="R81" s="2"/>
      <c r="S81" s="2"/>
    </row>
    <row r="82" spans="2:19" ht="11.25">
      <c r="B82" s="39"/>
      <c r="C82" s="39"/>
      <c r="D82" s="39"/>
      <c r="Q82" s="2"/>
      <c r="R82" s="2"/>
      <c r="S82" s="2"/>
    </row>
    <row r="83" spans="2:19" ht="11.25">
      <c r="B83" s="39"/>
      <c r="C83" s="39"/>
      <c r="D83" s="39"/>
      <c r="Q83" s="2"/>
      <c r="R83" s="2"/>
      <c r="S83" s="2"/>
    </row>
    <row r="84" spans="2:19" ht="11.25">
      <c r="B84" s="39"/>
      <c r="C84" s="39"/>
      <c r="D84" s="39"/>
      <c r="Q84" s="2"/>
      <c r="R84" s="2"/>
      <c r="S84" s="2"/>
    </row>
    <row r="85" spans="2:19" ht="11.25">
      <c r="B85" s="39"/>
      <c r="C85" s="39"/>
      <c r="D85" s="39"/>
      <c r="Q85" s="2"/>
      <c r="R85" s="2"/>
      <c r="S85" s="2"/>
    </row>
    <row r="86" spans="2:19" ht="11.25">
      <c r="B86" s="39"/>
      <c r="C86" s="39"/>
      <c r="D86" s="39"/>
      <c r="Q86" s="2"/>
      <c r="R86" s="2"/>
      <c r="S86" s="2"/>
    </row>
    <row r="87" spans="2:19" ht="11.25">
      <c r="B87" s="39"/>
      <c r="C87" s="39"/>
      <c r="D87" s="39"/>
      <c r="Q87" s="2"/>
      <c r="R87" s="2"/>
      <c r="S87" s="2"/>
    </row>
    <row r="88" spans="2:19" ht="11.25">
      <c r="B88" s="39"/>
      <c r="C88" s="39"/>
      <c r="D88" s="39"/>
      <c r="Q88" s="2"/>
      <c r="R88" s="2"/>
      <c r="S88" s="2"/>
    </row>
    <row r="89" spans="2:19" ht="11.25">
      <c r="B89" s="39"/>
      <c r="C89" s="39"/>
      <c r="D89" s="39"/>
      <c r="Q89" s="2"/>
      <c r="R89" s="2"/>
      <c r="S89" s="2"/>
    </row>
    <row r="90" spans="2:19" ht="11.25">
      <c r="B90" s="39"/>
      <c r="C90" s="39"/>
      <c r="D90" s="39"/>
      <c r="Q90" s="2"/>
      <c r="R90" s="2"/>
      <c r="S90" s="2"/>
    </row>
    <row r="91" spans="2:19" ht="11.25">
      <c r="B91" s="39"/>
      <c r="C91" s="39"/>
      <c r="D91" s="39"/>
      <c r="Q91" s="2"/>
      <c r="R91" s="2"/>
      <c r="S91" s="2"/>
    </row>
    <row r="92" spans="2:19" ht="11.25">
      <c r="B92" s="39"/>
      <c r="C92" s="39"/>
      <c r="D92" s="39"/>
      <c r="Q92" s="2"/>
      <c r="R92" s="2"/>
      <c r="S92" s="2"/>
    </row>
    <row r="93" spans="2:19" ht="11.25">
      <c r="B93" s="39"/>
      <c r="C93" s="39"/>
      <c r="D93" s="39"/>
      <c r="Q93" s="2"/>
      <c r="R93" s="2"/>
      <c r="S93" s="2"/>
    </row>
    <row r="94" spans="2:19" ht="11.25">
      <c r="B94" s="39"/>
      <c r="C94" s="39"/>
      <c r="D94" s="39"/>
      <c r="Q94" s="2"/>
      <c r="R94" s="2"/>
      <c r="S94" s="2"/>
    </row>
    <row r="95" spans="2:19" ht="11.25">
      <c r="B95" s="39"/>
      <c r="C95" s="39"/>
      <c r="D95" s="39"/>
      <c r="Q95" s="2"/>
      <c r="R95" s="2"/>
      <c r="S95" s="2"/>
    </row>
    <row r="96" spans="2:19" ht="11.25">
      <c r="B96" s="39"/>
      <c r="C96" s="39"/>
      <c r="D96" s="39"/>
      <c r="Q96" s="2"/>
      <c r="R96" s="2"/>
      <c r="S96" s="2"/>
    </row>
    <row r="97" spans="2:19" ht="11.25">
      <c r="B97" s="39"/>
      <c r="C97" s="39"/>
      <c r="D97" s="39"/>
      <c r="Q97" s="2"/>
      <c r="R97" s="2"/>
      <c r="S97" s="2"/>
    </row>
    <row r="98" spans="2:19" ht="11.25">
      <c r="B98" s="39"/>
      <c r="C98" s="39"/>
      <c r="D98" s="39"/>
      <c r="Q98" s="2"/>
      <c r="R98" s="2"/>
      <c r="S98" s="2"/>
    </row>
  </sheetData>
  <sheetProtection/>
  <mergeCells count="3">
    <mergeCell ref="Q6:S6"/>
    <mergeCell ref="A2:V2"/>
    <mergeCell ref="A3:V3"/>
  </mergeCells>
  <printOptions horizontalCentered="1"/>
  <pageMargins left="0.3937007874015748" right="0.3937007874015748" top="0.7874015748031497" bottom="0.5905511811023623" header="0.5118110236220472" footer="0.5118110236220472"/>
  <pageSetup fitToHeight="2" fitToWidth="2" horizontalDpi="600" verticalDpi="600" orientation="landscape" paperSize="9" scale="8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IV82"/>
  <sheetViews>
    <sheetView zoomScalePageLayoutView="0" workbookViewId="0" topLeftCell="A1">
      <selection activeCell="A85" sqref="A85"/>
    </sheetView>
  </sheetViews>
  <sheetFormatPr defaultColWidth="8.57421875" defaultRowHeight="12.75"/>
  <cols>
    <col min="1" max="1" width="11.7109375" style="389" customWidth="1"/>
    <col min="2" max="3" width="8.00390625" style="388" customWidth="1"/>
    <col min="4" max="4" width="8.00390625" style="389" customWidth="1"/>
    <col min="5" max="6" width="7.140625" style="388" customWidth="1"/>
    <col min="7" max="7" width="7.140625" style="389" customWidth="1"/>
    <col min="8" max="9" width="7.140625" style="388" customWidth="1"/>
    <col min="10" max="10" width="7.140625" style="389" customWidth="1"/>
    <col min="11" max="22" width="7.140625" style="388" customWidth="1"/>
    <col min="23" max="25" width="7.7109375" style="388" customWidth="1"/>
    <col min="26" max="28" width="7.140625" style="388" customWidth="1"/>
    <col min="29" max="31" width="8.421875" style="388" customWidth="1"/>
    <col min="32" max="16384" width="8.57421875" style="388" customWidth="1"/>
  </cols>
  <sheetData>
    <row r="1" spans="1:10" ht="12">
      <c r="A1" s="234" t="s">
        <v>302</v>
      </c>
      <c r="D1" s="388"/>
      <c r="G1" s="388"/>
      <c r="J1" s="388"/>
    </row>
    <row r="2" spans="1:28" ht="12.75" customHeight="1">
      <c r="A2" s="440" t="s">
        <v>291</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row>
    <row r="3" spans="1:28" ht="13.5" customHeight="1">
      <c r="A3" s="441" t="s">
        <v>290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row>
    <row r="4" spans="1:10" ht="9.75" customHeight="1" thickBot="1">
      <c r="A4" s="407"/>
      <c r="B4" s="406"/>
      <c r="C4" s="406"/>
      <c r="D4" s="406"/>
      <c r="E4" s="406"/>
      <c r="F4" s="406"/>
      <c r="G4" s="406"/>
      <c r="H4" s="406"/>
      <c r="I4" s="406"/>
      <c r="J4" s="406"/>
    </row>
    <row r="5" spans="1:31" ht="53.25" customHeight="1">
      <c r="A5" s="442" t="s">
        <v>106</v>
      </c>
      <c r="B5" s="437" t="s">
        <v>289</v>
      </c>
      <c r="C5" s="438"/>
      <c r="D5" s="439"/>
      <c r="E5" s="437" t="s">
        <v>288</v>
      </c>
      <c r="F5" s="438"/>
      <c r="G5" s="439"/>
      <c r="H5" s="437" t="s">
        <v>287</v>
      </c>
      <c r="I5" s="438"/>
      <c r="J5" s="439"/>
      <c r="K5" s="437" t="s">
        <v>286</v>
      </c>
      <c r="L5" s="438"/>
      <c r="M5" s="439"/>
      <c r="N5" s="437" t="s">
        <v>285</v>
      </c>
      <c r="O5" s="438"/>
      <c r="P5" s="439"/>
      <c r="Q5" s="437" t="s">
        <v>284</v>
      </c>
      <c r="R5" s="438"/>
      <c r="S5" s="439"/>
      <c r="T5" s="437" t="s">
        <v>283</v>
      </c>
      <c r="U5" s="438"/>
      <c r="V5" s="439"/>
      <c r="W5" s="437" t="s">
        <v>282</v>
      </c>
      <c r="X5" s="438"/>
      <c r="Y5" s="439"/>
      <c r="Z5" s="437" t="s">
        <v>281</v>
      </c>
      <c r="AA5" s="438"/>
      <c r="AB5" s="438"/>
      <c r="AC5" s="437" t="s">
        <v>280</v>
      </c>
      <c r="AD5" s="438"/>
      <c r="AE5" s="438"/>
    </row>
    <row r="6" spans="1:31" ht="11.25">
      <c r="A6" s="443"/>
      <c r="B6" s="404" t="s">
        <v>54</v>
      </c>
      <c r="C6" s="403" t="s">
        <v>264</v>
      </c>
      <c r="D6" s="405" t="s">
        <v>55</v>
      </c>
      <c r="E6" s="404" t="s">
        <v>54</v>
      </c>
      <c r="F6" s="403" t="s">
        <v>264</v>
      </c>
      <c r="G6" s="405" t="s">
        <v>55</v>
      </c>
      <c r="H6" s="404" t="s">
        <v>54</v>
      </c>
      <c r="I6" s="403" t="s">
        <v>264</v>
      </c>
      <c r="J6" s="405" t="s">
        <v>55</v>
      </c>
      <c r="K6" s="404" t="s">
        <v>54</v>
      </c>
      <c r="L6" s="403" t="s">
        <v>264</v>
      </c>
      <c r="M6" s="405" t="s">
        <v>55</v>
      </c>
      <c r="N6" s="404" t="s">
        <v>54</v>
      </c>
      <c r="O6" s="403" t="s">
        <v>264</v>
      </c>
      <c r="P6" s="405" t="s">
        <v>55</v>
      </c>
      <c r="Q6" s="404" t="s">
        <v>54</v>
      </c>
      <c r="R6" s="403" t="s">
        <v>264</v>
      </c>
      <c r="S6" s="405" t="s">
        <v>55</v>
      </c>
      <c r="T6" s="404" t="s">
        <v>54</v>
      </c>
      <c r="U6" s="403" t="s">
        <v>264</v>
      </c>
      <c r="V6" s="405" t="s">
        <v>55</v>
      </c>
      <c r="W6" s="404" t="s">
        <v>54</v>
      </c>
      <c r="X6" s="403" t="s">
        <v>264</v>
      </c>
      <c r="Y6" s="405" t="s">
        <v>55</v>
      </c>
      <c r="Z6" s="404" t="s">
        <v>54</v>
      </c>
      <c r="AA6" s="403" t="s">
        <v>264</v>
      </c>
      <c r="AB6" s="403" t="s">
        <v>55</v>
      </c>
      <c r="AC6" s="404" t="s">
        <v>54</v>
      </c>
      <c r="AD6" s="403" t="s">
        <v>264</v>
      </c>
      <c r="AE6" s="403" t="s">
        <v>55</v>
      </c>
    </row>
    <row r="7" spans="1:32" ht="13.5" customHeight="1">
      <c r="A7" s="401">
        <v>2003</v>
      </c>
      <c r="B7" s="398">
        <v>1</v>
      </c>
      <c r="C7" s="397">
        <v>0</v>
      </c>
      <c r="D7" s="399">
        <v>1</v>
      </c>
      <c r="E7" s="400">
        <v>0</v>
      </c>
      <c r="F7" s="400">
        <v>0</v>
      </c>
      <c r="G7" s="400">
        <v>0</v>
      </c>
      <c r="H7" s="398">
        <v>0</v>
      </c>
      <c r="I7" s="397">
        <v>0</v>
      </c>
      <c r="J7" s="399">
        <v>0</v>
      </c>
      <c r="K7" s="398">
        <v>0</v>
      </c>
      <c r="L7" s="397">
        <v>0</v>
      </c>
      <c r="M7" s="397">
        <v>0</v>
      </c>
      <c r="N7" s="398">
        <v>0</v>
      </c>
      <c r="O7" s="397">
        <v>0</v>
      </c>
      <c r="P7" s="399">
        <v>0</v>
      </c>
      <c r="Q7" s="398">
        <v>0</v>
      </c>
      <c r="R7" s="397">
        <v>0</v>
      </c>
      <c r="S7" s="399">
        <v>0</v>
      </c>
      <c r="T7" s="398">
        <v>0</v>
      </c>
      <c r="U7" s="397">
        <v>0</v>
      </c>
      <c r="V7" s="399">
        <v>0</v>
      </c>
      <c r="W7" s="400">
        <v>0</v>
      </c>
      <c r="X7" s="400">
        <v>0</v>
      </c>
      <c r="Y7" s="400">
        <v>0</v>
      </c>
      <c r="Z7" s="398">
        <v>0</v>
      </c>
      <c r="AA7" s="397">
        <v>0</v>
      </c>
      <c r="AB7" s="397">
        <v>0</v>
      </c>
      <c r="AC7" s="398">
        <v>1</v>
      </c>
      <c r="AD7" s="397">
        <v>0</v>
      </c>
      <c r="AE7" s="397">
        <v>1</v>
      </c>
      <c r="AF7" s="402"/>
    </row>
    <row r="8" spans="1:31" ht="11.25">
      <c r="A8" s="392">
        <v>2002</v>
      </c>
      <c r="B8" s="398">
        <v>2</v>
      </c>
      <c r="C8" s="397">
        <v>0</v>
      </c>
      <c r="D8" s="399">
        <v>2</v>
      </c>
      <c r="E8" s="400">
        <v>0</v>
      </c>
      <c r="F8" s="400">
        <v>0</v>
      </c>
      <c r="G8" s="400">
        <v>0</v>
      </c>
      <c r="H8" s="398">
        <v>0</v>
      </c>
      <c r="I8" s="397">
        <v>0</v>
      </c>
      <c r="J8" s="399">
        <v>0</v>
      </c>
      <c r="K8" s="398">
        <v>0</v>
      </c>
      <c r="L8" s="397">
        <v>0</v>
      </c>
      <c r="M8" s="397">
        <v>0</v>
      </c>
      <c r="N8" s="398">
        <v>0</v>
      </c>
      <c r="O8" s="397">
        <v>0</v>
      </c>
      <c r="P8" s="399">
        <v>0</v>
      </c>
      <c r="Q8" s="398">
        <v>0</v>
      </c>
      <c r="R8" s="397">
        <v>0</v>
      </c>
      <c r="S8" s="399">
        <v>0</v>
      </c>
      <c r="T8" s="398">
        <v>0</v>
      </c>
      <c r="U8" s="397">
        <v>0</v>
      </c>
      <c r="V8" s="399">
        <v>0</v>
      </c>
      <c r="W8" s="400">
        <v>0</v>
      </c>
      <c r="X8" s="400">
        <v>0</v>
      </c>
      <c r="Y8" s="400">
        <v>0</v>
      </c>
      <c r="Z8" s="398">
        <v>0</v>
      </c>
      <c r="AA8" s="397">
        <v>0</v>
      </c>
      <c r="AB8" s="397">
        <v>0</v>
      </c>
      <c r="AC8" s="398">
        <v>2</v>
      </c>
      <c r="AD8" s="397">
        <v>0</v>
      </c>
      <c r="AE8" s="397">
        <v>2</v>
      </c>
    </row>
    <row r="9" spans="1:31" ht="11.25">
      <c r="A9" s="401">
        <v>2001</v>
      </c>
      <c r="B9" s="398">
        <v>20</v>
      </c>
      <c r="C9" s="397">
        <v>11</v>
      </c>
      <c r="D9" s="399">
        <v>31</v>
      </c>
      <c r="E9" s="400">
        <v>0</v>
      </c>
      <c r="F9" s="400">
        <v>0</v>
      </c>
      <c r="G9" s="400">
        <v>0</v>
      </c>
      <c r="H9" s="398">
        <v>0</v>
      </c>
      <c r="I9" s="397">
        <v>0</v>
      </c>
      <c r="J9" s="399">
        <v>0</v>
      </c>
      <c r="K9" s="398">
        <v>0</v>
      </c>
      <c r="L9" s="397">
        <v>0</v>
      </c>
      <c r="M9" s="397">
        <v>0</v>
      </c>
      <c r="N9" s="398">
        <v>0</v>
      </c>
      <c r="O9" s="397">
        <v>0</v>
      </c>
      <c r="P9" s="399">
        <v>0</v>
      </c>
      <c r="Q9" s="398">
        <v>0</v>
      </c>
      <c r="R9" s="397">
        <v>0</v>
      </c>
      <c r="S9" s="399">
        <v>0</v>
      </c>
      <c r="T9" s="398">
        <v>0</v>
      </c>
      <c r="U9" s="397">
        <v>0</v>
      </c>
      <c r="V9" s="399">
        <v>0</v>
      </c>
      <c r="W9" s="400">
        <v>0</v>
      </c>
      <c r="X9" s="400">
        <v>0</v>
      </c>
      <c r="Y9" s="400">
        <v>0</v>
      </c>
      <c r="Z9" s="398">
        <v>0</v>
      </c>
      <c r="AA9" s="397">
        <v>0</v>
      </c>
      <c r="AB9" s="397">
        <v>0</v>
      </c>
      <c r="AC9" s="398">
        <v>20</v>
      </c>
      <c r="AD9" s="397">
        <v>11</v>
      </c>
      <c r="AE9" s="397">
        <v>31</v>
      </c>
    </row>
    <row r="10" spans="1:31" ht="11.25">
      <c r="A10" s="392">
        <v>2000</v>
      </c>
      <c r="B10" s="398">
        <v>377</v>
      </c>
      <c r="C10" s="397">
        <v>433</v>
      </c>
      <c r="D10" s="399">
        <v>810</v>
      </c>
      <c r="E10" s="400">
        <v>0</v>
      </c>
      <c r="F10" s="400">
        <v>0</v>
      </c>
      <c r="G10" s="400">
        <v>0</v>
      </c>
      <c r="H10" s="398">
        <v>0</v>
      </c>
      <c r="I10" s="397">
        <v>0</v>
      </c>
      <c r="J10" s="399">
        <v>0</v>
      </c>
      <c r="K10" s="398">
        <v>0</v>
      </c>
      <c r="L10" s="397">
        <v>0</v>
      </c>
      <c r="M10" s="397">
        <v>0</v>
      </c>
      <c r="N10" s="398">
        <v>0</v>
      </c>
      <c r="O10" s="397">
        <v>0</v>
      </c>
      <c r="P10" s="399">
        <v>0</v>
      </c>
      <c r="Q10" s="398">
        <v>0</v>
      </c>
      <c r="R10" s="397">
        <v>0</v>
      </c>
      <c r="S10" s="399">
        <v>0</v>
      </c>
      <c r="T10" s="398">
        <v>0</v>
      </c>
      <c r="U10" s="397">
        <v>0</v>
      </c>
      <c r="V10" s="399">
        <v>0</v>
      </c>
      <c r="W10" s="400">
        <v>0</v>
      </c>
      <c r="X10" s="400">
        <v>0</v>
      </c>
      <c r="Y10" s="400">
        <v>0</v>
      </c>
      <c r="Z10" s="398">
        <v>0</v>
      </c>
      <c r="AA10" s="397">
        <v>0</v>
      </c>
      <c r="AB10" s="397">
        <v>0</v>
      </c>
      <c r="AC10" s="398">
        <v>377</v>
      </c>
      <c r="AD10" s="397">
        <v>433</v>
      </c>
      <c r="AE10" s="397">
        <v>810</v>
      </c>
    </row>
    <row r="11" spans="1:31" ht="11.25">
      <c r="A11" s="401">
        <v>1999</v>
      </c>
      <c r="B11" s="398">
        <v>13313</v>
      </c>
      <c r="C11" s="397">
        <v>17610</v>
      </c>
      <c r="D11" s="399">
        <v>30923</v>
      </c>
      <c r="E11" s="400">
        <v>0</v>
      </c>
      <c r="F11" s="400">
        <v>0</v>
      </c>
      <c r="G11" s="400">
        <v>0</v>
      </c>
      <c r="H11" s="398">
        <v>0</v>
      </c>
      <c r="I11" s="397">
        <v>0</v>
      </c>
      <c r="J11" s="399">
        <v>0</v>
      </c>
      <c r="K11" s="398">
        <v>0</v>
      </c>
      <c r="L11" s="397">
        <v>0</v>
      </c>
      <c r="M11" s="397">
        <v>0</v>
      </c>
      <c r="N11" s="398">
        <v>0</v>
      </c>
      <c r="O11" s="397">
        <v>0</v>
      </c>
      <c r="P11" s="399">
        <v>0</v>
      </c>
      <c r="Q11" s="398">
        <v>0</v>
      </c>
      <c r="R11" s="397">
        <v>0</v>
      </c>
      <c r="S11" s="399">
        <v>0</v>
      </c>
      <c r="T11" s="398">
        <v>0</v>
      </c>
      <c r="U11" s="397">
        <v>0</v>
      </c>
      <c r="V11" s="399">
        <v>0</v>
      </c>
      <c r="W11" s="400">
        <v>0</v>
      </c>
      <c r="X11" s="400">
        <v>0</v>
      </c>
      <c r="Y11" s="400">
        <v>0</v>
      </c>
      <c r="Z11" s="398">
        <v>0</v>
      </c>
      <c r="AA11" s="400">
        <v>0</v>
      </c>
      <c r="AB11" s="400">
        <v>0</v>
      </c>
      <c r="AC11" s="398">
        <v>13313</v>
      </c>
      <c r="AD11" s="400">
        <v>17610</v>
      </c>
      <c r="AE11" s="400">
        <v>30923</v>
      </c>
    </row>
    <row r="12" spans="1:31" ht="11.25">
      <c r="A12" s="392">
        <v>1998</v>
      </c>
      <c r="B12" s="398">
        <v>17236</v>
      </c>
      <c r="C12" s="397">
        <v>21390</v>
      </c>
      <c r="D12" s="399">
        <v>38626</v>
      </c>
      <c r="E12" s="400">
        <v>0</v>
      </c>
      <c r="F12" s="400">
        <v>0</v>
      </c>
      <c r="G12" s="400">
        <v>0</v>
      </c>
      <c r="H12" s="398">
        <v>0</v>
      </c>
      <c r="I12" s="397">
        <v>0</v>
      </c>
      <c r="J12" s="399">
        <v>0</v>
      </c>
      <c r="K12" s="398">
        <v>0</v>
      </c>
      <c r="L12" s="397">
        <v>0</v>
      </c>
      <c r="M12" s="397">
        <v>0</v>
      </c>
      <c r="N12" s="398">
        <v>0</v>
      </c>
      <c r="O12" s="397">
        <v>0</v>
      </c>
      <c r="P12" s="399">
        <v>0</v>
      </c>
      <c r="Q12" s="398">
        <v>0</v>
      </c>
      <c r="R12" s="397">
        <v>0</v>
      </c>
      <c r="S12" s="399">
        <v>0</v>
      </c>
      <c r="T12" s="398">
        <v>0</v>
      </c>
      <c r="U12" s="397">
        <v>0</v>
      </c>
      <c r="V12" s="399">
        <v>0</v>
      </c>
      <c r="W12" s="400">
        <v>1</v>
      </c>
      <c r="X12" s="400">
        <v>2</v>
      </c>
      <c r="Y12" s="400">
        <v>3</v>
      </c>
      <c r="Z12" s="398">
        <v>0</v>
      </c>
      <c r="AA12" s="400">
        <v>0</v>
      </c>
      <c r="AB12" s="400">
        <v>0</v>
      </c>
      <c r="AC12" s="398">
        <v>17237</v>
      </c>
      <c r="AD12" s="400">
        <v>21392</v>
      </c>
      <c r="AE12" s="400">
        <v>38629</v>
      </c>
    </row>
    <row r="13" spans="1:31" ht="11.25">
      <c r="A13" s="401">
        <v>1997</v>
      </c>
      <c r="B13" s="398">
        <v>18036</v>
      </c>
      <c r="C13" s="397">
        <v>22217</v>
      </c>
      <c r="D13" s="399">
        <v>40253</v>
      </c>
      <c r="E13" s="400">
        <v>2</v>
      </c>
      <c r="F13" s="400">
        <v>3</v>
      </c>
      <c r="G13" s="400">
        <v>5</v>
      </c>
      <c r="H13" s="398">
        <v>1</v>
      </c>
      <c r="I13" s="397">
        <v>1</v>
      </c>
      <c r="J13" s="399">
        <v>2</v>
      </c>
      <c r="K13" s="398">
        <v>0</v>
      </c>
      <c r="L13" s="397">
        <v>0</v>
      </c>
      <c r="M13" s="397">
        <v>0</v>
      </c>
      <c r="N13" s="398">
        <v>0</v>
      </c>
      <c r="O13" s="397">
        <v>3</v>
      </c>
      <c r="P13" s="399">
        <v>3</v>
      </c>
      <c r="Q13" s="398">
        <v>0</v>
      </c>
      <c r="R13" s="397">
        <v>0</v>
      </c>
      <c r="S13" s="399">
        <v>0</v>
      </c>
      <c r="T13" s="398">
        <v>0</v>
      </c>
      <c r="U13" s="397">
        <v>1</v>
      </c>
      <c r="V13" s="399">
        <v>1</v>
      </c>
      <c r="W13" s="400">
        <v>7</v>
      </c>
      <c r="X13" s="400">
        <v>9</v>
      </c>
      <c r="Y13" s="400">
        <v>16</v>
      </c>
      <c r="Z13" s="398">
        <v>7</v>
      </c>
      <c r="AA13" s="400">
        <v>14</v>
      </c>
      <c r="AB13" s="400">
        <v>21</v>
      </c>
      <c r="AC13" s="398">
        <v>18053</v>
      </c>
      <c r="AD13" s="400">
        <v>22248</v>
      </c>
      <c r="AE13" s="400">
        <v>40301</v>
      </c>
    </row>
    <row r="14" spans="1:31" ht="11.25">
      <c r="A14" s="392">
        <v>1996</v>
      </c>
      <c r="B14" s="398">
        <v>16387</v>
      </c>
      <c r="C14" s="397">
        <v>19258</v>
      </c>
      <c r="D14" s="399">
        <v>35645</v>
      </c>
      <c r="E14" s="400">
        <v>90</v>
      </c>
      <c r="F14" s="400">
        <v>529</v>
      </c>
      <c r="G14" s="400">
        <v>619</v>
      </c>
      <c r="H14" s="398">
        <v>3</v>
      </c>
      <c r="I14" s="397">
        <v>3</v>
      </c>
      <c r="J14" s="399">
        <v>6</v>
      </c>
      <c r="K14" s="398">
        <v>0</v>
      </c>
      <c r="L14" s="397">
        <v>2</v>
      </c>
      <c r="M14" s="397">
        <v>2</v>
      </c>
      <c r="N14" s="398">
        <v>14</v>
      </c>
      <c r="O14" s="397">
        <v>23</v>
      </c>
      <c r="P14" s="399">
        <v>37</v>
      </c>
      <c r="Q14" s="398">
        <v>2</v>
      </c>
      <c r="R14" s="397">
        <v>2</v>
      </c>
      <c r="S14" s="399">
        <v>4</v>
      </c>
      <c r="T14" s="398">
        <v>5</v>
      </c>
      <c r="U14" s="397">
        <v>4</v>
      </c>
      <c r="V14" s="399">
        <v>9</v>
      </c>
      <c r="W14" s="400">
        <v>54</v>
      </c>
      <c r="X14" s="400">
        <v>115</v>
      </c>
      <c r="Y14" s="400">
        <v>169</v>
      </c>
      <c r="Z14" s="398">
        <v>685</v>
      </c>
      <c r="AA14" s="400">
        <v>1007</v>
      </c>
      <c r="AB14" s="400">
        <v>1692</v>
      </c>
      <c r="AC14" s="398">
        <v>17240</v>
      </c>
      <c r="AD14" s="400">
        <v>20943</v>
      </c>
      <c r="AE14" s="400">
        <v>38183</v>
      </c>
    </row>
    <row r="15" spans="1:31" ht="11.25">
      <c r="A15" s="401">
        <v>1995</v>
      </c>
      <c r="B15" s="398">
        <v>13081</v>
      </c>
      <c r="C15" s="397">
        <v>14916</v>
      </c>
      <c r="D15" s="399">
        <v>27997</v>
      </c>
      <c r="E15" s="400">
        <v>142</v>
      </c>
      <c r="F15" s="400">
        <v>475</v>
      </c>
      <c r="G15" s="400">
        <v>617</v>
      </c>
      <c r="H15" s="398">
        <v>61</v>
      </c>
      <c r="I15" s="397">
        <v>68</v>
      </c>
      <c r="J15" s="399">
        <v>129</v>
      </c>
      <c r="K15" s="398">
        <v>0</v>
      </c>
      <c r="L15" s="397">
        <v>2</v>
      </c>
      <c r="M15" s="397">
        <v>2</v>
      </c>
      <c r="N15" s="398">
        <v>81</v>
      </c>
      <c r="O15" s="397">
        <v>217</v>
      </c>
      <c r="P15" s="399">
        <v>298</v>
      </c>
      <c r="Q15" s="398">
        <v>34</v>
      </c>
      <c r="R15" s="397">
        <v>35</v>
      </c>
      <c r="S15" s="399">
        <v>69</v>
      </c>
      <c r="T15" s="398">
        <v>70</v>
      </c>
      <c r="U15" s="397">
        <v>63</v>
      </c>
      <c r="V15" s="399">
        <v>133</v>
      </c>
      <c r="W15" s="400">
        <v>199</v>
      </c>
      <c r="X15" s="400">
        <v>274</v>
      </c>
      <c r="Y15" s="400">
        <v>473</v>
      </c>
      <c r="Z15" s="398">
        <v>861</v>
      </c>
      <c r="AA15" s="400">
        <v>1018</v>
      </c>
      <c r="AB15" s="400">
        <v>1879</v>
      </c>
      <c r="AC15" s="398">
        <v>14529</v>
      </c>
      <c r="AD15" s="400">
        <v>17068</v>
      </c>
      <c r="AE15" s="400">
        <v>31597</v>
      </c>
    </row>
    <row r="16" spans="1:31" ht="11.25">
      <c r="A16" s="392">
        <v>1994</v>
      </c>
      <c r="B16" s="398">
        <v>8651</v>
      </c>
      <c r="C16" s="397">
        <v>9141</v>
      </c>
      <c r="D16" s="399">
        <v>17792</v>
      </c>
      <c r="E16" s="400">
        <v>109</v>
      </c>
      <c r="F16" s="400">
        <v>326</v>
      </c>
      <c r="G16" s="400">
        <v>435</v>
      </c>
      <c r="H16" s="398">
        <v>201</v>
      </c>
      <c r="I16" s="397">
        <v>272</v>
      </c>
      <c r="J16" s="399">
        <v>473</v>
      </c>
      <c r="K16" s="398">
        <v>0</v>
      </c>
      <c r="L16" s="397">
        <v>1</v>
      </c>
      <c r="M16" s="397">
        <v>1</v>
      </c>
      <c r="N16" s="398">
        <v>107</v>
      </c>
      <c r="O16" s="397">
        <v>235</v>
      </c>
      <c r="P16" s="399">
        <v>342</v>
      </c>
      <c r="Q16" s="398">
        <v>173</v>
      </c>
      <c r="R16" s="397">
        <v>193</v>
      </c>
      <c r="S16" s="399">
        <v>366</v>
      </c>
      <c r="T16" s="398">
        <v>299</v>
      </c>
      <c r="U16" s="397">
        <v>314</v>
      </c>
      <c r="V16" s="399">
        <v>613</v>
      </c>
      <c r="W16" s="400">
        <v>233</v>
      </c>
      <c r="X16" s="400">
        <v>257</v>
      </c>
      <c r="Y16" s="400">
        <v>490</v>
      </c>
      <c r="Z16" s="398">
        <v>683</v>
      </c>
      <c r="AA16" s="400">
        <v>652</v>
      </c>
      <c r="AB16" s="400">
        <v>1335</v>
      </c>
      <c r="AC16" s="398">
        <v>10456</v>
      </c>
      <c r="AD16" s="400">
        <v>11391</v>
      </c>
      <c r="AE16" s="400">
        <v>21847</v>
      </c>
    </row>
    <row r="17" spans="1:31" ht="11.25">
      <c r="A17" s="401">
        <v>1993</v>
      </c>
      <c r="B17" s="398">
        <v>5425</v>
      </c>
      <c r="C17" s="397">
        <v>5740</v>
      </c>
      <c r="D17" s="399">
        <v>11165</v>
      </c>
      <c r="E17" s="400">
        <v>60</v>
      </c>
      <c r="F17" s="400">
        <v>226</v>
      </c>
      <c r="G17" s="400">
        <v>286</v>
      </c>
      <c r="H17" s="398">
        <v>153</v>
      </c>
      <c r="I17" s="397">
        <v>205</v>
      </c>
      <c r="J17" s="399">
        <v>358</v>
      </c>
      <c r="K17" s="398">
        <v>0</v>
      </c>
      <c r="L17" s="397">
        <v>1</v>
      </c>
      <c r="M17" s="397">
        <v>1</v>
      </c>
      <c r="N17" s="398">
        <v>92</v>
      </c>
      <c r="O17" s="397">
        <v>141</v>
      </c>
      <c r="P17" s="399">
        <v>233</v>
      </c>
      <c r="Q17" s="398">
        <v>331</v>
      </c>
      <c r="R17" s="397">
        <v>329</v>
      </c>
      <c r="S17" s="399">
        <v>660</v>
      </c>
      <c r="T17" s="398">
        <v>515</v>
      </c>
      <c r="U17" s="397">
        <v>509</v>
      </c>
      <c r="V17" s="399">
        <v>1024</v>
      </c>
      <c r="W17" s="400">
        <v>149</v>
      </c>
      <c r="X17" s="400">
        <v>139</v>
      </c>
      <c r="Y17" s="400">
        <v>288</v>
      </c>
      <c r="Z17" s="398">
        <v>396</v>
      </c>
      <c r="AA17" s="400">
        <v>359</v>
      </c>
      <c r="AB17" s="400">
        <v>755</v>
      </c>
      <c r="AC17" s="398">
        <v>7121</v>
      </c>
      <c r="AD17" s="400">
        <v>7649</v>
      </c>
      <c r="AE17" s="400">
        <v>14770</v>
      </c>
    </row>
    <row r="18" spans="1:31" ht="11.25">
      <c r="A18" s="392">
        <v>1992</v>
      </c>
      <c r="B18" s="398">
        <v>3080</v>
      </c>
      <c r="C18" s="397">
        <v>3226</v>
      </c>
      <c r="D18" s="399">
        <v>6306</v>
      </c>
      <c r="E18" s="400">
        <v>45</v>
      </c>
      <c r="F18" s="400">
        <v>157</v>
      </c>
      <c r="G18" s="400">
        <v>202</v>
      </c>
      <c r="H18" s="398">
        <v>320</v>
      </c>
      <c r="I18" s="397">
        <v>488</v>
      </c>
      <c r="J18" s="399">
        <v>808</v>
      </c>
      <c r="K18" s="398">
        <v>0</v>
      </c>
      <c r="L18" s="397">
        <v>0</v>
      </c>
      <c r="M18" s="397">
        <v>0</v>
      </c>
      <c r="N18" s="398">
        <v>56</v>
      </c>
      <c r="O18" s="397">
        <v>77</v>
      </c>
      <c r="P18" s="399">
        <v>133</v>
      </c>
      <c r="Q18" s="398">
        <v>389</v>
      </c>
      <c r="R18" s="397">
        <v>374</v>
      </c>
      <c r="S18" s="399">
        <v>763</v>
      </c>
      <c r="T18" s="398">
        <v>641</v>
      </c>
      <c r="U18" s="397">
        <v>570</v>
      </c>
      <c r="V18" s="399">
        <v>1211</v>
      </c>
      <c r="W18" s="400">
        <v>111</v>
      </c>
      <c r="X18" s="400">
        <v>109</v>
      </c>
      <c r="Y18" s="400">
        <v>220</v>
      </c>
      <c r="Z18" s="398">
        <v>210</v>
      </c>
      <c r="AA18" s="400">
        <v>221</v>
      </c>
      <c r="AB18" s="400">
        <v>431</v>
      </c>
      <c r="AC18" s="398">
        <v>4852</v>
      </c>
      <c r="AD18" s="400">
        <v>5222</v>
      </c>
      <c r="AE18" s="400">
        <v>10074</v>
      </c>
    </row>
    <row r="19" spans="1:31" ht="11.25">
      <c r="A19" s="401">
        <v>1991</v>
      </c>
      <c r="B19" s="398">
        <v>1800</v>
      </c>
      <c r="C19" s="397">
        <v>2089</v>
      </c>
      <c r="D19" s="399">
        <v>3889</v>
      </c>
      <c r="E19" s="400">
        <v>35</v>
      </c>
      <c r="F19" s="400">
        <v>107</v>
      </c>
      <c r="G19" s="400">
        <v>142</v>
      </c>
      <c r="H19" s="398">
        <v>347</v>
      </c>
      <c r="I19" s="397">
        <v>530</v>
      </c>
      <c r="J19" s="399">
        <v>877</v>
      </c>
      <c r="K19" s="398">
        <v>0</v>
      </c>
      <c r="L19" s="397">
        <v>0</v>
      </c>
      <c r="M19" s="397">
        <v>0</v>
      </c>
      <c r="N19" s="398">
        <v>34</v>
      </c>
      <c r="O19" s="397">
        <v>41</v>
      </c>
      <c r="P19" s="399">
        <v>75</v>
      </c>
      <c r="Q19" s="398">
        <v>540</v>
      </c>
      <c r="R19" s="397">
        <v>501</v>
      </c>
      <c r="S19" s="399">
        <v>1041</v>
      </c>
      <c r="T19" s="398">
        <v>767</v>
      </c>
      <c r="U19" s="397">
        <v>661</v>
      </c>
      <c r="V19" s="399">
        <v>1428</v>
      </c>
      <c r="W19" s="400">
        <v>67</v>
      </c>
      <c r="X19" s="400">
        <v>84</v>
      </c>
      <c r="Y19" s="400">
        <v>151</v>
      </c>
      <c r="Z19" s="398">
        <v>121</v>
      </c>
      <c r="AA19" s="400">
        <v>141</v>
      </c>
      <c r="AB19" s="400">
        <v>262</v>
      </c>
      <c r="AC19" s="398">
        <v>3711</v>
      </c>
      <c r="AD19" s="400">
        <v>4154</v>
      </c>
      <c r="AE19" s="400">
        <v>7865</v>
      </c>
    </row>
    <row r="20" spans="1:31" ht="11.25">
      <c r="A20" s="392">
        <v>1990</v>
      </c>
      <c r="B20" s="398">
        <v>1226</v>
      </c>
      <c r="C20" s="397">
        <v>1507</v>
      </c>
      <c r="D20" s="399">
        <v>2733</v>
      </c>
      <c r="E20" s="400">
        <v>28</v>
      </c>
      <c r="F20" s="400">
        <v>96</v>
      </c>
      <c r="G20" s="400">
        <v>124</v>
      </c>
      <c r="H20" s="398">
        <v>305</v>
      </c>
      <c r="I20" s="397">
        <v>413</v>
      </c>
      <c r="J20" s="399">
        <v>718</v>
      </c>
      <c r="K20" s="398">
        <v>0</v>
      </c>
      <c r="L20" s="397">
        <v>0</v>
      </c>
      <c r="M20" s="397">
        <v>0</v>
      </c>
      <c r="N20" s="398">
        <v>19</v>
      </c>
      <c r="O20" s="397">
        <v>42</v>
      </c>
      <c r="P20" s="399">
        <v>61</v>
      </c>
      <c r="Q20" s="398">
        <v>581</v>
      </c>
      <c r="R20" s="397">
        <v>603</v>
      </c>
      <c r="S20" s="399">
        <v>1184</v>
      </c>
      <c r="T20" s="398">
        <v>749</v>
      </c>
      <c r="U20" s="397">
        <v>665</v>
      </c>
      <c r="V20" s="399">
        <v>1414</v>
      </c>
      <c r="W20" s="400">
        <v>62</v>
      </c>
      <c r="X20" s="400">
        <v>81</v>
      </c>
      <c r="Y20" s="400">
        <v>143</v>
      </c>
      <c r="Z20" s="398">
        <v>67</v>
      </c>
      <c r="AA20" s="400">
        <v>111</v>
      </c>
      <c r="AB20" s="400">
        <v>178</v>
      </c>
      <c r="AC20" s="398">
        <v>3037</v>
      </c>
      <c r="AD20" s="400">
        <v>3518</v>
      </c>
      <c r="AE20" s="400">
        <v>6555</v>
      </c>
    </row>
    <row r="21" spans="1:31" ht="11.25">
      <c r="A21" s="401">
        <v>1989</v>
      </c>
      <c r="B21" s="398">
        <v>917</v>
      </c>
      <c r="C21" s="397">
        <v>1110</v>
      </c>
      <c r="D21" s="399">
        <v>2027</v>
      </c>
      <c r="E21" s="400">
        <v>24</v>
      </c>
      <c r="F21" s="400">
        <v>66</v>
      </c>
      <c r="G21" s="400">
        <v>90</v>
      </c>
      <c r="H21" s="398">
        <v>247</v>
      </c>
      <c r="I21" s="397">
        <v>307</v>
      </c>
      <c r="J21" s="399">
        <v>554</v>
      </c>
      <c r="K21" s="398">
        <v>0</v>
      </c>
      <c r="L21" s="397">
        <v>1</v>
      </c>
      <c r="M21" s="397">
        <v>1</v>
      </c>
      <c r="N21" s="398">
        <v>21</v>
      </c>
      <c r="O21" s="397">
        <v>20</v>
      </c>
      <c r="P21" s="399">
        <v>41</v>
      </c>
      <c r="Q21" s="398">
        <v>526</v>
      </c>
      <c r="R21" s="397">
        <v>494</v>
      </c>
      <c r="S21" s="399">
        <v>1020</v>
      </c>
      <c r="T21" s="398">
        <v>678</v>
      </c>
      <c r="U21" s="397">
        <v>565</v>
      </c>
      <c r="V21" s="399">
        <v>1243</v>
      </c>
      <c r="W21" s="400">
        <v>51</v>
      </c>
      <c r="X21" s="400">
        <v>46</v>
      </c>
      <c r="Y21" s="400">
        <v>97</v>
      </c>
      <c r="Z21" s="398">
        <v>51</v>
      </c>
      <c r="AA21" s="400">
        <v>67</v>
      </c>
      <c r="AB21" s="400">
        <v>118</v>
      </c>
      <c r="AC21" s="398">
        <v>2515</v>
      </c>
      <c r="AD21" s="400">
        <v>2676</v>
      </c>
      <c r="AE21" s="400">
        <v>5191</v>
      </c>
    </row>
    <row r="22" spans="1:31" ht="11.25">
      <c r="A22" s="392">
        <v>1988</v>
      </c>
      <c r="B22" s="398">
        <v>684</v>
      </c>
      <c r="C22" s="397">
        <v>909</v>
      </c>
      <c r="D22" s="399">
        <v>1593</v>
      </c>
      <c r="E22" s="400">
        <v>6</v>
      </c>
      <c r="F22" s="400">
        <v>59</v>
      </c>
      <c r="G22" s="400">
        <v>65</v>
      </c>
      <c r="H22" s="398">
        <v>248</v>
      </c>
      <c r="I22" s="397">
        <v>335</v>
      </c>
      <c r="J22" s="399">
        <v>583</v>
      </c>
      <c r="K22" s="398">
        <v>0</v>
      </c>
      <c r="L22" s="397">
        <v>1</v>
      </c>
      <c r="M22" s="397">
        <v>1</v>
      </c>
      <c r="N22" s="398">
        <v>17</v>
      </c>
      <c r="O22" s="397">
        <v>17</v>
      </c>
      <c r="P22" s="399">
        <v>34</v>
      </c>
      <c r="Q22" s="398">
        <v>436</v>
      </c>
      <c r="R22" s="397">
        <v>376</v>
      </c>
      <c r="S22" s="399">
        <v>812</v>
      </c>
      <c r="T22" s="398">
        <v>488</v>
      </c>
      <c r="U22" s="397">
        <v>420</v>
      </c>
      <c r="V22" s="399">
        <v>908</v>
      </c>
      <c r="W22" s="400">
        <v>31</v>
      </c>
      <c r="X22" s="400">
        <v>55</v>
      </c>
      <c r="Y22" s="400">
        <v>86</v>
      </c>
      <c r="Z22" s="398">
        <v>35</v>
      </c>
      <c r="AA22" s="400">
        <v>58</v>
      </c>
      <c r="AB22" s="400">
        <v>93</v>
      </c>
      <c r="AC22" s="398">
        <v>1945</v>
      </c>
      <c r="AD22" s="400">
        <v>2230</v>
      </c>
      <c r="AE22" s="400">
        <v>4175</v>
      </c>
    </row>
    <row r="23" spans="1:31" ht="11.25">
      <c r="A23" s="401">
        <v>1987</v>
      </c>
      <c r="B23" s="398">
        <v>512</v>
      </c>
      <c r="C23" s="397">
        <v>758</v>
      </c>
      <c r="D23" s="399">
        <v>1270</v>
      </c>
      <c r="E23" s="400">
        <v>11</v>
      </c>
      <c r="F23" s="400">
        <v>53</v>
      </c>
      <c r="G23" s="400">
        <v>64</v>
      </c>
      <c r="H23" s="398">
        <v>175</v>
      </c>
      <c r="I23" s="397">
        <v>196</v>
      </c>
      <c r="J23" s="399">
        <v>371</v>
      </c>
      <c r="K23" s="398">
        <v>0</v>
      </c>
      <c r="L23" s="397">
        <v>0</v>
      </c>
      <c r="M23" s="397">
        <v>0</v>
      </c>
      <c r="N23" s="398">
        <v>7</v>
      </c>
      <c r="O23" s="397">
        <v>16</v>
      </c>
      <c r="P23" s="399">
        <v>23</v>
      </c>
      <c r="Q23" s="398">
        <v>330</v>
      </c>
      <c r="R23" s="397">
        <v>324</v>
      </c>
      <c r="S23" s="399">
        <v>654</v>
      </c>
      <c r="T23" s="398">
        <v>412</v>
      </c>
      <c r="U23" s="397">
        <v>351</v>
      </c>
      <c r="V23" s="399">
        <v>763</v>
      </c>
      <c r="W23" s="400">
        <v>31</v>
      </c>
      <c r="X23" s="400">
        <v>33</v>
      </c>
      <c r="Y23" s="400">
        <v>64</v>
      </c>
      <c r="Z23" s="398">
        <v>38</v>
      </c>
      <c r="AA23" s="400">
        <v>45</v>
      </c>
      <c r="AB23" s="400">
        <v>83</v>
      </c>
      <c r="AC23" s="398">
        <v>1516</v>
      </c>
      <c r="AD23" s="400">
        <v>1776</v>
      </c>
      <c r="AE23" s="400">
        <v>3292</v>
      </c>
    </row>
    <row r="24" spans="1:31" ht="11.25">
      <c r="A24" s="392">
        <v>1986</v>
      </c>
      <c r="B24" s="398">
        <v>428</v>
      </c>
      <c r="C24" s="397">
        <v>610</v>
      </c>
      <c r="D24" s="399">
        <v>1038</v>
      </c>
      <c r="E24" s="400">
        <v>11</v>
      </c>
      <c r="F24" s="400">
        <v>48</v>
      </c>
      <c r="G24" s="400">
        <v>59</v>
      </c>
      <c r="H24" s="398">
        <v>110</v>
      </c>
      <c r="I24" s="397">
        <v>117</v>
      </c>
      <c r="J24" s="399">
        <v>227</v>
      </c>
      <c r="K24" s="398">
        <v>0</v>
      </c>
      <c r="L24" s="397">
        <v>0</v>
      </c>
      <c r="M24" s="397">
        <v>0</v>
      </c>
      <c r="N24" s="398">
        <v>5</v>
      </c>
      <c r="O24" s="397">
        <v>9</v>
      </c>
      <c r="P24" s="399">
        <v>14</v>
      </c>
      <c r="Q24" s="398">
        <v>284</v>
      </c>
      <c r="R24" s="397">
        <v>255</v>
      </c>
      <c r="S24" s="399">
        <v>539</v>
      </c>
      <c r="T24" s="398">
        <v>302</v>
      </c>
      <c r="U24" s="397">
        <v>279</v>
      </c>
      <c r="V24" s="399">
        <v>581</v>
      </c>
      <c r="W24" s="400">
        <v>22</v>
      </c>
      <c r="X24" s="400">
        <v>24</v>
      </c>
      <c r="Y24" s="400">
        <v>46</v>
      </c>
      <c r="Z24" s="398">
        <v>26</v>
      </c>
      <c r="AA24" s="400">
        <v>34</v>
      </c>
      <c r="AB24" s="400">
        <v>60</v>
      </c>
      <c r="AC24" s="398">
        <v>1188</v>
      </c>
      <c r="AD24" s="400">
        <v>1376</v>
      </c>
      <c r="AE24" s="400">
        <v>2564</v>
      </c>
    </row>
    <row r="25" spans="1:31" ht="11.25">
      <c r="A25" s="401">
        <v>1985</v>
      </c>
      <c r="B25" s="398">
        <v>371</v>
      </c>
      <c r="C25" s="397">
        <v>534</v>
      </c>
      <c r="D25" s="399">
        <v>905</v>
      </c>
      <c r="E25" s="400">
        <v>13</v>
      </c>
      <c r="F25" s="400">
        <v>39</v>
      </c>
      <c r="G25" s="400">
        <v>52</v>
      </c>
      <c r="H25" s="398">
        <v>55</v>
      </c>
      <c r="I25" s="397">
        <v>70</v>
      </c>
      <c r="J25" s="399">
        <v>125</v>
      </c>
      <c r="K25" s="398">
        <v>2</v>
      </c>
      <c r="L25" s="397">
        <v>0</v>
      </c>
      <c r="M25" s="397">
        <v>2</v>
      </c>
      <c r="N25" s="398">
        <v>12</v>
      </c>
      <c r="O25" s="397">
        <v>6</v>
      </c>
      <c r="P25" s="399">
        <v>18</v>
      </c>
      <c r="Q25" s="398">
        <v>212</v>
      </c>
      <c r="R25" s="397">
        <v>188</v>
      </c>
      <c r="S25" s="399">
        <v>400</v>
      </c>
      <c r="T25" s="398">
        <v>253</v>
      </c>
      <c r="U25" s="397">
        <v>210</v>
      </c>
      <c r="V25" s="399">
        <v>463</v>
      </c>
      <c r="W25" s="400">
        <v>25</v>
      </c>
      <c r="X25" s="400">
        <v>23</v>
      </c>
      <c r="Y25" s="400">
        <v>48</v>
      </c>
      <c r="Z25" s="398">
        <v>20</v>
      </c>
      <c r="AA25" s="400">
        <v>36</v>
      </c>
      <c r="AB25" s="400">
        <v>56</v>
      </c>
      <c r="AC25" s="398">
        <v>963</v>
      </c>
      <c r="AD25" s="400">
        <v>1106</v>
      </c>
      <c r="AE25" s="400">
        <v>2069</v>
      </c>
    </row>
    <row r="26" spans="1:31" ht="11.25">
      <c r="A26" s="392">
        <v>1984</v>
      </c>
      <c r="B26" s="398">
        <v>312</v>
      </c>
      <c r="C26" s="397">
        <v>515</v>
      </c>
      <c r="D26" s="399">
        <v>827</v>
      </c>
      <c r="E26" s="400">
        <v>10</v>
      </c>
      <c r="F26" s="400">
        <v>47</v>
      </c>
      <c r="G26" s="400">
        <v>57</v>
      </c>
      <c r="H26" s="398">
        <v>44</v>
      </c>
      <c r="I26" s="397">
        <v>43</v>
      </c>
      <c r="J26" s="399">
        <v>87</v>
      </c>
      <c r="K26" s="398">
        <v>0</v>
      </c>
      <c r="L26" s="397">
        <v>0</v>
      </c>
      <c r="M26" s="397">
        <v>0</v>
      </c>
      <c r="N26" s="398">
        <v>9</v>
      </c>
      <c r="O26" s="397">
        <v>8</v>
      </c>
      <c r="P26" s="399">
        <v>17</v>
      </c>
      <c r="Q26" s="398">
        <v>176</v>
      </c>
      <c r="R26" s="397">
        <v>157</v>
      </c>
      <c r="S26" s="399">
        <v>333</v>
      </c>
      <c r="T26" s="398">
        <v>206</v>
      </c>
      <c r="U26" s="397">
        <v>186</v>
      </c>
      <c r="V26" s="399">
        <v>392</v>
      </c>
      <c r="W26" s="400">
        <v>25</v>
      </c>
      <c r="X26" s="400">
        <v>24</v>
      </c>
      <c r="Y26" s="400">
        <v>49</v>
      </c>
      <c r="Z26" s="398">
        <v>33</v>
      </c>
      <c r="AA26" s="400">
        <v>39</v>
      </c>
      <c r="AB26" s="400">
        <v>72</v>
      </c>
      <c r="AC26" s="398">
        <v>815</v>
      </c>
      <c r="AD26" s="400">
        <v>1019</v>
      </c>
      <c r="AE26" s="400">
        <v>1834</v>
      </c>
    </row>
    <row r="27" spans="1:31" ht="11.25">
      <c r="A27" s="401">
        <v>1983</v>
      </c>
      <c r="B27" s="398">
        <v>303</v>
      </c>
      <c r="C27" s="397">
        <v>491</v>
      </c>
      <c r="D27" s="399">
        <v>794</v>
      </c>
      <c r="E27" s="400">
        <v>11</v>
      </c>
      <c r="F27" s="400">
        <v>43</v>
      </c>
      <c r="G27" s="400">
        <v>54</v>
      </c>
      <c r="H27" s="398">
        <v>30</v>
      </c>
      <c r="I27" s="397">
        <v>32</v>
      </c>
      <c r="J27" s="399">
        <v>62</v>
      </c>
      <c r="K27" s="398">
        <v>0</v>
      </c>
      <c r="L27" s="397">
        <v>1</v>
      </c>
      <c r="M27" s="397">
        <v>1</v>
      </c>
      <c r="N27" s="398">
        <v>5</v>
      </c>
      <c r="O27" s="397">
        <v>11</v>
      </c>
      <c r="P27" s="399">
        <v>16</v>
      </c>
      <c r="Q27" s="398">
        <v>168</v>
      </c>
      <c r="R27" s="397">
        <v>115</v>
      </c>
      <c r="S27" s="399">
        <v>283</v>
      </c>
      <c r="T27" s="398">
        <v>192</v>
      </c>
      <c r="U27" s="397">
        <v>145</v>
      </c>
      <c r="V27" s="399">
        <v>337</v>
      </c>
      <c r="W27" s="400">
        <v>17</v>
      </c>
      <c r="X27" s="400">
        <v>22</v>
      </c>
      <c r="Y27" s="400">
        <v>39</v>
      </c>
      <c r="Z27" s="398">
        <v>21</v>
      </c>
      <c r="AA27" s="400">
        <v>36</v>
      </c>
      <c r="AB27" s="400">
        <v>57</v>
      </c>
      <c r="AC27" s="398">
        <v>747</v>
      </c>
      <c r="AD27" s="400">
        <v>896</v>
      </c>
      <c r="AE27" s="400">
        <v>1643</v>
      </c>
    </row>
    <row r="28" spans="1:31" ht="11.25">
      <c r="A28" s="392">
        <v>1982</v>
      </c>
      <c r="B28" s="398">
        <v>227</v>
      </c>
      <c r="C28" s="397">
        <v>438</v>
      </c>
      <c r="D28" s="399">
        <v>665</v>
      </c>
      <c r="E28" s="400">
        <v>9</v>
      </c>
      <c r="F28" s="400">
        <v>38</v>
      </c>
      <c r="G28" s="400">
        <v>47</v>
      </c>
      <c r="H28" s="398">
        <v>43</v>
      </c>
      <c r="I28" s="397">
        <v>29</v>
      </c>
      <c r="J28" s="399">
        <v>72</v>
      </c>
      <c r="K28" s="398">
        <v>0</v>
      </c>
      <c r="L28" s="397">
        <v>0</v>
      </c>
      <c r="M28" s="397">
        <v>0</v>
      </c>
      <c r="N28" s="398">
        <v>10</v>
      </c>
      <c r="O28" s="397">
        <v>6</v>
      </c>
      <c r="P28" s="399">
        <v>16</v>
      </c>
      <c r="Q28" s="398">
        <v>147</v>
      </c>
      <c r="R28" s="397">
        <v>141</v>
      </c>
      <c r="S28" s="399">
        <v>288</v>
      </c>
      <c r="T28" s="398">
        <v>157</v>
      </c>
      <c r="U28" s="397">
        <v>153</v>
      </c>
      <c r="V28" s="399">
        <v>310</v>
      </c>
      <c r="W28" s="400">
        <v>11</v>
      </c>
      <c r="X28" s="400">
        <v>22</v>
      </c>
      <c r="Y28" s="400">
        <v>33</v>
      </c>
      <c r="Z28" s="398">
        <v>22</v>
      </c>
      <c r="AA28" s="400">
        <v>32</v>
      </c>
      <c r="AB28" s="400">
        <v>54</v>
      </c>
      <c r="AC28" s="398">
        <v>626</v>
      </c>
      <c r="AD28" s="400">
        <v>859</v>
      </c>
      <c r="AE28" s="400">
        <v>1485</v>
      </c>
    </row>
    <row r="29" spans="1:31" ht="11.25">
      <c r="A29" s="401">
        <v>1981</v>
      </c>
      <c r="B29" s="398">
        <v>223</v>
      </c>
      <c r="C29" s="397">
        <v>423</v>
      </c>
      <c r="D29" s="399">
        <v>646</v>
      </c>
      <c r="E29" s="400">
        <v>10</v>
      </c>
      <c r="F29" s="400">
        <v>42</v>
      </c>
      <c r="G29" s="400">
        <v>52</v>
      </c>
      <c r="H29" s="398">
        <v>24</v>
      </c>
      <c r="I29" s="397">
        <v>25</v>
      </c>
      <c r="J29" s="399">
        <v>49</v>
      </c>
      <c r="K29" s="398">
        <v>0</v>
      </c>
      <c r="L29" s="397">
        <v>0</v>
      </c>
      <c r="M29" s="397">
        <v>0</v>
      </c>
      <c r="N29" s="398">
        <v>7</v>
      </c>
      <c r="O29" s="397">
        <v>6</v>
      </c>
      <c r="P29" s="399">
        <v>13</v>
      </c>
      <c r="Q29" s="398">
        <v>119</v>
      </c>
      <c r="R29" s="397">
        <v>96</v>
      </c>
      <c r="S29" s="399">
        <v>215</v>
      </c>
      <c r="T29" s="398">
        <v>129</v>
      </c>
      <c r="U29" s="397">
        <v>98</v>
      </c>
      <c r="V29" s="399">
        <v>227</v>
      </c>
      <c r="W29" s="400">
        <v>8</v>
      </c>
      <c r="X29" s="400">
        <v>9</v>
      </c>
      <c r="Y29" s="400">
        <v>17</v>
      </c>
      <c r="Z29" s="398">
        <v>18</v>
      </c>
      <c r="AA29" s="400">
        <v>24</v>
      </c>
      <c r="AB29" s="400">
        <v>42</v>
      </c>
      <c r="AC29" s="398">
        <v>538</v>
      </c>
      <c r="AD29" s="400">
        <v>723</v>
      </c>
      <c r="AE29" s="400">
        <v>1261</v>
      </c>
    </row>
    <row r="30" spans="1:31" ht="11.25">
      <c r="A30" s="392">
        <v>1980</v>
      </c>
      <c r="B30" s="398">
        <v>194</v>
      </c>
      <c r="C30" s="397">
        <v>380</v>
      </c>
      <c r="D30" s="399">
        <v>574</v>
      </c>
      <c r="E30" s="400">
        <v>4</v>
      </c>
      <c r="F30" s="400">
        <v>35</v>
      </c>
      <c r="G30" s="400">
        <v>39</v>
      </c>
      <c r="H30" s="398">
        <v>23</v>
      </c>
      <c r="I30" s="397">
        <v>15</v>
      </c>
      <c r="J30" s="399">
        <v>38</v>
      </c>
      <c r="K30" s="398">
        <v>0</v>
      </c>
      <c r="L30" s="397">
        <v>1</v>
      </c>
      <c r="M30" s="397">
        <v>1</v>
      </c>
      <c r="N30" s="398">
        <v>0</v>
      </c>
      <c r="O30" s="397">
        <v>4</v>
      </c>
      <c r="P30" s="399">
        <v>4</v>
      </c>
      <c r="Q30" s="398">
        <v>93</v>
      </c>
      <c r="R30" s="397">
        <v>98</v>
      </c>
      <c r="S30" s="399">
        <v>191</v>
      </c>
      <c r="T30" s="398">
        <v>106</v>
      </c>
      <c r="U30" s="397">
        <v>95</v>
      </c>
      <c r="V30" s="399">
        <v>201</v>
      </c>
      <c r="W30" s="400">
        <v>13</v>
      </c>
      <c r="X30" s="400">
        <v>10</v>
      </c>
      <c r="Y30" s="400">
        <v>23</v>
      </c>
      <c r="Z30" s="398">
        <v>18</v>
      </c>
      <c r="AA30" s="400">
        <v>27</v>
      </c>
      <c r="AB30" s="400">
        <v>45</v>
      </c>
      <c r="AC30" s="398">
        <v>451</v>
      </c>
      <c r="AD30" s="400">
        <v>665</v>
      </c>
      <c r="AE30" s="400">
        <v>1116</v>
      </c>
    </row>
    <row r="31" spans="1:31" ht="11.25">
      <c r="A31" s="401">
        <v>1979</v>
      </c>
      <c r="B31" s="398">
        <v>147</v>
      </c>
      <c r="C31" s="397">
        <v>322</v>
      </c>
      <c r="D31" s="399">
        <v>469</v>
      </c>
      <c r="E31" s="400">
        <v>3</v>
      </c>
      <c r="F31" s="400">
        <v>41</v>
      </c>
      <c r="G31" s="400">
        <v>44</v>
      </c>
      <c r="H31" s="398">
        <v>26</v>
      </c>
      <c r="I31" s="397">
        <v>15</v>
      </c>
      <c r="J31" s="399">
        <v>41</v>
      </c>
      <c r="K31" s="398">
        <v>0</v>
      </c>
      <c r="L31" s="397">
        <v>0</v>
      </c>
      <c r="M31" s="397">
        <v>0</v>
      </c>
      <c r="N31" s="398">
        <v>1</v>
      </c>
      <c r="O31" s="397">
        <v>7</v>
      </c>
      <c r="P31" s="399">
        <v>8</v>
      </c>
      <c r="Q31" s="398">
        <v>87</v>
      </c>
      <c r="R31" s="397">
        <v>68</v>
      </c>
      <c r="S31" s="399">
        <v>155</v>
      </c>
      <c r="T31" s="398">
        <v>95</v>
      </c>
      <c r="U31" s="397">
        <v>68</v>
      </c>
      <c r="V31" s="399">
        <v>163</v>
      </c>
      <c r="W31" s="400">
        <v>11</v>
      </c>
      <c r="X31" s="400">
        <v>11</v>
      </c>
      <c r="Y31" s="400">
        <v>22</v>
      </c>
      <c r="Z31" s="398">
        <v>13</v>
      </c>
      <c r="AA31" s="400">
        <v>21</v>
      </c>
      <c r="AB31" s="400">
        <v>34</v>
      </c>
      <c r="AC31" s="398">
        <v>383</v>
      </c>
      <c r="AD31" s="400">
        <v>553</v>
      </c>
      <c r="AE31" s="400">
        <v>936</v>
      </c>
    </row>
    <row r="32" spans="1:31" ht="11.25">
      <c r="A32" s="392">
        <v>1978</v>
      </c>
      <c r="B32" s="398">
        <v>164</v>
      </c>
      <c r="C32" s="397">
        <v>288</v>
      </c>
      <c r="D32" s="399">
        <v>452</v>
      </c>
      <c r="E32" s="400">
        <v>8</v>
      </c>
      <c r="F32" s="400">
        <v>23</v>
      </c>
      <c r="G32" s="400">
        <v>31</v>
      </c>
      <c r="H32" s="398">
        <v>18</v>
      </c>
      <c r="I32" s="397">
        <v>14</v>
      </c>
      <c r="J32" s="399">
        <v>32</v>
      </c>
      <c r="K32" s="398">
        <v>0</v>
      </c>
      <c r="L32" s="397">
        <v>0</v>
      </c>
      <c r="M32" s="397">
        <v>0</v>
      </c>
      <c r="N32" s="398">
        <v>3</v>
      </c>
      <c r="O32" s="397">
        <v>5</v>
      </c>
      <c r="P32" s="399">
        <v>8</v>
      </c>
      <c r="Q32" s="398">
        <v>78</v>
      </c>
      <c r="R32" s="397">
        <v>58</v>
      </c>
      <c r="S32" s="399">
        <v>136</v>
      </c>
      <c r="T32" s="398">
        <v>101</v>
      </c>
      <c r="U32" s="397">
        <v>60</v>
      </c>
      <c r="V32" s="399">
        <v>161</v>
      </c>
      <c r="W32" s="400">
        <v>7</v>
      </c>
      <c r="X32" s="400">
        <v>9</v>
      </c>
      <c r="Y32" s="400">
        <v>16</v>
      </c>
      <c r="Z32" s="398">
        <v>11</v>
      </c>
      <c r="AA32" s="400">
        <v>12</v>
      </c>
      <c r="AB32" s="400">
        <v>23</v>
      </c>
      <c r="AC32" s="398">
        <v>390</v>
      </c>
      <c r="AD32" s="400">
        <v>469</v>
      </c>
      <c r="AE32" s="400">
        <v>859</v>
      </c>
    </row>
    <row r="33" spans="1:31" ht="11.25">
      <c r="A33" s="401">
        <v>1977</v>
      </c>
      <c r="B33" s="398">
        <v>123</v>
      </c>
      <c r="C33" s="397">
        <v>233</v>
      </c>
      <c r="D33" s="399">
        <v>356</v>
      </c>
      <c r="E33" s="400">
        <v>1</v>
      </c>
      <c r="F33" s="400">
        <v>25</v>
      </c>
      <c r="G33" s="400">
        <v>26</v>
      </c>
      <c r="H33" s="398">
        <v>15</v>
      </c>
      <c r="I33" s="397">
        <v>12</v>
      </c>
      <c r="J33" s="399">
        <v>27</v>
      </c>
      <c r="K33" s="398">
        <v>0</v>
      </c>
      <c r="L33" s="397">
        <v>1</v>
      </c>
      <c r="M33" s="397">
        <v>1</v>
      </c>
      <c r="N33" s="398">
        <v>1</v>
      </c>
      <c r="O33" s="397">
        <v>5</v>
      </c>
      <c r="P33" s="399">
        <v>6</v>
      </c>
      <c r="Q33" s="398">
        <v>75</v>
      </c>
      <c r="R33" s="397">
        <v>54</v>
      </c>
      <c r="S33" s="399">
        <v>129</v>
      </c>
      <c r="T33" s="398">
        <v>73</v>
      </c>
      <c r="U33" s="397">
        <v>65</v>
      </c>
      <c r="V33" s="399">
        <v>138</v>
      </c>
      <c r="W33" s="400">
        <v>6</v>
      </c>
      <c r="X33" s="400">
        <v>11</v>
      </c>
      <c r="Y33" s="400">
        <v>17</v>
      </c>
      <c r="Z33" s="398">
        <v>9</v>
      </c>
      <c r="AA33" s="400">
        <v>15</v>
      </c>
      <c r="AB33" s="400">
        <v>24</v>
      </c>
      <c r="AC33" s="398">
        <v>303</v>
      </c>
      <c r="AD33" s="400">
        <v>421</v>
      </c>
      <c r="AE33" s="400">
        <v>724</v>
      </c>
    </row>
    <row r="34" spans="1:31" ht="11.25">
      <c r="A34" s="392">
        <v>1976</v>
      </c>
      <c r="B34" s="398">
        <v>104</v>
      </c>
      <c r="C34" s="397">
        <v>224</v>
      </c>
      <c r="D34" s="399">
        <v>328</v>
      </c>
      <c r="E34" s="400">
        <v>3</v>
      </c>
      <c r="F34" s="400">
        <v>31</v>
      </c>
      <c r="G34" s="400">
        <v>34</v>
      </c>
      <c r="H34" s="398">
        <v>13</v>
      </c>
      <c r="I34" s="397">
        <v>6</v>
      </c>
      <c r="J34" s="399">
        <v>19</v>
      </c>
      <c r="K34" s="398">
        <v>0</v>
      </c>
      <c r="L34" s="397">
        <v>0</v>
      </c>
      <c r="M34" s="397">
        <v>0</v>
      </c>
      <c r="N34" s="398">
        <v>4</v>
      </c>
      <c r="O34" s="397">
        <v>4</v>
      </c>
      <c r="P34" s="399">
        <v>8</v>
      </c>
      <c r="Q34" s="398">
        <v>66</v>
      </c>
      <c r="R34" s="397">
        <v>47</v>
      </c>
      <c r="S34" s="399">
        <v>113</v>
      </c>
      <c r="T34" s="398">
        <v>63</v>
      </c>
      <c r="U34" s="397">
        <v>57</v>
      </c>
      <c r="V34" s="399">
        <v>120</v>
      </c>
      <c r="W34" s="400">
        <v>5</v>
      </c>
      <c r="X34" s="400">
        <v>6</v>
      </c>
      <c r="Y34" s="400">
        <v>11</v>
      </c>
      <c r="Z34" s="398">
        <v>3</v>
      </c>
      <c r="AA34" s="400">
        <v>17</v>
      </c>
      <c r="AB34" s="400">
        <v>20</v>
      </c>
      <c r="AC34" s="398">
        <v>261</v>
      </c>
      <c r="AD34" s="400">
        <v>392</v>
      </c>
      <c r="AE34" s="400">
        <v>653</v>
      </c>
    </row>
    <row r="35" spans="1:31" ht="11.25">
      <c r="A35" s="401">
        <v>1975</v>
      </c>
      <c r="B35" s="398">
        <v>101</v>
      </c>
      <c r="C35" s="397">
        <v>188</v>
      </c>
      <c r="D35" s="399">
        <v>289</v>
      </c>
      <c r="E35" s="400">
        <v>4</v>
      </c>
      <c r="F35" s="400">
        <v>28</v>
      </c>
      <c r="G35" s="400">
        <v>32</v>
      </c>
      <c r="H35" s="398">
        <v>8</v>
      </c>
      <c r="I35" s="397">
        <v>7</v>
      </c>
      <c r="J35" s="399">
        <v>15</v>
      </c>
      <c r="K35" s="398">
        <v>0</v>
      </c>
      <c r="L35" s="397">
        <v>0</v>
      </c>
      <c r="M35" s="397">
        <v>0</v>
      </c>
      <c r="N35" s="398">
        <v>4</v>
      </c>
      <c r="O35" s="397">
        <v>5</v>
      </c>
      <c r="P35" s="399">
        <v>9</v>
      </c>
      <c r="Q35" s="398">
        <v>44</v>
      </c>
      <c r="R35" s="397">
        <v>39</v>
      </c>
      <c r="S35" s="399">
        <v>83</v>
      </c>
      <c r="T35" s="398">
        <v>52</v>
      </c>
      <c r="U35" s="397">
        <v>37</v>
      </c>
      <c r="V35" s="399">
        <v>89</v>
      </c>
      <c r="W35" s="400">
        <v>11</v>
      </c>
      <c r="X35" s="400">
        <v>8</v>
      </c>
      <c r="Y35" s="400">
        <v>19</v>
      </c>
      <c r="Z35" s="398">
        <v>10</v>
      </c>
      <c r="AA35" s="400">
        <v>16</v>
      </c>
      <c r="AB35" s="400">
        <v>26</v>
      </c>
      <c r="AC35" s="398">
        <v>234</v>
      </c>
      <c r="AD35" s="400">
        <v>328</v>
      </c>
      <c r="AE35" s="400">
        <v>562</v>
      </c>
    </row>
    <row r="36" spans="1:31" ht="11.25">
      <c r="A36" s="392">
        <v>1974</v>
      </c>
      <c r="B36" s="398">
        <v>81</v>
      </c>
      <c r="C36" s="397">
        <v>179</v>
      </c>
      <c r="D36" s="399">
        <v>260</v>
      </c>
      <c r="E36" s="400">
        <v>4</v>
      </c>
      <c r="F36" s="400">
        <v>22</v>
      </c>
      <c r="G36" s="400">
        <v>26</v>
      </c>
      <c r="H36" s="398">
        <v>9</v>
      </c>
      <c r="I36" s="397">
        <v>6</v>
      </c>
      <c r="J36" s="399">
        <v>15</v>
      </c>
      <c r="K36" s="398">
        <v>0</v>
      </c>
      <c r="L36" s="397">
        <v>0</v>
      </c>
      <c r="M36" s="397">
        <v>0</v>
      </c>
      <c r="N36" s="398">
        <v>5</v>
      </c>
      <c r="O36" s="397">
        <v>3</v>
      </c>
      <c r="P36" s="399">
        <v>8</v>
      </c>
      <c r="Q36" s="398">
        <v>31</v>
      </c>
      <c r="R36" s="397">
        <v>24</v>
      </c>
      <c r="S36" s="399">
        <v>55</v>
      </c>
      <c r="T36" s="398">
        <v>38</v>
      </c>
      <c r="U36" s="397">
        <v>21</v>
      </c>
      <c r="V36" s="399">
        <v>59</v>
      </c>
      <c r="W36" s="400">
        <v>5</v>
      </c>
      <c r="X36" s="400">
        <v>6</v>
      </c>
      <c r="Y36" s="400">
        <v>11</v>
      </c>
      <c r="Z36" s="398">
        <v>4</v>
      </c>
      <c r="AA36" s="400">
        <v>11</v>
      </c>
      <c r="AB36" s="400">
        <v>15</v>
      </c>
      <c r="AC36" s="398">
        <v>177</v>
      </c>
      <c r="AD36" s="400">
        <v>272</v>
      </c>
      <c r="AE36" s="400">
        <v>449</v>
      </c>
    </row>
    <row r="37" spans="1:31" ht="11.25">
      <c r="A37" s="401">
        <v>1973</v>
      </c>
      <c r="B37" s="398">
        <v>64</v>
      </c>
      <c r="C37" s="397">
        <v>161</v>
      </c>
      <c r="D37" s="399">
        <v>225</v>
      </c>
      <c r="E37" s="400">
        <v>4</v>
      </c>
      <c r="F37" s="400">
        <v>22</v>
      </c>
      <c r="G37" s="400">
        <v>26</v>
      </c>
      <c r="H37" s="398">
        <v>7</v>
      </c>
      <c r="I37" s="397">
        <v>10</v>
      </c>
      <c r="J37" s="399">
        <v>17</v>
      </c>
      <c r="K37" s="398">
        <v>0</v>
      </c>
      <c r="L37" s="397">
        <v>0</v>
      </c>
      <c r="M37" s="397">
        <v>0</v>
      </c>
      <c r="N37" s="398">
        <v>1</v>
      </c>
      <c r="O37" s="397">
        <v>4</v>
      </c>
      <c r="P37" s="399">
        <v>5</v>
      </c>
      <c r="Q37" s="398">
        <v>30</v>
      </c>
      <c r="R37" s="397">
        <v>28</v>
      </c>
      <c r="S37" s="399">
        <v>58</v>
      </c>
      <c r="T37" s="398">
        <v>33</v>
      </c>
      <c r="U37" s="397">
        <v>21</v>
      </c>
      <c r="V37" s="399">
        <v>54</v>
      </c>
      <c r="W37" s="400">
        <v>4</v>
      </c>
      <c r="X37" s="400">
        <v>5</v>
      </c>
      <c r="Y37" s="400">
        <v>9</v>
      </c>
      <c r="Z37" s="398">
        <v>3</v>
      </c>
      <c r="AA37" s="400">
        <v>8</v>
      </c>
      <c r="AB37" s="400">
        <v>11</v>
      </c>
      <c r="AC37" s="398">
        <v>146</v>
      </c>
      <c r="AD37" s="400">
        <v>259</v>
      </c>
      <c r="AE37" s="400">
        <v>405</v>
      </c>
    </row>
    <row r="38" spans="1:31" ht="11.25">
      <c r="A38" s="392">
        <v>1972</v>
      </c>
      <c r="B38" s="398">
        <v>58</v>
      </c>
      <c r="C38" s="397">
        <v>154</v>
      </c>
      <c r="D38" s="399">
        <v>212</v>
      </c>
      <c r="E38" s="400">
        <v>2</v>
      </c>
      <c r="F38" s="400">
        <v>21</v>
      </c>
      <c r="G38" s="400">
        <v>23</v>
      </c>
      <c r="H38" s="398">
        <v>6</v>
      </c>
      <c r="I38" s="397">
        <v>8</v>
      </c>
      <c r="J38" s="399">
        <v>14</v>
      </c>
      <c r="K38" s="398">
        <v>0</v>
      </c>
      <c r="L38" s="397">
        <v>0</v>
      </c>
      <c r="M38" s="397">
        <v>0</v>
      </c>
      <c r="N38" s="398">
        <v>5</v>
      </c>
      <c r="O38" s="397">
        <v>2</v>
      </c>
      <c r="P38" s="399">
        <v>7</v>
      </c>
      <c r="Q38" s="398">
        <v>32</v>
      </c>
      <c r="R38" s="397">
        <v>19</v>
      </c>
      <c r="S38" s="399">
        <v>51</v>
      </c>
      <c r="T38" s="398">
        <v>31</v>
      </c>
      <c r="U38" s="397">
        <v>18</v>
      </c>
      <c r="V38" s="399">
        <v>49</v>
      </c>
      <c r="W38" s="400">
        <v>1</v>
      </c>
      <c r="X38" s="400">
        <v>5</v>
      </c>
      <c r="Y38" s="400">
        <v>6</v>
      </c>
      <c r="Z38" s="398">
        <v>5</v>
      </c>
      <c r="AA38" s="400">
        <v>3</v>
      </c>
      <c r="AB38" s="400">
        <v>8</v>
      </c>
      <c r="AC38" s="398">
        <v>140</v>
      </c>
      <c r="AD38" s="400">
        <v>230</v>
      </c>
      <c r="AE38" s="400">
        <v>370</v>
      </c>
    </row>
    <row r="39" spans="1:31" ht="11.25">
      <c r="A39" s="401">
        <v>1971</v>
      </c>
      <c r="B39" s="398">
        <v>70</v>
      </c>
      <c r="C39" s="397">
        <v>128</v>
      </c>
      <c r="D39" s="399">
        <v>198</v>
      </c>
      <c r="E39" s="400">
        <v>4</v>
      </c>
      <c r="F39" s="400">
        <v>17</v>
      </c>
      <c r="G39" s="400">
        <v>21</v>
      </c>
      <c r="H39" s="398">
        <v>6</v>
      </c>
      <c r="I39" s="397">
        <v>6</v>
      </c>
      <c r="J39" s="399">
        <v>12</v>
      </c>
      <c r="K39" s="398">
        <v>0</v>
      </c>
      <c r="L39" s="397">
        <v>0</v>
      </c>
      <c r="M39" s="397">
        <v>0</v>
      </c>
      <c r="N39" s="398">
        <v>3</v>
      </c>
      <c r="O39" s="397">
        <v>0</v>
      </c>
      <c r="P39" s="399">
        <v>3</v>
      </c>
      <c r="Q39" s="398">
        <v>38</v>
      </c>
      <c r="R39" s="397">
        <v>17</v>
      </c>
      <c r="S39" s="399">
        <v>55</v>
      </c>
      <c r="T39" s="398">
        <v>25</v>
      </c>
      <c r="U39" s="397">
        <v>14</v>
      </c>
      <c r="V39" s="399">
        <v>39</v>
      </c>
      <c r="W39" s="400">
        <v>5</v>
      </c>
      <c r="X39" s="400">
        <v>6</v>
      </c>
      <c r="Y39" s="400">
        <v>11</v>
      </c>
      <c r="Z39" s="398">
        <v>4</v>
      </c>
      <c r="AA39" s="400">
        <v>9</v>
      </c>
      <c r="AB39" s="400">
        <v>13</v>
      </c>
      <c r="AC39" s="398">
        <v>155</v>
      </c>
      <c r="AD39" s="400">
        <v>197</v>
      </c>
      <c r="AE39" s="400">
        <v>352</v>
      </c>
    </row>
    <row r="40" spans="1:31" ht="11.25">
      <c r="A40" s="392">
        <v>1970</v>
      </c>
      <c r="B40" s="398">
        <v>64</v>
      </c>
      <c r="C40" s="397">
        <v>105</v>
      </c>
      <c r="D40" s="399">
        <v>169</v>
      </c>
      <c r="E40" s="400">
        <v>4</v>
      </c>
      <c r="F40" s="400">
        <v>17</v>
      </c>
      <c r="G40" s="400">
        <v>21</v>
      </c>
      <c r="H40" s="398">
        <v>3</v>
      </c>
      <c r="I40" s="397">
        <v>9</v>
      </c>
      <c r="J40" s="399">
        <v>12</v>
      </c>
      <c r="K40" s="398">
        <v>0</v>
      </c>
      <c r="L40" s="397">
        <v>0</v>
      </c>
      <c r="M40" s="397">
        <v>0</v>
      </c>
      <c r="N40" s="398">
        <v>3</v>
      </c>
      <c r="O40" s="397">
        <v>2</v>
      </c>
      <c r="P40" s="399">
        <v>5</v>
      </c>
      <c r="Q40" s="398">
        <v>32</v>
      </c>
      <c r="R40" s="397">
        <v>15</v>
      </c>
      <c r="S40" s="399">
        <v>47</v>
      </c>
      <c r="T40" s="398">
        <v>29</v>
      </c>
      <c r="U40" s="397">
        <v>14</v>
      </c>
      <c r="V40" s="399">
        <v>43</v>
      </c>
      <c r="W40" s="400">
        <v>1</v>
      </c>
      <c r="X40" s="400">
        <v>4</v>
      </c>
      <c r="Y40" s="400">
        <v>5</v>
      </c>
      <c r="Z40" s="398">
        <v>3</v>
      </c>
      <c r="AA40" s="400">
        <v>8</v>
      </c>
      <c r="AB40" s="400">
        <v>11</v>
      </c>
      <c r="AC40" s="398">
        <v>139</v>
      </c>
      <c r="AD40" s="400">
        <v>174</v>
      </c>
      <c r="AE40" s="400">
        <v>313</v>
      </c>
    </row>
    <row r="41" spans="1:31" ht="11.25">
      <c r="A41" s="401">
        <v>1969</v>
      </c>
      <c r="B41" s="398">
        <v>44</v>
      </c>
      <c r="C41" s="397">
        <v>115</v>
      </c>
      <c r="D41" s="399">
        <v>159</v>
      </c>
      <c r="E41" s="400">
        <v>1</v>
      </c>
      <c r="F41" s="400">
        <v>14</v>
      </c>
      <c r="G41" s="400">
        <v>15</v>
      </c>
      <c r="H41" s="398">
        <v>5</v>
      </c>
      <c r="I41" s="397">
        <v>6</v>
      </c>
      <c r="J41" s="399">
        <v>11</v>
      </c>
      <c r="K41" s="398">
        <v>0</v>
      </c>
      <c r="L41" s="397">
        <v>0</v>
      </c>
      <c r="M41" s="397">
        <v>0</v>
      </c>
      <c r="N41" s="398">
        <v>3</v>
      </c>
      <c r="O41" s="397">
        <v>2</v>
      </c>
      <c r="P41" s="399">
        <v>5</v>
      </c>
      <c r="Q41" s="398">
        <v>17</v>
      </c>
      <c r="R41" s="397">
        <v>17</v>
      </c>
      <c r="S41" s="399">
        <v>34</v>
      </c>
      <c r="T41" s="398">
        <v>23</v>
      </c>
      <c r="U41" s="397">
        <v>24</v>
      </c>
      <c r="V41" s="399">
        <v>47</v>
      </c>
      <c r="W41" s="400">
        <v>1</v>
      </c>
      <c r="X41" s="400">
        <v>7</v>
      </c>
      <c r="Y41" s="400">
        <v>8</v>
      </c>
      <c r="Z41" s="398">
        <v>1</v>
      </c>
      <c r="AA41" s="400">
        <v>7</v>
      </c>
      <c r="AB41" s="400">
        <v>8</v>
      </c>
      <c r="AC41" s="398">
        <v>95</v>
      </c>
      <c r="AD41" s="400">
        <v>192</v>
      </c>
      <c r="AE41" s="400">
        <v>287</v>
      </c>
    </row>
    <row r="42" spans="1:31" ht="11.25">
      <c r="A42" s="392">
        <v>1968</v>
      </c>
      <c r="B42" s="398">
        <v>44</v>
      </c>
      <c r="C42" s="397">
        <v>76</v>
      </c>
      <c r="D42" s="399">
        <v>120</v>
      </c>
      <c r="E42" s="400">
        <v>1</v>
      </c>
      <c r="F42" s="400">
        <v>10</v>
      </c>
      <c r="G42" s="400">
        <v>11</v>
      </c>
      <c r="H42" s="398">
        <v>7</v>
      </c>
      <c r="I42" s="397">
        <v>13</v>
      </c>
      <c r="J42" s="399">
        <v>20</v>
      </c>
      <c r="K42" s="398">
        <v>0</v>
      </c>
      <c r="L42" s="397">
        <v>1</v>
      </c>
      <c r="M42" s="397">
        <v>1</v>
      </c>
      <c r="N42" s="398">
        <v>0</v>
      </c>
      <c r="O42" s="397">
        <v>0</v>
      </c>
      <c r="P42" s="399">
        <v>0</v>
      </c>
      <c r="Q42" s="398">
        <v>28</v>
      </c>
      <c r="R42" s="397">
        <v>17</v>
      </c>
      <c r="S42" s="399">
        <v>45</v>
      </c>
      <c r="T42" s="398">
        <v>25</v>
      </c>
      <c r="U42" s="397">
        <v>17</v>
      </c>
      <c r="V42" s="399">
        <v>42</v>
      </c>
      <c r="W42" s="400">
        <v>3</v>
      </c>
      <c r="X42" s="400">
        <v>2</v>
      </c>
      <c r="Y42" s="400">
        <v>5</v>
      </c>
      <c r="Z42" s="398">
        <v>3</v>
      </c>
      <c r="AA42" s="400">
        <v>6</v>
      </c>
      <c r="AB42" s="400">
        <v>9</v>
      </c>
      <c r="AC42" s="398">
        <v>111</v>
      </c>
      <c r="AD42" s="400">
        <v>142</v>
      </c>
      <c r="AE42" s="400">
        <v>253</v>
      </c>
    </row>
    <row r="43" spans="1:31" ht="11.25">
      <c r="A43" s="401">
        <v>1967</v>
      </c>
      <c r="B43" s="398">
        <v>39</v>
      </c>
      <c r="C43" s="397">
        <v>64</v>
      </c>
      <c r="D43" s="399">
        <v>103</v>
      </c>
      <c r="E43" s="400">
        <v>0</v>
      </c>
      <c r="F43" s="400">
        <v>12</v>
      </c>
      <c r="G43" s="400">
        <v>12</v>
      </c>
      <c r="H43" s="398">
        <v>3</v>
      </c>
      <c r="I43" s="397">
        <v>1</v>
      </c>
      <c r="J43" s="399">
        <v>4</v>
      </c>
      <c r="K43" s="398">
        <v>0</v>
      </c>
      <c r="L43" s="397">
        <v>0</v>
      </c>
      <c r="M43" s="397">
        <v>0</v>
      </c>
      <c r="N43" s="398">
        <v>0</v>
      </c>
      <c r="O43" s="397">
        <v>1</v>
      </c>
      <c r="P43" s="399">
        <v>1</v>
      </c>
      <c r="Q43" s="398">
        <v>17</v>
      </c>
      <c r="R43" s="397">
        <v>12</v>
      </c>
      <c r="S43" s="399">
        <v>29</v>
      </c>
      <c r="T43" s="398">
        <v>18</v>
      </c>
      <c r="U43" s="397">
        <v>6</v>
      </c>
      <c r="V43" s="399">
        <v>24</v>
      </c>
      <c r="W43" s="400">
        <v>2</v>
      </c>
      <c r="X43" s="400">
        <v>2</v>
      </c>
      <c r="Y43" s="400">
        <v>4</v>
      </c>
      <c r="Z43" s="398">
        <v>2</v>
      </c>
      <c r="AA43" s="400">
        <v>8</v>
      </c>
      <c r="AB43" s="400">
        <v>10</v>
      </c>
      <c r="AC43" s="398">
        <v>81</v>
      </c>
      <c r="AD43" s="400">
        <v>106</v>
      </c>
      <c r="AE43" s="400">
        <v>187</v>
      </c>
    </row>
    <row r="44" spans="1:31" ht="11.25">
      <c r="A44" s="392">
        <v>1966</v>
      </c>
      <c r="B44" s="398">
        <v>26</v>
      </c>
      <c r="C44" s="397">
        <v>76</v>
      </c>
      <c r="D44" s="399">
        <v>102</v>
      </c>
      <c r="E44" s="400">
        <v>1</v>
      </c>
      <c r="F44" s="400">
        <v>14</v>
      </c>
      <c r="G44" s="400">
        <v>15</v>
      </c>
      <c r="H44" s="398">
        <v>2</v>
      </c>
      <c r="I44" s="397">
        <v>3</v>
      </c>
      <c r="J44" s="399">
        <v>5</v>
      </c>
      <c r="K44" s="398">
        <v>0</v>
      </c>
      <c r="L44" s="397">
        <v>0</v>
      </c>
      <c r="M44" s="397">
        <v>0</v>
      </c>
      <c r="N44" s="398">
        <v>0</v>
      </c>
      <c r="O44" s="397">
        <v>1</v>
      </c>
      <c r="P44" s="399">
        <v>1</v>
      </c>
      <c r="Q44" s="398">
        <v>15</v>
      </c>
      <c r="R44" s="397">
        <v>8</v>
      </c>
      <c r="S44" s="399">
        <v>23</v>
      </c>
      <c r="T44" s="398">
        <v>18</v>
      </c>
      <c r="U44" s="397">
        <v>10</v>
      </c>
      <c r="V44" s="399">
        <v>28</v>
      </c>
      <c r="W44" s="400">
        <v>6</v>
      </c>
      <c r="X44" s="400">
        <v>2</v>
      </c>
      <c r="Y44" s="400">
        <v>8</v>
      </c>
      <c r="Z44" s="398">
        <v>4</v>
      </c>
      <c r="AA44" s="400">
        <v>5</v>
      </c>
      <c r="AB44" s="400">
        <v>9</v>
      </c>
      <c r="AC44" s="398">
        <v>72</v>
      </c>
      <c r="AD44" s="400">
        <v>119</v>
      </c>
      <c r="AE44" s="400">
        <v>191</v>
      </c>
    </row>
    <row r="45" spans="1:31" ht="11.25">
      <c r="A45" s="401">
        <v>1965</v>
      </c>
      <c r="B45" s="398">
        <v>36</v>
      </c>
      <c r="C45" s="397">
        <v>59</v>
      </c>
      <c r="D45" s="399">
        <v>95</v>
      </c>
      <c r="E45" s="400">
        <v>1</v>
      </c>
      <c r="F45" s="400">
        <v>5</v>
      </c>
      <c r="G45" s="400">
        <v>6</v>
      </c>
      <c r="H45" s="398">
        <v>4</v>
      </c>
      <c r="I45" s="397">
        <v>3</v>
      </c>
      <c r="J45" s="399">
        <v>7</v>
      </c>
      <c r="K45" s="398">
        <v>0</v>
      </c>
      <c r="L45" s="397">
        <v>0</v>
      </c>
      <c r="M45" s="397">
        <v>0</v>
      </c>
      <c r="N45" s="398">
        <v>2</v>
      </c>
      <c r="O45" s="397">
        <v>2</v>
      </c>
      <c r="P45" s="399">
        <v>4</v>
      </c>
      <c r="Q45" s="398">
        <v>16</v>
      </c>
      <c r="R45" s="397">
        <v>9</v>
      </c>
      <c r="S45" s="399">
        <v>25</v>
      </c>
      <c r="T45" s="398">
        <v>24</v>
      </c>
      <c r="U45" s="397">
        <v>10</v>
      </c>
      <c r="V45" s="399">
        <v>34</v>
      </c>
      <c r="W45" s="400">
        <v>3</v>
      </c>
      <c r="X45" s="400">
        <v>2</v>
      </c>
      <c r="Y45" s="400">
        <v>5</v>
      </c>
      <c r="Z45" s="398">
        <v>3</v>
      </c>
      <c r="AA45" s="400">
        <v>4</v>
      </c>
      <c r="AB45" s="400">
        <v>7</v>
      </c>
      <c r="AC45" s="398">
        <v>89</v>
      </c>
      <c r="AD45" s="400">
        <v>94</v>
      </c>
      <c r="AE45" s="400">
        <v>183</v>
      </c>
    </row>
    <row r="46" spans="1:31" ht="11.25">
      <c r="A46" s="392">
        <v>1964</v>
      </c>
      <c r="B46" s="398">
        <v>28</v>
      </c>
      <c r="C46" s="397">
        <v>57</v>
      </c>
      <c r="D46" s="399">
        <v>85</v>
      </c>
      <c r="E46" s="400">
        <v>2</v>
      </c>
      <c r="F46" s="400">
        <v>8</v>
      </c>
      <c r="G46" s="400">
        <v>10</v>
      </c>
      <c r="H46" s="398">
        <v>3</v>
      </c>
      <c r="I46" s="397">
        <v>3</v>
      </c>
      <c r="J46" s="399">
        <v>6</v>
      </c>
      <c r="K46" s="398">
        <v>0</v>
      </c>
      <c r="L46" s="397">
        <v>0</v>
      </c>
      <c r="M46" s="397">
        <v>0</v>
      </c>
      <c r="N46" s="398">
        <v>1</v>
      </c>
      <c r="O46" s="397">
        <v>2</v>
      </c>
      <c r="P46" s="399">
        <v>3</v>
      </c>
      <c r="Q46" s="398">
        <v>15</v>
      </c>
      <c r="R46" s="397">
        <v>10</v>
      </c>
      <c r="S46" s="399">
        <v>25</v>
      </c>
      <c r="T46" s="398">
        <v>16</v>
      </c>
      <c r="U46" s="397">
        <v>9</v>
      </c>
      <c r="V46" s="399">
        <v>25</v>
      </c>
      <c r="W46" s="400">
        <v>1</v>
      </c>
      <c r="X46" s="400">
        <v>3</v>
      </c>
      <c r="Y46" s="400">
        <v>4</v>
      </c>
      <c r="Z46" s="398">
        <v>3</v>
      </c>
      <c r="AA46" s="400">
        <v>2</v>
      </c>
      <c r="AB46" s="400">
        <v>5</v>
      </c>
      <c r="AC46" s="398">
        <v>69</v>
      </c>
      <c r="AD46" s="400">
        <v>94</v>
      </c>
      <c r="AE46" s="400">
        <v>163</v>
      </c>
    </row>
    <row r="47" spans="1:31" ht="11.25">
      <c r="A47" s="401">
        <v>1963</v>
      </c>
      <c r="B47" s="398">
        <v>22</v>
      </c>
      <c r="C47" s="397">
        <v>39</v>
      </c>
      <c r="D47" s="399">
        <v>61</v>
      </c>
      <c r="E47" s="400">
        <v>1</v>
      </c>
      <c r="F47" s="400">
        <v>5</v>
      </c>
      <c r="G47" s="400">
        <v>6</v>
      </c>
      <c r="H47" s="398">
        <v>3</v>
      </c>
      <c r="I47" s="397">
        <v>3</v>
      </c>
      <c r="J47" s="399">
        <v>6</v>
      </c>
      <c r="K47" s="398">
        <v>0</v>
      </c>
      <c r="L47" s="397">
        <v>0</v>
      </c>
      <c r="M47" s="397">
        <v>0</v>
      </c>
      <c r="N47" s="398">
        <v>0</v>
      </c>
      <c r="O47" s="397">
        <v>1</v>
      </c>
      <c r="P47" s="399">
        <v>1</v>
      </c>
      <c r="Q47" s="398">
        <v>16</v>
      </c>
      <c r="R47" s="397">
        <v>4</v>
      </c>
      <c r="S47" s="399">
        <v>20</v>
      </c>
      <c r="T47" s="398">
        <v>18</v>
      </c>
      <c r="U47" s="397">
        <v>9</v>
      </c>
      <c r="V47" s="399">
        <v>27</v>
      </c>
      <c r="W47" s="400">
        <v>2</v>
      </c>
      <c r="X47" s="400">
        <v>1</v>
      </c>
      <c r="Y47" s="400">
        <v>3</v>
      </c>
      <c r="Z47" s="398">
        <v>0</v>
      </c>
      <c r="AA47" s="400">
        <v>4</v>
      </c>
      <c r="AB47" s="400">
        <v>4</v>
      </c>
      <c r="AC47" s="398">
        <v>62</v>
      </c>
      <c r="AD47" s="400">
        <v>66</v>
      </c>
      <c r="AE47" s="400">
        <v>128</v>
      </c>
    </row>
    <row r="48" spans="1:31" ht="11.25">
      <c r="A48" s="392">
        <v>1962</v>
      </c>
      <c r="B48" s="398">
        <v>20</v>
      </c>
      <c r="C48" s="397">
        <v>34</v>
      </c>
      <c r="D48" s="399">
        <v>54</v>
      </c>
      <c r="E48" s="400">
        <v>0</v>
      </c>
      <c r="F48" s="400">
        <v>5</v>
      </c>
      <c r="G48" s="400">
        <v>5</v>
      </c>
      <c r="H48" s="398">
        <v>1</v>
      </c>
      <c r="I48" s="397">
        <v>3</v>
      </c>
      <c r="J48" s="399">
        <v>4</v>
      </c>
      <c r="K48" s="398">
        <v>0</v>
      </c>
      <c r="L48" s="397">
        <v>0</v>
      </c>
      <c r="M48" s="397">
        <v>0</v>
      </c>
      <c r="N48" s="398">
        <v>1</v>
      </c>
      <c r="O48" s="397">
        <v>0</v>
      </c>
      <c r="P48" s="399">
        <v>1</v>
      </c>
      <c r="Q48" s="398">
        <v>15</v>
      </c>
      <c r="R48" s="397">
        <v>6</v>
      </c>
      <c r="S48" s="399">
        <v>21</v>
      </c>
      <c r="T48" s="398">
        <v>15</v>
      </c>
      <c r="U48" s="397">
        <v>6</v>
      </c>
      <c r="V48" s="399">
        <v>21</v>
      </c>
      <c r="W48" s="400">
        <v>0</v>
      </c>
      <c r="X48" s="400">
        <v>0</v>
      </c>
      <c r="Y48" s="400">
        <v>0</v>
      </c>
      <c r="Z48" s="398">
        <v>0</v>
      </c>
      <c r="AA48" s="400">
        <v>5</v>
      </c>
      <c r="AB48" s="400">
        <v>5</v>
      </c>
      <c r="AC48" s="398">
        <v>52</v>
      </c>
      <c r="AD48" s="400">
        <v>59</v>
      </c>
      <c r="AE48" s="400">
        <v>111</v>
      </c>
    </row>
    <row r="49" spans="1:31" ht="11.25">
      <c r="A49" s="401">
        <v>1961</v>
      </c>
      <c r="B49" s="398">
        <v>20</v>
      </c>
      <c r="C49" s="397">
        <v>22</v>
      </c>
      <c r="D49" s="399">
        <v>42</v>
      </c>
      <c r="E49" s="400">
        <v>1</v>
      </c>
      <c r="F49" s="400">
        <v>5</v>
      </c>
      <c r="G49" s="400">
        <v>6</v>
      </c>
      <c r="H49" s="398">
        <v>3</v>
      </c>
      <c r="I49" s="397">
        <v>1</v>
      </c>
      <c r="J49" s="399">
        <v>4</v>
      </c>
      <c r="K49" s="398">
        <v>0</v>
      </c>
      <c r="L49" s="397">
        <v>0</v>
      </c>
      <c r="M49" s="397">
        <v>0</v>
      </c>
      <c r="N49" s="398">
        <v>2</v>
      </c>
      <c r="O49" s="397">
        <v>1</v>
      </c>
      <c r="P49" s="399">
        <v>3</v>
      </c>
      <c r="Q49" s="398">
        <v>14</v>
      </c>
      <c r="R49" s="397">
        <v>5</v>
      </c>
      <c r="S49" s="399">
        <v>19</v>
      </c>
      <c r="T49" s="398">
        <v>11</v>
      </c>
      <c r="U49" s="397">
        <v>5</v>
      </c>
      <c r="V49" s="399">
        <v>16</v>
      </c>
      <c r="W49" s="400">
        <v>0</v>
      </c>
      <c r="X49" s="400">
        <v>1</v>
      </c>
      <c r="Y49" s="400">
        <v>1</v>
      </c>
      <c r="Z49" s="398">
        <v>0</v>
      </c>
      <c r="AA49" s="400">
        <v>1</v>
      </c>
      <c r="AB49" s="400">
        <v>1</v>
      </c>
      <c r="AC49" s="398">
        <v>51</v>
      </c>
      <c r="AD49" s="400">
        <v>41</v>
      </c>
      <c r="AE49" s="400">
        <v>92</v>
      </c>
    </row>
    <row r="50" spans="1:31" ht="11.25">
      <c r="A50" s="392">
        <v>1960</v>
      </c>
      <c r="B50" s="398">
        <v>14</v>
      </c>
      <c r="C50" s="397">
        <v>13</v>
      </c>
      <c r="D50" s="399">
        <v>27</v>
      </c>
      <c r="E50" s="400">
        <v>0</v>
      </c>
      <c r="F50" s="400">
        <v>2</v>
      </c>
      <c r="G50" s="400">
        <v>2</v>
      </c>
      <c r="H50" s="398">
        <v>1</v>
      </c>
      <c r="I50" s="397">
        <v>1</v>
      </c>
      <c r="J50" s="399">
        <v>2</v>
      </c>
      <c r="K50" s="398">
        <v>0</v>
      </c>
      <c r="L50" s="397">
        <v>0</v>
      </c>
      <c r="M50" s="397">
        <v>0</v>
      </c>
      <c r="N50" s="398">
        <v>2</v>
      </c>
      <c r="O50" s="397">
        <v>1</v>
      </c>
      <c r="P50" s="399">
        <v>3</v>
      </c>
      <c r="Q50" s="398">
        <v>13</v>
      </c>
      <c r="R50" s="397">
        <v>6</v>
      </c>
      <c r="S50" s="399">
        <v>19</v>
      </c>
      <c r="T50" s="398">
        <v>11</v>
      </c>
      <c r="U50" s="397">
        <v>10</v>
      </c>
      <c r="V50" s="399">
        <v>21</v>
      </c>
      <c r="W50" s="400">
        <v>2</v>
      </c>
      <c r="X50" s="400">
        <v>0</v>
      </c>
      <c r="Y50" s="400">
        <v>2</v>
      </c>
      <c r="Z50" s="398">
        <v>1</v>
      </c>
      <c r="AA50" s="400">
        <v>0</v>
      </c>
      <c r="AB50" s="400">
        <v>1</v>
      </c>
      <c r="AC50" s="398">
        <v>44</v>
      </c>
      <c r="AD50" s="400">
        <v>33</v>
      </c>
      <c r="AE50" s="400">
        <v>77</v>
      </c>
    </row>
    <row r="51" spans="1:31" ht="11.25">
      <c r="A51" s="401">
        <v>1959</v>
      </c>
      <c r="B51" s="398">
        <v>15</v>
      </c>
      <c r="C51" s="397">
        <v>6</v>
      </c>
      <c r="D51" s="399">
        <v>21</v>
      </c>
      <c r="E51" s="400">
        <v>0</v>
      </c>
      <c r="F51" s="400">
        <v>1</v>
      </c>
      <c r="G51" s="400">
        <v>1</v>
      </c>
      <c r="H51" s="398">
        <v>3</v>
      </c>
      <c r="I51" s="397">
        <v>1</v>
      </c>
      <c r="J51" s="399">
        <v>4</v>
      </c>
      <c r="K51" s="398">
        <v>0</v>
      </c>
      <c r="L51" s="397">
        <v>0</v>
      </c>
      <c r="M51" s="397">
        <v>0</v>
      </c>
      <c r="N51" s="398">
        <v>0</v>
      </c>
      <c r="O51" s="397">
        <v>0</v>
      </c>
      <c r="P51" s="399">
        <v>0</v>
      </c>
      <c r="Q51" s="398">
        <v>19</v>
      </c>
      <c r="R51" s="397">
        <v>5</v>
      </c>
      <c r="S51" s="399">
        <v>24</v>
      </c>
      <c r="T51" s="398">
        <v>14</v>
      </c>
      <c r="U51" s="397">
        <v>3</v>
      </c>
      <c r="V51" s="399">
        <v>17</v>
      </c>
      <c r="W51" s="400">
        <v>0</v>
      </c>
      <c r="X51" s="400">
        <v>0</v>
      </c>
      <c r="Y51" s="400">
        <v>0</v>
      </c>
      <c r="Z51" s="398">
        <v>0</v>
      </c>
      <c r="AA51" s="400">
        <v>0</v>
      </c>
      <c r="AB51" s="400">
        <v>0</v>
      </c>
      <c r="AC51" s="398">
        <v>51</v>
      </c>
      <c r="AD51" s="400">
        <v>16</v>
      </c>
      <c r="AE51" s="400">
        <v>67</v>
      </c>
    </row>
    <row r="52" spans="1:31" ht="11.25">
      <c r="A52" s="392">
        <v>1958</v>
      </c>
      <c r="B52" s="398">
        <v>15</v>
      </c>
      <c r="C52" s="397">
        <v>6</v>
      </c>
      <c r="D52" s="399">
        <v>21</v>
      </c>
      <c r="E52" s="400">
        <v>0</v>
      </c>
      <c r="F52" s="400">
        <v>1</v>
      </c>
      <c r="G52" s="400">
        <v>1</v>
      </c>
      <c r="H52" s="398">
        <v>3</v>
      </c>
      <c r="I52" s="397">
        <v>0</v>
      </c>
      <c r="J52" s="399">
        <v>3</v>
      </c>
      <c r="K52" s="398">
        <v>0</v>
      </c>
      <c r="L52" s="397">
        <v>0</v>
      </c>
      <c r="M52" s="397">
        <v>0</v>
      </c>
      <c r="N52" s="398">
        <v>0</v>
      </c>
      <c r="O52" s="397">
        <v>0</v>
      </c>
      <c r="P52" s="399">
        <v>0</v>
      </c>
      <c r="Q52" s="398">
        <v>9</v>
      </c>
      <c r="R52" s="397">
        <v>3</v>
      </c>
      <c r="S52" s="399">
        <v>12</v>
      </c>
      <c r="T52" s="398">
        <v>12</v>
      </c>
      <c r="U52" s="397">
        <v>4</v>
      </c>
      <c r="V52" s="399">
        <v>16</v>
      </c>
      <c r="W52" s="400">
        <v>2</v>
      </c>
      <c r="X52" s="400">
        <v>0</v>
      </c>
      <c r="Y52" s="400">
        <v>2</v>
      </c>
      <c r="Z52" s="398">
        <v>0</v>
      </c>
      <c r="AA52" s="400">
        <v>1</v>
      </c>
      <c r="AB52" s="400">
        <v>1</v>
      </c>
      <c r="AC52" s="398">
        <v>41</v>
      </c>
      <c r="AD52" s="400">
        <v>15</v>
      </c>
      <c r="AE52" s="400">
        <v>56</v>
      </c>
    </row>
    <row r="53" spans="1:31" ht="11.25">
      <c r="A53" s="401">
        <v>1957</v>
      </c>
      <c r="B53" s="398">
        <v>9</v>
      </c>
      <c r="C53" s="397">
        <v>5</v>
      </c>
      <c r="D53" s="399">
        <v>14</v>
      </c>
      <c r="E53" s="400">
        <v>0</v>
      </c>
      <c r="F53" s="400">
        <v>1</v>
      </c>
      <c r="G53" s="400">
        <v>1</v>
      </c>
      <c r="H53" s="398">
        <v>2</v>
      </c>
      <c r="I53" s="397">
        <v>0</v>
      </c>
      <c r="J53" s="399">
        <v>2</v>
      </c>
      <c r="K53" s="398">
        <v>0</v>
      </c>
      <c r="L53" s="397">
        <v>0</v>
      </c>
      <c r="M53" s="397">
        <v>0</v>
      </c>
      <c r="N53" s="398">
        <v>0</v>
      </c>
      <c r="O53" s="397">
        <v>0</v>
      </c>
      <c r="P53" s="399">
        <v>0</v>
      </c>
      <c r="Q53" s="398">
        <v>11</v>
      </c>
      <c r="R53" s="397">
        <v>5</v>
      </c>
      <c r="S53" s="399">
        <v>16</v>
      </c>
      <c r="T53" s="398">
        <v>8</v>
      </c>
      <c r="U53" s="397">
        <v>5</v>
      </c>
      <c r="V53" s="399">
        <v>13</v>
      </c>
      <c r="W53" s="400">
        <v>0</v>
      </c>
      <c r="X53" s="400">
        <v>1</v>
      </c>
      <c r="Y53" s="400">
        <v>1</v>
      </c>
      <c r="Z53" s="398">
        <v>0</v>
      </c>
      <c r="AA53" s="400">
        <v>1</v>
      </c>
      <c r="AB53" s="400">
        <v>1</v>
      </c>
      <c r="AC53" s="398">
        <v>30</v>
      </c>
      <c r="AD53" s="400">
        <v>18</v>
      </c>
      <c r="AE53" s="400">
        <v>48</v>
      </c>
    </row>
    <row r="54" spans="1:31" ht="11.25">
      <c r="A54" s="392">
        <v>1956</v>
      </c>
      <c r="B54" s="398">
        <v>12</v>
      </c>
      <c r="C54" s="397">
        <v>6</v>
      </c>
      <c r="D54" s="399">
        <v>18</v>
      </c>
      <c r="E54" s="400">
        <v>0</v>
      </c>
      <c r="F54" s="400">
        <v>1</v>
      </c>
      <c r="G54" s="400">
        <v>1</v>
      </c>
      <c r="H54" s="398">
        <v>1</v>
      </c>
      <c r="I54" s="397">
        <v>0</v>
      </c>
      <c r="J54" s="399">
        <v>1</v>
      </c>
      <c r="K54" s="398">
        <v>0</v>
      </c>
      <c r="L54" s="397">
        <v>0</v>
      </c>
      <c r="M54" s="397">
        <v>0</v>
      </c>
      <c r="N54" s="398">
        <v>0</v>
      </c>
      <c r="O54" s="397">
        <v>0</v>
      </c>
      <c r="P54" s="399">
        <v>0</v>
      </c>
      <c r="Q54" s="398">
        <v>7</v>
      </c>
      <c r="R54" s="397">
        <v>3</v>
      </c>
      <c r="S54" s="399">
        <v>10</v>
      </c>
      <c r="T54" s="398">
        <v>7</v>
      </c>
      <c r="U54" s="397">
        <v>5</v>
      </c>
      <c r="V54" s="399">
        <v>12</v>
      </c>
      <c r="W54" s="400">
        <v>0</v>
      </c>
      <c r="X54" s="400">
        <v>0</v>
      </c>
      <c r="Y54" s="400">
        <v>0</v>
      </c>
      <c r="Z54" s="398">
        <v>0</v>
      </c>
      <c r="AA54" s="400">
        <v>0</v>
      </c>
      <c r="AB54" s="400">
        <v>0</v>
      </c>
      <c r="AC54" s="398">
        <v>27</v>
      </c>
      <c r="AD54" s="400">
        <v>15</v>
      </c>
      <c r="AE54" s="400">
        <v>42</v>
      </c>
    </row>
    <row r="55" spans="1:31" ht="11.25">
      <c r="A55" s="401">
        <v>1955</v>
      </c>
      <c r="B55" s="398">
        <v>7</v>
      </c>
      <c r="C55" s="397">
        <v>8</v>
      </c>
      <c r="D55" s="399">
        <v>15</v>
      </c>
      <c r="E55" s="400">
        <v>0</v>
      </c>
      <c r="F55" s="400">
        <v>0</v>
      </c>
      <c r="G55" s="400">
        <v>0</v>
      </c>
      <c r="H55" s="398">
        <v>1</v>
      </c>
      <c r="I55" s="397">
        <v>0</v>
      </c>
      <c r="J55" s="399">
        <v>1</v>
      </c>
      <c r="K55" s="398">
        <v>0</v>
      </c>
      <c r="L55" s="397">
        <v>0</v>
      </c>
      <c r="M55" s="397">
        <v>0</v>
      </c>
      <c r="N55" s="398">
        <v>0</v>
      </c>
      <c r="O55" s="397">
        <v>1</v>
      </c>
      <c r="P55" s="399">
        <v>1</v>
      </c>
      <c r="Q55" s="398">
        <v>6</v>
      </c>
      <c r="R55" s="397">
        <v>3</v>
      </c>
      <c r="S55" s="399">
        <v>9</v>
      </c>
      <c r="T55" s="398">
        <v>6</v>
      </c>
      <c r="U55" s="397">
        <v>2</v>
      </c>
      <c r="V55" s="399">
        <v>8</v>
      </c>
      <c r="W55" s="400">
        <v>1</v>
      </c>
      <c r="X55" s="400">
        <v>0</v>
      </c>
      <c r="Y55" s="400">
        <v>1</v>
      </c>
      <c r="Z55" s="398">
        <v>0</v>
      </c>
      <c r="AA55" s="400">
        <v>0</v>
      </c>
      <c r="AB55" s="400">
        <v>0</v>
      </c>
      <c r="AC55" s="398">
        <v>21</v>
      </c>
      <c r="AD55" s="400">
        <v>14</v>
      </c>
      <c r="AE55" s="400">
        <v>35</v>
      </c>
    </row>
    <row r="56" spans="1:31" ht="11.25">
      <c r="A56" s="392">
        <v>1954</v>
      </c>
      <c r="B56" s="398">
        <v>6</v>
      </c>
      <c r="C56" s="397">
        <v>3</v>
      </c>
      <c r="D56" s="399">
        <v>9</v>
      </c>
      <c r="E56" s="400">
        <v>1</v>
      </c>
      <c r="F56" s="400">
        <v>0</v>
      </c>
      <c r="G56" s="400">
        <v>1</v>
      </c>
      <c r="H56" s="398">
        <v>2</v>
      </c>
      <c r="I56" s="397">
        <v>0</v>
      </c>
      <c r="J56" s="399">
        <v>2</v>
      </c>
      <c r="K56" s="398">
        <v>0</v>
      </c>
      <c r="L56" s="397">
        <v>0</v>
      </c>
      <c r="M56" s="397">
        <v>0</v>
      </c>
      <c r="N56" s="398">
        <v>0</v>
      </c>
      <c r="O56" s="397">
        <v>0</v>
      </c>
      <c r="P56" s="399">
        <v>0</v>
      </c>
      <c r="Q56" s="398">
        <v>7</v>
      </c>
      <c r="R56" s="397">
        <v>2</v>
      </c>
      <c r="S56" s="399">
        <v>9</v>
      </c>
      <c r="T56" s="398">
        <v>7</v>
      </c>
      <c r="U56" s="397">
        <v>1</v>
      </c>
      <c r="V56" s="399">
        <v>8</v>
      </c>
      <c r="W56" s="400">
        <v>1</v>
      </c>
      <c r="X56" s="400">
        <v>1</v>
      </c>
      <c r="Y56" s="400">
        <v>2</v>
      </c>
      <c r="Z56" s="398">
        <v>0</v>
      </c>
      <c r="AA56" s="400">
        <v>1</v>
      </c>
      <c r="AB56" s="400">
        <v>1</v>
      </c>
      <c r="AC56" s="398">
        <v>24</v>
      </c>
      <c r="AD56" s="400">
        <v>8</v>
      </c>
      <c r="AE56" s="400">
        <v>32</v>
      </c>
    </row>
    <row r="57" spans="1:31" ht="11.25">
      <c r="A57" s="401">
        <v>1953</v>
      </c>
      <c r="B57" s="398">
        <v>6</v>
      </c>
      <c r="C57" s="397">
        <v>5</v>
      </c>
      <c r="D57" s="399">
        <v>11</v>
      </c>
      <c r="E57" s="400">
        <v>1</v>
      </c>
      <c r="F57" s="400">
        <v>0</v>
      </c>
      <c r="G57" s="400">
        <v>1</v>
      </c>
      <c r="H57" s="398">
        <v>3</v>
      </c>
      <c r="I57" s="397">
        <v>0</v>
      </c>
      <c r="J57" s="399">
        <v>3</v>
      </c>
      <c r="K57" s="398">
        <v>0</v>
      </c>
      <c r="L57" s="397">
        <v>0</v>
      </c>
      <c r="M57" s="397">
        <v>0</v>
      </c>
      <c r="N57" s="398">
        <v>0</v>
      </c>
      <c r="O57" s="397">
        <v>0</v>
      </c>
      <c r="P57" s="399">
        <v>0</v>
      </c>
      <c r="Q57" s="398">
        <v>5</v>
      </c>
      <c r="R57" s="397">
        <v>3</v>
      </c>
      <c r="S57" s="399">
        <v>8</v>
      </c>
      <c r="T57" s="398">
        <v>5</v>
      </c>
      <c r="U57" s="397">
        <v>3</v>
      </c>
      <c r="V57" s="399">
        <v>8</v>
      </c>
      <c r="W57" s="400">
        <v>1</v>
      </c>
      <c r="X57" s="400">
        <v>1</v>
      </c>
      <c r="Y57" s="400">
        <v>2</v>
      </c>
      <c r="Z57" s="398">
        <v>1</v>
      </c>
      <c r="AA57" s="400">
        <v>0</v>
      </c>
      <c r="AB57" s="400">
        <v>1</v>
      </c>
      <c r="AC57" s="398">
        <v>22</v>
      </c>
      <c r="AD57" s="400">
        <v>12</v>
      </c>
      <c r="AE57" s="400">
        <v>34</v>
      </c>
    </row>
    <row r="58" spans="1:31" ht="11.25">
      <c r="A58" s="392">
        <v>1952</v>
      </c>
      <c r="B58" s="398">
        <v>4</v>
      </c>
      <c r="C58" s="397">
        <v>3</v>
      </c>
      <c r="D58" s="399">
        <v>7</v>
      </c>
      <c r="E58" s="400">
        <v>1</v>
      </c>
      <c r="F58" s="400">
        <v>0</v>
      </c>
      <c r="G58" s="400">
        <v>1</v>
      </c>
      <c r="H58" s="398">
        <v>1</v>
      </c>
      <c r="I58" s="397">
        <v>0</v>
      </c>
      <c r="J58" s="399">
        <v>1</v>
      </c>
      <c r="K58" s="398">
        <v>0</v>
      </c>
      <c r="L58" s="397">
        <v>0</v>
      </c>
      <c r="M58" s="397">
        <v>0</v>
      </c>
      <c r="N58" s="398">
        <v>0</v>
      </c>
      <c r="O58" s="397">
        <v>0</v>
      </c>
      <c r="P58" s="399">
        <v>0</v>
      </c>
      <c r="Q58" s="398">
        <v>6</v>
      </c>
      <c r="R58" s="397">
        <v>3</v>
      </c>
      <c r="S58" s="399">
        <v>9</v>
      </c>
      <c r="T58" s="398">
        <v>4</v>
      </c>
      <c r="U58" s="397">
        <v>2</v>
      </c>
      <c r="V58" s="399">
        <v>6</v>
      </c>
      <c r="W58" s="400">
        <v>1</v>
      </c>
      <c r="X58" s="400">
        <v>0</v>
      </c>
      <c r="Y58" s="400">
        <v>1</v>
      </c>
      <c r="Z58" s="398">
        <v>1</v>
      </c>
      <c r="AA58" s="400">
        <v>0</v>
      </c>
      <c r="AB58" s="400">
        <v>1</v>
      </c>
      <c r="AC58" s="398">
        <v>18</v>
      </c>
      <c r="AD58" s="400">
        <v>8</v>
      </c>
      <c r="AE58" s="400">
        <v>26</v>
      </c>
    </row>
    <row r="59" spans="1:31" ht="11.25">
      <c r="A59" s="401">
        <v>1951</v>
      </c>
      <c r="B59" s="398">
        <v>8</v>
      </c>
      <c r="C59" s="397">
        <v>4</v>
      </c>
      <c r="D59" s="399">
        <v>12</v>
      </c>
      <c r="E59" s="400">
        <v>0</v>
      </c>
      <c r="F59" s="400">
        <v>0</v>
      </c>
      <c r="G59" s="400">
        <v>0</v>
      </c>
      <c r="H59" s="398">
        <v>0</v>
      </c>
      <c r="I59" s="397">
        <v>0</v>
      </c>
      <c r="J59" s="399">
        <v>0</v>
      </c>
      <c r="K59" s="398">
        <v>0</v>
      </c>
      <c r="L59" s="397">
        <v>0</v>
      </c>
      <c r="M59" s="397">
        <v>0</v>
      </c>
      <c r="N59" s="398">
        <v>0</v>
      </c>
      <c r="O59" s="397">
        <v>0</v>
      </c>
      <c r="P59" s="399">
        <v>0</v>
      </c>
      <c r="Q59" s="398">
        <v>5</v>
      </c>
      <c r="R59" s="397">
        <v>1</v>
      </c>
      <c r="S59" s="399">
        <v>6</v>
      </c>
      <c r="T59" s="398">
        <v>6</v>
      </c>
      <c r="U59" s="397">
        <v>1</v>
      </c>
      <c r="V59" s="399">
        <v>7</v>
      </c>
      <c r="W59" s="400">
        <v>1</v>
      </c>
      <c r="X59" s="400">
        <v>0</v>
      </c>
      <c r="Y59" s="400">
        <v>1</v>
      </c>
      <c r="Z59" s="398">
        <v>0</v>
      </c>
      <c r="AA59" s="400">
        <v>0</v>
      </c>
      <c r="AB59" s="400">
        <v>0</v>
      </c>
      <c r="AC59" s="398">
        <v>20</v>
      </c>
      <c r="AD59" s="400">
        <v>6</v>
      </c>
      <c r="AE59" s="400">
        <v>26</v>
      </c>
    </row>
    <row r="60" spans="1:31" ht="11.25">
      <c r="A60" s="392">
        <v>1950</v>
      </c>
      <c r="B60" s="398">
        <v>5</v>
      </c>
      <c r="C60" s="397">
        <v>0</v>
      </c>
      <c r="D60" s="399">
        <v>5</v>
      </c>
      <c r="E60" s="400">
        <v>0</v>
      </c>
      <c r="F60" s="400">
        <v>0</v>
      </c>
      <c r="G60" s="400">
        <v>0</v>
      </c>
      <c r="H60" s="398">
        <v>0</v>
      </c>
      <c r="I60" s="397">
        <v>0</v>
      </c>
      <c r="J60" s="399">
        <v>0</v>
      </c>
      <c r="K60" s="398">
        <v>0</v>
      </c>
      <c r="L60" s="397">
        <v>0</v>
      </c>
      <c r="M60" s="397">
        <v>0</v>
      </c>
      <c r="N60" s="398">
        <v>0</v>
      </c>
      <c r="O60" s="397">
        <v>0</v>
      </c>
      <c r="P60" s="399">
        <v>0</v>
      </c>
      <c r="Q60" s="398">
        <v>0</v>
      </c>
      <c r="R60" s="397">
        <v>1</v>
      </c>
      <c r="S60" s="399">
        <v>1</v>
      </c>
      <c r="T60" s="398">
        <v>2</v>
      </c>
      <c r="U60" s="397">
        <v>3</v>
      </c>
      <c r="V60" s="399">
        <v>5</v>
      </c>
      <c r="W60" s="400">
        <v>2</v>
      </c>
      <c r="X60" s="400">
        <v>0</v>
      </c>
      <c r="Y60" s="400">
        <v>2</v>
      </c>
      <c r="Z60" s="398">
        <v>1</v>
      </c>
      <c r="AA60" s="400">
        <v>0</v>
      </c>
      <c r="AB60" s="400">
        <v>1</v>
      </c>
      <c r="AC60" s="398">
        <v>10</v>
      </c>
      <c r="AD60" s="400">
        <v>4</v>
      </c>
      <c r="AE60" s="400">
        <v>14</v>
      </c>
    </row>
    <row r="61" spans="1:31" ht="11.25">
      <c r="A61" s="401">
        <v>1949</v>
      </c>
      <c r="B61" s="398">
        <v>2</v>
      </c>
      <c r="C61" s="397">
        <v>2</v>
      </c>
      <c r="D61" s="399">
        <v>4</v>
      </c>
      <c r="E61" s="400">
        <v>0</v>
      </c>
      <c r="F61" s="400">
        <v>0</v>
      </c>
      <c r="G61" s="400">
        <v>0</v>
      </c>
      <c r="H61" s="398">
        <v>0</v>
      </c>
      <c r="I61" s="397">
        <v>0</v>
      </c>
      <c r="J61" s="399">
        <v>0</v>
      </c>
      <c r="K61" s="398">
        <v>0</v>
      </c>
      <c r="L61" s="397">
        <v>0</v>
      </c>
      <c r="M61" s="397">
        <v>0</v>
      </c>
      <c r="N61" s="398">
        <v>0</v>
      </c>
      <c r="O61" s="397">
        <v>0</v>
      </c>
      <c r="P61" s="399">
        <v>0</v>
      </c>
      <c r="Q61" s="398">
        <v>3</v>
      </c>
      <c r="R61" s="397">
        <v>0</v>
      </c>
      <c r="S61" s="399">
        <v>3</v>
      </c>
      <c r="T61" s="398">
        <v>4</v>
      </c>
      <c r="U61" s="397">
        <v>2</v>
      </c>
      <c r="V61" s="399">
        <v>6</v>
      </c>
      <c r="W61" s="400">
        <v>0</v>
      </c>
      <c r="X61" s="400">
        <v>0</v>
      </c>
      <c r="Y61" s="400">
        <v>0</v>
      </c>
      <c r="Z61" s="398">
        <v>0</v>
      </c>
      <c r="AA61" s="400">
        <v>0</v>
      </c>
      <c r="AB61" s="400">
        <v>0</v>
      </c>
      <c r="AC61" s="398">
        <v>9</v>
      </c>
      <c r="AD61" s="400">
        <v>4</v>
      </c>
      <c r="AE61" s="400">
        <v>13</v>
      </c>
    </row>
    <row r="62" spans="1:31" ht="11.25">
      <c r="A62" s="392">
        <v>1948</v>
      </c>
      <c r="B62" s="398">
        <v>6</v>
      </c>
      <c r="C62" s="397">
        <v>1</v>
      </c>
      <c r="D62" s="399">
        <v>7</v>
      </c>
      <c r="E62" s="400">
        <v>0</v>
      </c>
      <c r="F62" s="400">
        <v>0</v>
      </c>
      <c r="G62" s="400">
        <v>0</v>
      </c>
      <c r="H62" s="398">
        <v>0</v>
      </c>
      <c r="I62" s="397">
        <v>0</v>
      </c>
      <c r="J62" s="399">
        <v>0</v>
      </c>
      <c r="K62" s="398">
        <v>0</v>
      </c>
      <c r="L62" s="397">
        <v>0</v>
      </c>
      <c r="M62" s="397">
        <v>0</v>
      </c>
      <c r="N62" s="398">
        <v>0</v>
      </c>
      <c r="O62" s="397">
        <v>0</v>
      </c>
      <c r="P62" s="399">
        <v>0</v>
      </c>
      <c r="Q62" s="398">
        <v>3</v>
      </c>
      <c r="R62" s="397">
        <v>1</v>
      </c>
      <c r="S62" s="399">
        <v>4</v>
      </c>
      <c r="T62" s="398">
        <v>2</v>
      </c>
      <c r="U62" s="397">
        <v>1</v>
      </c>
      <c r="V62" s="399">
        <v>3</v>
      </c>
      <c r="W62" s="400">
        <v>0</v>
      </c>
      <c r="X62" s="400">
        <v>0</v>
      </c>
      <c r="Y62" s="400">
        <v>0</v>
      </c>
      <c r="Z62" s="398">
        <v>0</v>
      </c>
      <c r="AA62" s="400">
        <v>0</v>
      </c>
      <c r="AB62" s="400">
        <v>0</v>
      </c>
      <c r="AC62" s="398">
        <v>11</v>
      </c>
      <c r="AD62" s="400">
        <v>3</v>
      </c>
      <c r="AE62" s="400">
        <v>14</v>
      </c>
    </row>
    <row r="63" spans="1:31" ht="11.25">
      <c r="A63" s="401">
        <v>1947</v>
      </c>
      <c r="B63" s="398">
        <v>1</v>
      </c>
      <c r="C63" s="397">
        <v>0</v>
      </c>
      <c r="D63" s="399">
        <v>1</v>
      </c>
      <c r="E63" s="398">
        <v>0</v>
      </c>
      <c r="F63" s="397">
        <v>0</v>
      </c>
      <c r="G63" s="399">
        <v>0</v>
      </c>
      <c r="H63" s="398">
        <v>0</v>
      </c>
      <c r="I63" s="397">
        <v>0</v>
      </c>
      <c r="J63" s="399">
        <v>0</v>
      </c>
      <c r="K63" s="398">
        <v>0</v>
      </c>
      <c r="L63" s="397">
        <v>0</v>
      </c>
      <c r="M63" s="397">
        <v>0</v>
      </c>
      <c r="N63" s="398">
        <v>0</v>
      </c>
      <c r="O63" s="397">
        <v>0</v>
      </c>
      <c r="P63" s="399">
        <v>0</v>
      </c>
      <c r="Q63" s="398">
        <v>6</v>
      </c>
      <c r="R63" s="397">
        <v>0</v>
      </c>
      <c r="S63" s="399">
        <v>6</v>
      </c>
      <c r="T63" s="398">
        <v>6</v>
      </c>
      <c r="U63" s="397">
        <v>0</v>
      </c>
      <c r="V63" s="399">
        <v>6</v>
      </c>
      <c r="W63" s="398">
        <v>1</v>
      </c>
      <c r="X63" s="397">
        <v>0</v>
      </c>
      <c r="Y63" s="397">
        <v>1</v>
      </c>
      <c r="Z63" s="398">
        <v>0</v>
      </c>
      <c r="AA63" s="400">
        <v>0</v>
      </c>
      <c r="AB63" s="400">
        <v>0</v>
      </c>
      <c r="AC63" s="398">
        <v>14</v>
      </c>
      <c r="AD63" s="400">
        <v>0</v>
      </c>
      <c r="AE63" s="400">
        <v>14</v>
      </c>
    </row>
    <row r="64" spans="1:31" ht="11.25">
      <c r="A64" s="392">
        <v>1946</v>
      </c>
      <c r="B64" s="398">
        <v>3</v>
      </c>
      <c r="C64" s="397">
        <v>0</v>
      </c>
      <c r="D64" s="399">
        <v>3</v>
      </c>
      <c r="E64" s="398">
        <v>0</v>
      </c>
      <c r="F64" s="397">
        <v>0</v>
      </c>
      <c r="G64" s="399">
        <v>0</v>
      </c>
      <c r="H64" s="398">
        <v>0</v>
      </c>
      <c r="I64" s="397">
        <v>0</v>
      </c>
      <c r="J64" s="399">
        <v>0</v>
      </c>
      <c r="K64" s="398">
        <v>0</v>
      </c>
      <c r="L64" s="397">
        <v>0</v>
      </c>
      <c r="M64" s="397">
        <v>0</v>
      </c>
      <c r="N64" s="398">
        <v>0</v>
      </c>
      <c r="O64" s="397">
        <v>0</v>
      </c>
      <c r="P64" s="399">
        <v>0</v>
      </c>
      <c r="Q64" s="398">
        <v>2</v>
      </c>
      <c r="R64" s="397">
        <v>0</v>
      </c>
      <c r="S64" s="399">
        <v>2</v>
      </c>
      <c r="T64" s="398">
        <v>2</v>
      </c>
      <c r="U64" s="397">
        <v>0</v>
      </c>
      <c r="V64" s="399">
        <v>2</v>
      </c>
      <c r="W64" s="398">
        <v>0</v>
      </c>
      <c r="X64" s="397">
        <v>0</v>
      </c>
      <c r="Y64" s="397">
        <v>0</v>
      </c>
      <c r="Z64" s="398">
        <v>0</v>
      </c>
      <c r="AA64" s="397">
        <v>0</v>
      </c>
      <c r="AB64" s="397">
        <v>0</v>
      </c>
      <c r="AC64" s="398">
        <v>7</v>
      </c>
      <c r="AD64" s="397">
        <v>0</v>
      </c>
      <c r="AE64" s="397">
        <v>7</v>
      </c>
    </row>
    <row r="65" spans="1:31" ht="11.25">
      <c r="A65" s="392">
        <v>1945</v>
      </c>
      <c r="B65" s="398">
        <v>1</v>
      </c>
      <c r="C65" s="397">
        <v>0</v>
      </c>
      <c r="D65" s="399">
        <v>1</v>
      </c>
      <c r="E65" s="397">
        <v>0</v>
      </c>
      <c r="F65" s="397">
        <v>0</v>
      </c>
      <c r="G65" s="397">
        <v>0</v>
      </c>
      <c r="H65" s="398">
        <v>0</v>
      </c>
      <c r="I65" s="397">
        <v>0</v>
      </c>
      <c r="J65" s="399">
        <v>0</v>
      </c>
      <c r="K65" s="398">
        <v>0</v>
      </c>
      <c r="L65" s="397">
        <v>0</v>
      </c>
      <c r="M65" s="397">
        <v>0</v>
      </c>
      <c r="N65" s="398">
        <v>0</v>
      </c>
      <c r="O65" s="397">
        <v>0</v>
      </c>
      <c r="P65" s="399">
        <v>0</v>
      </c>
      <c r="Q65" s="398">
        <v>2</v>
      </c>
      <c r="R65" s="397">
        <v>0</v>
      </c>
      <c r="S65" s="399">
        <v>2</v>
      </c>
      <c r="T65" s="398">
        <v>1</v>
      </c>
      <c r="U65" s="397">
        <v>0</v>
      </c>
      <c r="V65" s="399">
        <v>1</v>
      </c>
      <c r="W65" s="397">
        <v>0</v>
      </c>
      <c r="X65" s="397">
        <v>0</v>
      </c>
      <c r="Y65" s="397">
        <v>0</v>
      </c>
      <c r="Z65" s="398">
        <v>0</v>
      </c>
      <c r="AA65" s="397">
        <v>0</v>
      </c>
      <c r="AB65" s="397">
        <v>0</v>
      </c>
      <c r="AC65" s="398">
        <v>4</v>
      </c>
      <c r="AD65" s="397">
        <v>0</v>
      </c>
      <c r="AE65" s="397">
        <v>4</v>
      </c>
    </row>
    <row r="66" spans="1:31" ht="11.25">
      <c r="A66" s="392">
        <v>1944</v>
      </c>
      <c r="B66" s="398">
        <v>5</v>
      </c>
      <c r="C66" s="397">
        <v>0</v>
      </c>
      <c r="D66" s="399">
        <v>5</v>
      </c>
      <c r="E66" s="397">
        <v>0</v>
      </c>
      <c r="F66" s="397">
        <v>0</v>
      </c>
      <c r="G66" s="397">
        <v>0</v>
      </c>
      <c r="H66" s="398">
        <v>0</v>
      </c>
      <c r="I66" s="397">
        <v>0</v>
      </c>
      <c r="J66" s="399">
        <v>0</v>
      </c>
      <c r="K66" s="398">
        <v>0</v>
      </c>
      <c r="L66" s="397">
        <v>0</v>
      </c>
      <c r="M66" s="397">
        <v>0</v>
      </c>
      <c r="N66" s="398">
        <v>0</v>
      </c>
      <c r="O66" s="397">
        <v>0</v>
      </c>
      <c r="P66" s="399">
        <v>0</v>
      </c>
      <c r="Q66" s="398">
        <v>0</v>
      </c>
      <c r="R66" s="397">
        <v>0</v>
      </c>
      <c r="S66" s="399">
        <v>0</v>
      </c>
      <c r="T66" s="398">
        <v>0</v>
      </c>
      <c r="U66" s="397">
        <v>0</v>
      </c>
      <c r="V66" s="399">
        <v>0</v>
      </c>
      <c r="W66" s="397">
        <v>0</v>
      </c>
      <c r="X66" s="397">
        <v>0</v>
      </c>
      <c r="Y66" s="397">
        <v>0</v>
      </c>
      <c r="Z66" s="398">
        <v>0</v>
      </c>
      <c r="AA66" s="397">
        <v>0</v>
      </c>
      <c r="AB66" s="397">
        <v>0</v>
      </c>
      <c r="AC66" s="398">
        <v>5</v>
      </c>
      <c r="AD66" s="397">
        <v>0</v>
      </c>
      <c r="AE66" s="397">
        <v>5</v>
      </c>
    </row>
    <row r="67" spans="1:31" ht="11.25">
      <c r="A67" s="392">
        <v>1943</v>
      </c>
      <c r="B67" s="398">
        <v>1</v>
      </c>
      <c r="C67" s="397">
        <v>0</v>
      </c>
      <c r="D67" s="399">
        <v>1</v>
      </c>
      <c r="E67" s="397">
        <v>0</v>
      </c>
      <c r="F67" s="397">
        <v>0</v>
      </c>
      <c r="G67" s="397">
        <v>0</v>
      </c>
      <c r="H67" s="398">
        <v>0</v>
      </c>
      <c r="I67" s="397">
        <v>0</v>
      </c>
      <c r="J67" s="399">
        <v>0</v>
      </c>
      <c r="K67" s="398">
        <v>0</v>
      </c>
      <c r="L67" s="397">
        <v>0</v>
      </c>
      <c r="M67" s="397">
        <v>0</v>
      </c>
      <c r="N67" s="398">
        <v>0</v>
      </c>
      <c r="O67" s="397">
        <v>0</v>
      </c>
      <c r="P67" s="399">
        <v>0</v>
      </c>
      <c r="Q67" s="398">
        <v>1</v>
      </c>
      <c r="R67" s="397">
        <v>0</v>
      </c>
      <c r="S67" s="399">
        <v>1</v>
      </c>
      <c r="T67" s="398">
        <v>0</v>
      </c>
      <c r="U67" s="397">
        <v>0</v>
      </c>
      <c r="V67" s="399">
        <v>0</v>
      </c>
      <c r="W67" s="397">
        <v>0</v>
      </c>
      <c r="X67" s="397">
        <v>0</v>
      </c>
      <c r="Y67" s="397">
        <v>0</v>
      </c>
      <c r="Z67" s="398">
        <v>0</v>
      </c>
      <c r="AA67" s="397">
        <v>0</v>
      </c>
      <c r="AB67" s="397">
        <v>0</v>
      </c>
      <c r="AC67" s="398">
        <v>2</v>
      </c>
      <c r="AD67" s="397">
        <v>0</v>
      </c>
      <c r="AE67" s="397">
        <v>2</v>
      </c>
    </row>
    <row r="68" spans="1:31" ht="11.25">
      <c r="A68" s="392">
        <v>1942</v>
      </c>
      <c r="B68" s="398">
        <v>2</v>
      </c>
      <c r="C68" s="397">
        <v>1</v>
      </c>
      <c r="D68" s="399">
        <v>3</v>
      </c>
      <c r="E68" s="397">
        <v>0</v>
      </c>
      <c r="F68" s="397">
        <v>0</v>
      </c>
      <c r="G68" s="397">
        <v>0</v>
      </c>
      <c r="H68" s="398">
        <v>0</v>
      </c>
      <c r="I68" s="397">
        <v>0</v>
      </c>
      <c r="J68" s="399">
        <v>0</v>
      </c>
      <c r="K68" s="398">
        <v>0</v>
      </c>
      <c r="L68" s="397">
        <v>0</v>
      </c>
      <c r="M68" s="397">
        <v>0</v>
      </c>
      <c r="N68" s="398">
        <v>0</v>
      </c>
      <c r="O68" s="397">
        <v>0</v>
      </c>
      <c r="P68" s="399">
        <v>0</v>
      </c>
      <c r="Q68" s="398">
        <v>0</v>
      </c>
      <c r="R68" s="397">
        <v>0</v>
      </c>
      <c r="S68" s="399">
        <v>0</v>
      </c>
      <c r="T68" s="398">
        <v>2</v>
      </c>
      <c r="U68" s="397">
        <v>0</v>
      </c>
      <c r="V68" s="399">
        <v>2</v>
      </c>
      <c r="W68" s="397">
        <v>0</v>
      </c>
      <c r="X68" s="397">
        <v>0</v>
      </c>
      <c r="Y68" s="397">
        <v>0</v>
      </c>
      <c r="Z68" s="398">
        <v>0</v>
      </c>
      <c r="AA68" s="397">
        <v>0</v>
      </c>
      <c r="AB68" s="397">
        <v>0</v>
      </c>
      <c r="AC68" s="398">
        <v>4</v>
      </c>
      <c r="AD68" s="397">
        <v>1</v>
      </c>
      <c r="AE68" s="397">
        <v>5</v>
      </c>
    </row>
    <row r="69" spans="1:31" ht="11.25">
      <c r="A69" s="392">
        <v>1941</v>
      </c>
      <c r="B69" s="398">
        <v>0</v>
      </c>
      <c r="C69" s="397">
        <v>0</v>
      </c>
      <c r="D69" s="399">
        <v>0</v>
      </c>
      <c r="E69" s="397">
        <v>0</v>
      </c>
      <c r="F69" s="397">
        <v>0</v>
      </c>
      <c r="G69" s="397">
        <v>0</v>
      </c>
      <c r="H69" s="398">
        <v>0</v>
      </c>
      <c r="I69" s="397">
        <v>0</v>
      </c>
      <c r="J69" s="399">
        <v>0</v>
      </c>
      <c r="K69" s="398">
        <v>0</v>
      </c>
      <c r="L69" s="397">
        <v>0</v>
      </c>
      <c r="M69" s="397">
        <v>0</v>
      </c>
      <c r="N69" s="398">
        <v>0</v>
      </c>
      <c r="O69" s="397">
        <v>0</v>
      </c>
      <c r="P69" s="399">
        <v>0</v>
      </c>
      <c r="Q69" s="398">
        <v>1</v>
      </c>
      <c r="R69" s="397">
        <v>0</v>
      </c>
      <c r="S69" s="399">
        <v>1</v>
      </c>
      <c r="T69" s="398">
        <v>1</v>
      </c>
      <c r="U69" s="397">
        <v>0</v>
      </c>
      <c r="V69" s="399">
        <v>1</v>
      </c>
      <c r="W69" s="397">
        <v>0</v>
      </c>
      <c r="X69" s="397">
        <v>0</v>
      </c>
      <c r="Y69" s="397">
        <v>0</v>
      </c>
      <c r="Z69" s="398">
        <v>0</v>
      </c>
      <c r="AA69" s="397">
        <v>0</v>
      </c>
      <c r="AB69" s="397">
        <v>0</v>
      </c>
      <c r="AC69" s="398">
        <v>2</v>
      </c>
      <c r="AD69" s="397">
        <v>0</v>
      </c>
      <c r="AE69" s="397">
        <v>2</v>
      </c>
    </row>
    <row r="70" spans="1:31" ht="11.25">
      <c r="A70" s="392">
        <v>1940</v>
      </c>
      <c r="B70" s="398">
        <v>0</v>
      </c>
      <c r="C70" s="397">
        <v>2</v>
      </c>
      <c r="D70" s="399">
        <v>2</v>
      </c>
      <c r="E70" s="397">
        <v>0</v>
      </c>
      <c r="F70" s="397">
        <v>0</v>
      </c>
      <c r="G70" s="397">
        <v>0</v>
      </c>
      <c r="H70" s="398">
        <v>0</v>
      </c>
      <c r="I70" s="397">
        <v>0</v>
      </c>
      <c r="J70" s="399">
        <v>0</v>
      </c>
      <c r="K70" s="398">
        <v>0</v>
      </c>
      <c r="L70" s="397">
        <v>0</v>
      </c>
      <c r="M70" s="397">
        <v>0</v>
      </c>
      <c r="N70" s="398">
        <v>0</v>
      </c>
      <c r="O70" s="397">
        <v>0</v>
      </c>
      <c r="P70" s="399">
        <v>0</v>
      </c>
      <c r="Q70" s="398">
        <v>0</v>
      </c>
      <c r="R70" s="397">
        <v>0</v>
      </c>
      <c r="S70" s="399">
        <v>0</v>
      </c>
      <c r="T70" s="398">
        <v>0</v>
      </c>
      <c r="U70" s="397">
        <v>0</v>
      </c>
      <c r="V70" s="399">
        <v>0</v>
      </c>
      <c r="W70" s="397">
        <v>0</v>
      </c>
      <c r="X70" s="397">
        <v>0</v>
      </c>
      <c r="Y70" s="397">
        <v>0</v>
      </c>
      <c r="Z70" s="398">
        <v>0</v>
      </c>
      <c r="AA70" s="397">
        <v>0</v>
      </c>
      <c r="AB70" s="397">
        <v>0</v>
      </c>
      <c r="AC70" s="398">
        <v>0</v>
      </c>
      <c r="AD70" s="397">
        <v>2</v>
      </c>
      <c r="AE70" s="397">
        <v>2</v>
      </c>
    </row>
    <row r="71" spans="1:31" ht="11.25">
      <c r="A71" s="392">
        <v>1939</v>
      </c>
      <c r="B71" s="398">
        <v>1</v>
      </c>
      <c r="C71" s="397">
        <v>0</v>
      </c>
      <c r="D71" s="399">
        <v>1</v>
      </c>
      <c r="E71" s="397">
        <v>0</v>
      </c>
      <c r="F71" s="397">
        <v>0</v>
      </c>
      <c r="G71" s="397">
        <v>0</v>
      </c>
      <c r="H71" s="398">
        <v>0</v>
      </c>
      <c r="I71" s="397">
        <v>0</v>
      </c>
      <c r="J71" s="399">
        <v>0</v>
      </c>
      <c r="K71" s="398">
        <v>0</v>
      </c>
      <c r="L71" s="397">
        <v>0</v>
      </c>
      <c r="M71" s="397">
        <v>0</v>
      </c>
      <c r="N71" s="398">
        <v>0</v>
      </c>
      <c r="O71" s="397">
        <v>0</v>
      </c>
      <c r="P71" s="399">
        <v>0</v>
      </c>
      <c r="Q71" s="398">
        <v>0</v>
      </c>
      <c r="R71" s="397">
        <v>0</v>
      </c>
      <c r="S71" s="399">
        <v>0</v>
      </c>
      <c r="T71" s="398">
        <v>0</v>
      </c>
      <c r="U71" s="397">
        <v>0</v>
      </c>
      <c r="V71" s="399">
        <v>0</v>
      </c>
      <c r="W71" s="397">
        <v>0</v>
      </c>
      <c r="X71" s="397">
        <v>0</v>
      </c>
      <c r="Y71" s="397">
        <v>0</v>
      </c>
      <c r="Z71" s="398">
        <v>0</v>
      </c>
      <c r="AA71" s="397">
        <v>0</v>
      </c>
      <c r="AB71" s="397">
        <v>0</v>
      </c>
      <c r="AC71" s="398">
        <v>1</v>
      </c>
      <c r="AD71" s="397">
        <v>0</v>
      </c>
      <c r="AE71" s="397">
        <v>1</v>
      </c>
    </row>
    <row r="72" spans="1:31" ht="11.25">
      <c r="A72" s="392">
        <v>1934</v>
      </c>
      <c r="B72" s="398">
        <v>0</v>
      </c>
      <c r="C72" s="397">
        <v>1</v>
      </c>
      <c r="D72" s="399">
        <v>1</v>
      </c>
      <c r="E72" s="397">
        <v>0</v>
      </c>
      <c r="F72" s="397">
        <v>0</v>
      </c>
      <c r="G72" s="397">
        <v>0</v>
      </c>
      <c r="H72" s="398">
        <v>0</v>
      </c>
      <c r="I72" s="397">
        <v>0</v>
      </c>
      <c r="J72" s="399">
        <v>0</v>
      </c>
      <c r="K72" s="398">
        <v>0</v>
      </c>
      <c r="L72" s="397">
        <v>0</v>
      </c>
      <c r="M72" s="397">
        <v>0</v>
      </c>
      <c r="N72" s="398">
        <v>0</v>
      </c>
      <c r="O72" s="397">
        <v>0</v>
      </c>
      <c r="P72" s="399">
        <v>0</v>
      </c>
      <c r="Q72" s="398">
        <v>0</v>
      </c>
      <c r="R72" s="397">
        <v>0</v>
      </c>
      <c r="S72" s="399">
        <v>0</v>
      </c>
      <c r="T72" s="398">
        <v>0</v>
      </c>
      <c r="U72" s="397">
        <v>0</v>
      </c>
      <c r="V72" s="399">
        <v>0</v>
      </c>
      <c r="W72" s="397">
        <v>0</v>
      </c>
      <c r="X72" s="397">
        <v>0</v>
      </c>
      <c r="Y72" s="397">
        <v>0</v>
      </c>
      <c r="Z72" s="398">
        <v>0</v>
      </c>
      <c r="AA72" s="397">
        <v>0</v>
      </c>
      <c r="AB72" s="397">
        <v>0</v>
      </c>
      <c r="AC72" s="398">
        <v>0</v>
      </c>
      <c r="AD72" s="397">
        <v>1</v>
      </c>
      <c r="AE72" s="397">
        <v>1</v>
      </c>
    </row>
    <row r="73" spans="1:31" ht="12">
      <c r="A73" s="396" t="s">
        <v>8</v>
      </c>
      <c r="B73" s="394">
        <v>104184</v>
      </c>
      <c r="C73" s="393">
        <v>126296</v>
      </c>
      <c r="D73" s="395">
        <v>230480</v>
      </c>
      <c r="E73" s="393">
        <v>668</v>
      </c>
      <c r="F73" s="393">
        <v>2720</v>
      </c>
      <c r="G73" s="393">
        <v>3388</v>
      </c>
      <c r="H73" s="394">
        <v>2549</v>
      </c>
      <c r="I73" s="393">
        <v>3280</v>
      </c>
      <c r="J73" s="395">
        <v>5829</v>
      </c>
      <c r="K73" s="394">
        <v>2</v>
      </c>
      <c r="L73" s="393">
        <v>12</v>
      </c>
      <c r="M73" s="393">
        <v>14</v>
      </c>
      <c r="N73" s="394">
        <v>537</v>
      </c>
      <c r="O73" s="393">
        <v>931</v>
      </c>
      <c r="P73" s="395">
        <v>1468</v>
      </c>
      <c r="Q73" s="394">
        <v>5313</v>
      </c>
      <c r="R73" s="393">
        <v>4774</v>
      </c>
      <c r="S73" s="395">
        <v>10087</v>
      </c>
      <c r="T73" s="394">
        <v>6777</v>
      </c>
      <c r="U73" s="393">
        <v>5802</v>
      </c>
      <c r="V73" s="395">
        <v>12579</v>
      </c>
      <c r="W73" s="393">
        <v>1203</v>
      </c>
      <c r="X73" s="393">
        <v>1432</v>
      </c>
      <c r="Y73" s="393">
        <v>2635</v>
      </c>
      <c r="Z73" s="394">
        <v>3397</v>
      </c>
      <c r="AA73" s="393">
        <v>4086</v>
      </c>
      <c r="AB73" s="393">
        <v>7483</v>
      </c>
      <c r="AC73" s="394">
        <v>124630</v>
      </c>
      <c r="AD73" s="393">
        <v>149333</v>
      </c>
      <c r="AE73" s="393">
        <v>273963</v>
      </c>
    </row>
    <row r="74" spans="1:256" s="230" customFormat="1" ht="11.25">
      <c r="A74" s="392"/>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89"/>
      <c r="AG74" s="389"/>
      <c r="AH74" s="389"/>
      <c r="AI74" s="389"/>
      <c r="AJ74" s="389"/>
      <c r="AK74" s="389"/>
      <c r="AL74" s="389"/>
      <c r="AM74" s="389"/>
      <c r="AN74" s="389"/>
      <c r="AO74" s="389"/>
      <c r="AP74" s="389"/>
      <c r="AQ74" s="389"/>
      <c r="AR74" s="389"/>
      <c r="AS74" s="389"/>
      <c r="AT74" s="389"/>
      <c r="AU74" s="389"/>
      <c r="AV74" s="389"/>
      <c r="AW74" s="389"/>
      <c r="AX74" s="389"/>
      <c r="AY74" s="389"/>
      <c r="AZ74" s="389"/>
      <c r="BA74" s="389"/>
      <c r="BB74" s="389"/>
      <c r="BC74" s="389"/>
      <c r="BD74" s="389"/>
      <c r="BE74" s="389"/>
      <c r="BF74" s="389"/>
      <c r="BG74" s="389"/>
      <c r="BH74" s="389"/>
      <c r="BI74" s="389"/>
      <c r="BJ74" s="389"/>
      <c r="BK74" s="389"/>
      <c r="BL74" s="389"/>
      <c r="BM74" s="389"/>
      <c r="BN74" s="389"/>
      <c r="BO74" s="389"/>
      <c r="BP74" s="389"/>
      <c r="BQ74" s="389"/>
      <c r="BR74" s="389"/>
      <c r="BS74" s="389"/>
      <c r="BT74" s="389"/>
      <c r="BU74" s="389"/>
      <c r="BV74" s="389"/>
      <c r="BW74" s="389"/>
      <c r="BX74" s="389"/>
      <c r="BY74" s="389"/>
      <c r="BZ74" s="389"/>
      <c r="CA74" s="389"/>
      <c r="CB74" s="389"/>
      <c r="CC74" s="389"/>
      <c r="CD74" s="389"/>
      <c r="CE74" s="389"/>
      <c r="CF74" s="389"/>
      <c r="CG74" s="389"/>
      <c r="CH74" s="389"/>
      <c r="CI74" s="389"/>
      <c r="CJ74" s="389"/>
      <c r="CK74" s="389"/>
      <c r="CL74" s="389"/>
      <c r="CM74" s="389"/>
      <c r="CN74" s="389"/>
      <c r="CO74" s="389"/>
      <c r="CP74" s="389"/>
      <c r="CQ74" s="389"/>
      <c r="CR74" s="389"/>
      <c r="CS74" s="389"/>
      <c r="CT74" s="389"/>
      <c r="CU74" s="389"/>
      <c r="CV74" s="389"/>
      <c r="CW74" s="389"/>
      <c r="CX74" s="389"/>
      <c r="CY74" s="389"/>
      <c r="CZ74" s="389"/>
      <c r="DA74" s="389"/>
      <c r="DB74" s="389"/>
      <c r="DC74" s="389"/>
      <c r="DD74" s="389"/>
      <c r="DE74" s="389"/>
      <c r="DF74" s="389"/>
      <c r="DG74" s="389"/>
      <c r="DH74" s="389"/>
      <c r="DI74" s="389"/>
      <c r="DJ74" s="389"/>
      <c r="DK74" s="389"/>
      <c r="DL74" s="389"/>
      <c r="DM74" s="389"/>
      <c r="DN74" s="389"/>
      <c r="DO74" s="389"/>
      <c r="DP74" s="389"/>
      <c r="DQ74" s="389"/>
      <c r="DR74" s="389"/>
      <c r="DS74" s="389"/>
      <c r="DT74" s="389"/>
      <c r="DU74" s="389"/>
      <c r="DV74" s="389"/>
      <c r="DW74" s="389"/>
      <c r="DX74" s="389"/>
      <c r="DY74" s="389"/>
      <c r="DZ74" s="389"/>
      <c r="EA74" s="389"/>
      <c r="EB74" s="389"/>
      <c r="EC74" s="389"/>
      <c r="ED74" s="389"/>
      <c r="EE74" s="389"/>
      <c r="EF74" s="389"/>
      <c r="EG74" s="389"/>
      <c r="EH74" s="389"/>
      <c r="EI74" s="389"/>
      <c r="EJ74" s="389"/>
      <c r="EK74" s="389"/>
      <c r="EL74" s="389"/>
      <c r="EM74" s="389"/>
      <c r="EN74" s="389"/>
      <c r="EO74" s="389"/>
      <c r="EP74" s="389"/>
      <c r="EQ74" s="389"/>
      <c r="ER74" s="389"/>
      <c r="ES74" s="389"/>
      <c r="ET74" s="389"/>
      <c r="EU74" s="389"/>
      <c r="EV74" s="389"/>
      <c r="EW74" s="389"/>
      <c r="EX74" s="389"/>
      <c r="EY74" s="389"/>
      <c r="EZ74" s="389"/>
      <c r="FA74" s="389"/>
      <c r="FB74" s="389"/>
      <c r="FC74" s="389"/>
      <c r="FD74" s="389"/>
      <c r="FE74" s="389"/>
      <c r="FF74" s="389"/>
      <c r="FG74" s="389"/>
      <c r="FH74" s="389"/>
      <c r="FI74" s="389"/>
      <c r="FJ74" s="389"/>
      <c r="FK74" s="389"/>
      <c r="FL74" s="389"/>
      <c r="FM74" s="389"/>
      <c r="FN74" s="389"/>
      <c r="FO74" s="389"/>
      <c r="FP74" s="389"/>
      <c r="FQ74" s="389"/>
      <c r="FR74" s="389"/>
      <c r="FS74" s="389"/>
      <c r="FT74" s="389"/>
      <c r="FU74" s="389"/>
      <c r="FV74" s="389"/>
      <c r="FW74" s="389"/>
      <c r="FX74" s="389"/>
      <c r="FY74" s="389"/>
      <c r="FZ74" s="389"/>
      <c r="GA74" s="389"/>
      <c r="GB74" s="389"/>
      <c r="GC74" s="389"/>
      <c r="GD74" s="389"/>
      <c r="GE74" s="389"/>
      <c r="GF74" s="389"/>
      <c r="GG74" s="389"/>
      <c r="GH74" s="389"/>
      <c r="GI74" s="389"/>
      <c r="GJ74" s="389"/>
      <c r="GK74" s="389"/>
      <c r="GL74" s="389"/>
      <c r="GM74" s="389"/>
      <c r="GN74" s="389"/>
      <c r="GO74" s="389"/>
      <c r="GP74" s="389"/>
      <c r="GQ74" s="389"/>
      <c r="GR74" s="389"/>
      <c r="GS74" s="389"/>
      <c r="GT74" s="389"/>
      <c r="GU74" s="389"/>
      <c r="GV74" s="389"/>
      <c r="GW74" s="389"/>
      <c r="GX74" s="389"/>
      <c r="GY74" s="389"/>
      <c r="GZ74" s="389"/>
      <c r="HA74" s="389"/>
      <c r="HB74" s="389"/>
      <c r="HC74" s="389"/>
      <c r="HD74" s="389"/>
      <c r="HE74" s="389"/>
      <c r="HF74" s="389"/>
      <c r="HG74" s="389"/>
      <c r="HH74" s="389"/>
      <c r="HI74" s="389"/>
      <c r="HJ74" s="389"/>
      <c r="HK74" s="389"/>
      <c r="HL74" s="389"/>
      <c r="HM74" s="389"/>
      <c r="HN74" s="389"/>
      <c r="HO74" s="389"/>
      <c r="HP74" s="389"/>
      <c r="HQ74" s="389"/>
      <c r="HR74" s="389"/>
      <c r="HS74" s="389"/>
      <c r="HT74" s="389"/>
      <c r="HU74" s="389"/>
      <c r="HV74" s="389"/>
      <c r="HW74" s="389"/>
      <c r="HX74" s="389"/>
      <c r="HY74" s="389"/>
      <c r="HZ74" s="389"/>
      <c r="IA74" s="389"/>
      <c r="IB74" s="389"/>
      <c r="IC74" s="389"/>
      <c r="ID74" s="389"/>
      <c r="IE74" s="389"/>
      <c r="IF74" s="389"/>
      <c r="IG74" s="389"/>
      <c r="IH74" s="389"/>
      <c r="II74" s="389"/>
      <c r="IJ74" s="389"/>
      <c r="IK74" s="389"/>
      <c r="IL74" s="389"/>
      <c r="IM74" s="389"/>
      <c r="IN74" s="389"/>
      <c r="IO74" s="389"/>
      <c r="IP74" s="389"/>
      <c r="IQ74" s="389"/>
      <c r="IR74" s="389"/>
      <c r="IS74" s="389"/>
      <c r="IT74" s="389"/>
      <c r="IU74" s="389"/>
      <c r="IV74" s="389"/>
    </row>
    <row r="75" spans="1:256" s="230" customFormat="1" ht="11.25">
      <c r="A75" s="391" t="s">
        <v>279</v>
      </c>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c r="BC75" s="389"/>
      <c r="BD75" s="389"/>
      <c r="BE75" s="389"/>
      <c r="BF75" s="389"/>
      <c r="BG75" s="389"/>
      <c r="BH75" s="389"/>
      <c r="BI75" s="389"/>
      <c r="BJ75" s="389"/>
      <c r="BK75" s="389"/>
      <c r="BL75" s="389"/>
      <c r="BM75" s="389"/>
      <c r="BN75" s="389"/>
      <c r="BO75" s="389"/>
      <c r="BP75" s="389"/>
      <c r="BQ75" s="389"/>
      <c r="BR75" s="389"/>
      <c r="BS75" s="389"/>
      <c r="BT75" s="389"/>
      <c r="BU75" s="389"/>
      <c r="BV75" s="389"/>
      <c r="BW75" s="389"/>
      <c r="BX75" s="389"/>
      <c r="BY75" s="389"/>
      <c r="BZ75" s="389"/>
      <c r="CA75" s="389"/>
      <c r="CB75" s="389"/>
      <c r="CC75" s="389"/>
      <c r="CD75" s="389"/>
      <c r="CE75" s="389"/>
      <c r="CF75" s="389"/>
      <c r="CG75" s="389"/>
      <c r="CH75" s="389"/>
      <c r="CI75" s="389"/>
      <c r="CJ75" s="389"/>
      <c r="CK75" s="389"/>
      <c r="CL75" s="389"/>
      <c r="CM75" s="389"/>
      <c r="CN75" s="389"/>
      <c r="CO75" s="389"/>
      <c r="CP75" s="389"/>
      <c r="CQ75" s="389"/>
      <c r="CR75" s="389"/>
      <c r="CS75" s="389"/>
      <c r="CT75" s="389"/>
      <c r="CU75" s="389"/>
      <c r="CV75" s="389"/>
      <c r="CW75" s="389"/>
      <c r="CX75" s="389"/>
      <c r="CY75" s="389"/>
      <c r="CZ75" s="389"/>
      <c r="DA75" s="389"/>
      <c r="DB75" s="389"/>
      <c r="DC75" s="389"/>
      <c r="DD75" s="389"/>
      <c r="DE75" s="389"/>
      <c r="DF75" s="389"/>
      <c r="DG75" s="389"/>
      <c r="DH75" s="389"/>
      <c r="DI75" s="389"/>
      <c r="DJ75" s="389"/>
      <c r="DK75" s="389"/>
      <c r="DL75" s="389"/>
      <c r="DM75" s="389"/>
      <c r="DN75" s="389"/>
      <c r="DO75" s="389"/>
      <c r="DP75" s="389"/>
      <c r="DQ75" s="389"/>
      <c r="DR75" s="389"/>
      <c r="DS75" s="389"/>
      <c r="DT75" s="389"/>
      <c r="DU75" s="389"/>
      <c r="DV75" s="389"/>
      <c r="DW75" s="389"/>
      <c r="DX75" s="389"/>
      <c r="DY75" s="389"/>
      <c r="DZ75" s="389"/>
      <c r="EA75" s="389"/>
      <c r="EB75" s="389"/>
      <c r="EC75" s="389"/>
      <c r="ED75" s="389"/>
      <c r="EE75" s="389"/>
      <c r="EF75" s="389"/>
      <c r="EG75" s="389"/>
      <c r="EH75" s="389"/>
      <c r="EI75" s="389"/>
      <c r="EJ75" s="389"/>
      <c r="EK75" s="389"/>
      <c r="EL75" s="389"/>
      <c r="EM75" s="389"/>
      <c r="EN75" s="389"/>
      <c r="EO75" s="389"/>
      <c r="EP75" s="389"/>
      <c r="EQ75" s="389"/>
      <c r="ER75" s="389"/>
      <c r="ES75" s="389"/>
      <c r="ET75" s="389"/>
      <c r="EU75" s="389"/>
      <c r="EV75" s="389"/>
      <c r="EW75" s="389"/>
      <c r="EX75" s="389"/>
      <c r="EY75" s="389"/>
      <c r="EZ75" s="389"/>
      <c r="FA75" s="389"/>
      <c r="FB75" s="389"/>
      <c r="FC75" s="389"/>
      <c r="FD75" s="389"/>
      <c r="FE75" s="389"/>
      <c r="FF75" s="389"/>
      <c r="FG75" s="389"/>
      <c r="FH75" s="389"/>
      <c r="FI75" s="389"/>
      <c r="FJ75" s="389"/>
      <c r="FK75" s="389"/>
      <c r="FL75" s="389"/>
      <c r="FM75" s="389"/>
      <c r="FN75" s="389"/>
      <c r="FO75" s="389"/>
      <c r="FP75" s="389"/>
      <c r="FQ75" s="389"/>
      <c r="FR75" s="389"/>
      <c r="FS75" s="389"/>
      <c r="FT75" s="389"/>
      <c r="FU75" s="389"/>
      <c r="FV75" s="389"/>
      <c r="FW75" s="389"/>
      <c r="FX75" s="389"/>
      <c r="FY75" s="389"/>
      <c r="FZ75" s="389"/>
      <c r="GA75" s="389"/>
      <c r="GB75" s="389"/>
      <c r="GC75" s="389"/>
      <c r="GD75" s="389"/>
      <c r="GE75" s="389"/>
      <c r="GF75" s="389"/>
      <c r="GG75" s="389"/>
      <c r="GH75" s="389"/>
      <c r="GI75" s="389"/>
      <c r="GJ75" s="389"/>
      <c r="GK75" s="389"/>
      <c r="GL75" s="389"/>
      <c r="GM75" s="389"/>
      <c r="GN75" s="389"/>
      <c r="GO75" s="389"/>
      <c r="GP75" s="389"/>
      <c r="GQ75" s="389"/>
      <c r="GR75" s="389"/>
      <c r="GS75" s="389"/>
      <c r="GT75" s="389"/>
      <c r="GU75" s="389"/>
      <c r="GV75" s="389"/>
      <c r="GW75" s="389"/>
      <c r="GX75" s="389"/>
      <c r="GY75" s="389"/>
      <c r="GZ75" s="389"/>
      <c r="HA75" s="389"/>
      <c r="HB75" s="389"/>
      <c r="HC75" s="389"/>
      <c r="HD75" s="389"/>
      <c r="HE75" s="389"/>
      <c r="HF75" s="389"/>
      <c r="HG75" s="389"/>
      <c r="HH75" s="389"/>
      <c r="HI75" s="389"/>
      <c r="HJ75" s="389"/>
      <c r="HK75" s="389"/>
      <c r="HL75" s="389"/>
      <c r="HM75" s="389"/>
      <c r="HN75" s="389"/>
      <c r="HO75" s="389"/>
      <c r="HP75" s="389"/>
      <c r="HQ75" s="389"/>
      <c r="HR75" s="389"/>
      <c r="HS75" s="389"/>
      <c r="HT75" s="389"/>
      <c r="HU75" s="389"/>
      <c r="HV75" s="389"/>
      <c r="HW75" s="389"/>
      <c r="HX75" s="389"/>
      <c r="HY75" s="389"/>
      <c r="HZ75" s="389"/>
      <c r="IA75" s="389"/>
      <c r="IB75" s="389"/>
      <c r="IC75" s="389"/>
      <c r="ID75" s="389"/>
      <c r="IE75" s="389"/>
      <c r="IF75" s="389"/>
      <c r="IG75" s="389"/>
      <c r="IH75" s="389"/>
      <c r="II75" s="389"/>
      <c r="IJ75" s="389"/>
      <c r="IK75" s="389"/>
      <c r="IL75" s="389"/>
      <c r="IM75" s="389"/>
      <c r="IN75" s="389"/>
      <c r="IO75" s="389"/>
      <c r="IP75" s="389"/>
      <c r="IQ75" s="389"/>
      <c r="IR75" s="389"/>
      <c r="IS75" s="389"/>
      <c r="IT75" s="389"/>
      <c r="IU75" s="389"/>
      <c r="IV75" s="389"/>
    </row>
    <row r="76" spans="1:256" s="230" customFormat="1" ht="11.25">
      <c r="A76" s="391"/>
      <c r="B76" s="390"/>
      <c r="C76" s="390"/>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c r="BC76" s="389"/>
      <c r="BD76" s="389"/>
      <c r="BE76" s="389"/>
      <c r="BF76" s="389"/>
      <c r="BG76" s="389"/>
      <c r="BH76" s="389"/>
      <c r="BI76" s="389"/>
      <c r="BJ76" s="389"/>
      <c r="BK76" s="389"/>
      <c r="BL76" s="389"/>
      <c r="BM76" s="389"/>
      <c r="BN76" s="389"/>
      <c r="BO76" s="389"/>
      <c r="BP76" s="389"/>
      <c r="BQ76" s="389"/>
      <c r="BR76" s="389"/>
      <c r="BS76" s="389"/>
      <c r="BT76" s="389"/>
      <c r="BU76" s="389"/>
      <c r="BV76" s="389"/>
      <c r="BW76" s="389"/>
      <c r="BX76" s="389"/>
      <c r="BY76" s="389"/>
      <c r="BZ76" s="389"/>
      <c r="CA76" s="389"/>
      <c r="CB76" s="389"/>
      <c r="CC76" s="389"/>
      <c r="CD76" s="389"/>
      <c r="CE76" s="389"/>
      <c r="CF76" s="389"/>
      <c r="CG76" s="389"/>
      <c r="CH76" s="389"/>
      <c r="CI76" s="389"/>
      <c r="CJ76" s="389"/>
      <c r="CK76" s="389"/>
      <c r="CL76" s="389"/>
      <c r="CM76" s="389"/>
      <c r="CN76" s="389"/>
      <c r="CO76" s="389"/>
      <c r="CP76" s="389"/>
      <c r="CQ76" s="389"/>
      <c r="CR76" s="389"/>
      <c r="CS76" s="389"/>
      <c r="CT76" s="389"/>
      <c r="CU76" s="389"/>
      <c r="CV76" s="389"/>
      <c r="CW76" s="389"/>
      <c r="CX76" s="389"/>
      <c r="CY76" s="389"/>
      <c r="CZ76" s="389"/>
      <c r="DA76" s="389"/>
      <c r="DB76" s="389"/>
      <c r="DC76" s="389"/>
      <c r="DD76" s="389"/>
      <c r="DE76" s="389"/>
      <c r="DF76" s="389"/>
      <c r="DG76" s="389"/>
      <c r="DH76" s="389"/>
      <c r="DI76" s="389"/>
      <c r="DJ76" s="389"/>
      <c r="DK76" s="389"/>
      <c r="DL76" s="389"/>
      <c r="DM76" s="389"/>
      <c r="DN76" s="389"/>
      <c r="DO76" s="389"/>
      <c r="DP76" s="389"/>
      <c r="DQ76" s="389"/>
      <c r="DR76" s="389"/>
      <c r="DS76" s="389"/>
      <c r="DT76" s="389"/>
      <c r="DU76" s="389"/>
      <c r="DV76" s="389"/>
      <c r="DW76" s="389"/>
      <c r="DX76" s="389"/>
      <c r="DY76" s="389"/>
      <c r="DZ76" s="389"/>
      <c r="EA76" s="389"/>
      <c r="EB76" s="389"/>
      <c r="EC76" s="389"/>
      <c r="ED76" s="389"/>
      <c r="EE76" s="389"/>
      <c r="EF76" s="389"/>
      <c r="EG76" s="389"/>
      <c r="EH76" s="389"/>
      <c r="EI76" s="389"/>
      <c r="EJ76" s="389"/>
      <c r="EK76" s="389"/>
      <c r="EL76" s="389"/>
      <c r="EM76" s="389"/>
      <c r="EN76" s="389"/>
      <c r="EO76" s="389"/>
      <c r="EP76" s="389"/>
      <c r="EQ76" s="389"/>
      <c r="ER76" s="389"/>
      <c r="ES76" s="389"/>
      <c r="ET76" s="389"/>
      <c r="EU76" s="389"/>
      <c r="EV76" s="389"/>
      <c r="EW76" s="389"/>
      <c r="EX76" s="389"/>
      <c r="EY76" s="389"/>
      <c r="EZ76" s="389"/>
      <c r="FA76" s="389"/>
      <c r="FB76" s="389"/>
      <c r="FC76" s="389"/>
      <c r="FD76" s="389"/>
      <c r="FE76" s="389"/>
      <c r="FF76" s="389"/>
      <c r="FG76" s="389"/>
      <c r="FH76" s="389"/>
      <c r="FI76" s="389"/>
      <c r="FJ76" s="389"/>
      <c r="FK76" s="389"/>
      <c r="FL76" s="389"/>
      <c r="FM76" s="389"/>
      <c r="FN76" s="389"/>
      <c r="FO76" s="389"/>
      <c r="FP76" s="389"/>
      <c r="FQ76" s="389"/>
      <c r="FR76" s="389"/>
      <c r="FS76" s="389"/>
      <c r="FT76" s="389"/>
      <c r="FU76" s="389"/>
      <c r="FV76" s="389"/>
      <c r="FW76" s="389"/>
      <c r="FX76" s="389"/>
      <c r="FY76" s="389"/>
      <c r="FZ76" s="389"/>
      <c r="GA76" s="389"/>
      <c r="GB76" s="389"/>
      <c r="GC76" s="389"/>
      <c r="GD76" s="389"/>
      <c r="GE76" s="389"/>
      <c r="GF76" s="389"/>
      <c r="GG76" s="389"/>
      <c r="GH76" s="389"/>
      <c r="GI76" s="389"/>
      <c r="GJ76" s="389"/>
      <c r="GK76" s="389"/>
      <c r="GL76" s="389"/>
      <c r="GM76" s="389"/>
      <c r="GN76" s="389"/>
      <c r="GO76" s="389"/>
      <c r="GP76" s="389"/>
      <c r="GQ76" s="389"/>
      <c r="GR76" s="389"/>
      <c r="GS76" s="389"/>
      <c r="GT76" s="389"/>
      <c r="GU76" s="389"/>
      <c r="GV76" s="389"/>
      <c r="GW76" s="389"/>
      <c r="GX76" s="389"/>
      <c r="GY76" s="389"/>
      <c r="GZ76" s="389"/>
      <c r="HA76" s="389"/>
      <c r="HB76" s="389"/>
      <c r="HC76" s="389"/>
      <c r="HD76" s="389"/>
      <c r="HE76" s="389"/>
      <c r="HF76" s="389"/>
      <c r="HG76" s="389"/>
      <c r="HH76" s="389"/>
      <c r="HI76" s="389"/>
      <c r="HJ76" s="389"/>
      <c r="HK76" s="389"/>
      <c r="HL76" s="389"/>
      <c r="HM76" s="389"/>
      <c r="HN76" s="389"/>
      <c r="HO76" s="389"/>
      <c r="HP76" s="389"/>
      <c r="HQ76" s="389"/>
      <c r="HR76" s="389"/>
      <c r="HS76" s="389"/>
      <c r="HT76" s="389"/>
      <c r="HU76" s="389"/>
      <c r="HV76" s="389"/>
      <c r="HW76" s="389"/>
      <c r="HX76" s="389"/>
      <c r="HY76" s="389"/>
      <c r="HZ76" s="389"/>
      <c r="IA76" s="389"/>
      <c r="IB76" s="389"/>
      <c r="IC76" s="389"/>
      <c r="ID76" s="389"/>
      <c r="IE76" s="389"/>
      <c r="IF76" s="389"/>
      <c r="IG76" s="389"/>
      <c r="IH76" s="389"/>
      <c r="II76" s="389"/>
      <c r="IJ76" s="389"/>
      <c r="IK76" s="389"/>
      <c r="IL76" s="389"/>
      <c r="IM76" s="389"/>
      <c r="IN76" s="389"/>
      <c r="IO76" s="389"/>
      <c r="IP76" s="389"/>
      <c r="IQ76" s="389"/>
      <c r="IR76" s="389"/>
      <c r="IS76" s="389"/>
      <c r="IT76" s="389"/>
      <c r="IU76" s="389"/>
      <c r="IV76" s="389"/>
    </row>
    <row r="77" spans="1:256" s="230" customFormat="1" ht="11.25">
      <c r="A77" s="391"/>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c r="BC77" s="389"/>
      <c r="BD77" s="389"/>
      <c r="BE77" s="389"/>
      <c r="BF77" s="389"/>
      <c r="BG77" s="389"/>
      <c r="BH77" s="389"/>
      <c r="BI77" s="389"/>
      <c r="BJ77" s="389"/>
      <c r="BK77" s="389"/>
      <c r="BL77" s="389"/>
      <c r="BM77" s="389"/>
      <c r="BN77" s="389"/>
      <c r="BO77" s="389"/>
      <c r="BP77" s="389"/>
      <c r="BQ77" s="389"/>
      <c r="BR77" s="389"/>
      <c r="BS77" s="389"/>
      <c r="BT77" s="389"/>
      <c r="BU77" s="389"/>
      <c r="BV77" s="389"/>
      <c r="BW77" s="389"/>
      <c r="BX77" s="389"/>
      <c r="BY77" s="389"/>
      <c r="BZ77" s="389"/>
      <c r="CA77" s="389"/>
      <c r="CB77" s="389"/>
      <c r="CC77" s="389"/>
      <c r="CD77" s="389"/>
      <c r="CE77" s="389"/>
      <c r="CF77" s="389"/>
      <c r="CG77" s="389"/>
      <c r="CH77" s="389"/>
      <c r="CI77" s="389"/>
      <c r="CJ77" s="389"/>
      <c r="CK77" s="389"/>
      <c r="CL77" s="389"/>
      <c r="CM77" s="389"/>
      <c r="CN77" s="389"/>
      <c r="CO77" s="389"/>
      <c r="CP77" s="389"/>
      <c r="CQ77" s="389"/>
      <c r="CR77" s="389"/>
      <c r="CS77" s="389"/>
      <c r="CT77" s="389"/>
      <c r="CU77" s="389"/>
      <c r="CV77" s="389"/>
      <c r="CW77" s="389"/>
      <c r="CX77" s="389"/>
      <c r="CY77" s="389"/>
      <c r="CZ77" s="389"/>
      <c r="DA77" s="389"/>
      <c r="DB77" s="389"/>
      <c r="DC77" s="389"/>
      <c r="DD77" s="389"/>
      <c r="DE77" s="389"/>
      <c r="DF77" s="389"/>
      <c r="DG77" s="389"/>
      <c r="DH77" s="389"/>
      <c r="DI77" s="389"/>
      <c r="DJ77" s="389"/>
      <c r="DK77" s="389"/>
      <c r="DL77" s="389"/>
      <c r="DM77" s="389"/>
      <c r="DN77" s="389"/>
      <c r="DO77" s="389"/>
      <c r="DP77" s="389"/>
      <c r="DQ77" s="389"/>
      <c r="DR77" s="389"/>
      <c r="DS77" s="389"/>
      <c r="DT77" s="389"/>
      <c r="DU77" s="389"/>
      <c r="DV77" s="389"/>
      <c r="DW77" s="389"/>
      <c r="DX77" s="389"/>
      <c r="DY77" s="389"/>
      <c r="DZ77" s="389"/>
      <c r="EA77" s="389"/>
      <c r="EB77" s="389"/>
      <c r="EC77" s="389"/>
      <c r="ED77" s="389"/>
      <c r="EE77" s="389"/>
      <c r="EF77" s="389"/>
      <c r="EG77" s="389"/>
      <c r="EH77" s="389"/>
      <c r="EI77" s="389"/>
      <c r="EJ77" s="389"/>
      <c r="EK77" s="389"/>
      <c r="EL77" s="389"/>
      <c r="EM77" s="389"/>
      <c r="EN77" s="389"/>
      <c r="EO77" s="389"/>
      <c r="EP77" s="389"/>
      <c r="EQ77" s="389"/>
      <c r="ER77" s="389"/>
      <c r="ES77" s="389"/>
      <c r="ET77" s="389"/>
      <c r="EU77" s="389"/>
      <c r="EV77" s="389"/>
      <c r="EW77" s="389"/>
      <c r="EX77" s="389"/>
      <c r="EY77" s="389"/>
      <c r="EZ77" s="389"/>
      <c r="FA77" s="389"/>
      <c r="FB77" s="389"/>
      <c r="FC77" s="389"/>
      <c r="FD77" s="389"/>
      <c r="FE77" s="389"/>
      <c r="FF77" s="389"/>
      <c r="FG77" s="389"/>
      <c r="FH77" s="389"/>
      <c r="FI77" s="389"/>
      <c r="FJ77" s="389"/>
      <c r="FK77" s="389"/>
      <c r="FL77" s="389"/>
      <c r="FM77" s="389"/>
      <c r="FN77" s="389"/>
      <c r="FO77" s="389"/>
      <c r="FP77" s="389"/>
      <c r="FQ77" s="389"/>
      <c r="FR77" s="389"/>
      <c r="FS77" s="389"/>
      <c r="FT77" s="389"/>
      <c r="FU77" s="389"/>
      <c r="FV77" s="389"/>
      <c r="FW77" s="389"/>
      <c r="FX77" s="389"/>
      <c r="FY77" s="389"/>
      <c r="FZ77" s="389"/>
      <c r="GA77" s="389"/>
      <c r="GB77" s="389"/>
      <c r="GC77" s="389"/>
      <c r="GD77" s="389"/>
      <c r="GE77" s="389"/>
      <c r="GF77" s="389"/>
      <c r="GG77" s="389"/>
      <c r="GH77" s="389"/>
      <c r="GI77" s="389"/>
      <c r="GJ77" s="389"/>
      <c r="GK77" s="389"/>
      <c r="GL77" s="389"/>
      <c r="GM77" s="389"/>
      <c r="GN77" s="389"/>
      <c r="GO77" s="389"/>
      <c r="GP77" s="389"/>
      <c r="GQ77" s="389"/>
      <c r="GR77" s="389"/>
      <c r="GS77" s="389"/>
      <c r="GT77" s="389"/>
      <c r="GU77" s="389"/>
      <c r="GV77" s="389"/>
      <c r="GW77" s="389"/>
      <c r="GX77" s="389"/>
      <c r="GY77" s="389"/>
      <c r="GZ77" s="389"/>
      <c r="HA77" s="389"/>
      <c r="HB77" s="389"/>
      <c r="HC77" s="389"/>
      <c r="HD77" s="389"/>
      <c r="HE77" s="389"/>
      <c r="HF77" s="389"/>
      <c r="HG77" s="389"/>
      <c r="HH77" s="389"/>
      <c r="HI77" s="389"/>
      <c r="HJ77" s="389"/>
      <c r="HK77" s="389"/>
      <c r="HL77" s="389"/>
      <c r="HM77" s="389"/>
      <c r="HN77" s="389"/>
      <c r="HO77" s="389"/>
      <c r="HP77" s="389"/>
      <c r="HQ77" s="389"/>
      <c r="HR77" s="389"/>
      <c r="HS77" s="389"/>
      <c r="HT77" s="389"/>
      <c r="HU77" s="389"/>
      <c r="HV77" s="389"/>
      <c r="HW77" s="389"/>
      <c r="HX77" s="389"/>
      <c r="HY77" s="389"/>
      <c r="HZ77" s="389"/>
      <c r="IA77" s="389"/>
      <c r="IB77" s="389"/>
      <c r="IC77" s="389"/>
      <c r="ID77" s="389"/>
      <c r="IE77" s="389"/>
      <c r="IF77" s="389"/>
      <c r="IG77" s="389"/>
      <c r="IH77" s="389"/>
      <c r="II77" s="389"/>
      <c r="IJ77" s="389"/>
      <c r="IK77" s="389"/>
      <c r="IL77" s="389"/>
      <c r="IM77" s="389"/>
      <c r="IN77" s="389"/>
      <c r="IO77" s="389"/>
      <c r="IP77" s="389"/>
      <c r="IQ77" s="389"/>
      <c r="IR77" s="389"/>
      <c r="IS77" s="389"/>
      <c r="IT77" s="389"/>
      <c r="IU77" s="389"/>
      <c r="IV77" s="389"/>
    </row>
    <row r="78" spans="1:256" s="230" customFormat="1" ht="11.25">
      <c r="A78" s="391"/>
      <c r="B78" s="390"/>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89"/>
      <c r="AG78" s="389"/>
      <c r="AH78" s="389"/>
      <c r="AI78" s="389"/>
      <c r="AJ78" s="389"/>
      <c r="AK78" s="389"/>
      <c r="AL78" s="389"/>
      <c r="AM78" s="389"/>
      <c r="AN78" s="389"/>
      <c r="AO78" s="389"/>
      <c r="AP78" s="389"/>
      <c r="AQ78" s="389"/>
      <c r="AR78" s="389"/>
      <c r="AS78" s="389"/>
      <c r="AT78" s="389"/>
      <c r="AU78" s="389"/>
      <c r="AV78" s="389"/>
      <c r="AW78" s="389"/>
      <c r="AX78" s="389"/>
      <c r="AY78" s="389"/>
      <c r="AZ78" s="389"/>
      <c r="BA78" s="389"/>
      <c r="BB78" s="389"/>
      <c r="BC78" s="389"/>
      <c r="BD78" s="389"/>
      <c r="BE78" s="389"/>
      <c r="BF78" s="389"/>
      <c r="BG78" s="389"/>
      <c r="BH78" s="389"/>
      <c r="BI78" s="389"/>
      <c r="BJ78" s="389"/>
      <c r="BK78" s="389"/>
      <c r="BL78" s="389"/>
      <c r="BM78" s="389"/>
      <c r="BN78" s="389"/>
      <c r="BO78" s="389"/>
      <c r="BP78" s="389"/>
      <c r="BQ78" s="389"/>
      <c r="BR78" s="389"/>
      <c r="BS78" s="389"/>
      <c r="BT78" s="389"/>
      <c r="BU78" s="389"/>
      <c r="BV78" s="389"/>
      <c r="BW78" s="389"/>
      <c r="BX78" s="389"/>
      <c r="BY78" s="389"/>
      <c r="BZ78" s="389"/>
      <c r="CA78" s="389"/>
      <c r="CB78" s="389"/>
      <c r="CC78" s="389"/>
      <c r="CD78" s="389"/>
      <c r="CE78" s="389"/>
      <c r="CF78" s="389"/>
      <c r="CG78" s="389"/>
      <c r="CH78" s="389"/>
      <c r="CI78" s="389"/>
      <c r="CJ78" s="389"/>
      <c r="CK78" s="389"/>
      <c r="CL78" s="389"/>
      <c r="CM78" s="389"/>
      <c r="CN78" s="389"/>
      <c r="CO78" s="389"/>
      <c r="CP78" s="389"/>
      <c r="CQ78" s="389"/>
      <c r="CR78" s="389"/>
      <c r="CS78" s="389"/>
      <c r="CT78" s="389"/>
      <c r="CU78" s="389"/>
      <c r="CV78" s="389"/>
      <c r="CW78" s="389"/>
      <c r="CX78" s="389"/>
      <c r="CY78" s="389"/>
      <c r="CZ78" s="389"/>
      <c r="DA78" s="389"/>
      <c r="DB78" s="389"/>
      <c r="DC78" s="389"/>
      <c r="DD78" s="389"/>
      <c r="DE78" s="389"/>
      <c r="DF78" s="389"/>
      <c r="DG78" s="389"/>
      <c r="DH78" s="389"/>
      <c r="DI78" s="389"/>
      <c r="DJ78" s="389"/>
      <c r="DK78" s="389"/>
      <c r="DL78" s="389"/>
      <c r="DM78" s="389"/>
      <c r="DN78" s="389"/>
      <c r="DO78" s="389"/>
      <c r="DP78" s="389"/>
      <c r="DQ78" s="389"/>
      <c r="DR78" s="389"/>
      <c r="DS78" s="389"/>
      <c r="DT78" s="389"/>
      <c r="DU78" s="389"/>
      <c r="DV78" s="389"/>
      <c r="DW78" s="389"/>
      <c r="DX78" s="389"/>
      <c r="DY78" s="389"/>
      <c r="DZ78" s="389"/>
      <c r="EA78" s="389"/>
      <c r="EB78" s="389"/>
      <c r="EC78" s="389"/>
      <c r="ED78" s="389"/>
      <c r="EE78" s="389"/>
      <c r="EF78" s="389"/>
      <c r="EG78" s="389"/>
      <c r="EH78" s="389"/>
      <c r="EI78" s="389"/>
      <c r="EJ78" s="389"/>
      <c r="EK78" s="389"/>
      <c r="EL78" s="389"/>
      <c r="EM78" s="389"/>
      <c r="EN78" s="389"/>
      <c r="EO78" s="389"/>
      <c r="EP78" s="389"/>
      <c r="EQ78" s="389"/>
      <c r="ER78" s="389"/>
      <c r="ES78" s="389"/>
      <c r="ET78" s="389"/>
      <c r="EU78" s="389"/>
      <c r="EV78" s="389"/>
      <c r="EW78" s="389"/>
      <c r="EX78" s="389"/>
      <c r="EY78" s="389"/>
      <c r="EZ78" s="389"/>
      <c r="FA78" s="389"/>
      <c r="FB78" s="389"/>
      <c r="FC78" s="389"/>
      <c r="FD78" s="389"/>
      <c r="FE78" s="389"/>
      <c r="FF78" s="389"/>
      <c r="FG78" s="389"/>
      <c r="FH78" s="389"/>
      <c r="FI78" s="389"/>
      <c r="FJ78" s="389"/>
      <c r="FK78" s="389"/>
      <c r="FL78" s="389"/>
      <c r="FM78" s="389"/>
      <c r="FN78" s="389"/>
      <c r="FO78" s="389"/>
      <c r="FP78" s="389"/>
      <c r="FQ78" s="389"/>
      <c r="FR78" s="389"/>
      <c r="FS78" s="389"/>
      <c r="FT78" s="389"/>
      <c r="FU78" s="389"/>
      <c r="FV78" s="389"/>
      <c r="FW78" s="389"/>
      <c r="FX78" s="389"/>
      <c r="FY78" s="389"/>
      <c r="FZ78" s="389"/>
      <c r="GA78" s="389"/>
      <c r="GB78" s="389"/>
      <c r="GC78" s="389"/>
      <c r="GD78" s="389"/>
      <c r="GE78" s="389"/>
      <c r="GF78" s="389"/>
      <c r="GG78" s="389"/>
      <c r="GH78" s="389"/>
      <c r="GI78" s="389"/>
      <c r="GJ78" s="389"/>
      <c r="GK78" s="389"/>
      <c r="GL78" s="389"/>
      <c r="GM78" s="389"/>
      <c r="GN78" s="389"/>
      <c r="GO78" s="389"/>
      <c r="GP78" s="389"/>
      <c r="GQ78" s="389"/>
      <c r="GR78" s="389"/>
      <c r="GS78" s="389"/>
      <c r="GT78" s="389"/>
      <c r="GU78" s="389"/>
      <c r="GV78" s="389"/>
      <c r="GW78" s="389"/>
      <c r="GX78" s="389"/>
      <c r="GY78" s="389"/>
      <c r="GZ78" s="389"/>
      <c r="HA78" s="389"/>
      <c r="HB78" s="389"/>
      <c r="HC78" s="389"/>
      <c r="HD78" s="389"/>
      <c r="HE78" s="389"/>
      <c r="HF78" s="389"/>
      <c r="HG78" s="389"/>
      <c r="HH78" s="389"/>
      <c r="HI78" s="389"/>
      <c r="HJ78" s="389"/>
      <c r="HK78" s="389"/>
      <c r="HL78" s="389"/>
      <c r="HM78" s="389"/>
      <c r="HN78" s="389"/>
      <c r="HO78" s="389"/>
      <c r="HP78" s="389"/>
      <c r="HQ78" s="389"/>
      <c r="HR78" s="389"/>
      <c r="HS78" s="389"/>
      <c r="HT78" s="389"/>
      <c r="HU78" s="389"/>
      <c r="HV78" s="389"/>
      <c r="HW78" s="389"/>
      <c r="HX78" s="389"/>
      <c r="HY78" s="389"/>
      <c r="HZ78" s="389"/>
      <c r="IA78" s="389"/>
      <c r="IB78" s="389"/>
      <c r="IC78" s="389"/>
      <c r="ID78" s="389"/>
      <c r="IE78" s="389"/>
      <c r="IF78" s="389"/>
      <c r="IG78" s="389"/>
      <c r="IH78" s="389"/>
      <c r="II78" s="389"/>
      <c r="IJ78" s="389"/>
      <c r="IK78" s="389"/>
      <c r="IL78" s="389"/>
      <c r="IM78" s="389"/>
      <c r="IN78" s="389"/>
      <c r="IO78" s="389"/>
      <c r="IP78" s="389"/>
      <c r="IQ78" s="389"/>
      <c r="IR78" s="389"/>
      <c r="IS78" s="389"/>
      <c r="IT78" s="389"/>
      <c r="IU78" s="389"/>
      <c r="IV78" s="389"/>
    </row>
    <row r="79" ht="11.25">
      <c r="M79" s="389"/>
    </row>
    <row r="80" ht="11.25">
      <c r="M80" s="389"/>
    </row>
    <row r="81" ht="11.25">
      <c r="M81" s="389"/>
    </row>
    <row r="82" ht="11.25">
      <c r="M82" s="389"/>
    </row>
  </sheetData>
  <sheetProtection/>
  <mergeCells count="13">
    <mergeCell ref="A2:AB2"/>
    <mergeCell ref="A3:AB3"/>
    <mergeCell ref="A5:A6"/>
    <mergeCell ref="B5:D5"/>
    <mergeCell ref="E5:G5"/>
    <mergeCell ref="H5:J5"/>
    <mergeCell ref="K5:M5"/>
    <mergeCell ref="N5:P5"/>
    <mergeCell ref="Q5:S5"/>
    <mergeCell ref="T5:V5"/>
    <mergeCell ref="W5:Y5"/>
    <mergeCell ref="Z5:AB5"/>
    <mergeCell ref="AC5:AE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A43" sqref="A43"/>
    </sheetView>
  </sheetViews>
  <sheetFormatPr defaultColWidth="9.140625" defaultRowHeight="12.75"/>
  <cols>
    <col min="1" max="1" width="13.8515625" style="2" customWidth="1"/>
    <col min="2" max="16" width="7.57421875" style="2" customWidth="1"/>
    <col min="17" max="16384" width="9.140625" style="2" customWidth="1"/>
  </cols>
  <sheetData>
    <row r="1" ht="12">
      <c r="A1" s="36" t="s">
        <v>252</v>
      </c>
    </row>
    <row r="2" spans="1:16" ht="12">
      <c r="A2" s="445" t="s">
        <v>125</v>
      </c>
      <c r="B2" s="445"/>
      <c r="C2" s="445"/>
      <c r="D2" s="445"/>
      <c r="E2" s="445"/>
      <c r="F2" s="445"/>
      <c r="G2" s="445"/>
      <c r="H2" s="445"/>
      <c r="I2" s="445"/>
      <c r="J2" s="445"/>
      <c r="K2" s="445"/>
      <c r="L2" s="445"/>
      <c r="M2" s="445"/>
      <c r="N2" s="445"/>
      <c r="O2" s="445"/>
      <c r="P2" s="445"/>
    </row>
    <row r="3" ht="12" thickBot="1"/>
    <row r="4" spans="1:16" ht="11.25">
      <c r="A4" s="129"/>
      <c r="B4" s="432" t="s">
        <v>109</v>
      </c>
      <c r="C4" s="444"/>
      <c r="D4" s="433"/>
      <c r="E4" s="432" t="s">
        <v>60</v>
      </c>
      <c r="F4" s="444"/>
      <c r="G4" s="433"/>
      <c r="H4" s="432" t="s">
        <v>2</v>
      </c>
      <c r="I4" s="444"/>
      <c r="J4" s="433"/>
      <c r="K4" s="432" t="s">
        <v>3</v>
      </c>
      <c r="L4" s="444"/>
      <c r="M4" s="433"/>
      <c r="N4" s="432" t="s">
        <v>8</v>
      </c>
      <c r="O4" s="444"/>
      <c r="P4" s="444"/>
    </row>
    <row r="5" spans="1:16" ht="11.25">
      <c r="A5" s="198"/>
      <c r="B5" s="199" t="s">
        <v>53</v>
      </c>
      <c r="C5" s="200" t="s">
        <v>54</v>
      </c>
      <c r="D5" s="200" t="s">
        <v>55</v>
      </c>
      <c r="E5" s="199" t="s">
        <v>53</v>
      </c>
      <c r="F5" s="200" t="s">
        <v>54</v>
      </c>
      <c r="G5" s="200" t="s">
        <v>55</v>
      </c>
      <c r="H5" s="199" t="s">
        <v>53</v>
      </c>
      <c r="I5" s="200" t="s">
        <v>54</v>
      </c>
      <c r="J5" s="200" t="s">
        <v>55</v>
      </c>
      <c r="K5" s="199" t="s">
        <v>53</v>
      </c>
      <c r="L5" s="200" t="s">
        <v>54</v>
      </c>
      <c r="M5" s="200" t="s">
        <v>55</v>
      </c>
      <c r="N5" s="199" t="s">
        <v>53</v>
      </c>
      <c r="O5" s="200" t="s">
        <v>54</v>
      </c>
      <c r="P5" s="200" t="s">
        <v>55</v>
      </c>
    </row>
    <row r="6" spans="2:16" ht="11.25">
      <c r="B6" s="201"/>
      <c r="C6" s="202"/>
      <c r="D6" s="202"/>
      <c r="E6" s="201"/>
      <c r="F6" s="202"/>
      <c r="G6" s="202"/>
      <c r="H6" s="201"/>
      <c r="I6" s="202"/>
      <c r="J6" s="202"/>
      <c r="K6" s="201"/>
      <c r="L6" s="202"/>
      <c r="M6" s="202"/>
      <c r="N6" s="201"/>
      <c r="O6" s="202"/>
      <c r="P6" s="202"/>
    </row>
    <row r="7" spans="1:16" s="203" customFormat="1" ht="12">
      <c r="A7" s="156" t="s">
        <v>126</v>
      </c>
      <c r="B7" s="144">
        <v>1850</v>
      </c>
      <c r="C7" s="145">
        <v>903</v>
      </c>
      <c r="D7" s="145">
        <v>2753</v>
      </c>
      <c r="E7" s="144">
        <v>3252</v>
      </c>
      <c r="F7" s="145">
        <v>1429</v>
      </c>
      <c r="G7" s="145">
        <v>4681</v>
      </c>
      <c r="H7" s="144">
        <v>409</v>
      </c>
      <c r="I7" s="145">
        <v>132</v>
      </c>
      <c r="J7" s="145">
        <v>541</v>
      </c>
      <c r="K7" s="144">
        <v>617</v>
      </c>
      <c r="L7" s="145">
        <v>388</v>
      </c>
      <c r="M7" s="145">
        <v>1005</v>
      </c>
      <c r="N7" s="144">
        <f>SUM(K7,H7,E7,B7)</f>
        <v>6128</v>
      </c>
      <c r="O7" s="145">
        <f>SUM(L7,I7,F7,C7)</f>
        <v>2852</v>
      </c>
      <c r="P7" s="145">
        <f>SUM(M7,J7,G7,D7)</f>
        <v>8980</v>
      </c>
    </row>
    <row r="8" spans="1:7" s="203" customFormat="1" ht="12">
      <c r="A8" s="156"/>
      <c r="B8" s="204"/>
      <c r="C8" s="204"/>
      <c r="D8" s="204"/>
      <c r="E8" s="204"/>
      <c r="F8" s="141"/>
      <c r="G8" s="141"/>
    </row>
    <row r="19" spans="5:16" ht="11.25">
      <c r="E19" s="304"/>
      <c r="F19" s="136"/>
      <c r="G19" s="304"/>
      <c r="H19" s="304"/>
      <c r="I19" s="304"/>
      <c r="J19" s="304"/>
      <c r="K19" s="136"/>
      <c r="L19" s="136"/>
      <c r="M19" s="136"/>
      <c r="N19" s="136"/>
      <c r="O19" s="136"/>
      <c r="P19" s="304"/>
    </row>
    <row r="21" spans="8:11" ht="11.25">
      <c r="H21" s="205"/>
      <c r="I21" s="206"/>
      <c r="J21" s="206"/>
      <c r="K21" s="206"/>
    </row>
    <row r="22" s="205" customFormat="1" ht="11.25"/>
    <row r="23" spans="5:7" s="206" customFormat="1" ht="11.25">
      <c r="E23" s="305"/>
      <c r="F23" s="305"/>
      <c r="G23" s="305"/>
    </row>
  </sheetData>
  <sheetProtection/>
  <mergeCells count="6">
    <mergeCell ref="K4:M4"/>
    <mergeCell ref="N4:P4"/>
    <mergeCell ref="A2:P2"/>
    <mergeCell ref="B4:D4"/>
    <mergeCell ref="E4:G4"/>
    <mergeCell ref="H4:J4"/>
  </mergeCells>
  <printOptions/>
  <pageMargins left="0.3937007874015748" right="0.3937007874015748" top="0.984251968503937" bottom="0.984251968503937" header="0.5118110236220472" footer="0.5118110236220472"/>
  <pageSetup fitToHeight="1" fitToWidth="1" horizontalDpi="600" verticalDpi="600" orientation="portrait" paperSize="9" scale="76"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L37"/>
  <sheetViews>
    <sheetView zoomScalePageLayoutView="0" workbookViewId="0" topLeftCell="A1">
      <selection activeCell="A53" sqref="A53"/>
    </sheetView>
  </sheetViews>
  <sheetFormatPr defaultColWidth="9.140625" defaultRowHeight="12.75"/>
  <cols>
    <col min="1" max="1" width="31.140625" style="356" customWidth="1"/>
    <col min="2" max="2" width="14.00390625" style="356" customWidth="1"/>
    <col min="3" max="3" width="12.421875" style="356" customWidth="1"/>
    <col min="4" max="4" width="12.57421875" style="356" customWidth="1"/>
    <col min="5" max="8" width="9.00390625" style="356" customWidth="1"/>
    <col min="9" max="14" width="10.421875" style="356" customWidth="1"/>
    <col min="15" max="17" width="9.140625" style="356" customWidth="1"/>
    <col min="18" max="18" width="10.421875" style="356" customWidth="1"/>
    <col min="19" max="16384" width="9.140625" style="356" customWidth="1"/>
  </cols>
  <sheetData>
    <row r="1" ht="12">
      <c r="A1" s="36" t="s">
        <v>252</v>
      </c>
    </row>
    <row r="2" spans="1:7" ht="13.5" customHeight="1">
      <c r="A2" s="446" t="s">
        <v>278</v>
      </c>
      <c r="B2" s="446"/>
      <c r="C2" s="446"/>
      <c r="D2" s="446"/>
      <c r="E2" s="446"/>
      <c r="F2" s="446"/>
      <c r="G2" s="446"/>
    </row>
    <row r="3" spans="1:7" ht="13.5" customHeight="1">
      <c r="A3" s="446" t="s">
        <v>277</v>
      </c>
      <c r="B3" s="446"/>
      <c r="C3" s="446"/>
      <c r="D3" s="446"/>
      <c r="E3" s="446"/>
      <c r="F3" s="446"/>
      <c r="G3" s="446"/>
    </row>
    <row r="4" ht="12" thickBot="1"/>
    <row r="5" spans="1:7" s="370" customFormat="1" ht="11.25">
      <c r="A5" s="374"/>
      <c r="B5" s="374"/>
      <c r="C5" s="374"/>
      <c r="D5" s="375"/>
      <c r="E5" s="374"/>
      <c r="F5" s="374"/>
      <c r="G5" s="374"/>
    </row>
    <row r="6" spans="1:7" s="370" customFormat="1" ht="11.25">
      <c r="A6" s="371" t="s">
        <v>107</v>
      </c>
      <c r="B6" s="371"/>
      <c r="C6" s="371"/>
      <c r="D6" s="372" t="s">
        <v>54</v>
      </c>
      <c r="E6" s="371" t="s">
        <v>264</v>
      </c>
      <c r="F6" s="371" t="s">
        <v>276</v>
      </c>
      <c r="G6" s="371" t="s">
        <v>55</v>
      </c>
    </row>
    <row r="7" spans="1:12" s="364" customFormat="1" ht="12">
      <c r="A7" s="369" t="s">
        <v>275</v>
      </c>
      <c r="B7" s="369"/>
      <c r="C7" s="369"/>
      <c r="D7" s="384"/>
      <c r="E7" s="383"/>
      <c r="F7" s="383"/>
      <c r="G7" s="387"/>
      <c r="H7" s="356"/>
      <c r="I7" s="356"/>
      <c r="J7" s="356"/>
      <c r="K7" s="356"/>
      <c r="L7" s="356"/>
    </row>
    <row r="8" spans="1:12" s="364" customFormat="1" ht="12">
      <c r="A8" s="369" t="s">
        <v>274</v>
      </c>
      <c r="B8" s="369"/>
      <c r="C8" s="369"/>
      <c r="D8" s="384">
        <v>124068</v>
      </c>
      <c r="E8" s="383">
        <v>182239</v>
      </c>
      <c r="F8" s="383">
        <v>121</v>
      </c>
      <c r="G8" s="383">
        <v>306428</v>
      </c>
      <c r="H8" s="356"/>
      <c r="I8" s="356"/>
      <c r="J8" s="356"/>
      <c r="K8" s="356"/>
      <c r="L8" s="356"/>
    </row>
    <row r="9" spans="1:12" s="364" customFormat="1" ht="12">
      <c r="A9" s="369"/>
      <c r="B9" s="369"/>
      <c r="C9" s="369"/>
      <c r="D9" s="386"/>
      <c r="E9" s="385"/>
      <c r="F9" s="385"/>
      <c r="G9" s="385"/>
      <c r="H9" s="356"/>
      <c r="I9" s="356"/>
      <c r="J9" s="356"/>
      <c r="K9" s="356"/>
      <c r="L9" s="356"/>
    </row>
    <row r="10" spans="1:12" s="364" customFormat="1" ht="12">
      <c r="A10" s="369" t="s">
        <v>273</v>
      </c>
      <c r="B10" s="369"/>
      <c r="C10" s="369"/>
      <c r="D10" s="384">
        <v>8251</v>
      </c>
      <c r="E10" s="383">
        <v>8357</v>
      </c>
      <c r="F10" s="383">
        <v>2</v>
      </c>
      <c r="G10" s="383">
        <v>16610</v>
      </c>
      <c r="H10" s="361"/>
      <c r="I10" s="356"/>
      <c r="J10" s="356"/>
      <c r="K10" s="356"/>
      <c r="L10" s="356"/>
    </row>
    <row r="11" spans="1:12" s="364" customFormat="1" ht="12">
      <c r="A11" s="369"/>
      <c r="B11" s="369"/>
      <c r="C11" s="369"/>
      <c r="D11" s="386"/>
      <c r="E11" s="385"/>
      <c r="F11" s="385"/>
      <c r="G11" s="385"/>
      <c r="H11" s="361"/>
      <c r="I11" s="356"/>
      <c r="J11" s="356"/>
      <c r="K11" s="356"/>
      <c r="L11" s="356"/>
    </row>
    <row r="12" spans="1:12" s="364" customFormat="1" ht="12">
      <c r="A12" s="369" t="s">
        <v>272</v>
      </c>
      <c r="B12" s="369"/>
      <c r="C12" s="369"/>
      <c r="D12" s="384">
        <v>2612</v>
      </c>
      <c r="E12" s="383">
        <v>5196</v>
      </c>
      <c r="F12" s="383">
        <v>2</v>
      </c>
      <c r="G12" s="383">
        <v>7810</v>
      </c>
      <c r="H12" s="356"/>
      <c r="I12" s="356"/>
      <c r="J12" s="356"/>
      <c r="K12" s="356"/>
      <c r="L12" s="356"/>
    </row>
    <row r="13" spans="1:12" s="364" customFormat="1" ht="12">
      <c r="A13" s="369"/>
      <c r="B13" s="369"/>
      <c r="C13" s="369"/>
      <c r="D13" s="366"/>
      <c r="E13" s="365"/>
      <c r="F13" s="365"/>
      <c r="G13" s="383"/>
      <c r="H13" s="356"/>
      <c r="I13" s="356"/>
      <c r="J13" s="356"/>
      <c r="K13" s="356"/>
      <c r="L13" s="356"/>
    </row>
    <row r="14" spans="1:10" s="364" customFormat="1" ht="12">
      <c r="A14" s="369" t="s">
        <v>271</v>
      </c>
      <c r="B14" s="369"/>
      <c r="C14" s="369"/>
      <c r="D14" s="366">
        <v>28165</v>
      </c>
      <c r="E14" s="365">
        <v>37486</v>
      </c>
      <c r="F14" s="381">
        <v>9</v>
      </c>
      <c r="G14" s="365">
        <v>65660</v>
      </c>
      <c r="H14" s="356"/>
      <c r="I14" s="356"/>
      <c r="J14" s="356"/>
    </row>
    <row r="15" spans="1:12" s="364" customFormat="1" ht="12">
      <c r="A15" s="369"/>
      <c r="B15" s="369"/>
      <c r="C15" s="369"/>
      <c r="D15" s="366"/>
      <c r="E15" s="365"/>
      <c r="F15" s="365"/>
      <c r="G15" s="368"/>
      <c r="H15" s="356"/>
      <c r="I15" s="356"/>
      <c r="J15" s="356"/>
      <c r="K15" s="356"/>
      <c r="L15" s="356"/>
    </row>
    <row r="16" spans="1:12" s="364" customFormat="1" ht="8.25" customHeight="1">
      <c r="A16" s="369"/>
      <c r="B16" s="365"/>
      <c r="C16" s="365"/>
      <c r="D16" s="365"/>
      <c r="E16" s="365"/>
      <c r="F16" s="381"/>
      <c r="G16" s="379"/>
      <c r="H16" s="356"/>
      <c r="I16" s="356"/>
      <c r="J16" s="356"/>
      <c r="K16" s="356"/>
      <c r="L16" s="356"/>
    </row>
    <row r="17" spans="1:12" s="377" customFormat="1" ht="60.75" customHeight="1">
      <c r="A17" s="448" t="s">
        <v>270</v>
      </c>
      <c r="B17" s="448"/>
      <c r="C17" s="448"/>
      <c r="D17" s="448"/>
      <c r="E17" s="448"/>
      <c r="F17" s="448"/>
      <c r="G17" s="448"/>
      <c r="H17" s="378"/>
      <c r="I17" s="378"/>
      <c r="J17" s="378"/>
      <c r="K17" s="378"/>
      <c r="L17" s="378"/>
    </row>
    <row r="18" spans="1:12" s="377" customFormat="1" ht="25.5" customHeight="1">
      <c r="A18" s="448" t="s">
        <v>269</v>
      </c>
      <c r="B18" s="448"/>
      <c r="C18" s="448"/>
      <c r="D18" s="448"/>
      <c r="E18" s="448"/>
      <c r="F18" s="448"/>
      <c r="G18" s="448"/>
      <c r="H18" s="378"/>
      <c r="I18" s="378"/>
      <c r="J18" s="378"/>
      <c r="K18" s="378"/>
      <c r="L18" s="378"/>
    </row>
    <row r="19" spans="1:12" s="377" customFormat="1" ht="11.25">
      <c r="A19" s="448" t="s">
        <v>268</v>
      </c>
      <c r="B19" s="448"/>
      <c r="C19" s="448"/>
      <c r="D19" s="448"/>
      <c r="E19" s="448"/>
      <c r="F19" s="448"/>
      <c r="G19" s="448"/>
      <c r="H19" s="378"/>
      <c r="I19" s="378"/>
      <c r="J19" s="378"/>
      <c r="K19" s="378"/>
      <c r="L19" s="378"/>
    </row>
    <row r="20" spans="1:12" s="377" customFormat="1" ht="12" customHeight="1">
      <c r="A20" s="448" t="s">
        <v>267</v>
      </c>
      <c r="B20" s="448"/>
      <c r="C20" s="448"/>
      <c r="D20" s="448"/>
      <c r="E20" s="448"/>
      <c r="F20" s="448"/>
      <c r="G20" s="448"/>
      <c r="H20" s="378"/>
      <c r="I20" s="378"/>
      <c r="J20" s="378"/>
      <c r="K20" s="378"/>
      <c r="L20" s="378"/>
    </row>
    <row r="21" spans="1:12" s="377" customFormat="1" ht="11.25">
      <c r="A21" s="382"/>
      <c r="B21" s="382"/>
      <c r="C21" s="382"/>
      <c r="D21" s="382"/>
      <c r="E21" s="382"/>
      <c r="F21" s="382"/>
      <c r="G21" s="382"/>
      <c r="H21" s="378"/>
      <c r="I21" s="378"/>
      <c r="J21" s="378"/>
      <c r="K21" s="378"/>
      <c r="L21" s="378"/>
    </row>
    <row r="22" spans="1:12" s="364" customFormat="1" ht="12">
      <c r="A22" s="369"/>
      <c r="B22" s="365"/>
      <c r="C22" s="365"/>
      <c r="D22" s="365"/>
      <c r="E22" s="365"/>
      <c r="F22" s="381"/>
      <c r="G22" s="379"/>
      <c r="H22" s="356"/>
      <c r="I22" s="356"/>
      <c r="J22" s="356"/>
      <c r="K22" s="356"/>
      <c r="L22" s="356"/>
    </row>
    <row r="23" spans="1:12" s="364" customFormat="1" ht="12">
      <c r="A23" s="369"/>
      <c r="B23" s="365"/>
      <c r="C23" s="365"/>
      <c r="D23" s="365"/>
      <c r="E23" s="365"/>
      <c r="F23" s="381"/>
      <c r="G23" s="379"/>
      <c r="H23" s="356"/>
      <c r="I23" s="356"/>
      <c r="J23" s="356"/>
      <c r="K23" s="356"/>
      <c r="L23" s="356"/>
    </row>
    <row r="24" spans="1:12" s="377" customFormat="1" ht="12">
      <c r="A24" s="446" t="s">
        <v>266</v>
      </c>
      <c r="B24" s="446"/>
      <c r="C24" s="446"/>
      <c r="D24" s="446"/>
      <c r="E24" s="446"/>
      <c r="F24" s="446"/>
      <c r="G24" s="446"/>
      <c r="H24" s="378"/>
      <c r="I24" s="378"/>
      <c r="J24" s="378"/>
      <c r="K24" s="378"/>
      <c r="L24" s="378"/>
    </row>
    <row r="25" spans="1:12" s="377" customFormat="1" ht="12">
      <c r="A25" s="446" t="s">
        <v>265</v>
      </c>
      <c r="B25" s="446"/>
      <c r="C25" s="446"/>
      <c r="D25" s="446"/>
      <c r="E25" s="446"/>
      <c r="F25" s="446"/>
      <c r="G25" s="446"/>
      <c r="H25" s="378"/>
      <c r="I25" s="378"/>
      <c r="J25" s="378"/>
      <c r="K25" s="378"/>
      <c r="L25" s="378"/>
    </row>
    <row r="26" spans="1:12" s="377" customFormat="1" ht="12" thickBot="1">
      <c r="A26" s="380"/>
      <c r="B26" s="365"/>
      <c r="C26" s="365"/>
      <c r="D26" s="365"/>
      <c r="E26" s="365"/>
      <c r="F26" s="365"/>
      <c r="G26" s="379"/>
      <c r="H26" s="378"/>
      <c r="I26" s="378"/>
      <c r="J26" s="378"/>
      <c r="K26" s="378"/>
      <c r="L26" s="378"/>
    </row>
    <row r="27" spans="1:7" s="370" customFormat="1" ht="11.25">
      <c r="A27" s="374"/>
      <c r="B27" s="375" t="s">
        <v>108</v>
      </c>
      <c r="C27" s="376" t="s">
        <v>60</v>
      </c>
      <c r="D27" s="376"/>
      <c r="E27" s="375"/>
      <c r="F27" s="374"/>
      <c r="G27" s="374"/>
    </row>
    <row r="28" spans="1:7" s="370" customFormat="1" ht="11.25">
      <c r="A28" s="371" t="s">
        <v>107</v>
      </c>
      <c r="B28" s="372" t="s">
        <v>12</v>
      </c>
      <c r="C28" s="373" t="s">
        <v>146</v>
      </c>
      <c r="D28" s="373" t="s">
        <v>3</v>
      </c>
      <c r="E28" s="372" t="s">
        <v>54</v>
      </c>
      <c r="F28" s="371" t="s">
        <v>264</v>
      </c>
      <c r="G28" s="371" t="s">
        <v>55</v>
      </c>
    </row>
    <row r="29" spans="1:12" s="364" customFormat="1" ht="12">
      <c r="A29" s="369" t="s">
        <v>263</v>
      </c>
      <c r="B29" s="366"/>
      <c r="C29" s="367"/>
      <c r="D29" s="367"/>
      <c r="E29" s="366"/>
      <c r="F29" s="365"/>
      <c r="G29" s="368"/>
      <c r="H29" s="356"/>
      <c r="I29" s="356"/>
      <c r="J29" s="356"/>
      <c r="K29" s="356"/>
      <c r="L29" s="356"/>
    </row>
    <row r="30" spans="1:12" s="364" customFormat="1" ht="11.25">
      <c r="A30" s="356" t="s">
        <v>262</v>
      </c>
      <c r="B30" s="366">
        <v>3445</v>
      </c>
      <c r="C30" s="367">
        <v>1847</v>
      </c>
      <c r="D30" s="367">
        <v>60623</v>
      </c>
      <c r="E30" s="366">
        <v>20690</v>
      </c>
      <c r="F30" s="365">
        <v>45225</v>
      </c>
      <c r="G30" s="368">
        <v>65915</v>
      </c>
      <c r="H30" s="361"/>
      <c r="I30" s="356"/>
      <c r="J30" s="356"/>
      <c r="K30" s="356"/>
      <c r="L30" s="356"/>
    </row>
    <row r="31" spans="1:12" s="364" customFormat="1" ht="11.25">
      <c r="A31" s="356" t="s">
        <v>261</v>
      </c>
      <c r="B31" s="366">
        <v>9791</v>
      </c>
      <c r="C31" s="367">
        <v>0</v>
      </c>
      <c r="D31" s="367">
        <v>104696</v>
      </c>
      <c r="E31" s="366">
        <v>38412</v>
      </c>
      <c r="F31" s="365">
        <v>76075</v>
      </c>
      <c r="G31" s="365">
        <v>114487</v>
      </c>
      <c r="H31" s="361"/>
      <c r="I31" s="356"/>
      <c r="J31" s="356"/>
      <c r="K31" s="356"/>
      <c r="L31" s="356"/>
    </row>
    <row r="32" spans="2:8" s="358" customFormat="1" ht="12">
      <c r="B32" s="363">
        <f aca="true" t="shared" si="0" ref="B32:G32">SUM(B30:B31)</f>
        <v>13236</v>
      </c>
      <c r="C32" s="363">
        <f t="shared" si="0"/>
        <v>1847</v>
      </c>
      <c r="D32" s="363">
        <f t="shared" si="0"/>
        <v>165319</v>
      </c>
      <c r="E32" s="363">
        <f t="shared" si="0"/>
        <v>59102</v>
      </c>
      <c r="F32" s="362">
        <f t="shared" si="0"/>
        <v>121300</v>
      </c>
      <c r="G32" s="362">
        <f t="shared" si="0"/>
        <v>180402</v>
      </c>
      <c r="H32" s="361"/>
    </row>
    <row r="33" spans="2:8" s="358" customFormat="1" ht="7.5" customHeight="1">
      <c r="B33" s="360"/>
      <c r="C33" s="360"/>
      <c r="D33" s="360"/>
      <c r="E33" s="360"/>
      <c r="F33" s="360"/>
      <c r="G33" s="360"/>
      <c r="H33" s="361"/>
    </row>
    <row r="34" spans="1:7" ht="11.25">
      <c r="A34" s="447" t="s">
        <v>260</v>
      </c>
      <c r="B34" s="447"/>
      <c r="C34" s="447"/>
      <c r="D34" s="447"/>
      <c r="E34" s="447"/>
      <c r="F34" s="447"/>
      <c r="G34" s="447"/>
    </row>
    <row r="35" spans="2:8" s="358" customFormat="1" ht="12.75" customHeight="1">
      <c r="B35" s="360"/>
      <c r="C35" s="360"/>
      <c r="D35" s="360"/>
      <c r="E35" s="360"/>
      <c r="F35" s="360"/>
      <c r="G35" s="360"/>
      <c r="H35" s="361"/>
    </row>
    <row r="36" spans="2:9" s="358" customFormat="1" ht="12">
      <c r="B36" s="360"/>
      <c r="C36" s="360"/>
      <c r="D36" s="360"/>
      <c r="E36" s="360"/>
      <c r="F36" s="359"/>
      <c r="H36" s="357"/>
      <c r="I36" s="359"/>
    </row>
    <row r="37" spans="2:9" ht="12">
      <c r="B37" s="357"/>
      <c r="C37" s="357"/>
      <c r="D37" s="357"/>
      <c r="E37" s="357"/>
      <c r="F37" s="357"/>
      <c r="H37" s="357"/>
      <c r="I37" s="357"/>
    </row>
  </sheetData>
  <sheetProtection/>
  <mergeCells count="9">
    <mergeCell ref="A24:G24"/>
    <mergeCell ref="A25:G25"/>
    <mergeCell ref="A34:G34"/>
    <mergeCell ref="A2:G2"/>
    <mergeCell ref="A3:G3"/>
    <mergeCell ref="A17:G17"/>
    <mergeCell ref="A18:G18"/>
    <mergeCell ref="A19:G19"/>
    <mergeCell ref="A20:G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2018-08-20T13:40:33Z</cp:lastPrinted>
  <dcterms:created xsi:type="dcterms:W3CDTF">2002-08-14T09:55:25Z</dcterms:created>
  <dcterms:modified xsi:type="dcterms:W3CDTF">2018-11-30T08:55:00Z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