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80" tabRatio="807"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<sst xmlns="http://schemas.openxmlformats.org/spreadsheetml/2006/main" count="841" uniqueCount="100">
  <si>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</si>
  <si>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</si>
  <si>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</si>
  <si>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</si>
  <si>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</si>
  <si>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</si>
  <si>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</si>
  <si>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</si>
  <si>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</si>
  <si>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</si>
  <si>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</si>
  <si>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</si>
  <si>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</si>
  <si>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</si>
  <si>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</si>
  <si>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</si>
  <si>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</si>
  <si>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</si>
  <si>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</si>
  <si>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</si>
  <si>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</si>
  <si>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</si>
  <si>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</si>
  <si>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</si>
  <si>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</si>
  <si>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</si>
  <si>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</si>
  <si>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</si>
  <si>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</si>
  <si>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</si>
  <si>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</si>
  <si>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</si>
  <si>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</si>
  <si>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</si>
  <si>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</si>
  <si>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</si>
  <si>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</si>
  <si>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</si>
  <si>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</si>
  <si>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</si>
  <si>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</si>
  <si>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</si>
  <si>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</si>
  <si>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</si>
  <si>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</si>
  <si>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</si>
  <si>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</si>
  <si>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</si>
  <si>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</si>
  <si>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</si>
  <si>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</si>
  <si>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</si>
  <si>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</si>
  <si>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</si>
  <si>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</si>
  <si>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</si>
  <si>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</si>
  <si>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</si>
  <si>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</si>
  <si>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</si>
  <si>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</si>
  <si>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</si>
  <si>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</si>
  <si>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</si>
  <si>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</si>
  <si>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</si>
  <si>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</si>
  <si>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</si>
  <si>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</si>
  <si>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</si>
  <si>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</si>
  <si>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</si>
  <si>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</si>
  <si>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</si>
  <si>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</si>
  <si>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</si>
  <si>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</si>
  <si>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</si>
  <si>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</si>
  <si>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</si>
  <si>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</si>
  <si>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</si>
  <si>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</si>
  <si>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</si>
  <si>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</si>
  <si>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</si>
  <si>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</si>
  <si>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</si>
  <si>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</si>
  <si>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</si>
  <si>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</si>
  <si>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</si>
  <si>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</si>
  <si>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Data schooljaar 2016-2017</t>
  </si>
  <si>
    <t>Totale leerlingen-           populatie 2016-2017</t>
  </si>
  <si>
    <t>Totale leerlingen-                        populatie 2016-2017</t>
  </si>
  <si>
    <t xml:space="preserve">  2016-2017</t>
  </si>
  <si>
    <t>-</t>
  </si>
  <si>
    <t>Zittenblijven van leerlingen in het gewoon lager onderwijs die aantikken op een combinatie van leerlingenkenmerken, naar geslacht - aantallen</t>
  </si>
  <si>
    <t>Zittenblijven van leerlingen in het gewoon lager onderwijs die aantikken op een combinatie van leerlingenkenmerken, naar geslacht - procentueel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</si>
</sst>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quot;Ja&quot;;&quot;Ja&quot;;&quot;Nee&quot;"/>
    <numFmt numFmtId="174" formatCode="&quot;Waar&quot;;&quot;Waar&quot;;&quot;Onwaar&quot;"/>
    <numFmt numFmtId="175" formatCode="&quot;Aan&quot;;&quot;Aan&quot;;&quot;Uit&quot;"/>
    <numFmt numFmtId="176" formatCode="[$€-2]\ #.##000_);[Red]\([$€-2]\ #.##000\)"/>
  </numFmts>
  <fonts count="56">
    <font>
      <sz val="11"/>
      <color theme="1"/>
      <name val="Calibri"/>
      <family val="2"/>
    </font>
    <font>
      <sz val="11"/>
      <color indexed="8"/>
      <name val="Calibri"/>
      <family val="2"/>
    </font>
    <font>
      <b/>
      <sz val="10"/>
      <name val="Arial"/>
      <family val="2"/>
    </font>
    <font>
      <sz val="8"/>
      <name val="Arial"/>
      <family val="2"/>
    </font>
    <font>
      <sz val="9"/>
      <name val="Arial"/>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4"/>
      <color indexed="10"/>
      <name val="Calibri"/>
      <family val="2"/>
    </font>
    <font>
      <b/>
      <sz val="11"/>
      <color indexed="10"/>
      <name val="Arial"/>
      <family val="2"/>
    </font>
    <font>
      <sz val="11"/>
      <color indexed="10"/>
      <name val="Arial"/>
      <family val="2"/>
    </font>
    <font>
      <b/>
      <u val="single"/>
      <sz val="11"/>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4"/>
      <color rgb="FFFF0000"/>
      <name val="Calibri"/>
      <family val="2"/>
    </font>
    <font>
      <b/>
      <sz val="11"/>
      <color rgb="FFFF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27">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2" fontId="0" fillId="0" borderId="16" xfId="0" applyNumberFormat="1" applyFill="1" applyBorder="1" applyAlignment="1">
      <alignment/>
    </xf>
    <xf numFmtId="0" fontId="2" fillId="0" borderId="0" xfId="0" applyFont="1" applyBorder="1" applyAlignment="1">
      <alignment horizontal="right"/>
    </xf>
    <xf numFmtId="172" fontId="2" fillId="0" borderId="15" xfId="0" applyNumberFormat="1" applyFont="1" applyBorder="1" applyAlignment="1">
      <alignment horizontal="right"/>
    </xf>
    <xf numFmtId="172" fontId="2" fillId="0" borderId="14" xfId="0" applyNumberFormat="1" applyFont="1" applyFill="1" applyBorder="1" applyAlignment="1">
      <alignment horizontal="right"/>
    </xf>
    <xf numFmtId="172" fontId="2" fillId="0" borderId="15" xfId="0" applyNumberFormat="1" applyFont="1" applyFill="1" applyBorder="1" applyAlignment="1">
      <alignment horizontal="right"/>
    </xf>
    <xf numFmtId="0" fontId="2" fillId="0" borderId="17" xfId="0" applyFont="1" applyBorder="1" applyAlignment="1">
      <alignment/>
    </xf>
    <xf numFmtId="172"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5" fillId="0" borderId="0" xfId="0" applyFont="1" applyAlignment="1">
      <alignment/>
    </xf>
    <xf numFmtId="0" fontId="45" fillId="0" borderId="0" xfId="0" applyFont="1" applyBorder="1" applyAlignment="1">
      <alignment/>
    </xf>
    <xf numFmtId="0" fontId="45" fillId="0" borderId="0" xfId="0" applyFont="1" applyBorder="1" applyAlignment="1">
      <alignment horizontal="right"/>
    </xf>
    <xf numFmtId="0" fontId="2" fillId="0" borderId="0" xfId="0" applyFont="1" applyFill="1" applyBorder="1" applyAlignment="1">
      <alignment/>
    </xf>
    <xf numFmtId="0" fontId="45" fillId="0" borderId="0" xfId="0" applyFont="1" applyFill="1" applyBorder="1" applyAlignment="1">
      <alignment/>
    </xf>
    <xf numFmtId="172" fontId="0" fillId="0" borderId="16" xfId="0" applyNumberFormat="1" applyBorder="1" applyAlignment="1">
      <alignment horizontal="right"/>
    </xf>
    <xf numFmtId="172" fontId="0" fillId="0" borderId="0" xfId="0" applyNumberFormat="1" applyBorder="1" applyAlignment="1">
      <alignment horizontal="right"/>
    </xf>
    <xf numFmtId="172" fontId="0" fillId="0" borderId="0" xfId="0" applyNumberFormat="1" applyAlignment="1">
      <alignment horizontal="right"/>
    </xf>
    <xf numFmtId="172" fontId="0" fillId="0" borderId="0" xfId="0" applyNumberFormat="1" applyFill="1" applyAlignment="1">
      <alignment horizontal="right"/>
    </xf>
    <xf numFmtId="172" fontId="0" fillId="0" borderId="0" xfId="0" applyNumberFormat="1" applyFill="1" applyBorder="1" applyAlignment="1">
      <alignment horizontal="right"/>
    </xf>
    <xf numFmtId="172" fontId="0" fillId="0" borderId="16" xfId="0" applyNumberFormat="1" applyFill="1" applyBorder="1" applyAlignment="1">
      <alignment horizontal="right"/>
    </xf>
    <xf numFmtId="172" fontId="0" fillId="0" borderId="15" xfId="0" applyNumberFormat="1" applyBorder="1" applyAlignment="1">
      <alignment horizontal="right"/>
    </xf>
    <xf numFmtId="172" fontId="0" fillId="0" borderId="14" xfId="0" applyNumberFormat="1" applyFill="1" applyBorder="1" applyAlignment="1">
      <alignment horizontal="right"/>
    </xf>
    <xf numFmtId="172"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5"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72" fontId="45" fillId="0" borderId="16" xfId="0" applyNumberFormat="1" applyFont="1" applyFill="1" applyBorder="1" applyAlignment="1">
      <alignment/>
    </xf>
    <xf numFmtId="172" fontId="45" fillId="0" borderId="15" xfId="0" applyNumberFormat="1" applyFont="1" applyFill="1" applyBorder="1" applyAlignment="1">
      <alignment/>
    </xf>
    <xf numFmtId="0" fontId="45" fillId="0" borderId="0" xfId="0" applyFont="1" applyFill="1" applyAlignment="1">
      <alignment/>
    </xf>
    <xf numFmtId="172" fontId="0" fillId="0" borderId="18" xfId="0" applyNumberFormat="1" applyBorder="1" applyAlignment="1">
      <alignment horizontal="right"/>
    </xf>
    <xf numFmtId="172" fontId="0" fillId="0" borderId="18" xfId="0" applyNumberFormat="1" applyFill="1" applyBorder="1" applyAlignment="1">
      <alignment horizontal="right"/>
    </xf>
    <xf numFmtId="172" fontId="2" fillId="0" borderId="23" xfId="0" applyNumberFormat="1" applyFont="1" applyFill="1" applyBorder="1" applyAlignment="1">
      <alignment horizontal="right"/>
    </xf>
    <xf numFmtId="172"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72" fontId="45" fillId="0" borderId="0" xfId="0" applyNumberFormat="1" applyFont="1" applyFill="1" applyBorder="1" applyAlignment="1">
      <alignment/>
    </xf>
    <xf numFmtId="172" fontId="2" fillId="0" borderId="0" xfId="0" applyNumberFormat="1" applyFont="1" applyFill="1" applyBorder="1" applyAlignment="1">
      <alignment horizontal="right"/>
    </xf>
    <xf numFmtId="0" fontId="45"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5" fillId="0" borderId="28" xfId="0" applyFont="1" applyFill="1" applyBorder="1" applyAlignment="1">
      <alignment horizontal="center" wrapText="1"/>
    </xf>
    <xf numFmtId="0" fontId="45" fillId="0" borderId="29" xfId="0" applyFont="1" applyFill="1" applyBorder="1" applyAlignment="1">
      <alignment horizontal="center" wrapText="1"/>
    </xf>
    <xf numFmtId="0" fontId="2" fillId="0" borderId="30" xfId="0" applyFont="1" applyFill="1" applyBorder="1" applyAlignment="1">
      <alignment/>
    </xf>
    <xf numFmtId="0" fontId="49" fillId="0" borderId="0" xfId="0" applyFont="1" applyAlignment="1">
      <alignment/>
    </xf>
    <xf numFmtId="0" fontId="45"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3" xfId="0" applyBorder="1" applyAlignment="1">
      <alignment horizontal="right"/>
    </xf>
    <xf numFmtId="172" fontId="0" fillId="0" borderId="32" xfId="0" applyNumberFormat="1" applyBorder="1" applyAlignment="1">
      <alignment/>
    </xf>
    <xf numFmtId="172" fontId="0" fillId="0" borderId="21" xfId="0" applyNumberFormat="1" applyBorder="1" applyAlignment="1">
      <alignment/>
    </xf>
    <xf numFmtId="172" fontId="0" fillId="0" borderId="31" xfId="0" applyNumberFormat="1" applyBorder="1" applyAlignment="1">
      <alignment/>
    </xf>
    <xf numFmtId="172" fontId="0" fillId="0" borderId="34" xfId="0" applyNumberFormat="1" applyBorder="1" applyAlignment="1">
      <alignment/>
    </xf>
    <xf numFmtId="172" fontId="0" fillId="0" borderId="33" xfId="0" applyNumberFormat="1" applyBorder="1" applyAlignment="1">
      <alignment/>
    </xf>
    <xf numFmtId="172" fontId="45" fillId="0" borderId="36" xfId="0" applyNumberFormat="1" applyFont="1" applyBorder="1" applyAlignment="1">
      <alignment/>
    </xf>
    <xf numFmtId="172" fontId="45" fillId="0" borderId="37" xfId="0" applyNumberFormat="1" applyFont="1" applyBorder="1" applyAlignment="1">
      <alignment/>
    </xf>
    <xf numFmtId="172" fontId="45" fillId="0" borderId="38" xfId="0" applyNumberFormat="1" applyFont="1" applyBorder="1" applyAlignment="1">
      <alignment/>
    </xf>
    <xf numFmtId="172" fontId="45" fillId="0" borderId="39" xfId="0" applyNumberFormat="1" applyFont="1" applyBorder="1" applyAlignment="1">
      <alignment/>
    </xf>
    <xf numFmtId="172" fontId="45" fillId="0" borderId="40" xfId="0" applyNumberFormat="1" applyFont="1" applyBorder="1" applyAlignment="1">
      <alignment/>
    </xf>
    <xf numFmtId="0" fontId="45" fillId="0" borderId="41" xfId="0" applyFont="1" applyFill="1" applyBorder="1" applyAlignment="1">
      <alignment horizontal="right"/>
    </xf>
    <xf numFmtId="0" fontId="0" fillId="0" borderId="32" xfId="0" applyBorder="1" applyAlignment="1">
      <alignment wrapText="1"/>
    </xf>
    <xf numFmtId="0" fontId="0" fillId="0" borderId="31" xfId="0" applyBorder="1" applyAlignment="1">
      <alignment horizontal="center" wrapText="1"/>
    </xf>
    <xf numFmtId="0" fontId="0" fillId="0" borderId="34" xfId="0" applyBorder="1" applyAlignment="1">
      <alignment horizontal="center" wrapText="1"/>
    </xf>
    <xf numFmtId="0" fontId="45" fillId="0" borderId="42" xfId="0" applyFont="1" applyBorder="1" applyAlignment="1">
      <alignment/>
    </xf>
    <xf numFmtId="0" fontId="45" fillId="0" borderId="41" xfId="0" applyFont="1" applyBorder="1" applyAlignment="1">
      <alignment horizontal="right"/>
    </xf>
    <xf numFmtId="0" fontId="45"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5" fillId="0" borderId="42" xfId="0" applyFont="1" applyFill="1" applyBorder="1" applyAlignment="1">
      <alignment/>
    </xf>
    <xf numFmtId="0" fontId="45"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45" fillId="0" borderId="42"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72" fontId="0" fillId="0" borderId="34" xfId="0" applyNumberFormat="1" applyFill="1" applyBorder="1" applyAlignment="1">
      <alignment/>
    </xf>
    <xf numFmtId="172" fontId="0" fillId="0" borderId="21" xfId="0" applyNumberFormat="1" applyFill="1" applyBorder="1" applyAlignment="1">
      <alignment/>
    </xf>
    <xf numFmtId="172" fontId="0" fillId="0" borderId="33" xfId="0" applyNumberFormat="1" applyFill="1" applyBorder="1" applyAlignment="1">
      <alignment/>
    </xf>
    <xf numFmtId="172" fontId="0" fillId="0" borderId="32" xfId="0" applyNumberFormat="1" applyFill="1" applyBorder="1" applyAlignment="1">
      <alignment/>
    </xf>
    <xf numFmtId="172" fontId="0" fillId="0" borderId="31" xfId="0" applyNumberFormat="1" applyFill="1" applyBorder="1" applyAlignment="1">
      <alignment/>
    </xf>
    <xf numFmtId="172" fontId="45" fillId="0" borderId="39" xfId="0" applyNumberFormat="1" applyFont="1" applyFill="1" applyBorder="1" applyAlignment="1">
      <alignment horizontal="right"/>
    </xf>
    <xf numFmtId="172" fontId="45" fillId="0" borderId="37" xfId="0" applyNumberFormat="1" applyFont="1" applyFill="1" applyBorder="1" applyAlignment="1">
      <alignment horizontal="right"/>
    </xf>
    <xf numFmtId="172" fontId="45" fillId="0" borderId="40" xfId="0" applyNumberFormat="1" applyFont="1" applyFill="1" applyBorder="1" applyAlignment="1">
      <alignment horizontal="right"/>
    </xf>
    <xf numFmtId="172" fontId="45" fillId="0" borderId="36" xfId="0" applyNumberFormat="1" applyFont="1" applyFill="1" applyBorder="1" applyAlignment="1">
      <alignment horizontal="right"/>
    </xf>
    <xf numFmtId="172" fontId="45"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5" fillId="0" borderId="42" xfId="0" applyNumberFormat="1" applyFont="1" applyBorder="1" applyAlignment="1">
      <alignment/>
    </xf>
    <xf numFmtId="2" fontId="45" fillId="0" borderId="38" xfId="0" applyNumberFormat="1" applyFont="1" applyBorder="1" applyAlignment="1">
      <alignment/>
    </xf>
    <xf numFmtId="2" fontId="45" fillId="0" borderId="37" xfId="0" applyNumberFormat="1" applyFont="1" applyBorder="1" applyAlignment="1">
      <alignment/>
    </xf>
    <xf numFmtId="2" fontId="45"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45" fillId="0" borderId="39" xfId="0" applyNumberFormat="1" applyFont="1" applyBorder="1" applyAlignment="1">
      <alignment/>
    </xf>
    <xf numFmtId="2" fontId="45" fillId="0" borderId="40" xfId="0" applyNumberFormat="1" applyFont="1" applyBorder="1" applyAlignment="1">
      <alignment/>
    </xf>
    <xf numFmtId="2" fontId="45" fillId="0" borderId="45"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5" fillId="0" borderId="39" xfId="0" applyNumberFormat="1" applyFont="1" applyFill="1" applyBorder="1" applyAlignment="1">
      <alignment/>
    </xf>
    <xf numFmtId="2" fontId="45" fillId="0" borderId="37" xfId="0" applyNumberFormat="1" applyFont="1" applyFill="1" applyBorder="1" applyAlignment="1">
      <alignment/>
    </xf>
    <xf numFmtId="2" fontId="45" fillId="0" borderId="40" xfId="0" applyNumberFormat="1" applyFont="1" applyFill="1" applyBorder="1" applyAlignment="1">
      <alignment/>
    </xf>
    <xf numFmtId="2" fontId="45" fillId="0" borderId="36" xfId="0" applyNumberFormat="1" applyFont="1" applyFill="1" applyBorder="1" applyAlignment="1">
      <alignment/>
    </xf>
    <xf numFmtId="2" fontId="45" fillId="0" borderId="38" xfId="0" applyNumberFormat="1" applyFont="1" applyFill="1" applyBorder="1" applyAlignment="1">
      <alignment/>
    </xf>
    <xf numFmtId="0" fontId="2" fillId="0" borderId="0" xfId="0" applyFont="1" applyFill="1" applyBorder="1" applyAlignment="1">
      <alignment/>
    </xf>
    <xf numFmtId="0" fontId="50" fillId="0" borderId="0" xfId="0" applyFont="1" applyFill="1" applyAlignment="1">
      <alignment/>
    </xf>
    <xf numFmtId="0" fontId="51"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5" fillId="0" borderId="15" xfId="0" applyFont="1" applyFill="1" applyBorder="1" applyAlignment="1">
      <alignment/>
    </xf>
    <xf numFmtId="0" fontId="0" fillId="0" borderId="15" xfId="0" applyFill="1" applyBorder="1" applyAlignment="1">
      <alignment/>
    </xf>
    <xf numFmtId="0" fontId="45"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5" fillId="0" borderId="15" xfId="0" applyFont="1" applyFill="1" applyBorder="1" applyAlignment="1">
      <alignment horizontal="right"/>
    </xf>
    <xf numFmtId="0" fontId="0" fillId="0" borderId="18" xfId="0" applyFill="1" applyBorder="1" applyAlignment="1">
      <alignment/>
    </xf>
    <xf numFmtId="172"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2" fontId="0" fillId="0" borderId="14" xfId="0" applyNumberFormat="1" applyFill="1" applyBorder="1" applyAlignment="1">
      <alignment/>
    </xf>
    <xf numFmtId="0" fontId="52" fillId="0" borderId="0" xfId="0" applyFont="1" applyFill="1" applyBorder="1" applyAlignment="1">
      <alignment horizontal="left"/>
    </xf>
    <xf numFmtId="0" fontId="27"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2" fontId="0" fillId="0" borderId="44" xfId="0" applyNumberFormat="1" applyBorder="1" applyAlignment="1">
      <alignment/>
    </xf>
    <xf numFmtId="172" fontId="0" fillId="0" borderId="26" xfId="0" applyNumberFormat="1" applyBorder="1" applyAlignment="1">
      <alignment/>
    </xf>
    <xf numFmtId="172" fontId="45" fillId="0" borderId="45" xfId="0" applyNumberFormat="1" applyFont="1" applyBorder="1" applyAlignment="1">
      <alignment/>
    </xf>
    <xf numFmtId="172" fontId="45" fillId="0" borderId="42" xfId="0" applyNumberFormat="1" applyFont="1" applyBorder="1" applyAlignment="1">
      <alignment/>
    </xf>
    <xf numFmtId="172" fontId="0" fillId="0" borderId="0" xfId="0" applyNumberFormat="1" applyAlignment="1">
      <alignment/>
    </xf>
    <xf numFmtId="0" fontId="0" fillId="0" borderId="31" xfId="0" applyBorder="1" applyAlignment="1">
      <alignment horizontal="center"/>
    </xf>
    <xf numFmtId="0" fontId="48" fillId="0" borderId="0" xfId="0" applyFont="1" applyFill="1" applyAlignment="1">
      <alignment/>
    </xf>
    <xf numFmtId="0" fontId="48" fillId="0" borderId="0" xfId="0" applyFont="1" applyAlignment="1">
      <alignment/>
    </xf>
    <xf numFmtId="172" fontId="0" fillId="0" borderId="0" xfId="0" applyNumberFormat="1" applyFont="1" applyFill="1" applyBorder="1" applyAlignment="1">
      <alignment/>
    </xf>
    <xf numFmtId="172" fontId="5" fillId="0" borderId="0" xfId="0" applyNumberFormat="1" applyFont="1" applyFill="1" applyBorder="1" applyAlignment="1">
      <alignment horizontal="right"/>
    </xf>
    <xf numFmtId="0" fontId="37" fillId="0" borderId="0" xfId="43" applyFill="1" applyAlignment="1">
      <alignment/>
    </xf>
    <xf numFmtId="0" fontId="53" fillId="0" borderId="0" xfId="0" applyFont="1" applyAlignment="1">
      <alignmen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51" fillId="0" borderId="0" xfId="0" applyFont="1" applyFill="1" applyAlignment="1">
      <alignment horizontal="center"/>
    </xf>
    <xf numFmtId="0" fontId="45" fillId="0" borderId="0" xfId="0" applyFont="1" applyBorder="1" applyAlignment="1">
      <alignment horizontal="center"/>
    </xf>
    <xf numFmtId="0" fontId="45" fillId="0" borderId="53" xfId="0" applyFont="1" applyBorder="1" applyAlignment="1">
      <alignment horizontal="center"/>
    </xf>
    <xf numFmtId="0" fontId="45" fillId="0" borderId="54" xfId="0" applyFont="1"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54" fillId="0" borderId="0" xfId="0" applyFont="1" applyFill="1" applyBorder="1" applyAlignment="1">
      <alignment horizontal="center"/>
    </xf>
    <xf numFmtId="0" fontId="54" fillId="0" borderId="0" xfId="0" applyFont="1" applyFill="1" applyBorder="1" applyAlignment="1">
      <alignment horizontal="center"/>
    </xf>
    <xf numFmtId="0" fontId="55" fillId="0" borderId="0" xfId="0" applyFont="1" applyFill="1" applyAlignment="1">
      <alignment/>
    </xf>
    <xf numFmtId="0" fontId="54" fillId="0" borderId="0" xfId="0" applyFont="1" applyBorder="1" applyAlignment="1">
      <alignment horizontal="center"/>
    </xf>
    <xf numFmtId="0" fontId="54" fillId="0" borderId="0" xfId="0" applyFont="1" applyBorder="1" applyAlignment="1">
      <alignment/>
    </xf>
    <xf numFmtId="0" fontId="54"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32</xdr:row>
      <xdr:rowOff>142875</xdr:rowOff>
    </xdr:to>
    <xdr:sp>
      <xdr:nvSpPr>
        <xdr:cNvPr id="1" name="Tekstvak 1"/>
        <xdr:cNvSpPr txBox="1">
          <a:spLocks noChangeArrowheads="1"/>
        </xdr:cNvSpPr>
      </xdr:nvSpPr>
      <xdr:spPr>
        <a:xfrm>
          <a:off x="85725" y="9525"/>
          <a:ext cx="7439025" cy="6229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In dit statistisch jaarboek wordt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57250"/>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085850"/>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PageLayoutView="0" workbookViewId="0" topLeftCell="A1">
      <selection activeCell="A45" sqref="A45"/>
    </sheetView>
  </sheetViews>
  <sheetFormatPr defaultColWidth="9.140625" defaultRowHeight="15"/>
  <cols>
    <col min="1" max="1" width="27.421875" style="0" customWidth="1"/>
  </cols>
  <sheetData>
    <row r="1" ht="18">
      <c r="A1" s="73" t="s">
        <v>92</v>
      </c>
    </row>
    <row r="2" ht="18">
      <c r="A2" s="195" t="s">
        <v>93</v>
      </c>
    </row>
    <row r="4" ht="14.25">
      <c r="A4" s="26" t="s">
        <v>56</v>
      </c>
    </row>
    <row r="5" spans="1:2" ht="14.25">
      <c r="A5" s="194" t="s">
        <v>39</v>
      </c>
      <c r="B5" t="s">
        <v>54</v>
      </c>
    </row>
    <row r="6" spans="1:2" ht="14.25">
      <c r="A6" s="194" t="s">
        <v>40</v>
      </c>
      <c r="B6" t="s">
        <v>55</v>
      </c>
    </row>
    <row r="7" ht="14.25">
      <c r="A7" s="22"/>
    </row>
    <row r="8" spans="1:2" ht="14.25">
      <c r="A8" s="194" t="s">
        <v>71</v>
      </c>
      <c r="B8" t="s">
        <v>57</v>
      </c>
    </row>
    <row r="9" ht="14.25">
      <c r="A9" s="22"/>
    </row>
    <row r="10" ht="14.25">
      <c r="A10" s="22"/>
    </row>
    <row r="11" ht="14.25">
      <c r="A11" s="55" t="s">
        <v>58</v>
      </c>
    </row>
    <row r="12" spans="1:2" ht="14.25">
      <c r="A12" s="194" t="s">
        <v>72</v>
      </c>
      <c r="B12" t="s">
        <v>54</v>
      </c>
    </row>
    <row r="13" spans="1:2" ht="14.25">
      <c r="A13" s="194" t="s">
        <v>73</v>
      </c>
      <c r="B13" t="s">
        <v>55</v>
      </c>
    </row>
    <row r="14" ht="14.25">
      <c r="A14" s="22"/>
    </row>
    <row r="15" ht="14.25">
      <c r="A15" s="22"/>
    </row>
    <row r="16" ht="14.25">
      <c r="A16" s="55" t="s">
        <v>70</v>
      </c>
    </row>
    <row r="17" spans="1:2" ht="14.25">
      <c r="A17" s="194" t="s">
        <v>74</v>
      </c>
      <c r="B17" t="s">
        <v>67</v>
      </c>
    </row>
    <row r="18" spans="1:2" ht="14.25">
      <c r="A18" s="194" t="s">
        <v>83</v>
      </c>
      <c r="B18" t="s">
        <v>77</v>
      </c>
    </row>
    <row r="19" spans="1:2" ht="14.25">
      <c r="A19" s="194" t="s">
        <v>84</v>
      </c>
      <c r="B19" t="s">
        <v>68</v>
      </c>
    </row>
    <row r="20" spans="1:2" ht="14.25">
      <c r="A20" s="194" t="s">
        <v>75</v>
      </c>
      <c r="B20" t="s">
        <v>69</v>
      </c>
    </row>
  </sheetData>
  <sheetProtection/>
  <hyperlinks>
    <hyperlink ref="A5" location="'1_SES_KL'!A1" display="1_SES_KL"/>
    <hyperlink ref="A6" location="'2_SES_LA'!A1" display="2_SES_LA"/>
    <hyperlink ref="A8" location="'3_Evolutie SES'!A1" display="3_SES_evolutie"/>
    <hyperlink ref="A12" location="'4_KL_SES_DETAIL'!A1" display="4_KL_SES_detail"/>
    <hyperlink ref="A13" location="'5_LA_SES_DETAIL'!A1" display="5_LA_SES_detail"/>
    <hyperlink ref="A17" location="'6_SES_SV_LA_geslacht'!A1" display="6_SES_SV_LA_geslacht"/>
    <hyperlink ref="A18" location="'7_SES_SV_LA_Belg_NBelg'!A1" display="7_SES_SV_LA_Belg_NBelg"/>
    <hyperlink ref="A19" location="'8_SES_ZBL_LA_geslacht'!A1" display="8_SES_ZBL_LA_geslacht"/>
    <hyperlink ref="A20" location="'9_SES_ZBL_LA_Belg_NBelg'!A1" display="9_SES_ZBL_LA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R51"/>
  <sheetViews>
    <sheetView zoomScalePageLayoutView="0" workbookViewId="0" topLeftCell="A1">
      <selection activeCell="A45" sqref="A45"/>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4.25">
      <c r="A1" s="1"/>
    </row>
    <row r="2" spans="1:18" ht="14.25">
      <c r="A2" s="198" t="s">
        <v>22</v>
      </c>
      <c r="B2" s="198"/>
      <c r="C2" s="198"/>
      <c r="D2" s="198"/>
      <c r="E2" s="198"/>
      <c r="F2" s="198"/>
      <c r="G2" s="198"/>
      <c r="H2" s="198"/>
      <c r="I2" s="198"/>
      <c r="J2" s="198"/>
      <c r="K2" s="198"/>
      <c r="L2" s="198"/>
      <c r="M2" s="198"/>
      <c r="N2" s="198"/>
      <c r="O2" s="198"/>
      <c r="P2" s="64"/>
      <c r="Q2" s="64"/>
      <c r="R2" s="64"/>
    </row>
    <row r="3" spans="1:18" s="191" customFormat="1" ht="14.25">
      <c r="A3" s="224" t="s">
        <v>93</v>
      </c>
      <c r="B3" s="224"/>
      <c r="C3" s="224"/>
      <c r="D3" s="224"/>
      <c r="E3" s="224"/>
      <c r="F3" s="224"/>
      <c r="G3" s="224"/>
      <c r="H3" s="224"/>
      <c r="I3" s="224"/>
      <c r="J3" s="224"/>
      <c r="K3" s="224"/>
      <c r="L3" s="224"/>
      <c r="M3" s="224"/>
      <c r="N3" s="224"/>
      <c r="O3" s="224"/>
      <c r="P3" s="225"/>
      <c r="Q3" s="225"/>
      <c r="R3" s="225"/>
    </row>
    <row r="4" spans="1:18" ht="6.75" customHeight="1">
      <c r="A4" s="24"/>
      <c r="B4" s="24"/>
      <c r="C4" s="24"/>
      <c r="D4" s="24"/>
      <c r="E4" s="24"/>
      <c r="F4" s="24"/>
      <c r="G4" s="24"/>
      <c r="H4" s="24"/>
      <c r="I4" s="24"/>
      <c r="J4" s="24"/>
      <c r="K4" s="24"/>
      <c r="L4" s="24"/>
      <c r="M4" s="24"/>
      <c r="N4" s="24"/>
      <c r="O4" s="24"/>
      <c r="P4" s="64"/>
      <c r="Q4" s="64"/>
      <c r="R4" s="64"/>
    </row>
    <row r="5" spans="1:18" ht="14.25">
      <c r="A5" s="208" t="s">
        <v>98</v>
      </c>
      <c r="B5" s="208"/>
      <c r="C5" s="208"/>
      <c r="D5" s="208"/>
      <c r="E5" s="208"/>
      <c r="F5" s="208"/>
      <c r="G5" s="208"/>
      <c r="H5" s="208"/>
      <c r="I5" s="208"/>
      <c r="J5" s="208"/>
      <c r="K5" s="208"/>
      <c r="L5" s="208"/>
      <c r="M5" s="208"/>
      <c r="N5" s="208"/>
      <c r="O5" s="208"/>
      <c r="P5" s="105"/>
      <c r="Q5" s="105"/>
      <c r="R5" s="105"/>
    </row>
    <row r="6" ht="6.75" customHeight="1" thickBot="1"/>
    <row r="7" spans="1:15" ht="15" thickTop="1">
      <c r="A7" s="209" t="s">
        <v>51</v>
      </c>
      <c r="B7" s="209"/>
      <c r="C7" s="210"/>
      <c r="D7" s="215" t="s">
        <v>1</v>
      </c>
      <c r="E7" s="215"/>
      <c r="F7" s="215"/>
      <c r="G7" s="215"/>
      <c r="H7" s="216" t="s">
        <v>2</v>
      </c>
      <c r="I7" s="215"/>
      <c r="J7" s="215"/>
      <c r="K7" s="217"/>
      <c r="L7" s="216" t="s">
        <v>0</v>
      </c>
      <c r="M7" s="215"/>
      <c r="N7" s="215"/>
      <c r="O7" s="215"/>
    </row>
    <row r="8" spans="1:15" ht="42.75">
      <c r="A8" s="84" t="s">
        <v>42</v>
      </c>
      <c r="B8" s="48" t="s">
        <v>66</v>
      </c>
      <c r="C8" s="81" t="s">
        <v>41</v>
      </c>
      <c r="D8" s="84" t="s">
        <v>19</v>
      </c>
      <c r="E8" s="48" t="s">
        <v>20</v>
      </c>
      <c r="F8" s="48" t="s">
        <v>43</v>
      </c>
      <c r="G8" s="87" t="s">
        <v>0</v>
      </c>
      <c r="H8" s="102" t="s">
        <v>19</v>
      </c>
      <c r="I8" s="48" t="s">
        <v>20</v>
      </c>
      <c r="J8" s="48" t="s">
        <v>43</v>
      </c>
      <c r="K8" s="81" t="s">
        <v>0</v>
      </c>
      <c r="L8" s="102" t="s">
        <v>19</v>
      </c>
      <c r="M8" s="48" t="s">
        <v>20</v>
      </c>
      <c r="N8" s="48" t="s">
        <v>43</v>
      </c>
      <c r="O8" s="119" t="s">
        <v>0</v>
      </c>
    </row>
    <row r="9" spans="1:15" ht="14.25">
      <c r="A9" s="86" t="s">
        <v>64</v>
      </c>
      <c r="B9" s="77" t="s">
        <v>64</v>
      </c>
      <c r="C9" s="83" t="s">
        <v>64</v>
      </c>
      <c r="D9" s="89">
        <v>778</v>
      </c>
      <c r="E9" s="90">
        <v>12279</v>
      </c>
      <c r="F9" s="90">
        <v>311</v>
      </c>
      <c r="G9" s="91">
        <v>13368</v>
      </c>
      <c r="H9" s="92">
        <v>693</v>
      </c>
      <c r="I9" s="90">
        <v>12665</v>
      </c>
      <c r="J9" s="90">
        <v>304</v>
      </c>
      <c r="K9" s="93">
        <v>13662</v>
      </c>
      <c r="L9" s="184">
        <f>SUM(H9,D9)</f>
        <v>1471</v>
      </c>
      <c r="M9" s="90">
        <f aca="true" t="shared" si="0" ref="M9:O16">SUM(I9,E9)</f>
        <v>24944</v>
      </c>
      <c r="N9" s="90">
        <f t="shared" si="0"/>
        <v>615</v>
      </c>
      <c r="O9" s="185">
        <f t="shared" si="0"/>
        <v>27030</v>
      </c>
    </row>
    <row r="10" spans="1:15" ht="14.25">
      <c r="A10" s="86" t="s">
        <v>64</v>
      </c>
      <c r="B10" s="77" t="s">
        <v>64</v>
      </c>
      <c r="C10" s="83" t="s">
        <v>65</v>
      </c>
      <c r="D10" s="89">
        <v>447</v>
      </c>
      <c r="E10" s="90">
        <v>6035</v>
      </c>
      <c r="F10" s="90">
        <v>925</v>
      </c>
      <c r="G10" s="91">
        <v>7407</v>
      </c>
      <c r="H10" s="92">
        <v>441</v>
      </c>
      <c r="I10" s="90">
        <v>5997</v>
      </c>
      <c r="J10" s="90">
        <v>872</v>
      </c>
      <c r="K10" s="93">
        <v>7310</v>
      </c>
      <c r="L10" s="184">
        <f aca="true" t="shared" si="1" ref="L10:L16">SUM(H10,D10)</f>
        <v>888</v>
      </c>
      <c r="M10" s="90">
        <f t="shared" si="0"/>
        <v>12032</v>
      </c>
      <c r="N10" s="90">
        <f t="shared" si="0"/>
        <v>1797</v>
      </c>
      <c r="O10" s="185">
        <f t="shared" si="0"/>
        <v>14717</v>
      </c>
    </row>
    <row r="11" spans="1:15" ht="14.25">
      <c r="A11" s="86" t="s">
        <v>64</v>
      </c>
      <c r="B11" s="77" t="s">
        <v>65</v>
      </c>
      <c r="C11" s="83" t="s">
        <v>64</v>
      </c>
      <c r="D11" s="89">
        <v>240</v>
      </c>
      <c r="E11" s="90">
        <v>7022</v>
      </c>
      <c r="F11" s="90">
        <v>178</v>
      </c>
      <c r="G11" s="91">
        <v>7440</v>
      </c>
      <c r="H11" s="92">
        <v>234</v>
      </c>
      <c r="I11" s="90">
        <v>7127</v>
      </c>
      <c r="J11" s="90">
        <v>146</v>
      </c>
      <c r="K11" s="93">
        <v>7507</v>
      </c>
      <c r="L11" s="184">
        <f t="shared" si="1"/>
        <v>474</v>
      </c>
      <c r="M11" s="90">
        <f t="shared" si="0"/>
        <v>14149</v>
      </c>
      <c r="N11" s="90">
        <f t="shared" si="0"/>
        <v>324</v>
      </c>
      <c r="O11" s="185">
        <f t="shared" si="0"/>
        <v>14947</v>
      </c>
    </row>
    <row r="12" spans="1:15" ht="14.25">
      <c r="A12" s="86" t="s">
        <v>65</v>
      </c>
      <c r="B12" s="77" t="s">
        <v>64</v>
      </c>
      <c r="C12" s="83" t="s">
        <v>64</v>
      </c>
      <c r="D12" s="89">
        <v>517</v>
      </c>
      <c r="E12" s="90">
        <v>9564</v>
      </c>
      <c r="F12" s="90">
        <v>74</v>
      </c>
      <c r="G12" s="91">
        <v>10155</v>
      </c>
      <c r="H12" s="92">
        <v>470</v>
      </c>
      <c r="I12" s="90">
        <v>10158</v>
      </c>
      <c r="J12" s="90">
        <v>71</v>
      </c>
      <c r="K12" s="93">
        <v>10699</v>
      </c>
      <c r="L12" s="184">
        <f t="shared" si="1"/>
        <v>987</v>
      </c>
      <c r="M12" s="90">
        <f t="shared" si="0"/>
        <v>19722</v>
      </c>
      <c r="N12" s="90">
        <f t="shared" si="0"/>
        <v>145</v>
      </c>
      <c r="O12" s="185">
        <f t="shared" si="0"/>
        <v>20854</v>
      </c>
    </row>
    <row r="13" spans="1:15" ht="14.25">
      <c r="A13" s="86" t="s">
        <v>64</v>
      </c>
      <c r="B13" s="77" t="s">
        <v>65</v>
      </c>
      <c r="C13" s="83" t="s">
        <v>65</v>
      </c>
      <c r="D13" s="89">
        <v>222</v>
      </c>
      <c r="E13" s="90">
        <v>11492</v>
      </c>
      <c r="F13" s="90">
        <v>764</v>
      </c>
      <c r="G13" s="91">
        <v>12478</v>
      </c>
      <c r="H13" s="92">
        <v>212</v>
      </c>
      <c r="I13" s="90">
        <v>11336</v>
      </c>
      <c r="J13" s="90">
        <v>694</v>
      </c>
      <c r="K13" s="93">
        <v>12242</v>
      </c>
      <c r="L13" s="184">
        <f t="shared" si="1"/>
        <v>434</v>
      </c>
      <c r="M13" s="90">
        <f t="shared" si="0"/>
        <v>22828</v>
      </c>
      <c r="N13" s="90">
        <f t="shared" si="0"/>
        <v>1458</v>
      </c>
      <c r="O13" s="185">
        <f t="shared" si="0"/>
        <v>24720</v>
      </c>
    </row>
    <row r="14" spans="1:15" ht="14.25">
      <c r="A14" s="86" t="s">
        <v>65</v>
      </c>
      <c r="B14" s="77" t="s">
        <v>64</v>
      </c>
      <c r="C14" s="83" t="s">
        <v>65</v>
      </c>
      <c r="D14" s="89">
        <v>456</v>
      </c>
      <c r="E14" s="90">
        <v>11286</v>
      </c>
      <c r="F14" s="90">
        <v>156</v>
      </c>
      <c r="G14" s="91">
        <v>11898</v>
      </c>
      <c r="H14" s="92">
        <v>395</v>
      </c>
      <c r="I14" s="90">
        <v>11411</v>
      </c>
      <c r="J14" s="90">
        <v>158</v>
      </c>
      <c r="K14" s="93">
        <v>11964</v>
      </c>
      <c r="L14" s="184">
        <f t="shared" si="1"/>
        <v>851</v>
      </c>
      <c r="M14" s="90">
        <f t="shared" si="0"/>
        <v>22697</v>
      </c>
      <c r="N14" s="90">
        <f t="shared" si="0"/>
        <v>314</v>
      </c>
      <c r="O14" s="185">
        <f t="shared" si="0"/>
        <v>23862</v>
      </c>
    </row>
    <row r="15" spans="1:15" ht="14.25">
      <c r="A15" s="86" t="s">
        <v>65</v>
      </c>
      <c r="B15" s="77" t="s">
        <v>65</v>
      </c>
      <c r="C15" s="83" t="s">
        <v>64</v>
      </c>
      <c r="D15" s="89">
        <v>411</v>
      </c>
      <c r="E15" s="90">
        <v>17885</v>
      </c>
      <c r="F15" s="90">
        <v>100</v>
      </c>
      <c r="G15" s="91">
        <v>18396</v>
      </c>
      <c r="H15" s="92">
        <v>419</v>
      </c>
      <c r="I15" s="90">
        <v>18244</v>
      </c>
      <c r="J15" s="90">
        <v>94</v>
      </c>
      <c r="K15" s="93">
        <v>18757</v>
      </c>
      <c r="L15" s="184">
        <f t="shared" si="1"/>
        <v>830</v>
      </c>
      <c r="M15" s="90">
        <f t="shared" si="0"/>
        <v>36129</v>
      </c>
      <c r="N15" s="90">
        <f t="shared" si="0"/>
        <v>194</v>
      </c>
      <c r="O15" s="185">
        <f t="shared" si="0"/>
        <v>37153</v>
      </c>
    </row>
    <row r="16" spans="1:15" ht="14.25">
      <c r="A16" s="86" t="s">
        <v>65</v>
      </c>
      <c r="B16" s="77" t="s">
        <v>65</v>
      </c>
      <c r="C16" s="83" t="s">
        <v>65</v>
      </c>
      <c r="D16" s="89">
        <v>1064</v>
      </c>
      <c r="E16" s="90">
        <v>126891</v>
      </c>
      <c r="F16" s="90">
        <v>645</v>
      </c>
      <c r="G16" s="91">
        <v>128600</v>
      </c>
      <c r="H16" s="92">
        <v>943</v>
      </c>
      <c r="I16" s="90">
        <v>122985</v>
      </c>
      <c r="J16" s="90">
        <v>554</v>
      </c>
      <c r="K16" s="93">
        <v>124482</v>
      </c>
      <c r="L16" s="184">
        <f t="shared" si="1"/>
        <v>2007</v>
      </c>
      <c r="M16" s="90">
        <f t="shared" si="0"/>
        <v>249876</v>
      </c>
      <c r="N16" s="90">
        <f t="shared" si="0"/>
        <v>1199</v>
      </c>
      <c r="O16" s="185">
        <f t="shared" si="0"/>
        <v>253082</v>
      </c>
    </row>
    <row r="17" spans="1:15" s="27" customFormat="1" ht="14.25">
      <c r="A17" s="103"/>
      <c r="B17" s="103"/>
      <c r="C17" s="104" t="s">
        <v>0</v>
      </c>
      <c r="D17" s="94">
        <f>SUM(D9:D16)</f>
        <v>4135</v>
      </c>
      <c r="E17" s="95">
        <f aca="true" t="shared" si="2" ref="E17:O17">SUM(E9:E16)</f>
        <v>202454</v>
      </c>
      <c r="F17" s="95">
        <f t="shared" si="2"/>
        <v>3153</v>
      </c>
      <c r="G17" s="96">
        <f t="shared" si="2"/>
        <v>209742</v>
      </c>
      <c r="H17" s="97">
        <f t="shared" si="2"/>
        <v>3807</v>
      </c>
      <c r="I17" s="95">
        <f t="shared" si="2"/>
        <v>199923</v>
      </c>
      <c r="J17" s="95">
        <f t="shared" si="2"/>
        <v>2893</v>
      </c>
      <c r="K17" s="98">
        <f t="shared" si="2"/>
        <v>206623</v>
      </c>
      <c r="L17" s="186">
        <f t="shared" si="2"/>
        <v>7942</v>
      </c>
      <c r="M17" s="95">
        <f t="shared" si="2"/>
        <v>402377</v>
      </c>
      <c r="N17" s="95">
        <f t="shared" si="2"/>
        <v>6046</v>
      </c>
      <c r="O17" s="187">
        <f t="shared" si="2"/>
        <v>416365</v>
      </c>
    </row>
    <row r="20" spans="1:18" ht="14.25">
      <c r="A20" s="198" t="s">
        <v>22</v>
      </c>
      <c r="B20" s="198"/>
      <c r="C20" s="198"/>
      <c r="D20" s="198"/>
      <c r="E20" s="198"/>
      <c r="F20" s="198"/>
      <c r="G20" s="198"/>
      <c r="H20" s="198"/>
      <c r="I20" s="198"/>
      <c r="J20" s="198"/>
      <c r="K20" s="198"/>
      <c r="L20" s="198"/>
      <c r="M20" s="64"/>
      <c r="N20" s="64"/>
      <c r="O20" s="64"/>
      <c r="P20" s="64"/>
      <c r="Q20" s="64"/>
      <c r="R20" s="64"/>
    </row>
    <row r="21" spans="1:18" s="191" customFormat="1" ht="14.25">
      <c r="A21" s="224" t="s">
        <v>93</v>
      </c>
      <c r="B21" s="224"/>
      <c r="C21" s="224"/>
      <c r="D21" s="224"/>
      <c r="E21" s="224"/>
      <c r="F21" s="224"/>
      <c r="G21" s="224"/>
      <c r="H21" s="224"/>
      <c r="I21" s="224"/>
      <c r="J21" s="224"/>
      <c r="K21" s="224"/>
      <c r="L21" s="224"/>
      <c r="M21" s="225"/>
      <c r="N21" s="225"/>
      <c r="O21" s="225"/>
      <c r="P21" s="225"/>
      <c r="Q21" s="225"/>
      <c r="R21" s="225"/>
    </row>
    <row r="22" spans="1:18" ht="6.75" customHeight="1">
      <c r="A22" s="24"/>
      <c r="B22" s="24"/>
      <c r="C22" s="24"/>
      <c r="D22" s="24"/>
      <c r="E22" s="24"/>
      <c r="F22" s="24"/>
      <c r="G22" s="24"/>
      <c r="H22" s="24"/>
      <c r="I22" s="24"/>
      <c r="J22" s="24"/>
      <c r="K22" s="24"/>
      <c r="L22" s="24"/>
      <c r="M22" s="64"/>
      <c r="N22" s="64"/>
      <c r="O22" s="64"/>
      <c r="P22" s="64"/>
      <c r="Q22" s="64"/>
      <c r="R22" s="64"/>
    </row>
    <row r="23" spans="1:18" ht="14.25">
      <c r="A23" s="208" t="s">
        <v>99</v>
      </c>
      <c r="B23" s="208"/>
      <c r="C23" s="208"/>
      <c r="D23" s="208"/>
      <c r="E23" s="208"/>
      <c r="F23" s="208"/>
      <c r="G23" s="208"/>
      <c r="H23" s="208"/>
      <c r="I23" s="208"/>
      <c r="J23" s="208"/>
      <c r="K23" s="208"/>
      <c r="L23" s="208"/>
      <c r="M23" s="105"/>
      <c r="N23" s="105"/>
      <c r="O23" s="105"/>
      <c r="P23" s="105"/>
      <c r="Q23" s="105"/>
      <c r="R23" s="105"/>
    </row>
    <row r="24" ht="6.75" customHeight="1" thickBot="1"/>
    <row r="25" spans="1:12" ht="15" thickTop="1">
      <c r="A25" s="209" t="s">
        <v>51</v>
      </c>
      <c r="B25" s="209"/>
      <c r="C25" s="210"/>
      <c r="D25" s="216" t="s">
        <v>1</v>
      </c>
      <c r="E25" s="215"/>
      <c r="F25" s="215"/>
      <c r="G25" s="216" t="s">
        <v>2</v>
      </c>
      <c r="H25" s="215"/>
      <c r="I25" s="215"/>
      <c r="J25" s="216" t="s">
        <v>0</v>
      </c>
      <c r="K25" s="215"/>
      <c r="L25" s="215"/>
    </row>
    <row r="26" spans="1:12" ht="42.75">
      <c r="A26" s="84" t="s">
        <v>42</v>
      </c>
      <c r="B26" s="48" t="s">
        <v>66</v>
      </c>
      <c r="C26" s="81" t="s">
        <v>41</v>
      </c>
      <c r="D26" s="102" t="s">
        <v>19</v>
      </c>
      <c r="E26" s="48" t="s">
        <v>20</v>
      </c>
      <c r="F26" s="119" t="s">
        <v>0</v>
      </c>
      <c r="G26" s="102" t="s">
        <v>19</v>
      </c>
      <c r="H26" s="48" t="s">
        <v>20</v>
      </c>
      <c r="I26" s="101" t="s">
        <v>0</v>
      </c>
      <c r="J26" s="102" t="s">
        <v>19</v>
      </c>
      <c r="K26" s="48" t="s">
        <v>20</v>
      </c>
      <c r="L26" s="119" t="s">
        <v>0</v>
      </c>
    </row>
    <row r="27" spans="1:12" ht="14.25">
      <c r="A27" s="86" t="s">
        <v>64</v>
      </c>
      <c r="B27" s="77" t="s">
        <v>64</v>
      </c>
      <c r="C27" s="83" t="s">
        <v>64</v>
      </c>
      <c r="D27" s="140">
        <f aca="true" t="shared" si="3" ref="D27:D35">D9/(D9+E9)*100</f>
        <v>5.958489699012024</v>
      </c>
      <c r="E27" s="133">
        <f aca="true" t="shared" si="4" ref="E27:E35">E9/(E9+D9)*100</f>
        <v>94.04151030098798</v>
      </c>
      <c r="F27" s="132">
        <f>SUM(D27:E27)</f>
        <v>100</v>
      </c>
      <c r="G27" s="140">
        <f aca="true" t="shared" si="5" ref="G27:G35">H9/(H9+I9)*100</f>
        <v>5.187902380595897</v>
      </c>
      <c r="H27" s="133">
        <f aca="true" t="shared" si="6" ref="H27:H35">I9/(H9+I9)*100</f>
        <v>94.8120976194041</v>
      </c>
      <c r="I27" s="132">
        <f>SUM(G27:H27)</f>
        <v>100</v>
      </c>
      <c r="J27" s="140">
        <f aca="true" t="shared" si="7" ref="J27:J35">L9/(L9+M9)*100</f>
        <v>5.568805602877154</v>
      </c>
      <c r="K27" s="133">
        <f aca="true" t="shared" si="8" ref="K27:K35">M9/(M9+L9)*100</f>
        <v>94.43119439712284</v>
      </c>
      <c r="L27" s="132">
        <f>SUM(J27:K27)</f>
        <v>99.99999999999999</v>
      </c>
    </row>
    <row r="28" spans="1:12" ht="14.25">
      <c r="A28" s="86" t="s">
        <v>64</v>
      </c>
      <c r="B28" s="77" t="s">
        <v>64</v>
      </c>
      <c r="C28" s="83" t="s">
        <v>65</v>
      </c>
      <c r="D28" s="140">
        <f t="shared" si="3"/>
        <v>6.896019746991669</v>
      </c>
      <c r="E28" s="133">
        <f t="shared" si="4"/>
        <v>93.10398025300833</v>
      </c>
      <c r="F28" s="132">
        <f aca="true" t="shared" si="9" ref="F28:F35">SUM(D28:E28)</f>
        <v>100</v>
      </c>
      <c r="G28" s="140">
        <f t="shared" si="5"/>
        <v>6.84995340167754</v>
      </c>
      <c r="H28" s="133">
        <f t="shared" si="6"/>
        <v>93.15004659832246</v>
      </c>
      <c r="I28" s="132">
        <f aca="true" t="shared" si="10" ref="I28:I35">SUM(G28:H28)</f>
        <v>100</v>
      </c>
      <c r="J28" s="140">
        <f t="shared" si="7"/>
        <v>6.8730650154798765</v>
      </c>
      <c r="K28" s="133">
        <f t="shared" si="8"/>
        <v>93.12693498452013</v>
      </c>
      <c r="L28" s="132">
        <f aca="true" t="shared" si="11" ref="L28:L35">SUM(J28:K28)</f>
        <v>100.00000000000001</v>
      </c>
    </row>
    <row r="29" spans="1:12" ht="14.25">
      <c r="A29" s="86" t="s">
        <v>64</v>
      </c>
      <c r="B29" s="77" t="s">
        <v>65</v>
      </c>
      <c r="C29" s="83" t="s">
        <v>64</v>
      </c>
      <c r="D29" s="140">
        <f t="shared" si="3"/>
        <v>3.3048746901679977</v>
      </c>
      <c r="E29" s="133">
        <f t="shared" si="4"/>
        <v>96.695125309832</v>
      </c>
      <c r="F29" s="132">
        <f t="shared" si="9"/>
        <v>99.99999999999999</v>
      </c>
      <c r="G29" s="140">
        <f t="shared" si="5"/>
        <v>3.1789159081646514</v>
      </c>
      <c r="H29" s="133">
        <f t="shared" si="6"/>
        <v>96.82108409183535</v>
      </c>
      <c r="I29" s="132">
        <f t="shared" si="10"/>
        <v>100</v>
      </c>
      <c r="J29" s="140">
        <f t="shared" si="7"/>
        <v>3.241468918826506</v>
      </c>
      <c r="K29" s="133">
        <f t="shared" si="8"/>
        <v>96.75853108117349</v>
      </c>
      <c r="L29" s="132">
        <f t="shared" si="11"/>
        <v>100</v>
      </c>
    </row>
    <row r="30" spans="1:12" ht="14.25">
      <c r="A30" s="86" t="s">
        <v>65</v>
      </c>
      <c r="B30" s="77" t="s">
        <v>64</v>
      </c>
      <c r="C30" s="83" t="s">
        <v>64</v>
      </c>
      <c r="D30" s="140">
        <f t="shared" si="3"/>
        <v>5.128459478226366</v>
      </c>
      <c r="E30" s="133">
        <f t="shared" si="4"/>
        <v>94.87154052177364</v>
      </c>
      <c r="F30" s="132">
        <f t="shared" si="9"/>
        <v>100</v>
      </c>
      <c r="G30" s="140">
        <f t="shared" si="5"/>
        <v>4.422280767783214</v>
      </c>
      <c r="H30" s="133">
        <f t="shared" si="6"/>
        <v>95.57771923221678</v>
      </c>
      <c r="I30" s="132">
        <f t="shared" si="10"/>
        <v>100</v>
      </c>
      <c r="J30" s="140">
        <f t="shared" si="7"/>
        <v>4.766043749094597</v>
      </c>
      <c r="K30" s="133">
        <f t="shared" si="8"/>
        <v>95.23395625090541</v>
      </c>
      <c r="L30" s="132">
        <f t="shared" si="11"/>
        <v>100</v>
      </c>
    </row>
    <row r="31" spans="1:12" ht="14.25">
      <c r="A31" s="86" t="s">
        <v>64</v>
      </c>
      <c r="B31" s="77" t="s">
        <v>65</v>
      </c>
      <c r="C31" s="83" t="s">
        <v>65</v>
      </c>
      <c r="D31" s="140">
        <f t="shared" si="3"/>
        <v>1.8951681748335325</v>
      </c>
      <c r="E31" s="133">
        <f t="shared" si="4"/>
        <v>98.10483182516647</v>
      </c>
      <c r="F31" s="132">
        <f t="shared" si="9"/>
        <v>100</v>
      </c>
      <c r="G31" s="140">
        <f t="shared" si="5"/>
        <v>1.8358157256667822</v>
      </c>
      <c r="H31" s="133">
        <f t="shared" si="6"/>
        <v>98.16418427433322</v>
      </c>
      <c r="I31" s="132">
        <f t="shared" si="10"/>
        <v>100</v>
      </c>
      <c r="J31" s="140">
        <f t="shared" si="7"/>
        <v>1.8657037228097326</v>
      </c>
      <c r="K31" s="133">
        <f t="shared" si="8"/>
        <v>98.13429627719027</v>
      </c>
      <c r="L31" s="132">
        <f t="shared" si="11"/>
        <v>100</v>
      </c>
    </row>
    <row r="32" spans="1:12" ht="14.25">
      <c r="A32" s="86" t="s">
        <v>65</v>
      </c>
      <c r="B32" s="77" t="s">
        <v>64</v>
      </c>
      <c r="C32" s="83" t="s">
        <v>65</v>
      </c>
      <c r="D32" s="140">
        <f t="shared" si="3"/>
        <v>3.8834951456310676</v>
      </c>
      <c r="E32" s="133">
        <f t="shared" si="4"/>
        <v>96.11650485436894</v>
      </c>
      <c r="F32" s="132">
        <f t="shared" si="9"/>
        <v>100.00000000000001</v>
      </c>
      <c r="G32" s="140">
        <f t="shared" si="5"/>
        <v>3.3457563950533626</v>
      </c>
      <c r="H32" s="133">
        <f t="shared" si="6"/>
        <v>96.65424360494663</v>
      </c>
      <c r="I32" s="132">
        <f t="shared" si="10"/>
        <v>99.99999999999999</v>
      </c>
      <c r="J32" s="140">
        <f t="shared" si="7"/>
        <v>3.613895022931884</v>
      </c>
      <c r="K32" s="133">
        <f t="shared" si="8"/>
        <v>96.38610497706811</v>
      </c>
      <c r="L32" s="132">
        <f t="shared" si="11"/>
        <v>100</v>
      </c>
    </row>
    <row r="33" spans="1:12" ht="14.25">
      <c r="A33" s="86" t="s">
        <v>65</v>
      </c>
      <c r="B33" s="77" t="s">
        <v>65</v>
      </c>
      <c r="C33" s="83" t="s">
        <v>64</v>
      </c>
      <c r="D33" s="140">
        <f t="shared" si="3"/>
        <v>2.246392654132051</v>
      </c>
      <c r="E33" s="133">
        <f t="shared" si="4"/>
        <v>97.75360734586795</v>
      </c>
      <c r="F33" s="132">
        <f t="shared" si="9"/>
        <v>100</v>
      </c>
      <c r="G33" s="140">
        <f t="shared" si="5"/>
        <v>2.245083855757381</v>
      </c>
      <c r="H33" s="133">
        <f t="shared" si="6"/>
        <v>97.75491614424261</v>
      </c>
      <c r="I33" s="132">
        <f t="shared" si="10"/>
        <v>100</v>
      </c>
      <c r="J33" s="140">
        <f t="shared" si="7"/>
        <v>2.245731756811602</v>
      </c>
      <c r="K33" s="133">
        <f t="shared" si="8"/>
        <v>97.7542682431884</v>
      </c>
      <c r="L33" s="132">
        <f t="shared" si="11"/>
        <v>100.00000000000001</v>
      </c>
    </row>
    <row r="34" spans="1:12" ht="14.25">
      <c r="A34" s="86" t="s">
        <v>65</v>
      </c>
      <c r="B34" s="77" t="s">
        <v>65</v>
      </c>
      <c r="C34" s="83" t="s">
        <v>65</v>
      </c>
      <c r="D34" s="140">
        <f t="shared" si="3"/>
        <v>0.8315423391035911</v>
      </c>
      <c r="E34" s="133">
        <f t="shared" si="4"/>
        <v>99.16845766089641</v>
      </c>
      <c r="F34" s="132">
        <f t="shared" si="9"/>
        <v>100</v>
      </c>
      <c r="G34" s="140">
        <f t="shared" si="5"/>
        <v>0.7609256987928474</v>
      </c>
      <c r="H34" s="133">
        <f t="shared" si="6"/>
        <v>99.23907430120715</v>
      </c>
      <c r="I34" s="132">
        <f t="shared" si="10"/>
        <v>100</v>
      </c>
      <c r="J34" s="140">
        <f t="shared" si="7"/>
        <v>0.796798513595598</v>
      </c>
      <c r="K34" s="133">
        <f t="shared" si="8"/>
        <v>99.2032014864044</v>
      </c>
      <c r="L34" s="132">
        <f t="shared" si="11"/>
        <v>100</v>
      </c>
    </row>
    <row r="35" spans="1:12" s="27" customFormat="1" ht="14.25">
      <c r="A35" s="103"/>
      <c r="B35" s="103"/>
      <c r="C35" s="104" t="s">
        <v>0</v>
      </c>
      <c r="D35" s="146">
        <f t="shared" si="3"/>
        <v>2.001558650266955</v>
      </c>
      <c r="E35" s="137">
        <f t="shared" si="4"/>
        <v>97.99844134973304</v>
      </c>
      <c r="F35" s="136">
        <f t="shared" si="9"/>
        <v>100</v>
      </c>
      <c r="G35" s="146">
        <f t="shared" si="5"/>
        <v>1.8686496834045059</v>
      </c>
      <c r="H35" s="137">
        <f t="shared" si="6"/>
        <v>98.13135031659549</v>
      </c>
      <c r="I35" s="136">
        <f t="shared" si="10"/>
        <v>100</v>
      </c>
      <c r="J35" s="146">
        <f t="shared" si="7"/>
        <v>1.9355672050282828</v>
      </c>
      <c r="K35" s="137">
        <f t="shared" si="8"/>
        <v>98.06443279497171</v>
      </c>
      <c r="L35" s="136">
        <f t="shared" si="11"/>
        <v>99.99999999999999</v>
      </c>
    </row>
    <row r="37" spans="4:12" ht="14.25">
      <c r="D37" s="139"/>
      <c r="E37" s="139"/>
      <c r="F37" s="139"/>
      <c r="G37" s="139"/>
      <c r="H37" s="139"/>
      <c r="I37" s="139"/>
      <c r="J37" s="139"/>
      <c r="K37" s="139"/>
      <c r="L37" s="139"/>
    </row>
    <row r="38" spans="4:12" ht="14.25">
      <c r="D38" s="139"/>
      <c r="E38" s="139"/>
      <c r="F38" s="139"/>
      <c r="G38" s="139"/>
      <c r="H38" s="139"/>
      <c r="I38" s="139"/>
      <c r="J38" s="139"/>
      <c r="K38" s="139"/>
      <c r="L38" s="139"/>
    </row>
    <row r="39" spans="4:12" ht="14.25">
      <c r="D39" s="139"/>
      <c r="E39" s="139"/>
      <c r="F39" s="139"/>
      <c r="G39" s="139"/>
      <c r="H39" s="139"/>
      <c r="I39" s="139"/>
      <c r="J39" s="139"/>
      <c r="K39" s="139"/>
      <c r="L39" s="139"/>
    </row>
    <row r="40" spans="4:12" ht="14.25">
      <c r="D40" s="139"/>
      <c r="E40" s="139"/>
      <c r="F40" s="139"/>
      <c r="G40" s="139"/>
      <c r="H40" s="139"/>
      <c r="I40" s="139"/>
      <c r="J40" s="139"/>
      <c r="K40" s="139"/>
      <c r="L40" s="139"/>
    </row>
    <row r="41" spans="4:12" ht="14.25">
      <c r="D41" s="139"/>
      <c r="E41" s="139"/>
      <c r="F41" s="139"/>
      <c r="G41" s="139"/>
      <c r="H41" s="139"/>
      <c r="I41" s="139"/>
      <c r="J41" s="139"/>
      <c r="K41" s="139"/>
      <c r="L41" s="139"/>
    </row>
    <row r="42" spans="4:12" ht="14.25">
      <c r="D42" s="139"/>
      <c r="E42" s="139"/>
      <c r="F42" s="139"/>
      <c r="G42" s="139"/>
      <c r="H42" s="139"/>
      <c r="I42" s="139"/>
      <c r="J42" s="139"/>
      <c r="K42" s="139"/>
      <c r="L42" s="139"/>
    </row>
    <row r="43" spans="4:12" ht="14.25">
      <c r="D43" s="139"/>
      <c r="E43" s="139"/>
      <c r="F43" s="139"/>
      <c r="G43" s="139"/>
      <c r="H43" s="139"/>
      <c r="I43" s="139"/>
      <c r="J43" s="139"/>
      <c r="K43" s="139"/>
      <c r="L43" s="139"/>
    </row>
    <row r="44" spans="4:12" ht="14.25">
      <c r="D44" s="139"/>
      <c r="E44" s="139"/>
      <c r="F44" s="139"/>
      <c r="G44" s="139"/>
      <c r="H44" s="139"/>
      <c r="I44" s="139"/>
      <c r="J44" s="139"/>
      <c r="K44" s="139"/>
      <c r="L44" s="139"/>
    </row>
    <row r="45" spans="4:12" ht="14.25">
      <c r="D45" s="139"/>
      <c r="E45" s="139"/>
      <c r="F45" s="139"/>
      <c r="G45" s="139"/>
      <c r="H45" s="139"/>
      <c r="I45" s="139"/>
      <c r="J45" s="139"/>
      <c r="K45" s="139"/>
      <c r="L45" s="139"/>
    </row>
    <row r="46" spans="4:12" ht="14.25">
      <c r="D46" s="139"/>
      <c r="E46" s="139"/>
      <c r="F46" s="139"/>
      <c r="G46" s="139"/>
      <c r="H46" s="139"/>
      <c r="I46" s="139"/>
      <c r="J46" s="139"/>
      <c r="K46" s="139"/>
      <c r="L46" s="139"/>
    </row>
    <row r="47" spans="4:12" ht="14.25">
      <c r="D47" s="139"/>
      <c r="E47" s="139"/>
      <c r="F47" s="139"/>
      <c r="G47" s="139"/>
      <c r="H47" s="139"/>
      <c r="I47" s="139"/>
      <c r="J47" s="139"/>
      <c r="K47" s="139"/>
      <c r="L47" s="139"/>
    </row>
    <row r="48" spans="4:12" ht="14.25">
      <c r="D48" s="139"/>
      <c r="E48" s="139"/>
      <c r="F48" s="139"/>
      <c r="G48" s="139"/>
      <c r="H48" s="139"/>
      <c r="I48" s="139"/>
      <c r="J48" s="139"/>
      <c r="K48" s="139"/>
      <c r="L48" s="139"/>
    </row>
    <row r="49" spans="4:12" ht="14.25">
      <c r="D49" s="139"/>
      <c r="E49" s="139"/>
      <c r="F49" s="139"/>
      <c r="G49" s="139"/>
      <c r="H49" s="139"/>
      <c r="I49" s="139"/>
      <c r="J49" s="139"/>
      <c r="K49" s="139"/>
      <c r="L49" s="139"/>
    </row>
    <row r="50" spans="4:12" ht="14.25">
      <c r="D50" s="139"/>
      <c r="E50" s="139"/>
      <c r="F50" s="139"/>
      <c r="G50" s="139"/>
      <c r="H50" s="139"/>
      <c r="I50" s="139"/>
      <c r="J50" s="139"/>
      <c r="K50" s="139"/>
      <c r="L50" s="139"/>
    </row>
    <row r="51" spans="4:12" ht="14.25">
      <c r="D51" s="139"/>
      <c r="E51" s="139"/>
      <c r="F51" s="139"/>
      <c r="G51" s="139"/>
      <c r="H51" s="139"/>
      <c r="I51" s="139"/>
      <c r="J51" s="139"/>
      <c r="K51" s="139"/>
      <c r="L51" s="139"/>
    </row>
  </sheetData>
  <sheetProtection/>
  <mergeCells count="14">
    <mergeCell ref="A5:O5"/>
    <mergeCell ref="A2:O2"/>
    <mergeCell ref="A7:C7"/>
    <mergeCell ref="D7:G7"/>
    <mergeCell ref="H7:K7"/>
    <mergeCell ref="L7:O7"/>
    <mergeCell ref="A3:O3"/>
    <mergeCell ref="J25:L25"/>
    <mergeCell ref="A25:C25"/>
    <mergeCell ref="G25:I25"/>
    <mergeCell ref="D25:F25"/>
    <mergeCell ref="A20:L20"/>
    <mergeCell ref="A23:L23"/>
    <mergeCell ref="A21:L21"/>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7"/>
  <sheetViews>
    <sheetView zoomScalePageLayoutView="0" workbookViewId="0" topLeftCell="A1">
      <selection activeCell="A42" sqref="A42"/>
    </sheetView>
  </sheetViews>
  <sheetFormatPr defaultColWidth="9.140625" defaultRowHeight="15"/>
  <cols>
    <col min="1" max="1" width="13.421875" style="2" customWidth="1"/>
    <col min="2" max="2" width="15.7109375" style="0" customWidth="1"/>
    <col min="3" max="3" width="14.140625" style="0" customWidth="1"/>
    <col min="4" max="15" width="12.28125" style="0" customWidth="1"/>
  </cols>
  <sheetData>
    <row r="1" ht="14.25">
      <c r="A1" s="1"/>
    </row>
    <row r="2" spans="1:18" ht="14.25">
      <c r="A2" s="198" t="s">
        <v>22</v>
      </c>
      <c r="B2" s="198"/>
      <c r="C2" s="198"/>
      <c r="D2" s="198"/>
      <c r="E2" s="198"/>
      <c r="F2" s="198"/>
      <c r="G2" s="198"/>
      <c r="H2" s="198"/>
      <c r="I2" s="198"/>
      <c r="J2" s="198"/>
      <c r="K2" s="198"/>
      <c r="L2" s="198"/>
      <c r="M2" s="198"/>
      <c r="N2" s="198"/>
      <c r="O2" s="198"/>
      <c r="P2" s="64"/>
      <c r="Q2" s="64"/>
      <c r="R2" s="64"/>
    </row>
    <row r="3" spans="1:18" s="191" customFormat="1" ht="14.25">
      <c r="A3" s="224" t="s">
        <v>93</v>
      </c>
      <c r="B3" s="224"/>
      <c r="C3" s="224"/>
      <c r="D3" s="224"/>
      <c r="E3" s="224"/>
      <c r="F3" s="224"/>
      <c r="G3" s="224"/>
      <c r="H3" s="224"/>
      <c r="I3" s="224"/>
      <c r="J3" s="224"/>
      <c r="K3" s="224"/>
      <c r="L3" s="224"/>
      <c r="M3" s="224"/>
      <c r="N3" s="224"/>
      <c r="O3" s="224"/>
      <c r="P3" s="225"/>
      <c r="Q3" s="225"/>
      <c r="R3" s="225"/>
    </row>
    <row r="4" spans="1:18" ht="6.75" customHeight="1">
      <c r="A4" s="24"/>
      <c r="B4" s="24"/>
      <c r="C4" s="24"/>
      <c r="D4" s="24"/>
      <c r="E4" s="24"/>
      <c r="F4" s="24"/>
      <c r="G4" s="24"/>
      <c r="H4" s="24"/>
      <c r="I4" s="24"/>
      <c r="J4" s="24"/>
      <c r="K4" s="24"/>
      <c r="L4" s="24"/>
      <c r="M4" s="24"/>
      <c r="N4" s="24"/>
      <c r="O4" s="24"/>
      <c r="P4" s="64"/>
      <c r="Q4" s="64"/>
      <c r="R4" s="64"/>
    </row>
    <row r="5" spans="1:18" ht="14.25">
      <c r="A5" s="208" t="s">
        <v>90</v>
      </c>
      <c r="B5" s="208"/>
      <c r="C5" s="208"/>
      <c r="D5" s="208"/>
      <c r="E5" s="208"/>
      <c r="F5" s="208"/>
      <c r="G5" s="208"/>
      <c r="H5" s="208"/>
      <c r="I5" s="208"/>
      <c r="J5" s="208"/>
      <c r="K5" s="208"/>
      <c r="L5" s="208"/>
      <c r="M5" s="208"/>
      <c r="N5" s="208"/>
      <c r="O5" s="208"/>
      <c r="P5" s="105"/>
      <c r="Q5" s="105"/>
      <c r="R5" s="105"/>
    </row>
    <row r="6" ht="6.75" customHeight="1" thickBot="1"/>
    <row r="7" spans="1:15" s="26" customFormat="1" ht="15" thickTop="1">
      <c r="A7" s="209" t="s">
        <v>51</v>
      </c>
      <c r="B7" s="209"/>
      <c r="C7" s="209"/>
      <c r="D7" s="218" t="s">
        <v>45</v>
      </c>
      <c r="E7" s="219"/>
      <c r="F7" s="219"/>
      <c r="G7" s="220"/>
      <c r="H7" s="218" t="s">
        <v>44</v>
      </c>
      <c r="I7" s="219"/>
      <c r="J7" s="219"/>
      <c r="K7" s="220"/>
      <c r="L7" s="218" t="s">
        <v>0</v>
      </c>
      <c r="M7" s="219"/>
      <c r="N7" s="219"/>
      <c r="O7" s="219"/>
    </row>
    <row r="8" spans="1:15" ht="45" customHeight="1">
      <c r="A8" s="84" t="s">
        <v>42</v>
      </c>
      <c r="B8" s="48" t="s">
        <v>66</v>
      </c>
      <c r="C8" s="101" t="s">
        <v>41</v>
      </c>
      <c r="D8" s="102" t="s">
        <v>19</v>
      </c>
      <c r="E8" s="48" t="s">
        <v>20</v>
      </c>
      <c r="F8" s="48" t="s">
        <v>43</v>
      </c>
      <c r="G8" s="88" t="s">
        <v>0</v>
      </c>
      <c r="H8" s="102" t="s">
        <v>19</v>
      </c>
      <c r="I8" s="48" t="s">
        <v>20</v>
      </c>
      <c r="J8" s="48" t="s">
        <v>43</v>
      </c>
      <c r="K8" s="88" t="s">
        <v>0</v>
      </c>
      <c r="L8" s="102" t="s">
        <v>19</v>
      </c>
      <c r="M8" s="48" t="s">
        <v>20</v>
      </c>
      <c r="N8" s="48" t="s">
        <v>43</v>
      </c>
      <c r="O8" s="87" t="s">
        <v>0</v>
      </c>
    </row>
    <row r="9" spans="1:15" ht="14.25">
      <c r="A9" s="86" t="s">
        <v>64</v>
      </c>
      <c r="B9" s="77" t="s">
        <v>64</v>
      </c>
      <c r="C9" s="106" t="s">
        <v>64</v>
      </c>
      <c r="D9" s="92">
        <v>926</v>
      </c>
      <c r="E9" s="90">
        <v>18221</v>
      </c>
      <c r="F9" s="90">
        <v>191</v>
      </c>
      <c r="G9" s="93">
        <v>19338</v>
      </c>
      <c r="H9" s="92">
        <v>545</v>
      </c>
      <c r="I9" s="90">
        <v>6723</v>
      </c>
      <c r="J9" s="90">
        <v>424</v>
      </c>
      <c r="K9" s="93">
        <v>7692</v>
      </c>
      <c r="L9" s="92">
        <f>SUM(H9,D9)</f>
        <v>1471</v>
      </c>
      <c r="M9" s="90">
        <f aca="true" t="shared" si="0" ref="M9:O16">SUM(I9,E9)</f>
        <v>24944</v>
      </c>
      <c r="N9" s="90">
        <f t="shared" si="0"/>
        <v>615</v>
      </c>
      <c r="O9" s="91">
        <f t="shared" si="0"/>
        <v>27030</v>
      </c>
    </row>
    <row r="10" spans="1:15" ht="14.25">
      <c r="A10" s="86" t="s">
        <v>64</v>
      </c>
      <c r="B10" s="77" t="s">
        <v>64</v>
      </c>
      <c r="C10" s="106" t="s">
        <v>65</v>
      </c>
      <c r="D10" s="92">
        <v>335</v>
      </c>
      <c r="E10" s="90">
        <v>6961</v>
      </c>
      <c r="F10" s="90">
        <v>220</v>
      </c>
      <c r="G10" s="93">
        <v>7516</v>
      </c>
      <c r="H10" s="92">
        <v>553</v>
      </c>
      <c r="I10" s="90">
        <v>5071</v>
      </c>
      <c r="J10" s="90">
        <v>1577</v>
      </c>
      <c r="K10" s="93">
        <v>7201</v>
      </c>
      <c r="L10" s="92">
        <f aca="true" t="shared" si="1" ref="L10:L16">SUM(H10,D10)</f>
        <v>888</v>
      </c>
      <c r="M10" s="90">
        <f t="shared" si="0"/>
        <v>12032</v>
      </c>
      <c r="N10" s="90">
        <f t="shared" si="0"/>
        <v>1797</v>
      </c>
      <c r="O10" s="91">
        <f t="shared" si="0"/>
        <v>14717</v>
      </c>
    </row>
    <row r="11" spans="1:15" ht="14.25">
      <c r="A11" s="86" t="s">
        <v>64</v>
      </c>
      <c r="B11" s="77" t="s">
        <v>65</v>
      </c>
      <c r="C11" s="106" t="s">
        <v>64</v>
      </c>
      <c r="D11" s="92">
        <v>367</v>
      </c>
      <c r="E11" s="90">
        <v>11312</v>
      </c>
      <c r="F11" s="90">
        <v>128</v>
      </c>
      <c r="G11" s="93">
        <v>11807</v>
      </c>
      <c r="H11" s="92">
        <v>107</v>
      </c>
      <c r="I11" s="90">
        <v>2837</v>
      </c>
      <c r="J11" s="90">
        <v>196</v>
      </c>
      <c r="K11" s="93">
        <v>3140</v>
      </c>
      <c r="L11" s="92">
        <f t="shared" si="1"/>
        <v>474</v>
      </c>
      <c r="M11" s="90">
        <f t="shared" si="0"/>
        <v>14149</v>
      </c>
      <c r="N11" s="90">
        <f t="shared" si="0"/>
        <v>324</v>
      </c>
      <c r="O11" s="91">
        <f t="shared" si="0"/>
        <v>14947</v>
      </c>
    </row>
    <row r="12" spans="1:15" ht="14.25">
      <c r="A12" s="86" t="s">
        <v>65</v>
      </c>
      <c r="B12" s="77" t="s">
        <v>64</v>
      </c>
      <c r="C12" s="106" t="s">
        <v>64</v>
      </c>
      <c r="D12" s="92">
        <v>880</v>
      </c>
      <c r="E12" s="90">
        <v>17988</v>
      </c>
      <c r="F12" s="90">
        <v>119</v>
      </c>
      <c r="G12" s="93">
        <v>18987</v>
      </c>
      <c r="H12" s="92">
        <v>107</v>
      </c>
      <c r="I12" s="90">
        <v>1734</v>
      </c>
      <c r="J12" s="90">
        <v>26</v>
      </c>
      <c r="K12" s="93">
        <v>1867</v>
      </c>
      <c r="L12" s="92">
        <f t="shared" si="1"/>
        <v>987</v>
      </c>
      <c r="M12" s="90">
        <f t="shared" si="0"/>
        <v>19722</v>
      </c>
      <c r="N12" s="90">
        <f t="shared" si="0"/>
        <v>145</v>
      </c>
      <c r="O12" s="91">
        <f t="shared" si="0"/>
        <v>20854</v>
      </c>
    </row>
    <row r="13" spans="1:15" ht="14.25">
      <c r="A13" s="86" t="s">
        <v>64</v>
      </c>
      <c r="B13" s="77" t="s">
        <v>65</v>
      </c>
      <c r="C13" s="106" t="s">
        <v>65</v>
      </c>
      <c r="D13" s="92">
        <v>245</v>
      </c>
      <c r="E13" s="90">
        <v>17616</v>
      </c>
      <c r="F13" s="90">
        <v>456</v>
      </c>
      <c r="G13" s="93">
        <v>18317</v>
      </c>
      <c r="H13" s="92">
        <v>189</v>
      </c>
      <c r="I13" s="90">
        <v>5212</v>
      </c>
      <c r="J13" s="90">
        <v>1002</v>
      </c>
      <c r="K13" s="93">
        <v>6403</v>
      </c>
      <c r="L13" s="92">
        <f t="shared" si="1"/>
        <v>434</v>
      </c>
      <c r="M13" s="90">
        <f t="shared" si="0"/>
        <v>22828</v>
      </c>
      <c r="N13" s="90">
        <f t="shared" si="0"/>
        <v>1458</v>
      </c>
      <c r="O13" s="91">
        <f t="shared" si="0"/>
        <v>24720</v>
      </c>
    </row>
    <row r="14" spans="1:15" ht="14.25">
      <c r="A14" s="86" t="s">
        <v>65</v>
      </c>
      <c r="B14" s="77" t="s">
        <v>64</v>
      </c>
      <c r="C14" s="106" t="s">
        <v>65</v>
      </c>
      <c r="D14" s="92">
        <v>747</v>
      </c>
      <c r="E14" s="90">
        <v>20845</v>
      </c>
      <c r="F14" s="90">
        <v>126</v>
      </c>
      <c r="G14" s="93">
        <v>21718</v>
      </c>
      <c r="H14" s="92">
        <v>104</v>
      </c>
      <c r="I14" s="90">
        <v>1852</v>
      </c>
      <c r="J14" s="90">
        <v>188</v>
      </c>
      <c r="K14" s="93">
        <v>2144</v>
      </c>
      <c r="L14" s="92">
        <f t="shared" si="1"/>
        <v>851</v>
      </c>
      <c r="M14" s="90">
        <f t="shared" si="0"/>
        <v>22697</v>
      </c>
      <c r="N14" s="90">
        <f t="shared" si="0"/>
        <v>314</v>
      </c>
      <c r="O14" s="91">
        <f t="shared" si="0"/>
        <v>23862</v>
      </c>
    </row>
    <row r="15" spans="1:15" ht="14.25">
      <c r="A15" s="86" t="s">
        <v>65</v>
      </c>
      <c r="B15" s="77" t="s">
        <v>65</v>
      </c>
      <c r="C15" s="106" t="s">
        <v>64</v>
      </c>
      <c r="D15" s="92">
        <v>771</v>
      </c>
      <c r="E15" s="90">
        <v>34227</v>
      </c>
      <c r="F15" s="90">
        <v>164</v>
      </c>
      <c r="G15" s="93">
        <v>35162</v>
      </c>
      <c r="H15" s="92">
        <v>59</v>
      </c>
      <c r="I15" s="90">
        <v>1902</v>
      </c>
      <c r="J15" s="90">
        <v>30</v>
      </c>
      <c r="K15" s="93">
        <v>1991</v>
      </c>
      <c r="L15" s="92">
        <f t="shared" si="1"/>
        <v>830</v>
      </c>
      <c r="M15" s="90">
        <f t="shared" si="0"/>
        <v>36129</v>
      </c>
      <c r="N15" s="90">
        <f t="shared" si="0"/>
        <v>194</v>
      </c>
      <c r="O15" s="91">
        <f t="shared" si="0"/>
        <v>37153</v>
      </c>
    </row>
    <row r="16" spans="1:15" ht="14.25">
      <c r="A16" s="86" t="s">
        <v>65</v>
      </c>
      <c r="B16" s="77" t="s">
        <v>65</v>
      </c>
      <c r="C16" s="106" t="s">
        <v>65</v>
      </c>
      <c r="D16" s="92">
        <v>1867</v>
      </c>
      <c r="E16" s="90">
        <v>244343</v>
      </c>
      <c r="F16" s="90">
        <v>762</v>
      </c>
      <c r="G16" s="93">
        <v>246972</v>
      </c>
      <c r="H16" s="92">
        <v>140</v>
      </c>
      <c r="I16" s="90">
        <v>5533</v>
      </c>
      <c r="J16" s="90">
        <v>437</v>
      </c>
      <c r="K16" s="93">
        <v>6110</v>
      </c>
      <c r="L16" s="92">
        <f t="shared" si="1"/>
        <v>2007</v>
      </c>
      <c r="M16" s="90">
        <f t="shared" si="0"/>
        <v>249876</v>
      </c>
      <c r="N16" s="90">
        <f t="shared" si="0"/>
        <v>1199</v>
      </c>
      <c r="O16" s="91">
        <f t="shared" si="0"/>
        <v>253082</v>
      </c>
    </row>
    <row r="17" spans="1:15" s="27" customFormat="1" ht="14.25">
      <c r="A17" s="103"/>
      <c r="B17" s="103"/>
      <c r="C17" s="104" t="s">
        <v>0</v>
      </c>
      <c r="D17" s="97">
        <f>SUM(D9:D16)</f>
        <v>6138</v>
      </c>
      <c r="E17" s="95">
        <f aca="true" t="shared" si="2" ref="E17:O17">SUM(E9:E16)</f>
        <v>371513</v>
      </c>
      <c r="F17" s="95">
        <f t="shared" si="2"/>
        <v>2166</v>
      </c>
      <c r="G17" s="98">
        <f t="shared" si="2"/>
        <v>379817</v>
      </c>
      <c r="H17" s="97">
        <f t="shared" si="2"/>
        <v>1804</v>
      </c>
      <c r="I17" s="95">
        <f t="shared" si="2"/>
        <v>30864</v>
      </c>
      <c r="J17" s="95">
        <f t="shared" si="2"/>
        <v>3880</v>
      </c>
      <c r="K17" s="98">
        <f t="shared" si="2"/>
        <v>36548</v>
      </c>
      <c r="L17" s="97">
        <f t="shared" si="2"/>
        <v>7942</v>
      </c>
      <c r="M17" s="95">
        <f t="shared" si="2"/>
        <v>402377</v>
      </c>
      <c r="N17" s="95">
        <f t="shared" si="2"/>
        <v>6046</v>
      </c>
      <c r="O17" s="96">
        <f t="shared" si="2"/>
        <v>416365</v>
      </c>
    </row>
    <row r="20" spans="1:18" ht="14.25">
      <c r="A20" s="198" t="s">
        <v>22</v>
      </c>
      <c r="B20" s="198"/>
      <c r="C20" s="198"/>
      <c r="D20" s="198"/>
      <c r="E20" s="198"/>
      <c r="F20" s="198"/>
      <c r="G20" s="198"/>
      <c r="H20" s="198"/>
      <c r="I20" s="198"/>
      <c r="J20" s="198"/>
      <c r="K20" s="198"/>
      <c r="L20" s="198"/>
      <c r="M20" s="64"/>
      <c r="N20" s="64"/>
      <c r="O20" s="64"/>
      <c r="P20" s="64"/>
      <c r="Q20" s="64"/>
      <c r="R20" s="64"/>
    </row>
    <row r="21" spans="1:18" s="191" customFormat="1" ht="14.25">
      <c r="A21" s="224" t="s">
        <v>93</v>
      </c>
      <c r="B21" s="224"/>
      <c r="C21" s="224"/>
      <c r="D21" s="224"/>
      <c r="E21" s="224"/>
      <c r="F21" s="224"/>
      <c r="G21" s="224"/>
      <c r="H21" s="224"/>
      <c r="I21" s="224"/>
      <c r="J21" s="224"/>
      <c r="K21" s="224"/>
      <c r="L21" s="224"/>
      <c r="M21" s="225"/>
      <c r="N21" s="225"/>
      <c r="O21" s="225"/>
      <c r="P21" s="225"/>
      <c r="Q21" s="225"/>
      <c r="R21" s="225"/>
    </row>
    <row r="22" spans="1:18" ht="6.75" customHeight="1">
      <c r="A22" s="24"/>
      <c r="B22" s="24"/>
      <c r="C22" s="24"/>
      <c r="D22" s="24"/>
      <c r="E22" s="24"/>
      <c r="F22" s="24"/>
      <c r="G22" s="24"/>
      <c r="H22" s="24"/>
      <c r="I22" s="24"/>
      <c r="J22" s="24"/>
      <c r="K22" s="24"/>
      <c r="L22" s="24"/>
      <c r="M22" s="64"/>
      <c r="N22" s="64"/>
      <c r="O22" s="64"/>
      <c r="P22" s="64"/>
      <c r="Q22" s="64"/>
      <c r="R22" s="64"/>
    </row>
    <row r="23" spans="1:14" ht="14.25">
      <c r="A23" s="208" t="s">
        <v>91</v>
      </c>
      <c r="B23" s="208"/>
      <c r="C23" s="208"/>
      <c r="D23" s="208"/>
      <c r="E23" s="208"/>
      <c r="F23" s="208"/>
      <c r="G23" s="208"/>
      <c r="H23" s="208"/>
      <c r="I23" s="208"/>
      <c r="J23" s="208"/>
      <c r="K23" s="208"/>
      <c r="L23" s="208"/>
      <c r="M23" s="105"/>
      <c r="N23" s="105"/>
    </row>
    <row r="24" ht="6.75" customHeight="1" thickBot="1"/>
    <row r="25" spans="1:12" ht="15" thickTop="1">
      <c r="A25" s="209" t="s">
        <v>51</v>
      </c>
      <c r="B25" s="209"/>
      <c r="C25" s="209"/>
      <c r="D25" s="218" t="s">
        <v>45</v>
      </c>
      <c r="E25" s="219"/>
      <c r="F25" s="220"/>
      <c r="G25" s="218" t="s">
        <v>44</v>
      </c>
      <c r="H25" s="219"/>
      <c r="I25" s="220"/>
      <c r="J25" s="219" t="s">
        <v>0</v>
      </c>
      <c r="K25" s="219"/>
      <c r="L25" s="219"/>
    </row>
    <row r="26" spans="1:12" ht="42.75">
      <c r="A26" s="84" t="s">
        <v>42</v>
      </c>
      <c r="B26" s="48" t="s">
        <v>66</v>
      </c>
      <c r="C26" s="101" t="s">
        <v>41</v>
      </c>
      <c r="D26" s="117" t="s">
        <v>19</v>
      </c>
      <c r="E26" s="107" t="s">
        <v>20</v>
      </c>
      <c r="F26" s="118" t="s">
        <v>0</v>
      </c>
      <c r="G26" s="117" t="s">
        <v>19</v>
      </c>
      <c r="H26" s="107" t="s">
        <v>20</v>
      </c>
      <c r="I26" s="118" t="s">
        <v>0</v>
      </c>
      <c r="J26" s="116" t="s">
        <v>19</v>
      </c>
      <c r="K26" s="107" t="s">
        <v>20</v>
      </c>
      <c r="L26" s="108" t="s">
        <v>0</v>
      </c>
    </row>
    <row r="27" spans="1:12" ht="14.25">
      <c r="A27" s="86" t="s">
        <v>64</v>
      </c>
      <c r="B27" s="77" t="s">
        <v>64</v>
      </c>
      <c r="C27" s="106" t="s">
        <v>64</v>
      </c>
      <c r="D27" s="142">
        <f aca="true" t="shared" si="3" ref="D27:D35">D9/(D9+E9)*100</f>
        <v>4.83626677808534</v>
      </c>
      <c r="E27" s="133">
        <f aca="true" t="shared" si="4" ref="E27:E35">E9/(E9+D9)*100</f>
        <v>95.16373322191465</v>
      </c>
      <c r="F27" s="143">
        <f>SUM(D27:E27)</f>
        <v>100</v>
      </c>
      <c r="G27" s="142">
        <f aca="true" t="shared" si="5" ref="G27:G35">H9/(H9+I9)*100</f>
        <v>7.498624105668685</v>
      </c>
      <c r="H27" s="133">
        <f aca="true" t="shared" si="6" ref="H27:H35">I9/(I9+H9)*100</f>
        <v>92.50137589433132</v>
      </c>
      <c r="I27" s="143">
        <f>SUM(G27:H27)</f>
        <v>100</v>
      </c>
      <c r="J27" s="134">
        <f aca="true" t="shared" si="7" ref="J27:J35">L9/(L9+M9)*100</f>
        <v>5.568805602877154</v>
      </c>
      <c r="K27" s="133">
        <f aca="true" t="shared" si="8" ref="K27:K35">M9/(M9+L9)*100</f>
        <v>94.43119439712284</v>
      </c>
      <c r="L27" s="132">
        <f>SUM(J27:K27)</f>
        <v>99.99999999999999</v>
      </c>
    </row>
    <row r="28" spans="1:12" ht="14.25">
      <c r="A28" s="86" t="s">
        <v>64</v>
      </c>
      <c r="B28" s="77" t="s">
        <v>64</v>
      </c>
      <c r="C28" s="106" t="s">
        <v>65</v>
      </c>
      <c r="D28" s="142">
        <f t="shared" si="3"/>
        <v>4.59155701754386</v>
      </c>
      <c r="E28" s="133">
        <f t="shared" si="4"/>
        <v>95.40844298245614</v>
      </c>
      <c r="F28" s="143">
        <f aca="true" t="shared" si="9" ref="F28:F35">SUM(D28:E28)</f>
        <v>100</v>
      </c>
      <c r="G28" s="142">
        <f t="shared" si="5"/>
        <v>9.832859174964439</v>
      </c>
      <c r="H28" s="133">
        <f t="shared" si="6"/>
        <v>90.16714082503556</v>
      </c>
      <c r="I28" s="143">
        <f aca="true" t="shared" si="10" ref="I28:I35">SUM(G28:H28)</f>
        <v>100</v>
      </c>
      <c r="J28" s="134">
        <f t="shared" si="7"/>
        <v>6.8730650154798765</v>
      </c>
      <c r="K28" s="133">
        <f t="shared" si="8"/>
        <v>93.12693498452013</v>
      </c>
      <c r="L28" s="132">
        <f aca="true" t="shared" si="11" ref="L28:L35">SUM(J28:K28)</f>
        <v>100.00000000000001</v>
      </c>
    </row>
    <row r="29" spans="1:12" ht="14.25">
      <c r="A29" s="86" t="s">
        <v>64</v>
      </c>
      <c r="B29" s="77" t="s">
        <v>65</v>
      </c>
      <c r="C29" s="106" t="s">
        <v>64</v>
      </c>
      <c r="D29" s="142">
        <f t="shared" si="3"/>
        <v>3.1423923281102835</v>
      </c>
      <c r="E29" s="133">
        <f t="shared" si="4"/>
        <v>96.85760767188971</v>
      </c>
      <c r="F29" s="143">
        <f t="shared" si="9"/>
        <v>100</v>
      </c>
      <c r="G29" s="142">
        <f t="shared" si="5"/>
        <v>3.6345108695652177</v>
      </c>
      <c r="H29" s="133">
        <f t="shared" si="6"/>
        <v>96.36548913043478</v>
      </c>
      <c r="I29" s="143">
        <f t="shared" si="10"/>
        <v>100</v>
      </c>
      <c r="J29" s="134">
        <f t="shared" si="7"/>
        <v>3.241468918826506</v>
      </c>
      <c r="K29" s="133">
        <f t="shared" si="8"/>
        <v>96.75853108117349</v>
      </c>
      <c r="L29" s="132">
        <f t="shared" si="11"/>
        <v>100</v>
      </c>
    </row>
    <row r="30" spans="1:12" ht="14.25">
      <c r="A30" s="86" t="s">
        <v>65</v>
      </c>
      <c r="B30" s="77" t="s">
        <v>64</v>
      </c>
      <c r="C30" s="106" t="s">
        <v>64</v>
      </c>
      <c r="D30" s="142">
        <f t="shared" si="3"/>
        <v>4.663981344074624</v>
      </c>
      <c r="E30" s="133">
        <f t="shared" si="4"/>
        <v>95.33601865592539</v>
      </c>
      <c r="F30" s="143">
        <f t="shared" si="9"/>
        <v>100.00000000000001</v>
      </c>
      <c r="G30" s="142">
        <f t="shared" si="5"/>
        <v>5.81205866376969</v>
      </c>
      <c r="H30" s="133">
        <f t="shared" si="6"/>
        <v>94.18794133623031</v>
      </c>
      <c r="I30" s="143">
        <f t="shared" si="10"/>
        <v>100</v>
      </c>
      <c r="J30" s="134">
        <f t="shared" si="7"/>
        <v>4.766043749094597</v>
      </c>
      <c r="K30" s="133">
        <f t="shared" si="8"/>
        <v>95.23395625090541</v>
      </c>
      <c r="L30" s="132">
        <f t="shared" si="11"/>
        <v>100</v>
      </c>
    </row>
    <row r="31" spans="1:12" ht="14.25">
      <c r="A31" s="86" t="s">
        <v>64</v>
      </c>
      <c r="B31" s="77" t="s">
        <v>65</v>
      </c>
      <c r="C31" s="106" t="s">
        <v>65</v>
      </c>
      <c r="D31" s="142">
        <f t="shared" si="3"/>
        <v>1.3717037119982085</v>
      </c>
      <c r="E31" s="133">
        <f t="shared" si="4"/>
        <v>98.62829628800179</v>
      </c>
      <c r="F31" s="143">
        <f t="shared" si="9"/>
        <v>100</v>
      </c>
      <c r="G31" s="142">
        <f t="shared" si="5"/>
        <v>3.4993519718570636</v>
      </c>
      <c r="H31" s="133">
        <f t="shared" si="6"/>
        <v>96.50064802814293</v>
      </c>
      <c r="I31" s="143">
        <f t="shared" si="10"/>
        <v>100</v>
      </c>
      <c r="J31" s="134">
        <f t="shared" si="7"/>
        <v>1.8657037228097326</v>
      </c>
      <c r="K31" s="133">
        <f t="shared" si="8"/>
        <v>98.13429627719027</v>
      </c>
      <c r="L31" s="132">
        <f t="shared" si="11"/>
        <v>100</v>
      </c>
    </row>
    <row r="32" spans="1:12" ht="14.25">
      <c r="A32" s="86" t="s">
        <v>65</v>
      </c>
      <c r="B32" s="77" t="s">
        <v>64</v>
      </c>
      <c r="C32" s="106" t="s">
        <v>65</v>
      </c>
      <c r="D32" s="142">
        <f t="shared" si="3"/>
        <v>3.4596146721007783</v>
      </c>
      <c r="E32" s="133">
        <f t="shared" si="4"/>
        <v>96.54038532789923</v>
      </c>
      <c r="F32" s="143">
        <f t="shared" si="9"/>
        <v>100.00000000000001</v>
      </c>
      <c r="G32" s="142">
        <f t="shared" si="5"/>
        <v>5.316973415132924</v>
      </c>
      <c r="H32" s="133">
        <f t="shared" si="6"/>
        <v>94.68302658486708</v>
      </c>
      <c r="I32" s="143">
        <f t="shared" si="10"/>
        <v>100</v>
      </c>
      <c r="J32" s="134">
        <f t="shared" si="7"/>
        <v>3.613895022931884</v>
      </c>
      <c r="K32" s="133">
        <f t="shared" si="8"/>
        <v>96.38610497706811</v>
      </c>
      <c r="L32" s="132">
        <f t="shared" si="11"/>
        <v>100</v>
      </c>
    </row>
    <row r="33" spans="1:12" ht="14.25">
      <c r="A33" s="86" t="s">
        <v>65</v>
      </c>
      <c r="B33" s="77" t="s">
        <v>65</v>
      </c>
      <c r="C33" s="106" t="s">
        <v>64</v>
      </c>
      <c r="D33" s="142">
        <f t="shared" si="3"/>
        <v>2.202983027601577</v>
      </c>
      <c r="E33" s="133">
        <f t="shared" si="4"/>
        <v>97.79701697239842</v>
      </c>
      <c r="F33" s="143">
        <f t="shared" si="9"/>
        <v>100</v>
      </c>
      <c r="G33" s="142">
        <f t="shared" si="5"/>
        <v>3.0086690464048953</v>
      </c>
      <c r="H33" s="133">
        <f t="shared" si="6"/>
        <v>96.9913309535951</v>
      </c>
      <c r="I33" s="143">
        <f t="shared" si="10"/>
        <v>99.99999999999999</v>
      </c>
      <c r="J33" s="134">
        <f t="shared" si="7"/>
        <v>2.245731756811602</v>
      </c>
      <c r="K33" s="133">
        <f t="shared" si="8"/>
        <v>97.7542682431884</v>
      </c>
      <c r="L33" s="132">
        <f t="shared" si="11"/>
        <v>100.00000000000001</v>
      </c>
    </row>
    <row r="34" spans="1:12" ht="14.25">
      <c r="A34" s="86" t="s">
        <v>65</v>
      </c>
      <c r="B34" s="77" t="s">
        <v>65</v>
      </c>
      <c r="C34" s="106" t="s">
        <v>65</v>
      </c>
      <c r="D34" s="142">
        <f t="shared" si="3"/>
        <v>0.758295763778888</v>
      </c>
      <c r="E34" s="133">
        <f t="shared" si="4"/>
        <v>99.24170423622111</v>
      </c>
      <c r="F34" s="143">
        <f t="shared" si="9"/>
        <v>100</v>
      </c>
      <c r="G34" s="142">
        <f t="shared" si="5"/>
        <v>2.467830072272166</v>
      </c>
      <c r="H34" s="133">
        <f t="shared" si="6"/>
        <v>97.53216992772784</v>
      </c>
      <c r="I34" s="143">
        <f t="shared" si="10"/>
        <v>100</v>
      </c>
      <c r="J34" s="134">
        <f t="shared" si="7"/>
        <v>0.796798513595598</v>
      </c>
      <c r="K34" s="133">
        <f t="shared" si="8"/>
        <v>99.2032014864044</v>
      </c>
      <c r="L34" s="132">
        <f t="shared" si="11"/>
        <v>100</v>
      </c>
    </row>
    <row r="35" spans="1:12" s="27" customFormat="1" ht="14.25">
      <c r="A35" s="103"/>
      <c r="B35" s="103"/>
      <c r="C35" s="115" t="s">
        <v>0</v>
      </c>
      <c r="D35" s="144">
        <f t="shared" si="3"/>
        <v>1.6253101408443247</v>
      </c>
      <c r="E35" s="137">
        <f t="shared" si="4"/>
        <v>98.37468985915567</v>
      </c>
      <c r="F35" s="145">
        <f t="shared" si="9"/>
        <v>99.99999999999999</v>
      </c>
      <c r="G35" s="144">
        <f t="shared" si="5"/>
        <v>5.52222358271091</v>
      </c>
      <c r="H35" s="137">
        <f t="shared" si="6"/>
        <v>94.47777641728909</v>
      </c>
      <c r="I35" s="145">
        <f t="shared" si="10"/>
        <v>100</v>
      </c>
      <c r="J35" s="138">
        <f t="shared" si="7"/>
        <v>1.9355672050282828</v>
      </c>
      <c r="K35" s="137">
        <f t="shared" si="8"/>
        <v>98.06443279497171</v>
      </c>
      <c r="L35" s="136">
        <f t="shared" si="11"/>
        <v>99.99999999999999</v>
      </c>
    </row>
    <row r="37" ht="14.25">
      <c r="A37" s="180"/>
    </row>
  </sheetData>
  <sheetProtection/>
  <mergeCells count="14">
    <mergeCell ref="A5:O5"/>
    <mergeCell ref="A21:L21"/>
    <mergeCell ref="A3:O3"/>
    <mergeCell ref="A2:O2"/>
    <mergeCell ref="A7:C7"/>
    <mergeCell ref="A23:L23"/>
    <mergeCell ref="A25:C25"/>
    <mergeCell ref="A20:L20"/>
    <mergeCell ref="D25:F25"/>
    <mergeCell ref="G25:I25"/>
    <mergeCell ref="J25:L25"/>
    <mergeCell ref="D7:G7"/>
    <mergeCell ref="H7:K7"/>
    <mergeCell ref="L7:O7"/>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28" sqref="A28"/>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58"/>
  <sheetViews>
    <sheetView zoomScalePageLayoutView="0" workbookViewId="0" topLeftCell="A1">
      <selection activeCell="A59" sqref="A59"/>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2" spans="1:14" s="3" customFormat="1" ht="12.75">
      <c r="A2" s="198" t="s">
        <v>21</v>
      </c>
      <c r="B2" s="198"/>
      <c r="C2" s="198"/>
      <c r="D2" s="198"/>
      <c r="E2" s="198"/>
      <c r="F2" s="198"/>
      <c r="G2" s="198"/>
      <c r="H2" s="198"/>
      <c r="I2" s="198"/>
      <c r="J2" s="198"/>
      <c r="K2" s="198"/>
      <c r="L2" s="198"/>
      <c r="M2" s="198"/>
      <c r="N2" s="198"/>
    </row>
    <row r="3" spans="1:14" s="226" customFormat="1" ht="13.5">
      <c r="A3" s="224" t="s">
        <v>93</v>
      </c>
      <c r="B3" s="224"/>
      <c r="C3" s="224"/>
      <c r="D3" s="224"/>
      <c r="E3" s="224"/>
      <c r="F3" s="224"/>
      <c r="G3" s="224"/>
      <c r="H3" s="224"/>
      <c r="I3" s="224"/>
      <c r="J3" s="224"/>
      <c r="K3" s="224"/>
      <c r="L3" s="224"/>
      <c r="M3" s="224"/>
      <c r="N3" s="224"/>
    </row>
    <row r="4" spans="1:14" s="3" customFormat="1" ht="6.75" customHeight="1">
      <c r="A4" s="24"/>
      <c r="B4" s="24"/>
      <c r="C4" s="24"/>
      <c r="D4" s="24"/>
      <c r="E4" s="24"/>
      <c r="F4" s="24"/>
      <c r="G4" s="24"/>
      <c r="H4" s="24"/>
      <c r="I4" s="24"/>
      <c r="J4" s="24"/>
      <c r="K4" s="24"/>
      <c r="L4" s="24"/>
      <c r="M4" s="24"/>
      <c r="N4" s="24"/>
    </row>
    <row r="5" spans="1:14" s="3" customFormat="1" ht="12.75">
      <c r="A5" s="198" t="s">
        <v>85</v>
      </c>
      <c r="B5" s="198"/>
      <c r="C5" s="198"/>
      <c r="D5" s="198"/>
      <c r="E5" s="198"/>
      <c r="F5" s="198"/>
      <c r="G5" s="198"/>
      <c r="H5" s="198"/>
      <c r="I5" s="198"/>
      <c r="J5" s="198"/>
      <c r="K5" s="198"/>
      <c r="L5" s="198"/>
      <c r="M5" s="198"/>
      <c r="N5" s="198"/>
    </row>
    <row r="6" ht="6.75" customHeight="1" thickBot="1"/>
    <row r="7" spans="1:14" ht="27" customHeight="1">
      <c r="A7" s="4"/>
      <c r="B7" s="199" t="s">
        <v>28</v>
      </c>
      <c r="C7" s="200"/>
      <c r="D7" s="200"/>
      <c r="E7" s="199" t="s">
        <v>16</v>
      </c>
      <c r="F7" s="200"/>
      <c r="G7" s="201"/>
      <c r="H7" s="199" t="s">
        <v>17</v>
      </c>
      <c r="I7" s="200"/>
      <c r="J7" s="201"/>
      <c r="K7" s="52"/>
      <c r="L7" s="196" t="s">
        <v>94</v>
      </c>
      <c r="M7" s="197"/>
      <c r="N7" s="197"/>
    </row>
    <row r="8" spans="1:14" ht="14.25">
      <c r="A8" s="5"/>
      <c r="B8" s="6" t="s">
        <v>1</v>
      </c>
      <c r="C8" s="7" t="s">
        <v>2</v>
      </c>
      <c r="D8" s="7" t="s">
        <v>0</v>
      </c>
      <c r="E8" s="6" t="s">
        <v>1</v>
      </c>
      <c r="F8" s="7" t="s">
        <v>2</v>
      </c>
      <c r="G8" s="7" t="s">
        <v>0</v>
      </c>
      <c r="H8" s="6" t="s">
        <v>1</v>
      </c>
      <c r="I8" s="7" t="s">
        <v>2</v>
      </c>
      <c r="J8" s="44" t="s">
        <v>0</v>
      </c>
      <c r="K8" s="7"/>
      <c r="L8" s="6" t="s">
        <v>1</v>
      </c>
      <c r="M8" s="7" t="s">
        <v>2</v>
      </c>
      <c r="N8" s="7" t="s">
        <v>0</v>
      </c>
    </row>
    <row r="9" spans="1:13" s="2" customFormat="1" ht="14.25">
      <c r="A9" s="8" t="s">
        <v>3</v>
      </c>
      <c r="B9" s="9"/>
      <c r="C9" s="10"/>
      <c r="E9" s="9"/>
      <c r="F9" s="10"/>
      <c r="H9" s="11"/>
      <c r="I9" s="12"/>
      <c r="J9" s="25"/>
      <c r="L9" s="11"/>
      <c r="M9" s="12"/>
    </row>
    <row r="10" spans="1:14" ht="14.25">
      <c r="A10" s="2" t="s">
        <v>4</v>
      </c>
      <c r="B10" s="31">
        <v>1476</v>
      </c>
      <c r="C10" s="32">
        <v>1344</v>
      </c>
      <c r="D10" s="32">
        <v>2820</v>
      </c>
      <c r="E10" s="31">
        <v>1849</v>
      </c>
      <c r="F10" s="32">
        <v>1716</v>
      </c>
      <c r="G10" s="32">
        <v>3565</v>
      </c>
      <c r="H10" s="31">
        <v>1696</v>
      </c>
      <c r="I10" s="32">
        <v>1529</v>
      </c>
      <c r="J10" s="56">
        <v>3225</v>
      </c>
      <c r="K10" s="32"/>
      <c r="L10" s="31">
        <v>5737</v>
      </c>
      <c r="M10" s="32">
        <v>5321</v>
      </c>
      <c r="N10" s="32">
        <v>11058</v>
      </c>
    </row>
    <row r="11" spans="1:14" ht="14.25">
      <c r="A11" s="2" t="s">
        <v>5</v>
      </c>
      <c r="B11" s="31">
        <v>4344</v>
      </c>
      <c r="C11" s="33">
        <v>4361</v>
      </c>
      <c r="D11" s="32">
        <v>8705</v>
      </c>
      <c r="E11" s="31">
        <v>4402</v>
      </c>
      <c r="F11" s="33">
        <v>4338</v>
      </c>
      <c r="G11" s="32">
        <v>8740</v>
      </c>
      <c r="H11" s="31">
        <v>4574</v>
      </c>
      <c r="I11" s="32">
        <v>4530</v>
      </c>
      <c r="J11" s="56">
        <v>9104</v>
      </c>
      <c r="K11" s="32"/>
      <c r="L11" s="31">
        <v>22118</v>
      </c>
      <c r="M11" s="33">
        <v>21638</v>
      </c>
      <c r="N11" s="32">
        <v>43756</v>
      </c>
    </row>
    <row r="12" spans="1:14" ht="14.25">
      <c r="A12" s="2" t="s">
        <v>6</v>
      </c>
      <c r="B12" s="31">
        <v>0</v>
      </c>
      <c r="C12" s="34">
        <v>0</v>
      </c>
      <c r="D12" s="35">
        <v>0</v>
      </c>
      <c r="E12" s="36">
        <v>0</v>
      </c>
      <c r="F12" s="34">
        <v>0</v>
      </c>
      <c r="G12" s="35">
        <v>0</v>
      </c>
      <c r="H12" s="36">
        <v>0</v>
      </c>
      <c r="I12" s="35">
        <v>0</v>
      </c>
      <c r="J12" s="57">
        <v>0</v>
      </c>
      <c r="K12" s="35"/>
      <c r="L12" s="36" t="s">
        <v>97</v>
      </c>
      <c r="M12" s="34" t="s">
        <v>97</v>
      </c>
      <c r="N12" s="35" t="s">
        <v>97</v>
      </c>
    </row>
    <row r="13" spans="1:14" ht="14.25">
      <c r="A13" s="2" t="s">
        <v>7</v>
      </c>
      <c r="B13" s="31">
        <v>3260</v>
      </c>
      <c r="C13" s="34">
        <v>3119</v>
      </c>
      <c r="D13" s="35">
        <v>6379</v>
      </c>
      <c r="E13" s="36">
        <v>3638</v>
      </c>
      <c r="F13" s="34">
        <v>3551</v>
      </c>
      <c r="G13" s="35">
        <v>7189</v>
      </c>
      <c r="H13" s="36">
        <v>3084</v>
      </c>
      <c r="I13" s="35">
        <v>2968</v>
      </c>
      <c r="J13" s="57">
        <v>6052</v>
      </c>
      <c r="K13" s="35"/>
      <c r="L13" s="36">
        <v>11104</v>
      </c>
      <c r="M13" s="34">
        <v>10593</v>
      </c>
      <c r="N13" s="35">
        <v>21697</v>
      </c>
    </row>
    <row r="14" spans="1:14" s="14" customFormat="1" ht="12.75">
      <c r="A14" s="14" t="s">
        <v>0</v>
      </c>
      <c r="B14" s="15">
        <v>9080</v>
      </c>
      <c r="C14" s="16">
        <v>8824</v>
      </c>
      <c r="D14" s="16">
        <v>17904</v>
      </c>
      <c r="E14" s="17">
        <v>9889</v>
      </c>
      <c r="F14" s="16">
        <v>9605</v>
      </c>
      <c r="G14" s="16">
        <v>19494</v>
      </c>
      <c r="H14" s="17">
        <v>9354</v>
      </c>
      <c r="I14" s="16">
        <v>9027</v>
      </c>
      <c r="J14" s="58">
        <v>18381</v>
      </c>
      <c r="K14" s="16"/>
      <c r="L14" s="17">
        <v>38959</v>
      </c>
      <c r="M14" s="16">
        <v>37552</v>
      </c>
      <c r="N14" s="16">
        <v>76511</v>
      </c>
    </row>
    <row r="15" spans="1:14" s="2" customFormat="1" ht="14.25">
      <c r="A15" s="1" t="s">
        <v>8</v>
      </c>
      <c r="B15" s="31"/>
      <c r="C15" s="35"/>
      <c r="D15" s="35"/>
      <c r="E15" s="36"/>
      <c r="F15" s="35"/>
      <c r="G15" s="35"/>
      <c r="H15" s="36"/>
      <c r="I15" s="35"/>
      <c r="J15" s="57"/>
      <c r="K15" s="35"/>
      <c r="L15" s="36"/>
      <c r="M15" s="35"/>
      <c r="N15" s="35"/>
    </row>
    <row r="16" spans="1:14" ht="14.25">
      <c r="A16" s="2" t="s">
        <v>4</v>
      </c>
      <c r="B16" s="31">
        <v>1071</v>
      </c>
      <c r="C16" s="35">
        <v>1058</v>
      </c>
      <c r="D16" s="35">
        <v>2129</v>
      </c>
      <c r="E16" s="36">
        <v>741</v>
      </c>
      <c r="F16" s="35">
        <v>700</v>
      </c>
      <c r="G16" s="35">
        <v>1441</v>
      </c>
      <c r="H16" s="36">
        <v>763</v>
      </c>
      <c r="I16" s="35">
        <v>710</v>
      </c>
      <c r="J16" s="57">
        <v>1473</v>
      </c>
      <c r="K16" s="35"/>
      <c r="L16" s="36">
        <v>3451</v>
      </c>
      <c r="M16" s="35">
        <v>3210</v>
      </c>
      <c r="N16" s="35">
        <v>6661</v>
      </c>
    </row>
    <row r="17" spans="1:14" ht="14.25">
      <c r="A17" s="2" t="s">
        <v>5</v>
      </c>
      <c r="B17" s="31">
        <v>3017</v>
      </c>
      <c r="C17" s="34">
        <v>2933</v>
      </c>
      <c r="D17" s="35">
        <v>5950</v>
      </c>
      <c r="E17" s="36">
        <v>1534</v>
      </c>
      <c r="F17" s="34">
        <v>1486</v>
      </c>
      <c r="G17" s="35">
        <v>3020</v>
      </c>
      <c r="H17" s="36">
        <v>1459</v>
      </c>
      <c r="I17" s="35">
        <v>1428</v>
      </c>
      <c r="J17" s="57">
        <v>2887</v>
      </c>
      <c r="K17" s="35"/>
      <c r="L17" s="36">
        <v>11663</v>
      </c>
      <c r="M17" s="34">
        <v>11139</v>
      </c>
      <c r="N17" s="35">
        <v>22802</v>
      </c>
    </row>
    <row r="18" spans="1:14" ht="14.25">
      <c r="A18" s="2" t="s">
        <v>6</v>
      </c>
      <c r="B18" s="31">
        <v>0</v>
      </c>
      <c r="C18" s="34">
        <v>0</v>
      </c>
      <c r="D18" s="35">
        <v>0</v>
      </c>
      <c r="E18" s="36">
        <v>0</v>
      </c>
      <c r="F18" s="34">
        <v>0</v>
      </c>
      <c r="G18" s="35">
        <v>0</v>
      </c>
      <c r="H18" s="36">
        <v>0</v>
      </c>
      <c r="I18" s="35">
        <v>0</v>
      </c>
      <c r="J18" s="57">
        <v>0</v>
      </c>
      <c r="K18" s="35"/>
      <c r="L18" s="36" t="s">
        <v>97</v>
      </c>
      <c r="M18" s="34" t="s">
        <v>97</v>
      </c>
      <c r="N18" s="35" t="s">
        <v>97</v>
      </c>
    </row>
    <row r="19" spans="1:14" ht="14.25">
      <c r="A19" s="2" t="s">
        <v>7</v>
      </c>
      <c r="B19" s="31">
        <v>1842</v>
      </c>
      <c r="C19" s="34">
        <v>1768</v>
      </c>
      <c r="D19" s="35">
        <v>3610</v>
      </c>
      <c r="E19" s="36">
        <v>900</v>
      </c>
      <c r="F19" s="34">
        <v>808</v>
      </c>
      <c r="G19" s="35">
        <v>1708</v>
      </c>
      <c r="H19" s="36">
        <v>767</v>
      </c>
      <c r="I19" s="35">
        <v>767</v>
      </c>
      <c r="J19" s="57">
        <v>1534</v>
      </c>
      <c r="K19" s="35"/>
      <c r="L19" s="36">
        <v>6340</v>
      </c>
      <c r="M19" s="34">
        <v>6071</v>
      </c>
      <c r="N19" s="35">
        <v>12411</v>
      </c>
    </row>
    <row r="20" spans="1:14" s="14" customFormat="1" ht="12.75">
      <c r="A20" s="14" t="s">
        <v>0</v>
      </c>
      <c r="B20" s="15">
        <v>5930</v>
      </c>
      <c r="C20" s="16">
        <v>5759</v>
      </c>
      <c r="D20" s="16">
        <v>11689</v>
      </c>
      <c r="E20" s="17">
        <v>3175</v>
      </c>
      <c r="F20" s="16">
        <v>2994</v>
      </c>
      <c r="G20" s="16">
        <v>6169</v>
      </c>
      <c r="H20" s="17">
        <v>2989</v>
      </c>
      <c r="I20" s="16">
        <v>2905</v>
      </c>
      <c r="J20" s="58">
        <v>5894</v>
      </c>
      <c r="K20" s="16"/>
      <c r="L20" s="17">
        <v>21454</v>
      </c>
      <c r="M20" s="16">
        <v>20420</v>
      </c>
      <c r="N20" s="16">
        <v>41874</v>
      </c>
    </row>
    <row r="21" spans="1:14" s="2" customFormat="1" ht="14.25">
      <c r="A21" s="1" t="s">
        <v>9</v>
      </c>
      <c r="B21" s="31"/>
      <c r="C21" s="35"/>
      <c r="D21" s="35"/>
      <c r="E21" s="36"/>
      <c r="F21" s="35"/>
      <c r="G21" s="35"/>
      <c r="H21" s="36"/>
      <c r="I21" s="35"/>
      <c r="J21" s="57"/>
      <c r="K21" s="35"/>
      <c r="L21" s="36"/>
      <c r="M21" s="35"/>
      <c r="N21" s="35"/>
    </row>
    <row r="22" spans="1:14" ht="14.25">
      <c r="A22" s="2" t="s">
        <v>4</v>
      </c>
      <c r="B22" s="31">
        <v>1295</v>
      </c>
      <c r="C22" s="35">
        <v>1219</v>
      </c>
      <c r="D22" s="35">
        <v>2514</v>
      </c>
      <c r="E22" s="36">
        <v>526</v>
      </c>
      <c r="F22" s="35">
        <v>529</v>
      </c>
      <c r="G22" s="35">
        <v>1055</v>
      </c>
      <c r="H22" s="36">
        <v>619</v>
      </c>
      <c r="I22" s="35">
        <v>557</v>
      </c>
      <c r="J22" s="57">
        <v>1176</v>
      </c>
      <c r="K22" s="35"/>
      <c r="L22" s="36">
        <v>1924</v>
      </c>
      <c r="M22" s="35">
        <v>1806</v>
      </c>
      <c r="N22" s="35">
        <v>3730</v>
      </c>
    </row>
    <row r="23" spans="1:14" ht="14.25">
      <c r="A23" s="2" t="s">
        <v>5</v>
      </c>
      <c r="B23" s="31">
        <v>2132</v>
      </c>
      <c r="C23" s="34">
        <v>2094</v>
      </c>
      <c r="D23" s="35">
        <v>4226</v>
      </c>
      <c r="E23" s="36">
        <v>915</v>
      </c>
      <c r="F23" s="34">
        <v>887</v>
      </c>
      <c r="G23" s="35">
        <v>1802</v>
      </c>
      <c r="H23" s="36">
        <v>865</v>
      </c>
      <c r="I23" s="35">
        <v>897</v>
      </c>
      <c r="J23" s="57">
        <v>1762</v>
      </c>
      <c r="K23" s="35"/>
      <c r="L23" s="36">
        <v>2951</v>
      </c>
      <c r="M23" s="34">
        <v>2906</v>
      </c>
      <c r="N23" s="35">
        <v>5857</v>
      </c>
    </row>
    <row r="24" spans="1:14" ht="14.25">
      <c r="A24" s="2" t="s">
        <v>7</v>
      </c>
      <c r="B24" s="31">
        <v>1407</v>
      </c>
      <c r="C24" s="34">
        <v>1340</v>
      </c>
      <c r="D24" s="35">
        <v>2747</v>
      </c>
      <c r="E24" s="36">
        <v>719</v>
      </c>
      <c r="F24" s="34">
        <v>645</v>
      </c>
      <c r="G24" s="35">
        <v>1364</v>
      </c>
      <c r="H24" s="36">
        <v>743</v>
      </c>
      <c r="I24" s="35">
        <v>722</v>
      </c>
      <c r="J24" s="57">
        <v>1465</v>
      </c>
      <c r="K24" s="35"/>
      <c r="L24" s="36">
        <v>1738</v>
      </c>
      <c r="M24" s="34">
        <v>1623</v>
      </c>
      <c r="N24" s="35">
        <v>3361</v>
      </c>
    </row>
    <row r="25" spans="1:14" s="14" customFormat="1" ht="12.75">
      <c r="A25" s="14" t="s">
        <v>0</v>
      </c>
      <c r="B25" s="15">
        <v>4834</v>
      </c>
      <c r="C25" s="16">
        <v>4653</v>
      </c>
      <c r="D25" s="16">
        <v>9487</v>
      </c>
      <c r="E25" s="17">
        <v>2160</v>
      </c>
      <c r="F25" s="16">
        <v>2061</v>
      </c>
      <c r="G25" s="16">
        <v>4221</v>
      </c>
      <c r="H25" s="17">
        <v>2227</v>
      </c>
      <c r="I25" s="16">
        <v>2176</v>
      </c>
      <c r="J25" s="58">
        <v>4403</v>
      </c>
      <c r="K25" s="16"/>
      <c r="L25" s="17">
        <v>6613</v>
      </c>
      <c r="M25" s="16">
        <v>6335</v>
      </c>
      <c r="N25" s="16">
        <v>12948</v>
      </c>
    </row>
    <row r="26" spans="1:14" s="2" customFormat="1" ht="14.25">
      <c r="A26" s="1" t="s">
        <v>10</v>
      </c>
      <c r="B26" s="31"/>
      <c r="C26" s="35"/>
      <c r="D26" s="35"/>
      <c r="E26" s="36"/>
      <c r="F26" s="35"/>
      <c r="G26" s="35"/>
      <c r="H26" s="36"/>
      <c r="I26" s="35"/>
      <c r="J26" s="57"/>
      <c r="K26" s="35"/>
      <c r="L26" s="36"/>
      <c r="M26" s="35"/>
      <c r="N26" s="35"/>
    </row>
    <row r="27" spans="1:14" ht="14.25">
      <c r="A27" s="2" t="s">
        <v>4</v>
      </c>
      <c r="B27" s="31">
        <v>667</v>
      </c>
      <c r="C27" s="35">
        <v>652</v>
      </c>
      <c r="D27" s="35">
        <v>1319</v>
      </c>
      <c r="E27" s="36">
        <v>1000</v>
      </c>
      <c r="F27" s="35">
        <v>901</v>
      </c>
      <c r="G27" s="35">
        <v>1901</v>
      </c>
      <c r="H27" s="36">
        <v>860</v>
      </c>
      <c r="I27" s="35">
        <v>778</v>
      </c>
      <c r="J27" s="57">
        <v>1638</v>
      </c>
      <c r="K27" s="35"/>
      <c r="L27" s="36">
        <v>3115</v>
      </c>
      <c r="M27" s="35">
        <v>2903</v>
      </c>
      <c r="N27" s="35">
        <v>6018</v>
      </c>
    </row>
    <row r="28" spans="1:14" ht="14.25">
      <c r="A28" s="2" t="s">
        <v>5</v>
      </c>
      <c r="B28" s="31">
        <v>1681</v>
      </c>
      <c r="C28" s="34">
        <v>1627</v>
      </c>
      <c r="D28" s="35">
        <v>3308</v>
      </c>
      <c r="E28" s="36">
        <v>2368</v>
      </c>
      <c r="F28" s="34">
        <v>2236</v>
      </c>
      <c r="G28" s="35">
        <v>4604</v>
      </c>
      <c r="H28" s="36">
        <v>2137</v>
      </c>
      <c r="I28" s="35">
        <v>2009</v>
      </c>
      <c r="J28" s="57">
        <v>4146</v>
      </c>
      <c r="K28" s="35"/>
      <c r="L28" s="36">
        <v>15967</v>
      </c>
      <c r="M28" s="34">
        <v>15208</v>
      </c>
      <c r="N28" s="35">
        <v>31175</v>
      </c>
    </row>
    <row r="29" spans="1:14" ht="14.25">
      <c r="A29" s="2" t="s">
        <v>6</v>
      </c>
      <c r="B29" s="31">
        <v>0</v>
      </c>
      <c r="C29" s="34">
        <v>0</v>
      </c>
      <c r="D29" s="35">
        <v>0</v>
      </c>
      <c r="E29" s="36">
        <v>0</v>
      </c>
      <c r="F29" s="34">
        <v>0</v>
      </c>
      <c r="G29" s="35">
        <v>0</v>
      </c>
      <c r="H29" s="36">
        <v>0</v>
      </c>
      <c r="I29" s="35">
        <v>0</v>
      </c>
      <c r="J29" s="57">
        <v>0</v>
      </c>
      <c r="K29" s="35"/>
      <c r="L29" s="36" t="s">
        <v>97</v>
      </c>
      <c r="M29" s="34" t="s">
        <v>97</v>
      </c>
      <c r="N29" s="35" t="s">
        <v>97</v>
      </c>
    </row>
    <row r="30" spans="1:14" ht="14.25">
      <c r="A30" s="2" t="s">
        <v>7</v>
      </c>
      <c r="B30" s="31">
        <v>283</v>
      </c>
      <c r="C30" s="34">
        <v>246</v>
      </c>
      <c r="D30" s="35">
        <v>529</v>
      </c>
      <c r="E30" s="36">
        <v>479</v>
      </c>
      <c r="F30" s="34">
        <v>443</v>
      </c>
      <c r="G30" s="35">
        <v>922</v>
      </c>
      <c r="H30" s="36">
        <v>422</v>
      </c>
      <c r="I30" s="35">
        <v>431</v>
      </c>
      <c r="J30" s="57">
        <v>853</v>
      </c>
      <c r="K30" s="35"/>
      <c r="L30" s="36">
        <v>2887</v>
      </c>
      <c r="M30" s="34">
        <v>2676</v>
      </c>
      <c r="N30" s="35">
        <v>5563</v>
      </c>
    </row>
    <row r="31" spans="1:14" s="14" customFormat="1" ht="12.75">
      <c r="A31" s="14" t="s">
        <v>0</v>
      </c>
      <c r="B31" s="15">
        <v>2631</v>
      </c>
      <c r="C31" s="16">
        <v>2525</v>
      </c>
      <c r="D31" s="16">
        <v>5156</v>
      </c>
      <c r="E31" s="17">
        <v>3847</v>
      </c>
      <c r="F31" s="16">
        <v>3580</v>
      </c>
      <c r="G31" s="16">
        <v>7427</v>
      </c>
      <c r="H31" s="17">
        <v>3419</v>
      </c>
      <c r="I31" s="16">
        <v>3218</v>
      </c>
      <c r="J31" s="58">
        <v>6637</v>
      </c>
      <c r="K31" s="16"/>
      <c r="L31" s="17">
        <v>21969</v>
      </c>
      <c r="M31" s="16">
        <v>20787</v>
      </c>
      <c r="N31" s="16">
        <v>42756</v>
      </c>
    </row>
    <row r="32" spans="1:14" s="2" customFormat="1" ht="14.25">
      <c r="A32" s="1" t="s">
        <v>11</v>
      </c>
      <c r="B32" s="31"/>
      <c r="C32" s="35"/>
      <c r="D32" s="35"/>
      <c r="E32" s="36"/>
      <c r="F32" s="35"/>
      <c r="G32" s="35"/>
      <c r="H32" s="36"/>
      <c r="I32" s="35"/>
      <c r="J32" s="57"/>
      <c r="K32" s="35"/>
      <c r="L32" s="36"/>
      <c r="M32" s="35"/>
      <c r="N32" s="35"/>
    </row>
    <row r="33" spans="1:14" ht="14.25">
      <c r="A33" s="2" t="s">
        <v>4</v>
      </c>
      <c r="B33" s="31">
        <v>969</v>
      </c>
      <c r="C33" s="35">
        <v>935</v>
      </c>
      <c r="D33" s="35">
        <v>1904</v>
      </c>
      <c r="E33" s="36">
        <v>1235</v>
      </c>
      <c r="F33" s="35">
        <v>1174</v>
      </c>
      <c r="G33" s="35">
        <v>2409</v>
      </c>
      <c r="H33" s="36">
        <v>1129</v>
      </c>
      <c r="I33" s="35">
        <v>1093</v>
      </c>
      <c r="J33" s="57">
        <v>2222</v>
      </c>
      <c r="K33" s="35"/>
      <c r="L33" s="36">
        <v>4522</v>
      </c>
      <c r="M33" s="35">
        <v>4155</v>
      </c>
      <c r="N33" s="35">
        <v>8677</v>
      </c>
    </row>
    <row r="34" spans="1:14" ht="14.25">
      <c r="A34" s="2" t="s">
        <v>5</v>
      </c>
      <c r="B34" s="31">
        <v>3226</v>
      </c>
      <c r="C34" s="34">
        <v>2872</v>
      </c>
      <c r="D34" s="35">
        <v>6098</v>
      </c>
      <c r="E34" s="36">
        <v>3515</v>
      </c>
      <c r="F34" s="34">
        <v>3303</v>
      </c>
      <c r="G34" s="35">
        <v>6818</v>
      </c>
      <c r="H34" s="36">
        <v>3154</v>
      </c>
      <c r="I34" s="35">
        <v>2918</v>
      </c>
      <c r="J34" s="57">
        <v>6072</v>
      </c>
      <c r="K34" s="35"/>
      <c r="L34" s="36">
        <v>19407</v>
      </c>
      <c r="M34" s="34">
        <v>18387</v>
      </c>
      <c r="N34" s="35">
        <v>37794</v>
      </c>
    </row>
    <row r="35" spans="1:14" ht="14.25">
      <c r="A35" s="2" t="s">
        <v>6</v>
      </c>
      <c r="B35" s="31">
        <v>0</v>
      </c>
      <c r="C35" s="34">
        <v>0</v>
      </c>
      <c r="D35" s="35">
        <v>0</v>
      </c>
      <c r="E35" s="36">
        <v>0</v>
      </c>
      <c r="F35" s="34">
        <v>0</v>
      </c>
      <c r="G35" s="35">
        <v>0</v>
      </c>
      <c r="H35" s="36">
        <v>0</v>
      </c>
      <c r="I35" s="35">
        <v>0</v>
      </c>
      <c r="J35" s="57">
        <v>0</v>
      </c>
      <c r="K35" s="35"/>
      <c r="L35" s="36" t="s">
        <v>97</v>
      </c>
      <c r="M35" s="34" t="s">
        <v>97</v>
      </c>
      <c r="N35" s="35" t="s">
        <v>97</v>
      </c>
    </row>
    <row r="36" spans="1:14" ht="14.25">
      <c r="A36" s="2" t="s">
        <v>7</v>
      </c>
      <c r="B36" s="31">
        <v>1234</v>
      </c>
      <c r="C36" s="34">
        <v>1221</v>
      </c>
      <c r="D36" s="35">
        <v>2455</v>
      </c>
      <c r="E36" s="36">
        <v>1371</v>
      </c>
      <c r="F36" s="34">
        <v>1379</v>
      </c>
      <c r="G36" s="35">
        <v>2750</v>
      </c>
      <c r="H36" s="36">
        <v>1146</v>
      </c>
      <c r="I36" s="35">
        <v>1212</v>
      </c>
      <c r="J36" s="57">
        <v>2358</v>
      </c>
      <c r="K36" s="35"/>
      <c r="L36" s="36">
        <v>6548</v>
      </c>
      <c r="M36" s="34">
        <v>6442</v>
      </c>
      <c r="N36" s="35">
        <v>12990</v>
      </c>
    </row>
    <row r="37" spans="1:14" s="14" customFormat="1" ht="12.75">
      <c r="A37" s="14" t="s">
        <v>0</v>
      </c>
      <c r="B37" s="15">
        <v>5429</v>
      </c>
      <c r="C37" s="16">
        <v>5028</v>
      </c>
      <c r="D37" s="16">
        <v>10457</v>
      </c>
      <c r="E37" s="17">
        <v>6121</v>
      </c>
      <c r="F37" s="16">
        <v>5856</v>
      </c>
      <c r="G37" s="16">
        <v>11977</v>
      </c>
      <c r="H37" s="17">
        <v>5429</v>
      </c>
      <c r="I37" s="16">
        <v>5223</v>
      </c>
      <c r="J37" s="58">
        <v>10652</v>
      </c>
      <c r="K37" s="16"/>
      <c r="L37" s="17">
        <v>30477</v>
      </c>
      <c r="M37" s="16">
        <v>28984</v>
      </c>
      <c r="N37" s="16">
        <v>59461</v>
      </c>
    </row>
    <row r="38" spans="1:14" s="2" customFormat="1" ht="14.25">
      <c r="A38" s="1" t="s">
        <v>12</v>
      </c>
      <c r="B38" s="31"/>
      <c r="C38" s="35"/>
      <c r="D38" s="35"/>
      <c r="E38" s="36"/>
      <c r="F38" s="35"/>
      <c r="G38" s="35"/>
      <c r="H38" s="36"/>
      <c r="I38" s="35"/>
      <c r="J38" s="57"/>
      <c r="K38" s="35"/>
      <c r="L38" s="36"/>
      <c r="M38" s="35"/>
      <c r="N38" s="35"/>
    </row>
    <row r="39" spans="1:14" ht="14.25">
      <c r="A39" s="2" t="s">
        <v>4</v>
      </c>
      <c r="B39" s="31">
        <v>13</v>
      </c>
      <c r="C39" s="35">
        <v>19</v>
      </c>
      <c r="D39" s="35">
        <v>32</v>
      </c>
      <c r="E39" s="36">
        <v>6</v>
      </c>
      <c r="F39" s="35">
        <v>6</v>
      </c>
      <c r="G39" s="35">
        <v>12</v>
      </c>
      <c r="H39" s="36">
        <v>0</v>
      </c>
      <c r="I39" s="35">
        <v>1</v>
      </c>
      <c r="J39" s="57">
        <v>1</v>
      </c>
      <c r="K39" s="35"/>
      <c r="L39" s="36">
        <v>15</v>
      </c>
      <c r="M39" s="35">
        <v>29</v>
      </c>
      <c r="N39" s="35">
        <v>44</v>
      </c>
    </row>
    <row r="40" spans="1:14" s="14" customFormat="1" ht="12.75">
      <c r="A40" s="14" t="s">
        <v>0</v>
      </c>
      <c r="B40" s="15">
        <v>13</v>
      </c>
      <c r="C40" s="16">
        <v>19</v>
      </c>
      <c r="D40" s="16">
        <v>32</v>
      </c>
      <c r="E40" s="17">
        <v>6</v>
      </c>
      <c r="F40" s="16">
        <v>6</v>
      </c>
      <c r="G40" s="16">
        <v>12</v>
      </c>
      <c r="H40" s="17">
        <v>0</v>
      </c>
      <c r="I40" s="16">
        <v>1</v>
      </c>
      <c r="J40" s="58">
        <v>1</v>
      </c>
      <c r="K40" s="16"/>
      <c r="L40" s="17">
        <v>15</v>
      </c>
      <c r="M40" s="16">
        <v>29</v>
      </c>
      <c r="N40" s="16">
        <v>44</v>
      </c>
    </row>
    <row r="41" spans="1:14" s="2" customFormat="1" ht="14.25">
      <c r="A41" s="1" t="s">
        <v>13</v>
      </c>
      <c r="B41" s="31"/>
      <c r="C41" s="35"/>
      <c r="D41" s="35"/>
      <c r="E41" s="36"/>
      <c r="F41" s="35"/>
      <c r="G41" s="35"/>
      <c r="H41" s="36"/>
      <c r="I41" s="35"/>
      <c r="J41" s="57"/>
      <c r="K41" s="35"/>
      <c r="L41" s="36"/>
      <c r="M41" s="35"/>
      <c r="N41" s="35"/>
    </row>
    <row r="42" spans="1:14" ht="14.25">
      <c r="A42" s="2" t="s">
        <v>4</v>
      </c>
      <c r="B42" s="31">
        <v>773</v>
      </c>
      <c r="C42" s="35">
        <v>745</v>
      </c>
      <c r="D42" s="35">
        <v>1518</v>
      </c>
      <c r="E42" s="36">
        <v>903</v>
      </c>
      <c r="F42" s="35">
        <v>881</v>
      </c>
      <c r="G42" s="35">
        <v>1784</v>
      </c>
      <c r="H42" s="36">
        <v>866</v>
      </c>
      <c r="I42" s="35">
        <v>790</v>
      </c>
      <c r="J42" s="57">
        <v>1656</v>
      </c>
      <c r="K42" s="35"/>
      <c r="L42" s="36">
        <v>2828</v>
      </c>
      <c r="M42" s="35">
        <v>2659</v>
      </c>
      <c r="N42" s="35">
        <v>5487</v>
      </c>
    </row>
    <row r="43" spans="1:14" ht="14.25">
      <c r="A43" s="2" t="s">
        <v>5</v>
      </c>
      <c r="B43" s="31">
        <v>1594</v>
      </c>
      <c r="C43" s="34">
        <v>1512</v>
      </c>
      <c r="D43" s="35">
        <v>3106</v>
      </c>
      <c r="E43" s="36">
        <v>2019</v>
      </c>
      <c r="F43" s="34">
        <v>1932</v>
      </c>
      <c r="G43" s="35">
        <v>3951</v>
      </c>
      <c r="H43" s="36">
        <v>2063</v>
      </c>
      <c r="I43" s="35">
        <v>1988</v>
      </c>
      <c r="J43" s="57">
        <v>4051</v>
      </c>
      <c r="K43" s="35"/>
      <c r="L43" s="36">
        <v>11784</v>
      </c>
      <c r="M43" s="34">
        <v>11167</v>
      </c>
      <c r="N43" s="35">
        <v>22951</v>
      </c>
    </row>
    <row r="44" spans="1:14" ht="14.25">
      <c r="A44" s="2" t="s">
        <v>6</v>
      </c>
      <c r="B44" s="31">
        <v>13</v>
      </c>
      <c r="C44" s="34">
        <v>17</v>
      </c>
      <c r="D44" s="35">
        <v>30</v>
      </c>
      <c r="E44" s="36">
        <v>7</v>
      </c>
      <c r="F44" s="34">
        <v>5</v>
      </c>
      <c r="G44" s="35">
        <v>12</v>
      </c>
      <c r="H44" s="36">
        <v>5</v>
      </c>
      <c r="I44" s="35">
        <v>2</v>
      </c>
      <c r="J44" s="57">
        <v>7</v>
      </c>
      <c r="K44" s="35"/>
      <c r="L44" s="36">
        <v>65</v>
      </c>
      <c r="M44" s="34">
        <v>51</v>
      </c>
      <c r="N44" s="35">
        <v>116</v>
      </c>
    </row>
    <row r="45" spans="1:14" ht="14.25">
      <c r="A45" s="2" t="s">
        <v>7</v>
      </c>
      <c r="B45" s="31">
        <v>258</v>
      </c>
      <c r="C45" s="34">
        <v>231</v>
      </c>
      <c r="D45" s="35">
        <v>489</v>
      </c>
      <c r="E45" s="36">
        <v>338</v>
      </c>
      <c r="F45" s="34">
        <v>301</v>
      </c>
      <c r="G45" s="35">
        <v>639</v>
      </c>
      <c r="H45" s="36">
        <v>286</v>
      </c>
      <c r="I45" s="35">
        <v>280</v>
      </c>
      <c r="J45" s="57">
        <v>566</v>
      </c>
      <c r="K45" s="35"/>
      <c r="L45" s="36">
        <v>2151</v>
      </c>
      <c r="M45" s="34">
        <v>2080</v>
      </c>
      <c r="N45" s="35">
        <v>4231</v>
      </c>
    </row>
    <row r="46" spans="1:14" s="14" customFormat="1" ht="12.75">
      <c r="A46" s="14" t="s">
        <v>0</v>
      </c>
      <c r="B46" s="15">
        <v>2638</v>
      </c>
      <c r="C46" s="16">
        <v>2505</v>
      </c>
      <c r="D46" s="16">
        <v>5143</v>
      </c>
      <c r="E46" s="17">
        <v>3267</v>
      </c>
      <c r="F46" s="16">
        <v>3119</v>
      </c>
      <c r="G46" s="16">
        <v>6386</v>
      </c>
      <c r="H46" s="17">
        <v>3220</v>
      </c>
      <c r="I46" s="16">
        <v>3060</v>
      </c>
      <c r="J46" s="58">
        <v>6280</v>
      </c>
      <c r="K46" s="16"/>
      <c r="L46" s="17">
        <v>16828</v>
      </c>
      <c r="M46" s="16">
        <v>15957</v>
      </c>
      <c r="N46" s="16">
        <v>32785</v>
      </c>
    </row>
    <row r="47" spans="1:14" s="2" customFormat="1" ht="14.25">
      <c r="A47" s="18" t="s">
        <v>14</v>
      </c>
      <c r="B47" s="37"/>
      <c r="C47" s="38"/>
      <c r="D47" s="38"/>
      <c r="E47" s="39"/>
      <c r="F47" s="38"/>
      <c r="G47" s="38"/>
      <c r="H47" s="39"/>
      <c r="I47" s="38"/>
      <c r="J47" s="59"/>
      <c r="K47" s="38"/>
      <c r="L47" s="39"/>
      <c r="M47" s="38"/>
      <c r="N47" s="38"/>
    </row>
    <row r="48" spans="1:14" ht="14.25">
      <c r="A48" s="2" t="s">
        <v>4</v>
      </c>
      <c r="B48" s="31">
        <f aca="true" t="shared" si="0" ref="B48:J48">SUM(B42,B39,B33,B27,B22,B16,B10)</f>
        <v>6264</v>
      </c>
      <c r="C48" s="35">
        <f t="shared" si="0"/>
        <v>5972</v>
      </c>
      <c r="D48" s="35">
        <f t="shared" si="0"/>
        <v>12236</v>
      </c>
      <c r="E48" s="36">
        <f t="shared" si="0"/>
        <v>6260</v>
      </c>
      <c r="F48" s="35">
        <f t="shared" si="0"/>
        <v>5907</v>
      </c>
      <c r="G48" s="35">
        <f t="shared" si="0"/>
        <v>12167</v>
      </c>
      <c r="H48" s="36">
        <f t="shared" si="0"/>
        <v>5933</v>
      </c>
      <c r="I48" s="35">
        <f t="shared" si="0"/>
        <v>5458</v>
      </c>
      <c r="J48" s="57">
        <f t="shared" si="0"/>
        <v>11391</v>
      </c>
      <c r="K48" s="35"/>
      <c r="L48" s="36">
        <f>SUM(L42,L39,L33,L27,L22,L16,L10)</f>
        <v>21592</v>
      </c>
      <c r="M48" s="35">
        <f>SUM(M42,M39,M33,M27,M22,M16,M10)</f>
        <v>20083</v>
      </c>
      <c r="N48" s="35">
        <f>SUM(N42,N39,N33,N27,N22,N16,N10)</f>
        <v>41675</v>
      </c>
    </row>
    <row r="49" spans="1:14" ht="14.25">
      <c r="A49" s="2" t="s">
        <v>5</v>
      </c>
      <c r="B49" s="31">
        <f aca="true" t="shared" si="1" ref="B49:J49">SUM(B11,B17,B23,B28,B34,B43)</f>
        <v>15994</v>
      </c>
      <c r="C49" s="34">
        <f t="shared" si="1"/>
        <v>15399</v>
      </c>
      <c r="D49" s="35">
        <f t="shared" si="1"/>
        <v>31393</v>
      </c>
      <c r="E49" s="36">
        <f t="shared" si="1"/>
        <v>14753</v>
      </c>
      <c r="F49" s="34">
        <f t="shared" si="1"/>
        <v>14182</v>
      </c>
      <c r="G49" s="35">
        <f t="shared" si="1"/>
        <v>28935</v>
      </c>
      <c r="H49" s="36">
        <f>SUM(H11,H17,H23,H28,H34,H43)</f>
        <v>14252</v>
      </c>
      <c r="I49" s="35">
        <f t="shared" si="1"/>
        <v>13770</v>
      </c>
      <c r="J49" s="57">
        <f t="shared" si="1"/>
        <v>28022</v>
      </c>
      <c r="K49" s="35"/>
      <c r="L49" s="36">
        <f>SUM(L11,L17,L23,L28,L34,L43)</f>
        <v>83890</v>
      </c>
      <c r="M49" s="34">
        <f>SUM(M11,M17,M23,M28,M34,M43)</f>
        <v>80445</v>
      </c>
      <c r="N49" s="35">
        <f>SUM(N11,N17,N23,N28,N34,N43)</f>
        <v>164335</v>
      </c>
    </row>
    <row r="50" spans="1:14" ht="14.25">
      <c r="A50" s="2" t="s">
        <v>6</v>
      </c>
      <c r="B50" s="31">
        <f aca="true" t="shared" si="2" ref="B50:J50">SUM(B12,B18,B29,B35,B44)</f>
        <v>13</v>
      </c>
      <c r="C50" s="34">
        <f t="shared" si="2"/>
        <v>17</v>
      </c>
      <c r="D50" s="35">
        <f t="shared" si="2"/>
        <v>30</v>
      </c>
      <c r="E50" s="36">
        <f t="shared" si="2"/>
        <v>7</v>
      </c>
      <c r="F50" s="34">
        <f t="shared" si="2"/>
        <v>5</v>
      </c>
      <c r="G50" s="35">
        <f t="shared" si="2"/>
        <v>12</v>
      </c>
      <c r="H50" s="36">
        <f t="shared" si="2"/>
        <v>5</v>
      </c>
      <c r="I50" s="35">
        <f t="shared" si="2"/>
        <v>2</v>
      </c>
      <c r="J50" s="57">
        <f t="shared" si="2"/>
        <v>7</v>
      </c>
      <c r="K50" s="35"/>
      <c r="L50" s="36">
        <f>SUM(L12,L18,L29,L35,L44)</f>
        <v>65</v>
      </c>
      <c r="M50" s="34">
        <f>SUM(M12,M18,M29,M35,M44)</f>
        <v>51</v>
      </c>
      <c r="N50" s="35">
        <f>SUM(N12,N18,N29,N35,N44)</f>
        <v>116</v>
      </c>
    </row>
    <row r="51" spans="1:14" ht="14.25">
      <c r="A51" s="2" t="s">
        <v>7</v>
      </c>
      <c r="B51" s="31">
        <f aca="true" t="shared" si="3" ref="B51:J51">SUM(B13,B19,B24,B30,B36,B45)</f>
        <v>8284</v>
      </c>
      <c r="C51" s="34">
        <f t="shared" si="3"/>
        <v>7925</v>
      </c>
      <c r="D51" s="35">
        <f t="shared" si="3"/>
        <v>16209</v>
      </c>
      <c r="E51" s="36">
        <f t="shared" si="3"/>
        <v>7445</v>
      </c>
      <c r="F51" s="34">
        <f t="shared" si="3"/>
        <v>7127</v>
      </c>
      <c r="G51" s="35">
        <f t="shared" si="3"/>
        <v>14572</v>
      </c>
      <c r="H51" s="36">
        <f t="shared" si="3"/>
        <v>6448</v>
      </c>
      <c r="I51" s="35">
        <f t="shared" si="3"/>
        <v>6380</v>
      </c>
      <c r="J51" s="57">
        <f t="shared" si="3"/>
        <v>12828</v>
      </c>
      <c r="K51" s="35"/>
      <c r="L51" s="36">
        <f>SUM(L13,L19,L24,L30,L36,L45)</f>
        <v>30768</v>
      </c>
      <c r="M51" s="34">
        <f>SUM(M13,M19,M24,M30,M36,M45)</f>
        <v>29485</v>
      </c>
      <c r="N51" s="35">
        <f>SUM(N13,N19,N24,N30,N36,N45)</f>
        <v>60253</v>
      </c>
    </row>
    <row r="52" spans="1:14" s="14" customFormat="1" ht="12.75">
      <c r="A52" s="14" t="s">
        <v>15</v>
      </c>
      <c r="B52" s="15">
        <f aca="true" t="shared" si="4" ref="B52:J52">SUM(B48:B51)</f>
        <v>30555</v>
      </c>
      <c r="C52" s="16">
        <f t="shared" si="4"/>
        <v>29313</v>
      </c>
      <c r="D52" s="16">
        <f t="shared" si="4"/>
        <v>59868</v>
      </c>
      <c r="E52" s="17">
        <f t="shared" si="4"/>
        <v>28465</v>
      </c>
      <c r="F52" s="16">
        <f t="shared" si="4"/>
        <v>27221</v>
      </c>
      <c r="G52" s="16">
        <f t="shared" si="4"/>
        <v>55686</v>
      </c>
      <c r="H52" s="17">
        <f t="shared" si="4"/>
        <v>26638</v>
      </c>
      <c r="I52" s="16">
        <f t="shared" si="4"/>
        <v>25610</v>
      </c>
      <c r="J52" s="58">
        <f t="shared" si="4"/>
        <v>52248</v>
      </c>
      <c r="K52" s="16"/>
      <c r="L52" s="17">
        <f>SUM(L48:L51)</f>
        <v>136315</v>
      </c>
      <c r="M52" s="16">
        <f>SUM(M48:M51)</f>
        <v>130064</v>
      </c>
      <c r="N52" s="16">
        <f>SUM(N48:N51)</f>
        <v>266379</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N58"/>
  <sheetViews>
    <sheetView zoomScalePageLayoutView="0" workbookViewId="0" topLeftCell="A1">
      <selection activeCell="A57" sqref="A57"/>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2" spans="1:14" s="3" customFormat="1" ht="12.75">
      <c r="A2" s="198" t="s">
        <v>22</v>
      </c>
      <c r="B2" s="198"/>
      <c r="C2" s="198"/>
      <c r="D2" s="198"/>
      <c r="E2" s="198"/>
      <c r="F2" s="198"/>
      <c r="G2" s="198"/>
      <c r="H2" s="198"/>
      <c r="I2" s="198"/>
      <c r="J2" s="198"/>
      <c r="K2" s="198"/>
      <c r="L2" s="198"/>
      <c r="M2" s="198"/>
      <c r="N2" s="198"/>
    </row>
    <row r="3" spans="1:14" s="226" customFormat="1" ht="13.5">
      <c r="A3" s="224" t="s">
        <v>93</v>
      </c>
      <c r="B3" s="224"/>
      <c r="C3" s="224"/>
      <c r="D3" s="224"/>
      <c r="E3" s="224"/>
      <c r="F3" s="224"/>
      <c r="G3" s="224"/>
      <c r="H3" s="224"/>
      <c r="I3" s="224"/>
      <c r="J3" s="224"/>
      <c r="K3" s="224"/>
      <c r="L3" s="224"/>
      <c r="M3" s="224"/>
      <c r="N3" s="224"/>
    </row>
    <row r="4" spans="1:14" s="3" customFormat="1" ht="6.75" customHeight="1">
      <c r="A4" s="24"/>
      <c r="B4" s="24"/>
      <c r="C4" s="24"/>
      <c r="D4" s="24"/>
      <c r="E4" s="24"/>
      <c r="F4" s="24"/>
      <c r="G4" s="24"/>
      <c r="H4" s="24"/>
      <c r="I4" s="24"/>
      <c r="J4" s="24"/>
      <c r="K4" s="24"/>
      <c r="L4" s="24"/>
      <c r="M4" s="24"/>
      <c r="N4" s="24"/>
    </row>
    <row r="5" spans="1:14" ht="14.25">
      <c r="A5" s="198" t="s">
        <v>85</v>
      </c>
      <c r="B5" s="198"/>
      <c r="C5" s="198"/>
      <c r="D5" s="198"/>
      <c r="E5" s="198"/>
      <c r="F5" s="198"/>
      <c r="G5" s="198"/>
      <c r="H5" s="198"/>
      <c r="I5" s="198"/>
      <c r="J5" s="198"/>
      <c r="K5" s="198"/>
      <c r="L5" s="198"/>
      <c r="M5" s="198"/>
      <c r="N5" s="198"/>
    </row>
    <row r="6" spans="1:11" ht="6.75" customHeight="1" thickBot="1">
      <c r="A6" s="24"/>
      <c r="B6" s="24"/>
      <c r="C6" s="24"/>
      <c r="D6" s="24"/>
      <c r="E6" s="24"/>
      <c r="F6" s="24"/>
      <c r="G6" s="24"/>
      <c r="H6" s="24"/>
      <c r="I6" s="24"/>
      <c r="J6" s="24"/>
      <c r="K6" s="24"/>
    </row>
    <row r="7" spans="1:14" ht="29.25" customHeight="1">
      <c r="A7" s="4"/>
      <c r="B7" s="199" t="s">
        <v>28</v>
      </c>
      <c r="C7" s="200"/>
      <c r="D7" s="200"/>
      <c r="E7" s="199" t="s">
        <v>16</v>
      </c>
      <c r="F7" s="200"/>
      <c r="G7" s="201"/>
      <c r="H7" s="199" t="s">
        <v>17</v>
      </c>
      <c r="I7" s="200"/>
      <c r="J7" s="201"/>
      <c r="K7" s="52"/>
      <c r="L7" s="196" t="s">
        <v>95</v>
      </c>
      <c r="M7" s="197"/>
      <c r="N7" s="197"/>
    </row>
    <row r="8" spans="1:14" ht="14.25">
      <c r="A8" s="5"/>
      <c r="B8" s="6" t="s">
        <v>1</v>
      </c>
      <c r="C8" s="7" t="s">
        <v>2</v>
      </c>
      <c r="D8" s="7" t="s">
        <v>0</v>
      </c>
      <c r="E8" s="6" t="s">
        <v>1</v>
      </c>
      <c r="F8" s="7" t="s">
        <v>2</v>
      </c>
      <c r="G8" s="7" t="s">
        <v>0</v>
      </c>
      <c r="H8" s="6" t="s">
        <v>1</v>
      </c>
      <c r="I8" s="7" t="s">
        <v>2</v>
      </c>
      <c r="J8" s="44" t="s">
        <v>0</v>
      </c>
      <c r="K8" s="7"/>
      <c r="L8" s="6" t="s">
        <v>1</v>
      </c>
      <c r="M8" s="7" t="s">
        <v>2</v>
      </c>
      <c r="N8" s="7" t="s">
        <v>0</v>
      </c>
    </row>
    <row r="9" spans="1:13" s="2" customFormat="1" ht="14.25">
      <c r="A9" s="8" t="s">
        <v>3</v>
      </c>
      <c r="B9" s="9"/>
      <c r="C9" s="10"/>
      <c r="E9" s="9"/>
      <c r="F9" s="10"/>
      <c r="H9" s="11"/>
      <c r="I9" s="12"/>
      <c r="J9" s="25"/>
      <c r="L9" s="11"/>
      <c r="M9" s="12"/>
    </row>
    <row r="10" spans="1:14" ht="14.25">
      <c r="A10" s="2" t="s">
        <v>4</v>
      </c>
      <c r="B10" s="31">
        <v>2054</v>
      </c>
      <c r="C10" s="32">
        <v>2063</v>
      </c>
      <c r="D10" s="32">
        <v>4117</v>
      </c>
      <c r="E10" s="31">
        <v>2758</v>
      </c>
      <c r="F10" s="32">
        <v>2825</v>
      </c>
      <c r="G10" s="32">
        <v>5583</v>
      </c>
      <c r="H10" s="31">
        <v>3072</v>
      </c>
      <c r="I10" s="32">
        <v>3140</v>
      </c>
      <c r="J10" s="56">
        <v>6212</v>
      </c>
      <c r="K10" s="32"/>
      <c r="L10" s="31">
        <v>8537</v>
      </c>
      <c r="M10" s="32">
        <v>8359</v>
      </c>
      <c r="N10" s="32">
        <v>16896</v>
      </c>
    </row>
    <row r="11" spans="1:14" ht="14.25">
      <c r="A11" s="2" t="s">
        <v>5</v>
      </c>
      <c r="B11" s="31">
        <v>6478</v>
      </c>
      <c r="C11" s="33">
        <v>6644</v>
      </c>
      <c r="D11" s="32">
        <v>13122</v>
      </c>
      <c r="E11" s="31">
        <v>7282</v>
      </c>
      <c r="F11" s="33">
        <v>7557</v>
      </c>
      <c r="G11" s="32">
        <v>14839</v>
      </c>
      <c r="H11" s="31">
        <v>8898</v>
      </c>
      <c r="I11" s="32">
        <v>9297</v>
      </c>
      <c r="J11" s="56">
        <v>18195</v>
      </c>
      <c r="K11" s="32"/>
      <c r="L11" s="31">
        <v>35258</v>
      </c>
      <c r="M11" s="33">
        <v>35294</v>
      </c>
      <c r="N11" s="32">
        <v>70552</v>
      </c>
    </row>
    <row r="12" spans="1:14" ht="14.25">
      <c r="A12" s="2" t="s">
        <v>6</v>
      </c>
      <c r="B12" s="31">
        <v>0</v>
      </c>
      <c r="C12" s="34">
        <v>0</v>
      </c>
      <c r="D12" s="35">
        <v>0</v>
      </c>
      <c r="E12" s="36">
        <v>0</v>
      </c>
      <c r="F12" s="34">
        <v>0</v>
      </c>
      <c r="G12" s="35">
        <v>0</v>
      </c>
      <c r="H12" s="36">
        <v>0</v>
      </c>
      <c r="I12" s="35">
        <v>0</v>
      </c>
      <c r="J12" s="57">
        <v>0</v>
      </c>
      <c r="K12" s="35"/>
      <c r="L12" s="36" t="s">
        <v>97</v>
      </c>
      <c r="M12" s="34" t="s">
        <v>97</v>
      </c>
      <c r="N12" s="35" t="s">
        <v>97</v>
      </c>
    </row>
    <row r="13" spans="1:14" ht="14.25">
      <c r="A13" s="2" t="s">
        <v>7</v>
      </c>
      <c r="B13" s="31">
        <v>3900</v>
      </c>
      <c r="C13" s="34">
        <v>3821</v>
      </c>
      <c r="D13" s="35">
        <v>7721</v>
      </c>
      <c r="E13" s="36">
        <v>5081</v>
      </c>
      <c r="F13" s="34">
        <v>5086</v>
      </c>
      <c r="G13" s="35">
        <v>10167</v>
      </c>
      <c r="H13" s="36">
        <v>5184</v>
      </c>
      <c r="I13" s="35">
        <v>5181</v>
      </c>
      <c r="J13" s="57">
        <v>10365</v>
      </c>
      <c r="K13" s="35"/>
      <c r="L13" s="36">
        <v>17600</v>
      </c>
      <c r="M13" s="34">
        <v>16928</v>
      </c>
      <c r="N13" s="35">
        <v>34528</v>
      </c>
    </row>
    <row r="14" spans="1:14" s="14" customFormat="1" ht="12.75">
      <c r="A14" s="14" t="s">
        <v>0</v>
      </c>
      <c r="B14" s="15">
        <v>12432</v>
      </c>
      <c r="C14" s="16">
        <v>12528</v>
      </c>
      <c r="D14" s="16">
        <v>24960</v>
      </c>
      <c r="E14" s="17">
        <v>15121</v>
      </c>
      <c r="F14" s="16">
        <v>15468</v>
      </c>
      <c r="G14" s="16">
        <v>30589</v>
      </c>
      <c r="H14" s="17">
        <v>17154</v>
      </c>
      <c r="I14" s="16">
        <v>17618</v>
      </c>
      <c r="J14" s="58">
        <v>34772</v>
      </c>
      <c r="K14" s="16"/>
      <c r="L14" s="17">
        <v>61395</v>
      </c>
      <c r="M14" s="16">
        <v>60581</v>
      </c>
      <c r="N14" s="16">
        <v>121976</v>
      </c>
    </row>
    <row r="15" spans="1:14" s="2" customFormat="1" ht="14.25">
      <c r="A15" s="1" t="s">
        <v>8</v>
      </c>
      <c r="B15" s="31"/>
      <c r="C15" s="35"/>
      <c r="D15" s="35"/>
      <c r="E15" s="36"/>
      <c r="F15" s="35"/>
      <c r="G15" s="35"/>
      <c r="H15" s="36"/>
      <c r="I15" s="35"/>
      <c r="J15" s="57"/>
      <c r="K15" s="35"/>
      <c r="L15" s="36"/>
      <c r="M15" s="35"/>
      <c r="N15" s="35"/>
    </row>
    <row r="16" spans="1:14" ht="14.25">
      <c r="A16" s="2" t="s">
        <v>4</v>
      </c>
      <c r="B16" s="31">
        <v>1650</v>
      </c>
      <c r="C16" s="35">
        <v>1679</v>
      </c>
      <c r="D16" s="35">
        <v>3329</v>
      </c>
      <c r="E16" s="36">
        <v>1205</v>
      </c>
      <c r="F16" s="35">
        <v>1226</v>
      </c>
      <c r="G16" s="35">
        <v>2431</v>
      </c>
      <c r="H16" s="36">
        <v>1493</v>
      </c>
      <c r="I16" s="35">
        <v>1482</v>
      </c>
      <c r="J16" s="57">
        <v>2975</v>
      </c>
      <c r="K16" s="35"/>
      <c r="L16" s="36">
        <v>5539</v>
      </c>
      <c r="M16" s="35">
        <v>5426</v>
      </c>
      <c r="N16" s="35">
        <v>10965</v>
      </c>
    </row>
    <row r="17" spans="1:14" ht="14.25">
      <c r="A17" s="2" t="s">
        <v>5</v>
      </c>
      <c r="B17" s="31">
        <v>3903</v>
      </c>
      <c r="C17" s="34">
        <v>3782</v>
      </c>
      <c r="D17" s="35">
        <v>7685</v>
      </c>
      <c r="E17" s="36">
        <v>2030</v>
      </c>
      <c r="F17" s="34">
        <v>2135</v>
      </c>
      <c r="G17" s="35">
        <v>4165</v>
      </c>
      <c r="H17" s="36">
        <v>2633</v>
      </c>
      <c r="I17" s="35">
        <v>2762</v>
      </c>
      <c r="J17" s="57">
        <v>5395</v>
      </c>
      <c r="K17" s="35"/>
      <c r="L17" s="36">
        <v>18409</v>
      </c>
      <c r="M17" s="34">
        <v>18095</v>
      </c>
      <c r="N17" s="35">
        <v>36504</v>
      </c>
    </row>
    <row r="18" spans="1:14" ht="14.25">
      <c r="A18" s="2" t="s">
        <v>6</v>
      </c>
      <c r="B18" s="31">
        <v>0</v>
      </c>
      <c r="C18" s="34">
        <v>0</v>
      </c>
      <c r="D18" s="35">
        <v>0</v>
      </c>
      <c r="E18" s="36">
        <v>0</v>
      </c>
      <c r="F18" s="34">
        <v>0</v>
      </c>
      <c r="G18" s="35">
        <v>0</v>
      </c>
      <c r="H18" s="36">
        <v>0</v>
      </c>
      <c r="I18" s="35">
        <v>0</v>
      </c>
      <c r="J18" s="57">
        <v>0</v>
      </c>
      <c r="K18" s="35"/>
      <c r="L18" s="36" t="s">
        <v>97</v>
      </c>
      <c r="M18" s="34" t="s">
        <v>97</v>
      </c>
      <c r="N18" s="35" t="s">
        <v>97</v>
      </c>
    </row>
    <row r="19" spans="1:14" ht="14.25">
      <c r="A19" s="2" t="s">
        <v>7</v>
      </c>
      <c r="B19" s="31">
        <v>2820</v>
      </c>
      <c r="C19" s="34">
        <v>2736</v>
      </c>
      <c r="D19" s="35">
        <v>5556</v>
      </c>
      <c r="E19" s="36">
        <v>1505</v>
      </c>
      <c r="F19" s="34">
        <v>1490</v>
      </c>
      <c r="G19" s="35">
        <v>2995</v>
      </c>
      <c r="H19" s="36">
        <v>1732</v>
      </c>
      <c r="I19" s="35">
        <v>1705</v>
      </c>
      <c r="J19" s="57">
        <v>3437</v>
      </c>
      <c r="K19" s="35"/>
      <c r="L19" s="36">
        <v>10996</v>
      </c>
      <c r="M19" s="34">
        <v>10620</v>
      </c>
      <c r="N19" s="35">
        <v>21616</v>
      </c>
    </row>
    <row r="20" spans="1:14" s="14" customFormat="1" ht="12.75">
      <c r="A20" s="14" t="s">
        <v>0</v>
      </c>
      <c r="B20" s="15">
        <v>8373</v>
      </c>
      <c r="C20" s="16">
        <v>8197</v>
      </c>
      <c r="D20" s="16">
        <v>16570</v>
      </c>
      <c r="E20" s="17">
        <v>4740</v>
      </c>
      <c r="F20" s="16">
        <v>4851</v>
      </c>
      <c r="G20" s="16">
        <v>9591</v>
      </c>
      <c r="H20" s="17">
        <v>5858</v>
      </c>
      <c r="I20" s="16">
        <v>5949</v>
      </c>
      <c r="J20" s="58">
        <v>11807</v>
      </c>
      <c r="K20" s="16"/>
      <c r="L20" s="17">
        <v>34944</v>
      </c>
      <c r="M20" s="16">
        <v>34141</v>
      </c>
      <c r="N20" s="16">
        <v>69085</v>
      </c>
    </row>
    <row r="21" spans="1:14" s="2" customFormat="1" ht="14.25">
      <c r="A21" s="1" t="s">
        <v>9</v>
      </c>
      <c r="B21" s="31"/>
      <c r="C21" s="35"/>
      <c r="D21" s="35"/>
      <c r="E21" s="36"/>
      <c r="F21" s="35"/>
      <c r="G21" s="35"/>
      <c r="H21" s="36"/>
      <c r="I21" s="35"/>
      <c r="J21" s="57"/>
      <c r="K21" s="35"/>
      <c r="L21" s="36"/>
      <c r="M21" s="35"/>
      <c r="N21" s="35"/>
    </row>
    <row r="22" spans="1:14" ht="14.25">
      <c r="A22" s="2" t="s">
        <v>4</v>
      </c>
      <c r="B22" s="31">
        <v>1566</v>
      </c>
      <c r="C22" s="35">
        <v>1629</v>
      </c>
      <c r="D22" s="35">
        <v>3195</v>
      </c>
      <c r="E22" s="36">
        <v>848</v>
      </c>
      <c r="F22" s="35">
        <v>851</v>
      </c>
      <c r="G22" s="35">
        <v>1699</v>
      </c>
      <c r="H22" s="36">
        <v>997</v>
      </c>
      <c r="I22" s="35">
        <v>1026</v>
      </c>
      <c r="J22" s="57">
        <v>2023</v>
      </c>
      <c r="K22" s="35"/>
      <c r="L22" s="36">
        <v>2332</v>
      </c>
      <c r="M22" s="35">
        <v>2397</v>
      </c>
      <c r="N22" s="35">
        <v>4729</v>
      </c>
    </row>
    <row r="23" spans="1:14" ht="14.25">
      <c r="A23" s="2" t="s">
        <v>5</v>
      </c>
      <c r="B23" s="31">
        <v>2903</v>
      </c>
      <c r="C23" s="34">
        <v>2928</v>
      </c>
      <c r="D23" s="35">
        <v>5831</v>
      </c>
      <c r="E23" s="36">
        <v>1383</v>
      </c>
      <c r="F23" s="34">
        <v>1432</v>
      </c>
      <c r="G23" s="35">
        <v>2815</v>
      </c>
      <c r="H23" s="36">
        <v>1568</v>
      </c>
      <c r="I23" s="35">
        <v>1654</v>
      </c>
      <c r="J23" s="57">
        <v>3222</v>
      </c>
      <c r="K23" s="35"/>
      <c r="L23" s="36">
        <v>4248</v>
      </c>
      <c r="M23" s="34">
        <v>4249</v>
      </c>
      <c r="N23" s="35">
        <v>8497</v>
      </c>
    </row>
    <row r="24" spans="1:14" ht="14.25">
      <c r="A24" s="2" t="s">
        <v>7</v>
      </c>
      <c r="B24" s="31">
        <v>1742</v>
      </c>
      <c r="C24" s="34">
        <v>1710</v>
      </c>
      <c r="D24" s="35">
        <v>3452</v>
      </c>
      <c r="E24" s="36">
        <v>1108</v>
      </c>
      <c r="F24" s="34">
        <v>1041</v>
      </c>
      <c r="G24" s="35">
        <v>2149</v>
      </c>
      <c r="H24" s="36">
        <v>1202</v>
      </c>
      <c r="I24" s="35">
        <v>1157</v>
      </c>
      <c r="J24" s="57">
        <v>2359</v>
      </c>
      <c r="K24" s="35"/>
      <c r="L24" s="36">
        <v>2181</v>
      </c>
      <c r="M24" s="34">
        <v>2150</v>
      </c>
      <c r="N24" s="35">
        <v>4331</v>
      </c>
    </row>
    <row r="25" spans="1:14" s="14" customFormat="1" ht="12.75">
      <c r="A25" s="14" t="s">
        <v>0</v>
      </c>
      <c r="B25" s="15">
        <v>6211</v>
      </c>
      <c r="C25" s="16">
        <v>6267</v>
      </c>
      <c r="D25" s="16">
        <v>12478</v>
      </c>
      <c r="E25" s="17">
        <v>3339</v>
      </c>
      <c r="F25" s="16">
        <v>3324</v>
      </c>
      <c r="G25" s="16">
        <v>6663</v>
      </c>
      <c r="H25" s="17">
        <v>3767</v>
      </c>
      <c r="I25" s="16">
        <v>3837</v>
      </c>
      <c r="J25" s="58">
        <v>7604</v>
      </c>
      <c r="K25" s="16"/>
      <c r="L25" s="17">
        <v>8761</v>
      </c>
      <c r="M25" s="16">
        <v>8796</v>
      </c>
      <c r="N25" s="16">
        <v>17557</v>
      </c>
    </row>
    <row r="26" spans="1:14" s="2" customFormat="1" ht="14.25">
      <c r="A26" s="1" t="s">
        <v>10</v>
      </c>
      <c r="B26" s="31"/>
      <c r="C26" s="35"/>
      <c r="D26" s="35"/>
      <c r="E26" s="36"/>
      <c r="F26" s="35"/>
      <c r="G26" s="35"/>
      <c r="H26" s="36"/>
      <c r="I26" s="35"/>
      <c r="J26" s="57"/>
      <c r="K26" s="35"/>
      <c r="L26" s="36"/>
      <c r="M26" s="35"/>
      <c r="N26" s="35"/>
    </row>
    <row r="27" spans="1:14" ht="14.25">
      <c r="A27" s="2" t="s">
        <v>4</v>
      </c>
      <c r="B27" s="31">
        <v>963</v>
      </c>
      <c r="C27" s="35">
        <v>903</v>
      </c>
      <c r="D27" s="35">
        <v>1866</v>
      </c>
      <c r="E27" s="36">
        <v>1464</v>
      </c>
      <c r="F27" s="35">
        <v>1513</v>
      </c>
      <c r="G27" s="35">
        <v>2977</v>
      </c>
      <c r="H27" s="36">
        <v>1566</v>
      </c>
      <c r="I27" s="35">
        <v>1599</v>
      </c>
      <c r="J27" s="57">
        <v>3165</v>
      </c>
      <c r="K27" s="35"/>
      <c r="L27" s="36">
        <v>4771</v>
      </c>
      <c r="M27" s="35">
        <v>4711</v>
      </c>
      <c r="N27" s="35">
        <v>9482</v>
      </c>
    </row>
    <row r="28" spans="1:14" ht="14.25">
      <c r="A28" s="2" t="s">
        <v>5</v>
      </c>
      <c r="B28" s="31">
        <v>2336</v>
      </c>
      <c r="C28" s="34">
        <v>2305</v>
      </c>
      <c r="D28" s="35">
        <v>4641</v>
      </c>
      <c r="E28" s="36">
        <v>3661</v>
      </c>
      <c r="F28" s="34">
        <v>3689</v>
      </c>
      <c r="G28" s="35">
        <v>7350</v>
      </c>
      <c r="H28" s="36">
        <v>4477</v>
      </c>
      <c r="I28" s="35">
        <v>4635</v>
      </c>
      <c r="J28" s="57">
        <v>9112</v>
      </c>
      <c r="K28" s="35"/>
      <c r="L28" s="36">
        <v>26043</v>
      </c>
      <c r="M28" s="34">
        <v>25530</v>
      </c>
      <c r="N28" s="35">
        <v>51573</v>
      </c>
    </row>
    <row r="29" spans="1:14" ht="14.25">
      <c r="A29" s="2" t="s">
        <v>6</v>
      </c>
      <c r="B29" s="31">
        <v>0</v>
      </c>
      <c r="C29" s="34">
        <v>0</v>
      </c>
      <c r="D29" s="35">
        <v>0</v>
      </c>
      <c r="E29" s="36">
        <v>0</v>
      </c>
      <c r="F29" s="34">
        <v>0</v>
      </c>
      <c r="G29" s="35">
        <v>0</v>
      </c>
      <c r="H29" s="36">
        <v>0</v>
      </c>
      <c r="I29" s="35">
        <v>0</v>
      </c>
      <c r="J29" s="57">
        <v>0</v>
      </c>
      <c r="K29" s="35"/>
      <c r="L29" s="36" t="s">
        <v>97</v>
      </c>
      <c r="M29" s="34" t="s">
        <v>97</v>
      </c>
      <c r="N29" s="35" t="s">
        <v>97</v>
      </c>
    </row>
    <row r="30" spans="1:14" ht="14.25">
      <c r="A30" s="2" t="s">
        <v>7</v>
      </c>
      <c r="B30" s="31">
        <v>399</v>
      </c>
      <c r="C30" s="34">
        <v>340</v>
      </c>
      <c r="D30" s="35">
        <v>739</v>
      </c>
      <c r="E30" s="36">
        <v>832</v>
      </c>
      <c r="F30" s="34">
        <v>760</v>
      </c>
      <c r="G30" s="35">
        <v>1592</v>
      </c>
      <c r="H30" s="36">
        <v>992</v>
      </c>
      <c r="I30" s="35">
        <v>940</v>
      </c>
      <c r="J30" s="57">
        <v>1932</v>
      </c>
      <c r="K30" s="35"/>
      <c r="L30" s="36">
        <v>5069</v>
      </c>
      <c r="M30" s="34">
        <v>4777</v>
      </c>
      <c r="N30" s="35">
        <v>9846</v>
      </c>
    </row>
    <row r="31" spans="1:14" s="14" customFormat="1" ht="12.75">
      <c r="A31" s="14" t="s">
        <v>0</v>
      </c>
      <c r="B31" s="15">
        <v>3698</v>
      </c>
      <c r="C31" s="16">
        <v>3548</v>
      </c>
      <c r="D31" s="16">
        <v>7246</v>
      </c>
      <c r="E31" s="17">
        <v>5957</v>
      </c>
      <c r="F31" s="16">
        <v>5962</v>
      </c>
      <c r="G31" s="16">
        <v>11919</v>
      </c>
      <c r="H31" s="17">
        <v>7035</v>
      </c>
      <c r="I31" s="16">
        <v>7174</v>
      </c>
      <c r="J31" s="58">
        <v>14209</v>
      </c>
      <c r="K31" s="16"/>
      <c r="L31" s="17">
        <v>35883</v>
      </c>
      <c r="M31" s="16">
        <v>35018</v>
      </c>
      <c r="N31" s="16">
        <v>70901</v>
      </c>
    </row>
    <row r="32" spans="1:14" s="2" customFormat="1" ht="14.25">
      <c r="A32" s="1" t="s">
        <v>11</v>
      </c>
      <c r="B32" s="31"/>
      <c r="C32" s="35"/>
      <c r="D32" s="35"/>
      <c r="E32" s="36"/>
      <c r="F32" s="35"/>
      <c r="G32" s="35"/>
      <c r="H32" s="36"/>
      <c r="I32" s="35"/>
      <c r="J32" s="57"/>
      <c r="K32" s="35"/>
      <c r="L32" s="36"/>
      <c r="M32" s="35"/>
      <c r="N32" s="35"/>
    </row>
    <row r="33" spans="1:14" ht="14.25">
      <c r="A33" s="2" t="s">
        <v>4</v>
      </c>
      <c r="B33" s="31">
        <v>1380</v>
      </c>
      <c r="C33" s="35">
        <v>1505</v>
      </c>
      <c r="D33" s="35">
        <v>2885</v>
      </c>
      <c r="E33" s="36">
        <v>2057</v>
      </c>
      <c r="F33" s="35">
        <v>2071</v>
      </c>
      <c r="G33" s="35">
        <v>4128</v>
      </c>
      <c r="H33" s="36">
        <v>2323</v>
      </c>
      <c r="I33" s="35">
        <v>2355</v>
      </c>
      <c r="J33" s="57">
        <v>4678</v>
      </c>
      <c r="K33" s="35"/>
      <c r="L33" s="36">
        <v>7276</v>
      </c>
      <c r="M33" s="35">
        <v>7123</v>
      </c>
      <c r="N33" s="35">
        <v>14399</v>
      </c>
    </row>
    <row r="34" spans="1:14" ht="14.25">
      <c r="A34" s="2" t="s">
        <v>5</v>
      </c>
      <c r="B34" s="31">
        <v>4429</v>
      </c>
      <c r="C34" s="34">
        <v>4451</v>
      </c>
      <c r="D34" s="35">
        <v>8880</v>
      </c>
      <c r="E34" s="36">
        <v>5356</v>
      </c>
      <c r="F34" s="34">
        <v>5630</v>
      </c>
      <c r="G34" s="35">
        <v>10986</v>
      </c>
      <c r="H34" s="36">
        <v>6309</v>
      </c>
      <c r="I34" s="35">
        <v>6621</v>
      </c>
      <c r="J34" s="57">
        <v>12930</v>
      </c>
      <c r="K34" s="35"/>
      <c r="L34" s="36">
        <v>31548</v>
      </c>
      <c r="M34" s="34">
        <v>31480</v>
      </c>
      <c r="N34" s="35">
        <v>63028</v>
      </c>
    </row>
    <row r="35" spans="1:14" ht="14.25">
      <c r="A35" s="2" t="s">
        <v>6</v>
      </c>
      <c r="B35" s="31">
        <v>0</v>
      </c>
      <c r="C35" s="34">
        <v>0</v>
      </c>
      <c r="D35" s="35">
        <v>0</v>
      </c>
      <c r="E35" s="36">
        <v>0</v>
      </c>
      <c r="F35" s="34">
        <v>0</v>
      </c>
      <c r="G35" s="35">
        <v>0</v>
      </c>
      <c r="H35" s="36">
        <v>0</v>
      </c>
      <c r="I35" s="35">
        <v>0</v>
      </c>
      <c r="J35" s="57">
        <v>0</v>
      </c>
      <c r="K35" s="35"/>
      <c r="L35" s="36" t="s">
        <v>97</v>
      </c>
      <c r="M35" s="34" t="s">
        <v>97</v>
      </c>
      <c r="N35" s="35"/>
    </row>
    <row r="36" spans="1:14" ht="14.25">
      <c r="A36" s="2" t="s">
        <v>7</v>
      </c>
      <c r="B36" s="31">
        <v>1609</v>
      </c>
      <c r="C36" s="34">
        <v>1633</v>
      </c>
      <c r="D36" s="35">
        <v>3242</v>
      </c>
      <c r="E36" s="36">
        <v>2225</v>
      </c>
      <c r="F36" s="34">
        <v>2185</v>
      </c>
      <c r="G36" s="35">
        <v>4410</v>
      </c>
      <c r="H36" s="36">
        <v>2403</v>
      </c>
      <c r="I36" s="35">
        <v>2319</v>
      </c>
      <c r="J36" s="57">
        <v>4722</v>
      </c>
      <c r="K36" s="35"/>
      <c r="L36" s="36">
        <v>10997</v>
      </c>
      <c r="M36" s="34">
        <v>10463</v>
      </c>
      <c r="N36" s="35">
        <v>21460</v>
      </c>
    </row>
    <row r="37" spans="1:14" s="14" customFormat="1" ht="12.75">
      <c r="A37" s="14" t="s">
        <v>0</v>
      </c>
      <c r="B37" s="15">
        <v>7418</v>
      </c>
      <c r="C37" s="16">
        <v>7589</v>
      </c>
      <c r="D37" s="16">
        <v>15007</v>
      </c>
      <c r="E37" s="17">
        <v>9638</v>
      </c>
      <c r="F37" s="16">
        <v>9886</v>
      </c>
      <c r="G37" s="16">
        <v>19524</v>
      </c>
      <c r="H37" s="17">
        <v>11035</v>
      </c>
      <c r="I37" s="16">
        <v>11295</v>
      </c>
      <c r="J37" s="58">
        <v>22330</v>
      </c>
      <c r="K37" s="16"/>
      <c r="L37" s="17">
        <v>49821</v>
      </c>
      <c r="M37" s="16">
        <v>49066</v>
      </c>
      <c r="N37" s="16">
        <v>98887</v>
      </c>
    </row>
    <row r="38" spans="1:14" s="2" customFormat="1" ht="14.25">
      <c r="A38" s="1" t="s">
        <v>12</v>
      </c>
      <c r="B38" s="31"/>
      <c r="C38" s="35"/>
      <c r="D38" s="35"/>
      <c r="E38" s="36"/>
      <c r="F38" s="35"/>
      <c r="G38" s="35"/>
      <c r="H38" s="36"/>
      <c r="I38" s="35"/>
      <c r="J38" s="57"/>
      <c r="K38" s="35"/>
      <c r="L38" s="36"/>
      <c r="M38" s="35"/>
      <c r="N38" s="35"/>
    </row>
    <row r="39" spans="1:14" ht="14.25">
      <c r="A39" s="2" t="s">
        <v>4</v>
      </c>
      <c r="B39" s="31">
        <v>20</v>
      </c>
      <c r="C39" s="35">
        <v>18</v>
      </c>
      <c r="D39" s="35">
        <v>38</v>
      </c>
      <c r="E39" s="36">
        <v>10</v>
      </c>
      <c r="F39" s="35">
        <v>8</v>
      </c>
      <c r="G39" s="35">
        <v>18</v>
      </c>
      <c r="H39" s="36">
        <v>5</v>
      </c>
      <c r="I39" s="35">
        <v>1</v>
      </c>
      <c r="J39" s="57">
        <v>6</v>
      </c>
      <c r="K39" s="35"/>
      <c r="L39" s="36">
        <v>30</v>
      </c>
      <c r="M39" s="35">
        <v>30</v>
      </c>
      <c r="N39" s="35">
        <v>60</v>
      </c>
    </row>
    <row r="40" spans="1:14" s="14" customFormat="1" ht="12.75">
      <c r="A40" s="14" t="s">
        <v>0</v>
      </c>
      <c r="B40" s="15">
        <v>20</v>
      </c>
      <c r="C40" s="16">
        <v>18</v>
      </c>
      <c r="D40" s="16">
        <v>38</v>
      </c>
      <c r="E40" s="17">
        <v>10</v>
      </c>
      <c r="F40" s="16">
        <v>8</v>
      </c>
      <c r="G40" s="16">
        <v>18</v>
      </c>
      <c r="H40" s="17">
        <v>5</v>
      </c>
      <c r="I40" s="16">
        <v>1</v>
      </c>
      <c r="J40" s="58">
        <v>6</v>
      </c>
      <c r="K40" s="16"/>
      <c r="L40" s="17">
        <v>30</v>
      </c>
      <c r="M40" s="16">
        <v>30</v>
      </c>
      <c r="N40" s="16">
        <v>60</v>
      </c>
    </row>
    <row r="41" spans="1:14" s="2" customFormat="1" ht="14.25">
      <c r="A41" s="1" t="s">
        <v>13</v>
      </c>
      <c r="B41" s="31">
        <v>0</v>
      </c>
      <c r="C41" s="35">
        <v>0</v>
      </c>
      <c r="D41" s="35">
        <v>0</v>
      </c>
      <c r="E41" s="36"/>
      <c r="F41" s="35"/>
      <c r="G41" s="35"/>
      <c r="H41" s="36"/>
      <c r="I41" s="35"/>
      <c r="J41" s="57"/>
      <c r="K41" s="35"/>
      <c r="L41" s="36"/>
      <c r="M41" s="35"/>
      <c r="N41" s="35"/>
    </row>
    <row r="42" spans="1:14" ht="14.25">
      <c r="A42" s="2" t="s">
        <v>4</v>
      </c>
      <c r="B42" s="31">
        <v>1256</v>
      </c>
      <c r="C42" s="35">
        <v>1255</v>
      </c>
      <c r="D42" s="35">
        <v>2511</v>
      </c>
      <c r="E42" s="36">
        <v>1601</v>
      </c>
      <c r="F42" s="35">
        <v>1629</v>
      </c>
      <c r="G42" s="35">
        <v>3230</v>
      </c>
      <c r="H42" s="36">
        <v>1738</v>
      </c>
      <c r="I42" s="35">
        <v>1882</v>
      </c>
      <c r="J42" s="57">
        <v>3620</v>
      </c>
      <c r="K42" s="35"/>
      <c r="L42" s="36">
        <v>4768</v>
      </c>
      <c r="M42" s="35">
        <v>4708</v>
      </c>
      <c r="N42" s="35">
        <v>9476</v>
      </c>
    </row>
    <row r="43" spans="1:14" ht="14.25">
      <c r="A43" s="2" t="s">
        <v>5</v>
      </c>
      <c r="B43" s="31">
        <v>2202</v>
      </c>
      <c r="C43" s="34">
        <v>2245</v>
      </c>
      <c r="D43" s="35">
        <v>4447</v>
      </c>
      <c r="E43" s="36">
        <v>3102</v>
      </c>
      <c r="F43" s="34">
        <v>3245</v>
      </c>
      <c r="G43" s="35">
        <v>6347</v>
      </c>
      <c r="H43" s="36">
        <v>4058</v>
      </c>
      <c r="I43" s="35">
        <v>4217</v>
      </c>
      <c r="J43" s="57">
        <v>8275</v>
      </c>
      <c r="K43" s="35"/>
      <c r="L43" s="36">
        <v>18348</v>
      </c>
      <c r="M43" s="34">
        <v>18234</v>
      </c>
      <c r="N43" s="35">
        <v>36582</v>
      </c>
    </row>
    <row r="44" spans="1:14" ht="14.25">
      <c r="A44" s="2" t="s">
        <v>6</v>
      </c>
      <c r="B44" s="31">
        <v>28</v>
      </c>
      <c r="C44" s="34">
        <v>33</v>
      </c>
      <c r="D44" s="35">
        <v>61</v>
      </c>
      <c r="E44" s="36">
        <v>10</v>
      </c>
      <c r="F44" s="34">
        <v>11</v>
      </c>
      <c r="G44" s="35">
        <v>21</v>
      </c>
      <c r="H44" s="36">
        <v>14</v>
      </c>
      <c r="I44" s="35">
        <v>14</v>
      </c>
      <c r="J44" s="57">
        <v>28</v>
      </c>
      <c r="K44" s="35"/>
      <c r="L44" s="36">
        <v>103</v>
      </c>
      <c r="M44" s="34">
        <v>111</v>
      </c>
      <c r="N44" s="35">
        <v>214</v>
      </c>
    </row>
    <row r="45" spans="1:14" ht="14.25">
      <c r="A45" s="2" t="s">
        <v>7</v>
      </c>
      <c r="B45" s="31">
        <v>344</v>
      </c>
      <c r="C45" s="34">
        <v>374</v>
      </c>
      <c r="D45" s="35">
        <v>718</v>
      </c>
      <c r="E45" s="36">
        <v>551</v>
      </c>
      <c r="F45" s="34">
        <v>619</v>
      </c>
      <c r="G45" s="35">
        <v>1170</v>
      </c>
      <c r="H45" s="36">
        <v>728</v>
      </c>
      <c r="I45" s="35">
        <v>785</v>
      </c>
      <c r="J45" s="57">
        <v>1513</v>
      </c>
      <c r="K45" s="35"/>
      <c r="L45" s="36">
        <v>3779</v>
      </c>
      <c r="M45" s="34">
        <v>3774</v>
      </c>
      <c r="N45" s="35">
        <v>7553</v>
      </c>
    </row>
    <row r="46" spans="1:14" s="14" customFormat="1" ht="12.75">
      <c r="A46" s="14" t="s">
        <v>0</v>
      </c>
      <c r="B46" s="15">
        <v>3830</v>
      </c>
      <c r="C46" s="16">
        <v>3907</v>
      </c>
      <c r="D46" s="16">
        <v>7737</v>
      </c>
      <c r="E46" s="17">
        <v>5264</v>
      </c>
      <c r="F46" s="16">
        <v>5504</v>
      </c>
      <c r="G46" s="16">
        <v>10768</v>
      </c>
      <c r="H46" s="17">
        <v>6538</v>
      </c>
      <c r="I46" s="16">
        <v>6898</v>
      </c>
      <c r="J46" s="58">
        <v>13436</v>
      </c>
      <c r="K46" s="16"/>
      <c r="L46" s="17">
        <v>26998</v>
      </c>
      <c r="M46" s="16">
        <v>26827</v>
      </c>
      <c r="N46" s="16">
        <v>53825</v>
      </c>
    </row>
    <row r="47" spans="1:14" s="2" customFormat="1" ht="14.25">
      <c r="A47" s="18" t="s">
        <v>14</v>
      </c>
      <c r="B47" s="37"/>
      <c r="C47" s="38"/>
      <c r="D47" s="38"/>
      <c r="E47" s="39"/>
      <c r="F47" s="38"/>
      <c r="G47" s="38"/>
      <c r="H47" s="39"/>
      <c r="I47" s="38"/>
      <c r="J47" s="59"/>
      <c r="K47" s="38"/>
      <c r="L47" s="39"/>
      <c r="M47" s="38"/>
      <c r="N47" s="38"/>
    </row>
    <row r="48" spans="1:14" ht="14.25">
      <c r="A48" s="2" t="s">
        <v>4</v>
      </c>
      <c r="B48" s="31">
        <f aca="true" t="shared" si="0" ref="B48:J48">SUM(B42,B39,B33,B27,B22,B16,B10)</f>
        <v>8889</v>
      </c>
      <c r="C48" s="35">
        <f t="shared" si="0"/>
        <v>9052</v>
      </c>
      <c r="D48" s="35">
        <f t="shared" si="0"/>
        <v>17941</v>
      </c>
      <c r="E48" s="36">
        <f t="shared" si="0"/>
        <v>9943</v>
      </c>
      <c r="F48" s="35">
        <f t="shared" si="0"/>
        <v>10123</v>
      </c>
      <c r="G48" s="35">
        <f t="shared" si="0"/>
        <v>20066</v>
      </c>
      <c r="H48" s="36">
        <f t="shared" si="0"/>
        <v>11194</v>
      </c>
      <c r="I48" s="35">
        <f t="shared" si="0"/>
        <v>11485</v>
      </c>
      <c r="J48" s="57">
        <f t="shared" si="0"/>
        <v>22679</v>
      </c>
      <c r="K48" s="35"/>
      <c r="L48" s="36">
        <f>SUM(L42,L39,L33,L27,L22,L16,L10)</f>
        <v>33253</v>
      </c>
      <c r="M48" s="35">
        <f>SUM(M42,M39,M33,M27,M22,M16,M10)</f>
        <v>32754</v>
      </c>
      <c r="N48" s="35">
        <f>SUM(N42,N39,N33,N27,N22,N16,N10)</f>
        <v>66007</v>
      </c>
    </row>
    <row r="49" spans="1:14" ht="14.25">
      <c r="A49" s="2" t="s">
        <v>5</v>
      </c>
      <c r="B49" s="31">
        <f aca="true" t="shared" si="1" ref="B49:J49">SUM(B11,B17,B23,B28,B34,B43)</f>
        <v>22251</v>
      </c>
      <c r="C49" s="34">
        <f t="shared" si="1"/>
        <v>22355</v>
      </c>
      <c r="D49" s="35">
        <f t="shared" si="1"/>
        <v>44606</v>
      </c>
      <c r="E49" s="36">
        <f t="shared" si="1"/>
        <v>22814</v>
      </c>
      <c r="F49" s="34">
        <f t="shared" si="1"/>
        <v>23688</v>
      </c>
      <c r="G49" s="35">
        <f t="shared" si="1"/>
        <v>46502</v>
      </c>
      <c r="H49" s="36">
        <f t="shared" si="1"/>
        <v>27943</v>
      </c>
      <c r="I49" s="35">
        <f t="shared" si="1"/>
        <v>29186</v>
      </c>
      <c r="J49" s="57">
        <f t="shared" si="1"/>
        <v>57129</v>
      </c>
      <c r="K49" s="35"/>
      <c r="L49" s="36">
        <f>SUM(L11,L17,L23,L28,L34,L43)</f>
        <v>133854</v>
      </c>
      <c r="M49" s="34">
        <f>SUM(M11,M17,M23,M28,M34,M43)</f>
        <v>132882</v>
      </c>
      <c r="N49" s="35">
        <f>SUM(N11,N17,N23,N28,N34,N43)</f>
        <v>266736</v>
      </c>
    </row>
    <row r="50" spans="1:14" ht="14.25">
      <c r="A50" s="2" t="s">
        <v>6</v>
      </c>
      <c r="B50" s="31">
        <f aca="true" t="shared" si="2" ref="B50:J50">SUM(B12,B18,B29,B35,B44)</f>
        <v>28</v>
      </c>
      <c r="C50" s="34">
        <f t="shared" si="2"/>
        <v>33</v>
      </c>
      <c r="D50" s="35">
        <f t="shared" si="2"/>
        <v>61</v>
      </c>
      <c r="E50" s="36">
        <f t="shared" si="2"/>
        <v>10</v>
      </c>
      <c r="F50" s="34">
        <f t="shared" si="2"/>
        <v>11</v>
      </c>
      <c r="G50" s="35">
        <f t="shared" si="2"/>
        <v>21</v>
      </c>
      <c r="H50" s="36">
        <f t="shared" si="2"/>
        <v>14</v>
      </c>
      <c r="I50" s="35">
        <f t="shared" si="2"/>
        <v>14</v>
      </c>
      <c r="J50" s="57">
        <f t="shared" si="2"/>
        <v>28</v>
      </c>
      <c r="K50" s="35"/>
      <c r="L50" s="36">
        <f>SUM(L12,L18,L29,L35,L44)</f>
        <v>103</v>
      </c>
      <c r="M50" s="34">
        <f>SUM(M12,M18,M29,M35,M44)</f>
        <v>111</v>
      </c>
      <c r="N50" s="35">
        <f>SUM(N12,N18,N29,N35,N44)</f>
        <v>214</v>
      </c>
    </row>
    <row r="51" spans="1:14" ht="14.25">
      <c r="A51" s="2" t="s">
        <v>7</v>
      </c>
      <c r="B51" s="31">
        <f aca="true" t="shared" si="3" ref="B51:J51">SUM(B13,B19,B24,B30,B36,B45)</f>
        <v>10814</v>
      </c>
      <c r="C51" s="34">
        <f t="shared" si="3"/>
        <v>10614</v>
      </c>
      <c r="D51" s="35">
        <f t="shared" si="3"/>
        <v>21428</v>
      </c>
      <c r="E51" s="36">
        <f t="shared" si="3"/>
        <v>11302</v>
      </c>
      <c r="F51" s="34">
        <f t="shared" si="3"/>
        <v>11181</v>
      </c>
      <c r="G51" s="35">
        <f t="shared" si="3"/>
        <v>22483</v>
      </c>
      <c r="H51" s="36">
        <f t="shared" si="3"/>
        <v>12241</v>
      </c>
      <c r="I51" s="35">
        <f t="shared" si="3"/>
        <v>12087</v>
      </c>
      <c r="J51" s="57">
        <f t="shared" si="3"/>
        <v>24328</v>
      </c>
      <c r="K51" s="35"/>
      <c r="L51" s="36">
        <f>SUM(L13,L19,L24,L30,L36,L45)</f>
        <v>50622</v>
      </c>
      <c r="M51" s="34">
        <f>SUM(M13,M19,M24,M30,M36,M45)</f>
        <v>48712</v>
      </c>
      <c r="N51" s="35">
        <f>SUM(N13,N19,N24,N30,N36,N45)</f>
        <v>99334</v>
      </c>
    </row>
    <row r="52" spans="1:14" s="14" customFormat="1" ht="12.75">
      <c r="A52" s="14" t="s">
        <v>15</v>
      </c>
      <c r="B52" s="15">
        <f aca="true" t="shared" si="4" ref="B52:J52">SUM(B48:B51)</f>
        <v>41982</v>
      </c>
      <c r="C52" s="16">
        <f t="shared" si="4"/>
        <v>42054</v>
      </c>
      <c r="D52" s="16">
        <f t="shared" si="4"/>
        <v>84036</v>
      </c>
      <c r="E52" s="17">
        <f t="shared" si="4"/>
        <v>44069</v>
      </c>
      <c r="F52" s="16">
        <f t="shared" si="4"/>
        <v>45003</v>
      </c>
      <c r="G52" s="16">
        <f t="shared" si="4"/>
        <v>89072</v>
      </c>
      <c r="H52" s="17">
        <f t="shared" si="4"/>
        <v>51392</v>
      </c>
      <c r="I52" s="16">
        <f t="shared" si="4"/>
        <v>52772</v>
      </c>
      <c r="J52" s="58">
        <f t="shared" si="4"/>
        <v>104164</v>
      </c>
      <c r="K52" s="16"/>
      <c r="L52" s="17">
        <f>SUM(L48:L51)</f>
        <v>217832</v>
      </c>
      <c r="M52" s="16">
        <f>SUM(M48:M51)</f>
        <v>214459</v>
      </c>
      <c r="N52" s="16">
        <f>SUM(N48:N51)</f>
        <v>432291</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50" sqref="A50"/>
    </sheetView>
  </sheetViews>
  <sheetFormatPr defaultColWidth="9.140625" defaultRowHeight="15"/>
  <cols>
    <col min="1" max="1" width="23.421875" style="0" customWidth="1"/>
    <col min="2" max="10" width="8.8515625" style="0" customWidth="1"/>
    <col min="11" max="11" width="1.8515625" style="0" customWidth="1"/>
  </cols>
  <sheetData>
    <row r="1" spans="1:11" ht="14.25">
      <c r="A1" s="1"/>
      <c r="D1" s="2"/>
      <c r="G1" s="2"/>
      <c r="J1" s="2"/>
      <c r="K1" s="2"/>
    </row>
    <row r="2" spans="1:14" s="3" customFormat="1" ht="12.75">
      <c r="A2" s="198" t="s">
        <v>59</v>
      </c>
      <c r="B2" s="198"/>
      <c r="C2" s="198"/>
      <c r="D2" s="198"/>
      <c r="E2" s="198"/>
      <c r="F2" s="198"/>
      <c r="G2" s="198"/>
      <c r="H2" s="198"/>
      <c r="I2" s="198"/>
      <c r="J2" s="198"/>
      <c r="K2" s="198"/>
      <c r="L2" s="198"/>
      <c r="M2" s="198"/>
      <c r="N2" s="198"/>
    </row>
    <row r="3" spans="1:11" ht="15" thickBot="1">
      <c r="A3" s="1"/>
      <c r="D3" s="2"/>
      <c r="G3" s="2"/>
      <c r="J3" s="2"/>
      <c r="K3" s="2"/>
    </row>
    <row r="4" spans="1:14" ht="30" customHeight="1">
      <c r="A4" s="4"/>
      <c r="B4" s="199" t="s">
        <v>28</v>
      </c>
      <c r="C4" s="200"/>
      <c r="D4" s="200"/>
      <c r="E4" s="199" t="s">
        <v>16</v>
      </c>
      <c r="F4" s="200"/>
      <c r="G4" s="201"/>
      <c r="H4" s="199" t="s">
        <v>17</v>
      </c>
      <c r="I4" s="200"/>
      <c r="J4" s="201"/>
      <c r="K4" s="52"/>
      <c r="L4" s="196" t="s">
        <v>76</v>
      </c>
      <c r="M4" s="197"/>
      <c r="N4" s="197"/>
    </row>
    <row r="5" spans="1:14" ht="14.25">
      <c r="A5" s="5"/>
      <c r="B5" s="6" t="s">
        <v>1</v>
      </c>
      <c r="C5" s="7" t="s">
        <v>2</v>
      </c>
      <c r="D5" s="7" t="s">
        <v>0</v>
      </c>
      <c r="E5" s="6" t="s">
        <v>1</v>
      </c>
      <c r="F5" s="7" t="s">
        <v>2</v>
      </c>
      <c r="G5" s="7" t="s">
        <v>0</v>
      </c>
      <c r="H5" s="6" t="s">
        <v>1</v>
      </c>
      <c r="I5" s="7" t="s">
        <v>2</v>
      </c>
      <c r="J5" s="44" t="s">
        <v>0</v>
      </c>
      <c r="K5" s="7"/>
      <c r="L5" s="60" t="s">
        <v>1</v>
      </c>
      <c r="M5" s="7" t="s">
        <v>2</v>
      </c>
      <c r="N5" s="7" t="s">
        <v>0</v>
      </c>
    </row>
    <row r="6" spans="1:13" s="2" customFormat="1" ht="14.25">
      <c r="A6" s="8" t="s">
        <v>23</v>
      </c>
      <c r="B6" s="9"/>
      <c r="C6" s="10"/>
      <c r="E6" s="9"/>
      <c r="F6" s="10"/>
      <c r="H6" s="11"/>
      <c r="I6" s="12"/>
      <c r="J6" s="25"/>
      <c r="L6" s="61"/>
      <c r="M6" s="12"/>
    </row>
    <row r="7" spans="1:14" ht="14.25">
      <c r="A7" s="2" t="s">
        <v>24</v>
      </c>
      <c r="B7" s="181">
        <v>20003</v>
      </c>
      <c r="C7" s="41">
        <v>19551</v>
      </c>
      <c r="D7" s="42">
        <v>39554</v>
      </c>
      <c r="E7" s="181">
        <v>25410</v>
      </c>
      <c r="F7" s="41">
        <v>24808</v>
      </c>
      <c r="G7" s="42">
        <v>50218</v>
      </c>
      <c r="H7" s="181">
        <v>25777</v>
      </c>
      <c r="I7" s="42">
        <v>24801</v>
      </c>
      <c r="J7" s="45">
        <v>50578</v>
      </c>
      <c r="K7" s="40"/>
      <c r="L7" s="43">
        <v>124528</v>
      </c>
      <c r="M7" s="40">
        <v>118954</v>
      </c>
      <c r="N7" s="40">
        <v>243482</v>
      </c>
    </row>
    <row r="8" spans="1:14" ht="14.25">
      <c r="A8" s="2" t="s">
        <v>25</v>
      </c>
      <c r="B8" s="181">
        <v>21814</v>
      </c>
      <c r="C8" s="41">
        <v>21214</v>
      </c>
      <c r="D8" s="42">
        <v>43028</v>
      </c>
      <c r="E8" s="181">
        <v>25943</v>
      </c>
      <c r="F8" s="41">
        <v>25417</v>
      </c>
      <c r="G8" s="42">
        <v>51360</v>
      </c>
      <c r="H8" s="181">
        <v>26000</v>
      </c>
      <c r="I8" s="42">
        <v>25339</v>
      </c>
      <c r="J8" s="45">
        <v>51339</v>
      </c>
      <c r="K8" s="42"/>
      <c r="L8" s="62">
        <v>128110</v>
      </c>
      <c r="M8" s="42">
        <v>122281</v>
      </c>
      <c r="N8" s="42">
        <v>250391</v>
      </c>
    </row>
    <row r="9" spans="1:14" ht="14.25">
      <c r="A9" s="2" t="s">
        <v>26</v>
      </c>
      <c r="B9" s="181">
        <v>22965</v>
      </c>
      <c r="C9" s="41">
        <v>22557</v>
      </c>
      <c r="D9" s="42">
        <v>45522</v>
      </c>
      <c r="E9" s="181">
        <v>26211</v>
      </c>
      <c r="F9" s="41">
        <v>25944</v>
      </c>
      <c r="G9" s="42">
        <v>52155</v>
      </c>
      <c r="H9" s="181">
        <v>25263</v>
      </c>
      <c r="I9" s="42">
        <v>24730</v>
      </c>
      <c r="J9" s="45">
        <v>49993</v>
      </c>
      <c r="K9" s="42"/>
      <c r="L9" s="62">
        <v>131375</v>
      </c>
      <c r="M9" s="42">
        <v>126049</v>
      </c>
      <c r="N9" s="42">
        <v>257424</v>
      </c>
    </row>
    <row r="10" spans="1:14" ht="14.25">
      <c r="A10" s="25" t="s">
        <v>78</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4.25">
      <c r="A11" s="25" t="s">
        <v>79</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1:14" ht="14.25">
      <c r="A12" s="25" t="s">
        <v>80</v>
      </c>
      <c r="B12" s="42">
        <v>27185</v>
      </c>
      <c r="C12" s="41">
        <v>26196</v>
      </c>
      <c r="D12" s="42">
        <v>53381</v>
      </c>
      <c r="E12" s="62">
        <v>28148</v>
      </c>
      <c r="F12" s="42">
        <v>26881</v>
      </c>
      <c r="G12" s="45">
        <v>55029</v>
      </c>
      <c r="H12" s="42">
        <v>25548</v>
      </c>
      <c r="I12" s="42">
        <v>24652</v>
      </c>
      <c r="J12" s="45">
        <v>50200</v>
      </c>
      <c r="K12" s="42"/>
      <c r="L12" s="62">
        <v>137630</v>
      </c>
      <c r="M12" s="42">
        <v>131567</v>
      </c>
      <c r="N12" s="42">
        <v>269197</v>
      </c>
    </row>
    <row r="13" spans="1:14" ht="14.25">
      <c r="A13" s="25" t="s">
        <v>81</v>
      </c>
      <c r="B13" s="42">
        <v>28202</v>
      </c>
      <c r="C13" s="41">
        <v>27125</v>
      </c>
      <c r="D13" s="42">
        <v>55327</v>
      </c>
      <c r="E13" s="62">
        <v>28249</v>
      </c>
      <c r="F13" s="42">
        <v>27135</v>
      </c>
      <c r="G13" s="45">
        <v>55384</v>
      </c>
      <c r="H13" s="42">
        <v>26179</v>
      </c>
      <c r="I13" s="42">
        <v>25114</v>
      </c>
      <c r="J13" s="45">
        <v>51293</v>
      </c>
      <c r="K13" s="42"/>
      <c r="L13" s="62">
        <v>137301</v>
      </c>
      <c r="M13" s="42">
        <v>131152</v>
      </c>
      <c r="N13" s="42">
        <v>268453</v>
      </c>
    </row>
    <row r="14" spans="1:14" ht="14.25">
      <c r="A14" s="25" t="s">
        <v>82</v>
      </c>
      <c r="B14" s="42">
        <v>29271</v>
      </c>
      <c r="C14" s="41">
        <v>28252</v>
      </c>
      <c r="D14" s="42">
        <v>57523</v>
      </c>
      <c r="E14" s="62">
        <v>28460</v>
      </c>
      <c r="F14" s="42">
        <v>27331</v>
      </c>
      <c r="G14" s="45">
        <v>55791</v>
      </c>
      <c r="H14" s="42">
        <v>27456</v>
      </c>
      <c r="I14" s="42">
        <v>26560</v>
      </c>
      <c r="J14" s="45">
        <v>54016</v>
      </c>
      <c r="K14" s="42"/>
      <c r="L14" s="62">
        <v>136756</v>
      </c>
      <c r="M14" s="42">
        <v>131000</v>
      </c>
      <c r="N14" s="42">
        <v>267756</v>
      </c>
    </row>
    <row r="15" spans="1:14" ht="14.25">
      <c r="A15" s="25" t="s">
        <v>96</v>
      </c>
      <c r="B15" s="42">
        <v>30555</v>
      </c>
      <c r="C15" s="41">
        <v>29313</v>
      </c>
      <c r="D15" s="42">
        <v>59868</v>
      </c>
      <c r="E15" s="62">
        <v>28465</v>
      </c>
      <c r="F15" s="42">
        <v>27221</v>
      </c>
      <c r="G15" s="45">
        <v>55686</v>
      </c>
      <c r="H15" s="42">
        <v>26638</v>
      </c>
      <c r="I15" s="42">
        <v>25610</v>
      </c>
      <c r="J15" s="45">
        <v>52248</v>
      </c>
      <c r="K15" s="42"/>
      <c r="L15" s="62">
        <v>136315</v>
      </c>
      <c r="M15" s="42">
        <v>130064</v>
      </c>
      <c r="N15" s="42">
        <v>266379</v>
      </c>
    </row>
    <row r="16" spans="2:14" ht="14.25">
      <c r="B16" s="62"/>
      <c r="C16" s="42"/>
      <c r="D16" s="45"/>
      <c r="E16" s="62"/>
      <c r="F16" s="42"/>
      <c r="G16" s="45"/>
      <c r="H16" s="42"/>
      <c r="I16" s="42"/>
      <c r="J16" s="45"/>
      <c r="K16" s="40"/>
      <c r="L16" s="43"/>
      <c r="M16" s="40"/>
      <c r="N16" s="40"/>
    </row>
    <row r="17" spans="1:14" s="2" customFormat="1" ht="14.25">
      <c r="A17" s="1" t="s">
        <v>27</v>
      </c>
      <c r="B17" s="182"/>
      <c r="C17" s="183"/>
      <c r="D17" s="42"/>
      <c r="E17" s="182"/>
      <c r="F17" s="183"/>
      <c r="G17" s="42"/>
      <c r="H17" s="181"/>
      <c r="I17" s="42"/>
      <c r="J17" s="45"/>
      <c r="K17" s="40"/>
      <c r="L17" s="43"/>
      <c r="M17" s="40"/>
      <c r="N17" s="40"/>
    </row>
    <row r="18" spans="1:14" ht="14.25">
      <c r="A18" s="2" t="s">
        <v>24</v>
      </c>
      <c r="B18" s="181">
        <v>23827</v>
      </c>
      <c r="C18" s="41">
        <v>24161</v>
      </c>
      <c r="D18" s="42">
        <v>47988</v>
      </c>
      <c r="E18" s="181">
        <v>41146</v>
      </c>
      <c r="F18" s="41">
        <v>42656</v>
      </c>
      <c r="G18" s="42">
        <v>83802</v>
      </c>
      <c r="H18" s="181">
        <v>45648</v>
      </c>
      <c r="I18" s="42">
        <v>46860</v>
      </c>
      <c r="J18" s="45">
        <v>92508</v>
      </c>
      <c r="K18" s="40"/>
      <c r="L18" s="43">
        <v>191372</v>
      </c>
      <c r="M18" s="40">
        <v>190510</v>
      </c>
      <c r="N18" s="40">
        <v>381882</v>
      </c>
    </row>
    <row r="19" spans="1:14" ht="14.25">
      <c r="A19" s="2" t="s">
        <v>25</v>
      </c>
      <c r="B19" s="181">
        <v>25590</v>
      </c>
      <c r="C19" s="41">
        <v>26023</v>
      </c>
      <c r="D19" s="42">
        <v>51613</v>
      </c>
      <c r="E19" s="181">
        <v>40489</v>
      </c>
      <c r="F19" s="41">
        <v>41903</v>
      </c>
      <c r="G19" s="42">
        <v>82392</v>
      </c>
      <c r="H19" s="181">
        <v>45167</v>
      </c>
      <c r="I19" s="42">
        <v>45943</v>
      </c>
      <c r="J19" s="45">
        <v>91110</v>
      </c>
      <c r="K19" s="42"/>
      <c r="L19" s="62">
        <v>190705</v>
      </c>
      <c r="M19" s="42">
        <v>189492</v>
      </c>
      <c r="N19" s="42">
        <v>380197</v>
      </c>
    </row>
    <row r="20" spans="1:14" ht="14.25">
      <c r="A20" s="2" t="s">
        <v>26</v>
      </c>
      <c r="B20" s="181">
        <v>27618</v>
      </c>
      <c r="C20" s="41">
        <v>28030</v>
      </c>
      <c r="D20" s="42">
        <v>55648</v>
      </c>
      <c r="E20" s="181">
        <v>40287</v>
      </c>
      <c r="F20" s="41">
        <v>41633</v>
      </c>
      <c r="G20" s="42">
        <v>81920</v>
      </c>
      <c r="H20" s="181">
        <v>44069</v>
      </c>
      <c r="I20" s="42">
        <v>45111</v>
      </c>
      <c r="J20" s="45">
        <v>89180</v>
      </c>
      <c r="K20" s="42"/>
      <c r="L20" s="62">
        <v>191468</v>
      </c>
      <c r="M20" s="42">
        <v>190515</v>
      </c>
      <c r="N20" s="42">
        <v>381983</v>
      </c>
    </row>
    <row r="21" spans="1:14" ht="14.25">
      <c r="A21" s="25" t="s">
        <v>78</v>
      </c>
      <c r="B21" s="40">
        <v>29878</v>
      </c>
      <c r="C21" s="41">
        <v>30343</v>
      </c>
      <c r="D21" s="42">
        <v>60221</v>
      </c>
      <c r="E21" s="62">
        <v>40261</v>
      </c>
      <c r="F21" s="42">
        <v>41775</v>
      </c>
      <c r="G21" s="45">
        <v>82036</v>
      </c>
      <c r="H21" s="42">
        <v>43057</v>
      </c>
      <c r="I21" s="42">
        <v>44039</v>
      </c>
      <c r="J21" s="45">
        <v>87096</v>
      </c>
      <c r="K21" s="42"/>
      <c r="L21" s="62">
        <v>194195</v>
      </c>
      <c r="M21" s="42">
        <v>192501</v>
      </c>
      <c r="N21" s="42">
        <v>386696</v>
      </c>
    </row>
    <row r="22" spans="1:14" ht="14.25">
      <c r="A22" s="25" t="s">
        <v>79</v>
      </c>
      <c r="B22" s="40">
        <v>32301</v>
      </c>
      <c r="C22" s="41">
        <v>32690</v>
      </c>
      <c r="D22" s="42">
        <v>64991</v>
      </c>
      <c r="E22" s="62">
        <v>40395</v>
      </c>
      <c r="F22" s="42">
        <v>41907</v>
      </c>
      <c r="G22" s="45">
        <v>82302</v>
      </c>
      <c r="H22" s="42">
        <v>44245</v>
      </c>
      <c r="I22" s="42">
        <v>45207</v>
      </c>
      <c r="J22" s="45">
        <v>89452</v>
      </c>
      <c r="K22" s="42"/>
      <c r="L22" s="62">
        <v>197142</v>
      </c>
      <c r="M22" s="42">
        <v>195209</v>
      </c>
      <c r="N22" s="42">
        <v>392351</v>
      </c>
    </row>
    <row r="23" spans="1:14" ht="14.25">
      <c r="A23" s="25" t="s">
        <v>80</v>
      </c>
      <c r="B23" s="40">
        <v>34248</v>
      </c>
      <c r="C23" s="41">
        <v>34748</v>
      </c>
      <c r="D23" s="42">
        <v>68996</v>
      </c>
      <c r="E23" s="62">
        <v>40609</v>
      </c>
      <c r="F23" s="42">
        <v>42446</v>
      </c>
      <c r="G23" s="45">
        <v>83055</v>
      </c>
      <c r="H23" s="42">
        <v>44348</v>
      </c>
      <c r="I23" s="42">
        <v>45256</v>
      </c>
      <c r="J23" s="45">
        <v>89604</v>
      </c>
      <c r="K23" s="42"/>
      <c r="L23" s="62">
        <v>200879</v>
      </c>
      <c r="M23" s="42">
        <v>198850</v>
      </c>
      <c r="N23" s="42">
        <v>399729</v>
      </c>
    </row>
    <row r="24" spans="1:14" ht="14.25">
      <c r="A24" s="25" t="s">
        <v>81</v>
      </c>
      <c r="B24" s="40">
        <v>36516</v>
      </c>
      <c r="C24" s="41">
        <v>36947</v>
      </c>
      <c r="D24" s="42">
        <v>73463</v>
      </c>
      <c r="E24" s="62">
        <v>41605</v>
      </c>
      <c r="F24" s="42">
        <v>42988</v>
      </c>
      <c r="G24" s="45">
        <v>84593</v>
      </c>
      <c r="H24" s="42">
        <v>47040</v>
      </c>
      <c r="I24" s="42">
        <v>48176</v>
      </c>
      <c r="J24" s="45">
        <v>95216</v>
      </c>
      <c r="K24" s="42"/>
      <c r="L24" s="62">
        <v>206819</v>
      </c>
      <c r="M24" s="42">
        <v>204278</v>
      </c>
      <c r="N24" s="42">
        <v>411097</v>
      </c>
    </row>
    <row r="25" spans="1:14" ht="14.25">
      <c r="A25" s="25" t="s">
        <v>82</v>
      </c>
      <c r="B25" s="40">
        <v>39429</v>
      </c>
      <c r="C25" s="41">
        <v>39609</v>
      </c>
      <c r="D25" s="42">
        <v>79038</v>
      </c>
      <c r="E25" s="62">
        <v>43205</v>
      </c>
      <c r="F25" s="42">
        <v>44214</v>
      </c>
      <c r="G25" s="45">
        <v>87419</v>
      </c>
      <c r="H25" s="42">
        <v>51263</v>
      </c>
      <c r="I25" s="42">
        <v>52377</v>
      </c>
      <c r="J25" s="45">
        <v>103640</v>
      </c>
      <c r="K25" s="42"/>
      <c r="L25" s="62">
        <v>213107</v>
      </c>
      <c r="M25" s="42">
        <v>209804</v>
      </c>
      <c r="N25" s="42">
        <v>422911</v>
      </c>
    </row>
    <row r="26" spans="1:14" ht="14.25">
      <c r="A26" s="25" t="s">
        <v>96</v>
      </c>
      <c r="B26" s="40">
        <v>41982</v>
      </c>
      <c r="C26" s="41">
        <v>42054</v>
      </c>
      <c r="D26" s="42">
        <v>84036</v>
      </c>
      <c r="E26" s="62">
        <v>44069</v>
      </c>
      <c r="F26" s="42">
        <v>45003</v>
      </c>
      <c r="G26" s="45">
        <v>89072</v>
      </c>
      <c r="H26" s="42">
        <v>51392</v>
      </c>
      <c r="I26" s="42">
        <v>52772</v>
      </c>
      <c r="J26" s="45">
        <v>104164</v>
      </c>
      <c r="K26" s="42"/>
      <c r="L26" s="62">
        <v>217832</v>
      </c>
      <c r="M26" s="42">
        <v>214459</v>
      </c>
      <c r="N26" s="42">
        <v>432291</v>
      </c>
    </row>
    <row r="50" ht="13.5" customHeight="1"/>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T62"/>
  <sheetViews>
    <sheetView zoomScalePageLayoutView="0" workbookViewId="0" topLeftCell="A1">
      <selection activeCell="E8" sqref="E8"/>
    </sheetView>
  </sheetViews>
  <sheetFormatPr defaultColWidth="9.140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10" width="10.28125" style="55"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0" ht="14.25">
      <c r="A1" s="1"/>
      <c r="K1" s="29"/>
      <c r="L1" s="202"/>
      <c r="M1" s="202"/>
      <c r="N1" s="202"/>
      <c r="O1" s="202"/>
      <c r="P1" s="202"/>
      <c r="Q1" s="202"/>
      <c r="R1" s="202"/>
      <c r="S1" s="202"/>
      <c r="T1" s="202"/>
    </row>
    <row r="2" spans="1:20" ht="14.25">
      <c r="A2" s="202" t="s">
        <v>21</v>
      </c>
      <c r="B2" s="202"/>
      <c r="C2" s="202"/>
      <c r="D2" s="202"/>
      <c r="E2" s="202"/>
      <c r="F2" s="202"/>
      <c r="G2" s="202"/>
      <c r="H2" s="202"/>
      <c r="I2" s="202"/>
      <c r="J2" s="161"/>
      <c r="K2" s="202" t="s">
        <v>21</v>
      </c>
      <c r="L2" s="202"/>
      <c r="M2" s="202"/>
      <c r="N2" s="202"/>
      <c r="O2" s="202"/>
      <c r="P2" s="202"/>
      <c r="Q2" s="202"/>
      <c r="R2" s="202"/>
      <c r="S2" s="202"/>
      <c r="T2" s="202"/>
    </row>
    <row r="3" spans="1:20" s="190" customFormat="1" ht="14.25">
      <c r="A3" s="221" t="s">
        <v>93</v>
      </c>
      <c r="B3" s="221"/>
      <c r="C3" s="221"/>
      <c r="D3" s="221"/>
      <c r="E3" s="221"/>
      <c r="F3" s="221"/>
      <c r="G3" s="221"/>
      <c r="H3" s="221"/>
      <c r="I3" s="221"/>
      <c r="J3" s="222"/>
      <c r="K3" s="221" t="s">
        <v>93</v>
      </c>
      <c r="L3" s="221"/>
      <c r="M3" s="221"/>
      <c r="N3" s="221"/>
      <c r="O3" s="221"/>
      <c r="P3" s="221"/>
      <c r="Q3" s="221"/>
      <c r="R3" s="221"/>
      <c r="S3" s="221"/>
      <c r="T3" s="221"/>
    </row>
    <row r="4" spans="1:20" ht="6.75" customHeight="1">
      <c r="A4" s="161"/>
      <c r="B4" s="161"/>
      <c r="C4" s="161"/>
      <c r="D4" s="161"/>
      <c r="E4" s="161"/>
      <c r="F4" s="161"/>
      <c r="G4" s="161"/>
      <c r="H4" s="161"/>
      <c r="I4" s="161"/>
      <c r="J4" s="161"/>
      <c r="K4" s="157"/>
      <c r="L4" s="157"/>
      <c r="M4" s="157"/>
      <c r="N4" s="157"/>
      <c r="O4" s="157"/>
      <c r="P4" s="157"/>
      <c r="Q4" s="157"/>
      <c r="R4" s="157"/>
      <c r="S4" s="157"/>
      <c r="T4" s="157"/>
    </row>
    <row r="5" spans="1:20" ht="14.25">
      <c r="A5" s="202" t="s">
        <v>28</v>
      </c>
      <c r="B5" s="202"/>
      <c r="C5" s="202"/>
      <c r="D5" s="202"/>
      <c r="E5" s="202"/>
      <c r="F5" s="202"/>
      <c r="G5" s="202"/>
      <c r="H5" s="202"/>
      <c r="I5" s="202"/>
      <c r="J5" s="161"/>
      <c r="K5" s="202" t="s">
        <v>16</v>
      </c>
      <c r="L5" s="202"/>
      <c r="M5" s="202"/>
      <c r="N5" s="202"/>
      <c r="O5" s="202"/>
      <c r="P5" s="202"/>
      <c r="Q5" s="202"/>
      <c r="R5" s="202"/>
      <c r="S5" s="202"/>
      <c r="T5" s="202"/>
    </row>
    <row r="6" spans="1:20" ht="7.5" customHeight="1" thickBot="1">
      <c r="A6" s="161"/>
      <c r="B6" s="161"/>
      <c r="C6" s="161"/>
      <c r="D6" s="161"/>
      <c r="E6" s="161"/>
      <c r="F6" s="161"/>
      <c r="G6" s="161"/>
      <c r="H6" s="161"/>
      <c r="I6" s="161"/>
      <c r="J6" s="161"/>
      <c r="K6" s="161"/>
      <c r="L6" s="161"/>
      <c r="M6" s="161"/>
      <c r="N6" s="161"/>
      <c r="O6" s="161"/>
      <c r="P6" s="161"/>
      <c r="Q6" s="161"/>
      <c r="R6" s="161"/>
      <c r="S6" s="161"/>
      <c r="T6" s="161"/>
    </row>
    <row r="7" spans="1:20" ht="14.25">
      <c r="A7" s="160"/>
      <c r="B7" s="203" t="s">
        <v>34</v>
      </c>
      <c r="C7" s="203"/>
      <c r="D7" s="203"/>
      <c r="E7" s="204" t="s">
        <v>35</v>
      </c>
      <c r="F7" s="205"/>
      <c r="G7" s="206"/>
      <c r="H7" s="162"/>
      <c r="I7" s="160"/>
      <c r="J7" s="157"/>
      <c r="K7" s="163"/>
      <c r="L7" s="203" t="s">
        <v>34</v>
      </c>
      <c r="M7" s="203"/>
      <c r="N7" s="203"/>
      <c r="O7" s="203"/>
      <c r="P7" s="204" t="s">
        <v>35</v>
      </c>
      <c r="Q7" s="205"/>
      <c r="R7" s="206"/>
      <c r="S7" s="162"/>
      <c r="T7" s="160"/>
    </row>
    <row r="8" spans="2:20" ht="69" customHeight="1">
      <c r="B8" s="69" t="s">
        <v>49</v>
      </c>
      <c r="C8" s="69" t="s">
        <v>60</v>
      </c>
      <c r="D8" s="70" t="s">
        <v>37</v>
      </c>
      <c r="E8" s="69" t="s">
        <v>50</v>
      </c>
      <c r="F8" s="69" t="s">
        <v>61</v>
      </c>
      <c r="G8" s="70" t="s">
        <v>38</v>
      </c>
      <c r="H8" s="69" t="s">
        <v>33</v>
      </c>
      <c r="I8" s="71" t="s">
        <v>15</v>
      </c>
      <c r="J8" s="67"/>
      <c r="K8" s="72"/>
      <c r="L8" s="68" t="s">
        <v>29</v>
      </c>
      <c r="M8" s="69" t="s">
        <v>30</v>
      </c>
      <c r="N8" s="69" t="s">
        <v>31</v>
      </c>
      <c r="O8" s="70" t="s">
        <v>37</v>
      </c>
      <c r="P8" s="69" t="s">
        <v>36</v>
      </c>
      <c r="Q8" s="69" t="s">
        <v>32</v>
      </c>
      <c r="R8" s="70" t="s">
        <v>38</v>
      </c>
      <c r="S8" s="69" t="s">
        <v>33</v>
      </c>
      <c r="T8" s="71" t="s">
        <v>15</v>
      </c>
    </row>
    <row r="9" spans="1:20" ht="14.25">
      <c r="A9" s="164" t="s">
        <v>3</v>
      </c>
      <c r="B9" s="165"/>
      <c r="C9" s="165"/>
      <c r="D9" s="166"/>
      <c r="E9" s="167"/>
      <c r="F9" s="167"/>
      <c r="G9" s="166"/>
      <c r="H9" s="167"/>
      <c r="I9" s="168"/>
      <c r="J9" s="30"/>
      <c r="K9" s="169" t="s">
        <v>3</v>
      </c>
      <c r="L9" s="170"/>
      <c r="M9" s="165"/>
      <c r="N9" s="167"/>
      <c r="O9" s="171"/>
      <c r="P9" s="167"/>
      <c r="Q9" s="167"/>
      <c r="R9" s="166"/>
      <c r="S9" s="167"/>
      <c r="T9" s="168"/>
    </row>
    <row r="10" spans="1:20" ht="14.25">
      <c r="A10" s="23" t="s">
        <v>4</v>
      </c>
      <c r="B10" s="13">
        <v>2062</v>
      </c>
      <c r="C10" s="13">
        <v>758</v>
      </c>
      <c r="D10" s="53">
        <f>SUM(B10:C10)</f>
        <v>2820</v>
      </c>
      <c r="E10" s="13">
        <v>7023</v>
      </c>
      <c r="F10" s="13">
        <v>1175</v>
      </c>
      <c r="G10" s="53">
        <f>SUM(E10:F10)</f>
        <v>8198</v>
      </c>
      <c r="H10" s="13">
        <v>40</v>
      </c>
      <c r="I10" s="53">
        <f>SUM(H10,G10,D10)</f>
        <v>11058</v>
      </c>
      <c r="J10" s="192"/>
      <c r="K10" s="172" t="s">
        <v>4</v>
      </c>
      <c r="L10" s="173">
        <v>758</v>
      </c>
      <c r="M10" s="13">
        <v>912</v>
      </c>
      <c r="N10" s="13">
        <v>1895</v>
      </c>
      <c r="O10" s="53">
        <f>SUM(L10:N10)</f>
        <v>3565</v>
      </c>
      <c r="P10" s="13">
        <v>3411</v>
      </c>
      <c r="Q10" s="13">
        <v>4009</v>
      </c>
      <c r="R10" s="53">
        <f>SUM(P10:Q10)</f>
        <v>7420</v>
      </c>
      <c r="S10" s="13">
        <v>73</v>
      </c>
      <c r="T10" s="53">
        <f>SUM(R10,O10,S10)</f>
        <v>11058</v>
      </c>
    </row>
    <row r="11" spans="1:20" ht="14.25">
      <c r="A11" s="23" t="s">
        <v>5</v>
      </c>
      <c r="B11" s="13">
        <v>6677</v>
      </c>
      <c r="C11" s="13">
        <v>2028</v>
      </c>
      <c r="D11" s="53">
        <f>SUM(B11:C11)</f>
        <v>8705</v>
      </c>
      <c r="E11" s="13">
        <v>31075</v>
      </c>
      <c r="F11" s="13">
        <v>3833</v>
      </c>
      <c r="G11" s="53">
        <f>SUM(E11:F11)</f>
        <v>34908</v>
      </c>
      <c r="H11" s="13">
        <v>143</v>
      </c>
      <c r="I11" s="53">
        <f>SUM(H11,G11,D11)</f>
        <v>43756</v>
      </c>
      <c r="J11" s="192"/>
      <c r="K11" s="172" t="s">
        <v>5</v>
      </c>
      <c r="L11" s="173">
        <v>1475</v>
      </c>
      <c r="M11" s="13">
        <v>2307</v>
      </c>
      <c r="N11" s="13">
        <v>4958</v>
      </c>
      <c r="O11" s="53">
        <f>SUM(L11:N11)</f>
        <v>8740</v>
      </c>
      <c r="P11" s="13">
        <v>13686</v>
      </c>
      <c r="Q11" s="13">
        <v>21058</v>
      </c>
      <c r="R11" s="53">
        <f>SUM(P11:Q11)</f>
        <v>34744</v>
      </c>
      <c r="S11" s="13">
        <v>272</v>
      </c>
      <c r="T11" s="53">
        <f>SUM(R11,O11,S11)</f>
        <v>43756</v>
      </c>
    </row>
    <row r="12" spans="1:20" ht="14.25">
      <c r="A12" s="23" t="s">
        <v>6</v>
      </c>
      <c r="B12" s="13">
        <v>0</v>
      </c>
      <c r="C12" s="13">
        <v>0</v>
      </c>
      <c r="D12" s="53">
        <f>SUM(B12:C12)</f>
        <v>0</v>
      </c>
      <c r="E12" s="13">
        <v>0</v>
      </c>
      <c r="F12" s="13">
        <v>0</v>
      </c>
      <c r="G12" s="53">
        <f>SUM(E12:F12)</f>
        <v>0</v>
      </c>
      <c r="H12" s="13">
        <v>0</v>
      </c>
      <c r="I12" s="53">
        <f>SUM(H12,G12,D12)</f>
        <v>0</v>
      </c>
      <c r="J12" s="192"/>
      <c r="K12" s="172" t="s">
        <v>6</v>
      </c>
      <c r="L12" s="173">
        <v>0</v>
      </c>
      <c r="M12" s="13">
        <v>0</v>
      </c>
      <c r="N12" s="13">
        <v>0</v>
      </c>
      <c r="O12" s="53">
        <f>SUM(L12:N12)</f>
        <v>0</v>
      </c>
      <c r="P12" s="13">
        <v>0</v>
      </c>
      <c r="Q12" s="13">
        <v>0</v>
      </c>
      <c r="R12" s="53">
        <f>SUM(P12:Q12)</f>
        <v>0</v>
      </c>
      <c r="S12" s="13">
        <v>0</v>
      </c>
      <c r="T12" s="53">
        <f>SUM(R12,O12,S12)</f>
        <v>0</v>
      </c>
    </row>
    <row r="13" spans="1:20" ht="14.25">
      <c r="A13" s="23" t="s">
        <v>7</v>
      </c>
      <c r="B13" s="13">
        <v>5106</v>
      </c>
      <c r="C13" s="13">
        <v>1273</v>
      </c>
      <c r="D13" s="53">
        <f>SUM(B13:C13)</f>
        <v>6379</v>
      </c>
      <c r="E13" s="13">
        <v>13407</v>
      </c>
      <c r="F13" s="13">
        <v>1883</v>
      </c>
      <c r="G13" s="53">
        <f>SUM(E13:F13)</f>
        <v>15290</v>
      </c>
      <c r="H13" s="13">
        <v>28</v>
      </c>
      <c r="I13" s="53">
        <f>SUM(H13,G13,D13)</f>
        <v>21697</v>
      </c>
      <c r="J13" s="192"/>
      <c r="K13" s="172" t="s">
        <v>7</v>
      </c>
      <c r="L13" s="173">
        <v>2149</v>
      </c>
      <c r="M13" s="13">
        <v>1906</v>
      </c>
      <c r="N13" s="13">
        <v>3134</v>
      </c>
      <c r="O13" s="53">
        <f>SUM(L13:N13)</f>
        <v>7189</v>
      </c>
      <c r="P13" s="13">
        <v>6374</v>
      </c>
      <c r="Q13" s="13">
        <v>8079</v>
      </c>
      <c r="R13" s="53">
        <f>SUM(P13:Q13)</f>
        <v>14453</v>
      </c>
      <c r="S13" s="13">
        <v>55</v>
      </c>
      <c r="T13" s="53">
        <f>SUM(R13,O13,S13)</f>
        <v>21697</v>
      </c>
    </row>
    <row r="14" spans="1:20" ht="14.25">
      <c r="A14" s="174" t="s">
        <v>0</v>
      </c>
      <c r="B14" s="17">
        <v>13845</v>
      </c>
      <c r="C14" s="17">
        <v>4059</v>
      </c>
      <c r="D14" s="17">
        <f>SUM(B14:C14)</f>
        <v>17904</v>
      </c>
      <c r="E14" s="17">
        <v>51505</v>
      </c>
      <c r="F14" s="17">
        <v>6891</v>
      </c>
      <c r="G14" s="17">
        <f>SUM(E14:F14)</f>
        <v>58396</v>
      </c>
      <c r="H14" s="17">
        <v>211</v>
      </c>
      <c r="I14" s="17">
        <f>SUM(H14,G14,D14)</f>
        <v>76511</v>
      </c>
      <c r="J14" s="192"/>
      <c r="K14" s="175" t="s">
        <v>0</v>
      </c>
      <c r="L14" s="16">
        <v>4382</v>
      </c>
      <c r="M14" s="17">
        <v>5125</v>
      </c>
      <c r="N14" s="17">
        <v>9987</v>
      </c>
      <c r="O14" s="17">
        <f>SUM(L14:N14)</f>
        <v>19494</v>
      </c>
      <c r="P14" s="17">
        <v>23471</v>
      </c>
      <c r="Q14" s="17">
        <v>33146</v>
      </c>
      <c r="R14" s="17">
        <f>SUM(P14:Q14)</f>
        <v>56617</v>
      </c>
      <c r="S14" s="17">
        <v>400</v>
      </c>
      <c r="T14" s="17">
        <f>SUM(R14,O14,S14)</f>
        <v>76511</v>
      </c>
    </row>
    <row r="15" spans="1:20" ht="14.25">
      <c r="A15" s="29" t="s">
        <v>8</v>
      </c>
      <c r="B15" s="13"/>
      <c r="C15" s="13"/>
      <c r="D15" s="53"/>
      <c r="E15" s="13"/>
      <c r="F15" s="13"/>
      <c r="G15" s="53"/>
      <c r="H15" s="13"/>
      <c r="I15" s="53"/>
      <c r="J15" s="192"/>
      <c r="K15" s="176" t="s">
        <v>8</v>
      </c>
      <c r="L15" s="173"/>
      <c r="M15" s="13"/>
      <c r="N15" s="13"/>
      <c r="O15" s="53"/>
      <c r="P15" s="13"/>
      <c r="Q15" s="13"/>
      <c r="R15" s="53"/>
      <c r="S15" s="13"/>
      <c r="T15" s="53"/>
    </row>
    <row r="16" spans="1:20" ht="14.25">
      <c r="A16" s="23" t="s">
        <v>4</v>
      </c>
      <c r="B16" s="13">
        <v>1584</v>
      </c>
      <c r="C16" s="13">
        <v>545</v>
      </c>
      <c r="D16" s="53">
        <f>SUM(B16:C16)</f>
        <v>2129</v>
      </c>
      <c r="E16" s="13">
        <v>3502</v>
      </c>
      <c r="F16" s="13">
        <v>1015</v>
      </c>
      <c r="G16" s="53">
        <f>SUM(E16:F16)</f>
        <v>4517</v>
      </c>
      <c r="H16" s="13">
        <v>15</v>
      </c>
      <c r="I16" s="53">
        <f>SUM(H16,G16,D16)</f>
        <v>6661</v>
      </c>
      <c r="J16" s="193"/>
      <c r="K16" s="172" t="s">
        <v>4</v>
      </c>
      <c r="L16" s="173">
        <v>223</v>
      </c>
      <c r="M16" s="13">
        <v>311</v>
      </c>
      <c r="N16" s="13">
        <v>907</v>
      </c>
      <c r="O16" s="53">
        <f>SUM(L16:N16)</f>
        <v>1441</v>
      </c>
      <c r="P16" s="13">
        <v>1930</v>
      </c>
      <c r="Q16" s="13">
        <v>3238</v>
      </c>
      <c r="R16" s="53">
        <f>SUM(P16:Q16)</f>
        <v>5168</v>
      </c>
      <c r="S16" s="13">
        <v>52</v>
      </c>
      <c r="T16" s="53">
        <f>SUM(R16,O16,S16)</f>
        <v>6661</v>
      </c>
    </row>
    <row r="17" spans="1:20" ht="14.25">
      <c r="A17" s="23" t="s">
        <v>5</v>
      </c>
      <c r="B17" s="13">
        <v>4524</v>
      </c>
      <c r="C17" s="13">
        <v>1426</v>
      </c>
      <c r="D17" s="53">
        <f>SUM(B17:C17)</f>
        <v>5950</v>
      </c>
      <c r="E17" s="13">
        <v>14251</v>
      </c>
      <c r="F17" s="13">
        <v>2542</v>
      </c>
      <c r="G17" s="53">
        <f>SUM(E17:F17)</f>
        <v>16793</v>
      </c>
      <c r="H17" s="13">
        <v>59</v>
      </c>
      <c r="I17" s="53">
        <f>SUM(H17,G17,D17)</f>
        <v>22802</v>
      </c>
      <c r="J17" s="192"/>
      <c r="K17" s="172" t="s">
        <v>5</v>
      </c>
      <c r="L17" s="173">
        <v>426</v>
      </c>
      <c r="M17" s="13">
        <v>662</v>
      </c>
      <c r="N17" s="13">
        <v>1932</v>
      </c>
      <c r="O17" s="53">
        <f>SUM(L17:N17)</f>
        <v>3020</v>
      </c>
      <c r="P17" s="13">
        <v>5723</v>
      </c>
      <c r="Q17" s="13">
        <v>13900</v>
      </c>
      <c r="R17" s="53">
        <f>SUM(P17:Q17)</f>
        <v>19623</v>
      </c>
      <c r="S17" s="13">
        <v>159</v>
      </c>
      <c r="T17" s="53">
        <f>SUM(R17,O17,S17)</f>
        <v>22802</v>
      </c>
    </row>
    <row r="18" spans="1:20" ht="14.25">
      <c r="A18" s="23" t="s">
        <v>6</v>
      </c>
      <c r="B18" s="13">
        <v>0</v>
      </c>
      <c r="C18" s="13">
        <v>0</v>
      </c>
      <c r="D18" s="53">
        <f>SUM(B18:C18)</f>
        <v>0</v>
      </c>
      <c r="E18" s="13">
        <v>0</v>
      </c>
      <c r="F18" s="13">
        <v>0</v>
      </c>
      <c r="G18" s="53">
        <f>SUM(E18:F18)</f>
        <v>0</v>
      </c>
      <c r="H18" s="13">
        <v>0</v>
      </c>
      <c r="I18" s="53">
        <f>SUM(H18,G18,D18)</f>
        <v>0</v>
      </c>
      <c r="J18" s="192"/>
      <c r="K18" s="172" t="s">
        <v>6</v>
      </c>
      <c r="L18" s="173">
        <v>0</v>
      </c>
      <c r="M18" s="13">
        <v>0</v>
      </c>
      <c r="N18" s="13">
        <v>0</v>
      </c>
      <c r="O18" s="53">
        <f>SUM(L18:N18)</f>
        <v>0</v>
      </c>
      <c r="P18" s="13">
        <v>0</v>
      </c>
      <c r="Q18" s="13">
        <v>0</v>
      </c>
      <c r="R18" s="53">
        <f>SUM(P18:Q18)</f>
        <v>0</v>
      </c>
      <c r="S18" s="13">
        <v>0</v>
      </c>
      <c r="T18" s="53">
        <f>SUM(R18,O18,S18)</f>
        <v>0</v>
      </c>
    </row>
    <row r="19" spans="1:20" ht="14.25">
      <c r="A19" s="23" t="s">
        <v>7</v>
      </c>
      <c r="B19" s="13">
        <v>2795</v>
      </c>
      <c r="C19" s="13">
        <v>815</v>
      </c>
      <c r="D19" s="53">
        <f>SUM(B19:C19)</f>
        <v>3610</v>
      </c>
      <c r="E19" s="13">
        <v>7175</v>
      </c>
      <c r="F19" s="13">
        <v>1533</v>
      </c>
      <c r="G19" s="53">
        <f>SUM(E19:F19)</f>
        <v>8708</v>
      </c>
      <c r="H19" s="13">
        <v>93</v>
      </c>
      <c r="I19" s="53">
        <f>SUM(H19,G19,D19)</f>
        <v>12411</v>
      </c>
      <c r="J19" s="192"/>
      <c r="K19" s="172" t="s">
        <v>7</v>
      </c>
      <c r="L19" s="173">
        <v>202</v>
      </c>
      <c r="M19" s="13">
        <v>378</v>
      </c>
      <c r="N19" s="13">
        <v>1128</v>
      </c>
      <c r="O19" s="53">
        <f>SUM(L19:N19)</f>
        <v>1708</v>
      </c>
      <c r="P19" s="13">
        <v>3564</v>
      </c>
      <c r="Q19" s="13">
        <v>6967</v>
      </c>
      <c r="R19" s="53">
        <f>SUM(P19:Q19)</f>
        <v>10531</v>
      </c>
      <c r="S19" s="13">
        <v>172</v>
      </c>
      <c r="T19" s="53">
        <f>SUM(R19,O19,S19)</f>
        <v>12411</v>
      </c>
    </row>
    <row r="20" spans="1:20" ht="14.25">
      <c r="A20" s="174" t="s">
        <v>0</v>
      </c>
      <c r="B20" s="17">
        <v>8903</v>
      </c>
      <c r="C20" s="17">
        <v>2786</v>
      </c>
      <c r="D20" s="17">
        <f>SUM(B20:C20)</f>
        <v>11689</v>
      </c>
      <c r="E20" s="17">
        <v>24928</v>
      </c>
      <c r="F20" s="17">
        <v>5090</v>
      </c>
      <c r="G20" s="17">
        <f>SUM(E20:F20)</f>
        <v>30018</v>
      </c>
      <c r="H20" s="17">
        <v>167</v>
      </c>
      <c r="I20" s="17">
        <f>SUM(H20,G20,D20)</f>
        <v>41874</v>
      </c>
      <c r="J20" s="192"/>
      <c r="K20" s="175" t="s">
        <v>0</v>
      </c>
      <c r="L20" s="16">
        <v>851</v>
      </c>
      <c r="M20" s="17">
        <v>1351</v>
      </c>
      <c r="N20" s="17">
        <v>3967</v>
      </c>
      <c r="O20" s="17">
        <f>SUM(L20:N20)</f>
        <v>6169</v>
      </c>
      <c r="P20" s="17">
        <v>11217</v>
      </c>
      <c r="Q20" s="17">
        <v>24105</v>
      </c>
      <c r="R20" s="17">
        <f>SUM(P20:Q20)</f>
        <v>35322</v>
      </c>
      <c r="S20" s="17">
        <v>383</v>
      </c>
      <c r="T20" s="17">
        <f>SUM(R20,O20,S20)</f>
        <v>41874</v>
      </c>
    </row>
    <row r="21" spans="1:20" ht="14.25">
      <c r="A21" s="29" t="s">
        <v>9</v>
      </c>
      <c r="B21" s="13"/>
      <c r="C21" s="13"/>
      <c r="D21" s="53"/>
      <c r="E21" s="13"/>
      <c r="F21" s="13"/>
      <c r="G21" s="53"/>
      <c r="H21" s="13"/>
      <c r="I21" s="53"/>
      <c r="J21" s="192"/>
      <c r="K21" s="176" t="s">
        <v>9</v>
      </c>
      <c r="L21" s="173"/>
      <c r="M21" s="13"/>
      <c r="N21" s="13"/>
      <c r="O21" s="53"/>
      <c r="P21" s="13"/>
      <c r="Q21" s="13"/>
      <c r="R21" s="53"/>
      <c r="S21" s="13"/>
      <c r="T21" s="53"/>
    </row>
    <row r="22" spans="1:20" ht="14.25">
      <c r="A22" s="23" t="s">
        <v>4</v>
      </c>
      <c r="B22" s="13">
        <v>1894</v>
      </c>
      <c r="C22" s="13">
        <v>620</v>
      </c>
      <c r="D22" s="53">
        <f>SUM(B22:C22)</f>
        <v>2514</v>
      </c>
      <c r="E22" s="13">
        <v>345</v>
      </c>
      <c r="F22" s="13">
        <v>834</v>
      </c>
      <c r="G22" s="53">
        <f>SUM(E22:F22)</f>
        <v>1179</v>
      </c>
      <c r="H22" s="13">
        <v>37</v>
      </c>
      <c r="I22" s="53">
        <f>SUM(H22,G22,D22)</f>
        <v>3730</v>
      </c>
      <c r="J22" s="192"/>
      <c r="K22" s="172" t="s">
        <v>4</v>
      </c>
      <c r="L22" s="173">
        <v>234</v>
      </c>
      <c r="M22" s="13">
        <v>190</v>
      </c>
      <c r="N22" s="13">
        <v>631</v>
      </c>
      <c r="O22" s="53">
        <f>SUM(L22:N22)</f>
        <v>1055</v>
      </c>
      <c r="P22" s="13">
        <v>1159</v>
      </c>
      <c r="Q22" s="13">
        <v>1444</v>
      </c>
      <c r="R22" s="53">
        <f>SUM(P22:Q22)</f>
        <v>2603</v>
      </c>
      <c r="S22" s="13">
        <v>72</v>
      </c>
      <c r="T22" s="53">
        <f>SUM(R22,O22,S22)</f>
        <v>3730</v>
      </c>
    </row>
    <row r="23" spans="1:20" ht="14.25">
      <c r="A23" s="23" t="s">
        <v>5</v>
      </c>
      <c r="B23" s="13">
        <v>3454</v>
      </c>
      <c r="C23" s="13">
        <v>772</v>
      </c>
      <c r="D23" s="53">
        <f>SUM(B23:C23)</f>
        <v>4226</v>
      </c>
      <c r="E23" s="13">
        <v>565</v>
      </c>
      <c r="F23" s="13">
        <v>1026</v>
      </c>
      <c r="G23" s="53">
        <f>SUM(E23:F23)</f>
        <v>1591</v>
      </c>
      <c r="H23" s="13">
        <v>40</v>
      </c>
      <c r="I23" s="53">
        <f>SUM(H23,G23,D23)</f>
        <v>5857</v>
      </c>
      <c r="J23" s="192"/>
      <c r="K23" s="172" t="s">
        <v>5</v>
      </c>
      <c r="L23" s="173">
        <v>377</v>
      </c>
      <c r="M23" s="13">
        <v>397</v>
      </c>
      <c r="N23" s="13">
        <v>1028</v>
      </c>
      <c r="O23" s="53">
        <f>SUM(L23:N23)</f>
        <v>1802</v>
      </c>
      <c r="P23" s="13">
        <v>1455</v>
      </c>
      <c r="Q23" s="13">
        <v>2537</v>
      </c>
      <c r="R23" s="53">
        <f>SUM(P23:Q23)</f>
        <v>3992</v>
      </c>
      <c r="S23" s="13">
        <v>63</v>
      </c>
      <c r="T23" s="53">
        <f>SUM(R23,O23,S23)</f>
        <v>5857</v>
      </c>
    </row>
    <row r="24" spans="1:20" ht="14.25">
      <c r="A24" s="23" t="s">
        <v>7</v>
      </c>
      <c r="B24" s="13">
        <v>2232</v>
      </c>
      <c r="C24" s="13">
        <v>515</v>
      </c>
      <c r="D24" s="53">
        <f>SUM(B24:C24)</f>
        <v>2747</v>
      </c>
      <c r="E24" s="13">
        <v>202</v>
      </c>
      <c r="F24" s="13">
        <v>379</v>
      </c>
      <c r="G24" s="53">
        <f>SUM(E24:F24)</f>
        <v>581</v>
      </c>
      <c r="H24" s="13">
        <v>33</v>
      </c>
      <c r="I24" s="53">
        <f>SUM(H24,G24,D24)</f>
        <v>3361</v>
      </c>
      <c r="J24" s="193"/>
      <c r="K24" s="172" t="s">
        <v>7</v>
      </c>
      <c r="L24" s="173">
        <v>319</v>
      </c>
      <c r="M24" s="13">
        <v>283</v>
      </c>
      <c r="N24" s="13">
        <v>762</v>
      </c>
      <c r="O24" s="53">
        <f>SUM(L24:N24)</f>
        <v>1364</v>
      </c>
      <c r="P24" s="13">
        <v>1113</v>
      </c>
      <c r="Q24" s="13">
        <v>838</v>
      </c>
      <c r="R24" s="53">
        <f>SUM(P24:Q24)</f>
        <v>1951</v>
      </c>
      <c r="S24" s="13">
        <v>46</v>
      </c>
      <c r="T24" s="53">
        <f>SUM(R24,O24,S24)</f>
        <v>3361</v>
      </c>
    </row>
    <row r="25" spans="1:20" ht="14.25">
      <c r="A25" s="174" t="s">
        <v>0</v>
      </c>
      <c r="B25" s="17">
        <v>7580</v>
      </c>
      <c r="C25" s="17">
        <v>1907</v>
      </c>
      <c r="D25" s="17">
        <f>SUM(B25:C25)</f>
        <v>9487</v>
      </c>
      <c r="E25" s="17">
        <v>1112</v>
      </c>
      <c r="F25" s="17">
        <v>2239</v>
      </c>
      <c r="G25" s="17">
        <f>SUM(E25:F25)</f>
        <v>3351</v>
      </c>
      <c r="H25" s="17">
        <v>110</v>
      </c>
      <c r="I25" s="17">
        <f>SUM(H25,G25,D25)</f>
        <v>12948</v>
      </c>
      <c r="J25" s="192"/>
      <c r="K25" s="175" t="s">
        <v>0</v>
      </c>
      <c r="L25" s="16">
        <v>930</v>
      </c>
      <c r="M25" s="17">
        <v>870</v>
      </c>
      <c r="N25" s="17">
        <v>2421</v>
      </c>
      <c r="O25" s="17">
        <f>SUM(L25:N25)</f>
        <v>4221</v>
      </c>
      <c r="P25" s="17">
        <v>3727</v>
      </c>
      <c r="Q25" s="17">
        <v>4819</v>
      </c>
      <c r="R25" s="17">
        <f>SUM(P25:Q25)</f>
        <v>8546</v>
      </c>
      <c r="S25" s="17">
        <v>181</v>
      </c>
      <c r="T25" s="17">
        <f>SUM(R25,O25,S25)</f>
        <v>12948</v>
      </c>
    </row>
    <row r="26" spans="1:20" ht="14.25">
      <c r="A26" s="29" t="s">
        <v>10</v>
      </c>
      <c r="B26" s="13"/>
      <c r="C26" s="13"/>
      <c r="D26" s="53"/>
      <c r="E26" s="13"/>
      <c r="F26" s="13"/>
      <c r="G26" s="53"/>
      <c r="H26" s="13"/>
      <c r="I26" s="53"/>
      <c r="J26" s="192"/>
      <c r="K26" s="176" t="s">
        <v>10</v>
      </c>
      <c r="L26" s="173"/>
      <c r="M26" s="13"/>
      <c r="N26" s="13"/>
      <c r="O26" s="53"/>
      <c r="P26" s="13"/>
      <c r="Q26" s="13"/>
      <c r="R26" s="53"/>
      <c r="S26" s="13"/>
      <c r="T26" s="53"/>
    </row>
    <row r="27" spans="1:20" ht="14.25">
      <c r="A27" s="23" t="s">
        <v>4</v>
      </c>
      <c r="B27" s="13">
        <v>1076</v>
      </c>
      <c r="C27" s="13">
        <v>243</v>
      </c>
      <c r="D27" s="53">
        <f>SUM(B27:C27)</f>
        <v>1319</v>
      </c>
      <c r="E27" s="13">
        <v>4253</v>
      </c>
      <c r="F27" s="13">
        <v>397</v>
      </c>
      <c r="G27" s="53">
        <f>SUM(E27:F27)</f>
        <v>4650</v>
      </c>
      <c r="H27" s="13">
        <v>49</v>
      </c>
      <c r="I27" s="53">
        <f>SUM(H27,G27,D27)</f>
        <v>6018</v>
      </c>
      <c r="J27" s="192"/>
      <c r="K27" s="172" t="s">
        <v>4</v>
      </c>
      <c r="L27" s="173">
        <v>296</v>
      </c>
      <c r="M27" s="13">
        <v>394</v>
      </c>
      <c r="N27" s="13">
        <v>1211</v>
      </c>
      <c r="O27" s="53">
        <f>SUM(L27:N27)</f>
        <v>1901</v>
      </c>
      <c r="P27" s="13">
        <v>2007</v>
      </c>
      <c r="Q27" s="13">
        <v>2028</v>
      </c>
      <c r="R27" s="53">
        <f>SUM(P27:Q27)</f>
        <v>4035</v>
      </c>
      <c r="S27" s="13">
        <v>82</v>
      </c>
      <c r="T27" s="53">
        <f>SUM(R27,O27,S27)</f>
        <v>6018</v>
      </c>
    </row>
    <row r="28" spans="1:20" ht="14.25">
      <c r="A28" s="23" t="s">
        <v>5</v>
      </c>
      <c r="B28" s="13">
        <v>2649</v>
      </c>
      <c r="C28" s="13">
        <v>659</v>
      </c>
      <c r="D28" s="53">
        <f>SUM(B28:C28)</f>
        <v>3308</v>
      </c>
      <c r="E28" s="13">
        <v>26408</v>
      </c>
      <c r="F28" s="13">
        <v>1380</v>
      </c>
      <c r="G28" s="53">
        <f>SUM(E28:F28)</f>
        <v>27788</v>
      </c>
      <c r="H28" s="13">
        <v>79</v>
      </c>
      <c r="I28" s="53">
        <f>SUM(H28,G28,D28)</f>
        <v>31175</v>
      </c>
      <c r="J28" s="192"/>
      <c r="K28" s="172" t="s">
        <v>5</v>
      </c>
      <c r="L28" s="173">
        <v>483</v>
      </c>
      <c r="M28" s="13">
        <v>959</v>
      </c>
      <c r="N28" s="13">
        <v>3162</v>
      </c>
      <c r="O28" s="53">
        <f>SUM(L28:N28)</f>
        <v>4604</v>
      </c>
      <c r="P28" s="13">
        <v>10260</v>
      </c>
      <c r="Q28" s="13">
        <v>16170</v>
      </c>
      <c r="R28" s="53">
        <f>SUM(P28:Q28)</f>
        <v>26430</v>
      </c>
      <c r="S28" s="13">
        <v>141</v>
      </c>
      <c r="T28" s="53">
        <f>SUM(R28,O28,S28)</f>
        <v>31175</v>
      </c>
    </row>
    <row r="29" spans="1:20" ht="14.25">
      <c r="A29" s="23" t="s">
        <v>6</v>
      </c>
      <c r="B29" s="13">
        <v>0</v>
      </c>
      <c r="C29" s="13">
        <v>0</v>
      </c>
      <c r="D29" s="53">
        <f>SUM(B29:C29)</f>
        <v>0</v>
      </c>
      <c r="E29" s="13">
        <v>0</v>
      </c>
      <c r="F29" s="13">
        <v>0</v>
      </c>
      <c r="G29" s="53">
        <f>SUM(E29:F29)</f>
        <v>0</v>
      </c>
      <c r="H29" s="13">
        <v>0</v>
      </c>
      <c r="I29" s="53">
        <f>SUM(H29,G29,D29)</f>
        <v>0</v>
      </c>
      <c r="J29" s="192"/>
      <c r="K29" s="172" t="s">
        <v>6</v>
      </c>
      <c r="L29" s="173">
        <v>0</v>
      </c>
      <c r="M29" s="13">
        <v>0</v>
      </c>
      <c r="N29" s="13">
        <v>0</v>
      </c>
      <c r="O29" s="53">
        <f>SUM(L29:N29)</f>
        <v>0</v>
      </c>
      <c r="P29" s="13">
        <v>0</v>
      </c>
      <c r="Q29" s="13">
        <v>0</v>
      </c>
      <c r="R29" s="53">
        <f>SUM(P29:Q29)</f>
        <v>0</v>
      </c>
      <c r="S29" s="13">
        <v>0</v>
      </c>
      <c r="T29" s="53">
        <f>SUM(R29,O29,S29)</f>
        <v>0</v>
      </c>
    </row>
    <row r="30" spans="1:20" ht="14.25">
      <c r="A30" s="23" t="s">
        <v>7</v>
      </c>
      <c r="B30" s="13">
        <v>399</v>
      </c>
      <c r="C30" s="13">
        <v>130</v>
      </c>
      <c r="D30" s="53">
        <f>SUM(B30:C30)</f>
        <v>529</v>
      </c>
      <c r="E30" s="13">
        <v>4755</v>
      </c>
      <c r="F30" s="13">
        <v>250</v>
      </c>
      <c r="G30" s="53">
        <f>SUM(E30:F30)</f>
        <v>5005</v>
      </c>
      <c r="H30" s="13">
        <v>29</v>
      </c>
      <c r="I30" s="53">
        <f>SUM(H30,G30,D30)</f>
        <v>5563</v>
      </c>
      <c r="J30" s="192"/>
      <c r="K30" s="172" t="s">
        <v>7</v>
      </c>
      <c r="L30" s="173">
        <v>107</v>
      </c>
      <c r="M30" s="13">
        <v>203</v>
      </c>
      <c r="N30" s="13">
        <v>612</v>
      </c>
      <c r="O30" s="53">
        <f>SUM(L30:N30)</f>
        <v>922</v>
      </c>
      <c r="P30" s="13">
        <v>2047</v>
      </c>
      <c r="Q30" s="13">
        <v>2554</v>
      </c>
      <c r="R30" s="53">
        <f>SUM(P30:Q30)</f>
        <v>4601</v>
      </c>
      <c r="S30" s="13">
        <v>40</v>
      </c>
      <c r="T30" s="53">
        <f>SUM(R30,O30,S30)</f>
        <v>5563</v>
      </c>
    </row>
    <row r="31" spans="1:20" ht="14.25">
      <c r="A31" s="174" t="s">
        <v>0</v>
      </c>
      <c r="B31" s="17">
        <v>4124</v>
      </c>
      <c r="C31" s="17">
        <v>1032</v>
      </c>
      <c r="D31" s="17">
        <f>SUM(B31:C31)</f>
        <v>5156</v>
      </c>
      <c r="E31" s="17">
        <v>35416</v>
      </c>
      <c r="F31" s="17">
        <v>2027</v>
      </c>
      <c r="G31" s="17">
        <f>SUM(E31:F31)</f>
        <v>37443</v>
      </c>
      <c r="H31" s="17">
        <v>157</v>
      </c>
      <c r="I31" s="17">
        <f>SUM(H31,G31,D31)</f>
        <v>42756</v>
      </c>
      <c r="J31" s="193"/>
      <c r="K31" s="175" t="s">
        <v>0</v>
      </c>
      <c r="L31" s="16">
        <v>886</v>
      </c>
      <c r="M31" s="17">
        <v>1556</v>
      </c>
      <c r="N31" s="17">
        <v>4985</v>
      </c>
      <c r="O31" s="17">
        <f>SUM(L31:N31)</f>
        <v>7427</v>
      </c>
      <c r="P31" s="17">
        <v>14314</v>
      </c>
      <c r="Q31" s="17">
        <v>20752</v>
      </c>
      <c r="R31" s="17">
        <f>SUM(P31:Q31)</f>
        <v>35066</v>
      </c>
      <c r="S31" s="17">
        <v>263</v>
      </c>
      <c r="T31" s="17">
        <f>SUM(R31,O31,S31)</f>
        <v>42756</v>
      </c>
    </row>
    <row r="32" spans="1:20" ht="14.25">
      <c r="A32" s="29" t="s">
        <v>11</v>
      </c>
      <c r="B32" s="13"/>
      <c r="C32" s="13"/>
      <c r="D32" s="53"/>
      <c r="E32" s="13"/>
      <c r="F32" s="13"/>
      <c r="G32" s="53"/>
      <c r="H32" s="13"/>
      <c r="I32" s="53"/>
      <c r="J32" s="193"/>
      <c r="K32" s="176" t="s">
        <v>11</v>
      </c>
      <c r="L32" s="173"/>
      <c r="M32" s="13"/>
      <c r="N32" s="13"/>
      <c r="O32" s="53"/>
      <c r="P32" s="13"/>
      <c r="Q32" s="13"/>
      <c r="R32" s="53"/>
      <c r="S32" s="13"/>
      <c r="T32" s="53"/>
    </row>
    <row r="33" spans="1:20" ht="14.25">
      <c r="A33" s="23" t="s">
        <v>4</v>
      </c>
      <c r="B33" s="13">
        <v>1470</v>
      </c>
      <c r="C33" s="13">
        <v>434</v>
      </c>
      <c r="D33" s="53">
        <f>SUM(B33:C33)</f>
        <v>1904</v>
      </c>
      <c r="E33" s="13">
        <v>6055</v>
      </c>
      <c r="F33" s="13">
        <v>678</v>
      </c>
      <c r="G33" s="53">
        <f>SUM(E33:F33)</f>
        <v>6733</v>
      </c>
      <c r="H33" s="13">
        <v>40</v>
      </c>
      <c r="I33" s="53">
        <f>SUM(H33,G33,D33)</f>
        <v>8677</v>
      </c>
      <c r="J33" s="192"/>
      <c r="K33" s="172" t="s">
        <v>4</v>
      </c>
      <c r="L33" s="173">
        <v>414</v>
      </c>
      <c r="M33" s="13">
        <v>635</v>
      </c>
      <c r="N33" s="13">
        <v>1360</v>
      </c>
      <c r="O33" s="53">
        <f>SUM(L33:N33)</f>
        <v>2409</v>
      </c>
      <c r="P33" s="13">
        <v>2774</v>
      </c>
      <c r="Q33" s="13">
        <v>3424</v>
      </c>
      <c r="R33" s="53">
        <f>SUM(P33:Q33)</f>
        <v>6198</v>
      </c>
      <c r="S33" s="13">
        <v>70</v>
      </c>
      <c r="T33" s="53">
        <f>SUM(R33,O33,S33)</f>
        <v>8677</v>
      </c>
    </row>
    <row r="34" spans="1:20" ht="14.25">
      <c r="A34" s="23" t="s">
        <v>5</v>
      </c>
      <c r="B34" s="13">
        <v>4729</v>
      </c>
      <c r="C34" s="13">
        <v>1369</v>
      </c>
      <c r="D34" s="53">
        <f>SUM(B34:C34)</f>
        <v>6098</v>
      </c>
      <c r="E34" s="13">
        <v>28961</v>
      </c>
      <c r="F34" s="13">
        <v>2651</v>
      </c>
      <c r="G34" s="53">
        <f>SUM(E34:F34)</f>
        <v>31612</v>
      </c>
      <c r="H34" s="13">
        <v>84</v>
      </c>
      <c r="I34" s="53">
        <f>SUM(H34,G34,D34)</f>
        <v>37794</v>
      </c>
      <c r="J34" s="192"/>
      <c r="K34" s="172" t="s">
        <v>5</v>
      </c>
      <c r="L34" s="173">
        <v>844</v>
      </c>
      <c r="M34" s="13">
        <v>1666</v>
      </c>
      <c r="N34" s="13">
        <v>4308</v>
      </c>
      <c r="O34" s="53">
        <f>SUM(L34:N34)</f>
        <v>6818</v>
      </c>
      <c r="P34" s="13">
        <v>11114</v>
      </c>
      <c r="Q34" s="13">
        <v>19674</v>
      </c>
      <c r="R34" s="53">
        <f>SUM(P34:Q34)</f>
        <v>30788</v>
      </c>
      <c r="S34" s="13">
        <v>188</v>
      </c>
      <c r="T34" s="53">
        <f>SUM(R34,O34,S34)</f>
        <v>37794</v>
      </c>
    </row>
    <row r="35" spans="1:20" ht="14.25">
      <c r="A35" s="23" t="s">
        <v>6</v>
      </c>
      <c r="B35" s="13">
        <v>0</v>
      </c>
      <c r="C35" s="13">
        <v>0</v>
      </c>
      <c r="D35" s="53">
        <f>SUM(B35:C35)</f>
        <v>0</v>
      </c>
      <c r="E35" s="13">
        <v>0</v>
      </c>
      <c r="F35" s="13">
        <v>0</v>
      </c>
      <c r="G35" s="53">
        <f>SUM(E35:F35)</f>
        <v>0</v>
      </c>
      <c r="H35" s="13">
        <v>0</v>
      </c>
      <c r="I35" s="53">
        <f>SUM(H35,G35,D35)</f>
        <v>0</v>
      </c>
      <c r="J35" s="192"/>
      <c r="K35" s="172" t="s">
        <v>6</v>
      </c>
      <c r="L35" s="173">
        <v>0</v>
      </c>
      <c r="M35" s="13">
        <v>0</v>
      </c>
      <c r="N35" s="13">
        <v>0</v>
      </c>
      <c r="O35" s="53">
        <f>SUM(L35:N35)</f>
        <v>0</v>
      </c>
      <c r="P35" s="13">
        <v>0</v>
      </c>
      <c r="Q35" s="13">
        <v>0</v>
      </c>
      <c r="R35" s="53">
        <f>SUM(P35:Q35)</f>
        <v>0</v>
      </c>
      <c r="S35" s="13">
        <v>0</v>
      </c>
      <c r="T35" s="53">
        <f>SUM(R35,O35,S35)</f>
        <v>0</v>
      </c>
    </row>
    <row r="36" spans="1:20" ht="14.25">
      <c r="A36" s="23" t="s">
        <v>7</v>
      </c>
      <c r="B36" s="13">
        <v>1996</v>
      </c>
      <c r="C36" s="13">
        <v>459</v>
      </c>
      <c r="D36" s="53">
        <f>SUM(B36:C36)</f>
        <v>2455</v>
      </c>
      <c r="E36" s="13">
        <v>9418</v>
      </c>
      <c r="F36" s="13">
        <v>1030</v>
      </c>
      <c r="G36" s="53">
        <f>SUM(E36:F36)</f>
        <v>10448</v>
      </c>
      <c r="H36" s="13">
        <v>87</v>
      </c>
      <c r="I36" s="53">
        <f>SUM(H36,G36,D36)</f>
        <v>12990</v>
      </c>
      <c r="J36" s="192"/>
      <c r="K36" s="172" t="s">
        <v>7</v>
      </c>
      <c r="L36" s="173">
        <v>387</v>
      </c>
      <c r="M36" s="13">
        <v>753</v>
      </c>
      <c r="N36" s="13">
        <v>1610</v>
      </c>
      <c r="O36" s="53">
        <f>SUM(L36:N36)</f>
        <v>2750</v>
      </c>
      <c r="P36" s="13">
        <v>3908</v>
      </c>
      <c r="Q36" s="13">
        <v>6215</v>
      </c>
      <c r="R36" s="53">
        <f>SUM(P36:Q36)</f>
        <v>10123</v>
      </c>
      <c r="S36" s="13">
        <v>117</v>
      </c>
      <c r="T36" s="53">
        <f>SUM(R36,O36,S36)</f>
        <v>12990</v>
      </c>
    </row>
    <row r="37" spans="1:20" ht="14.25">
      <c r="A37" s="174" t="s">
        <v>0</v>
      </c>
      <c r="B37" s="17">
        <v>8195</v>
      </c>
      <c r="C37" s="17">
        <v>2262</v>
      </c>
      <c r="D37" s="17">
        <f>SUM(B37:C37)</f>
        <v>10457</v>
      </c>
      <c r="E37" s="17">
        <v>44434</v>
      </c>
      <c r="F37" s="17">
        <v>4359</v>
      </c>
      <c r="G37" s="17">
        <f>SUM(E37:F37)</f>
        <v>48793</v>
      </c>
      <c r="H37" s="17">
        <v>211</v>
      </c>
      <c r="I37" s="17">
        <f>SUM(H37,G37,D37)</f>
        <v>59461</v>
      </c>
      <c r="J37" s="192"/>
      <c r="K37" s="175" t="s">
        <v>0</v>
      </c>
      <c r="L37" s="16">
        <v>1645</v>
      </c>
      <c r="M37" s="17">
        <v>3054</v>
      </c>
      <c r="N37" s="17">
        <v>7278</v>
      </c>
      <c r="O37" s="17">
        <f>SUM(L37:N37)</f>
        <v>11977</v>
      </c>
      <c r="P37" s="17">
        <v>17796</v>
      </c>
      <c r="Q37" s="17">
        <v>29313</v>
      </c>
      <c r="R37" s="17">
        <f>SUM(P37:Q37)</f>
        <v>47109</v>
      </c>
      <c r="S37" s="17">
        <v>375</v>
      </c>
      <c r="T37" s="17">
        <f>SUM(R37,O37,S37)</f>
        <v>59461</v>
      </c>
    </row>
    <row r="38" spans="1:20" ht="14.25">
      <c r="A38" s="29" t="s">
        <v>12</v>
      </c>
      <c r="B38" s="13"/>
      <c r="C38" s="13"/>
      <c r="D38" s="53"/>
      <c r="E38" s="13"/>
      <c r="F38" s="13"/>
      <c r="G38" s="53"/>
      <c r="H38" s="13"/>
      <c r="I38" s="53"/>
      <c r="J38" s="192"/>
      <c r="K38" s="176" t="s">
        <v>12</v>
      </c>
      <c r="L38" s="173"/>
      <c r="M38" s="13"/>
      <c r="N38" s="13"/>
      <c r="O38" s="53"/>
      <c r="P38" s="13"/>
      <c r="Q38" s="13"/>
      <c r="R38" s="53"/>
      <c r="S38" s="13"/>
      <c r="T38" s="53"/>
    </row>
    <row r="39" spans="1:20" ht="14.25">
      <c r="A39" s="23" t="s">
        <v>4</v>
      </c>
      <c r="B39" s="13">
        <v>26</v>
      </c>
      <c r="C39" s="13">
        <v>6</v>
      </c>
      <c r="D39" s="53">
        <f>SUM(B39:C39)</f>
        <v>32</v>
      </c>
      <c r="E39" s="13">
        <v>3</v>
      </c>
      <c r="F39" s="13">
        <v>8</v>
      </c>
      <c r="G39" s="53">
        <f>SUM(E39:F39)</f>
        <v>11</v>
      </c>
      <c r="H39" s="13">
        <v>1</v>
      </c>
      <c r="I39" s="53">
        <f>SUM(H39,G39,D39)</f>
        <v>44</v>
      </c>
      <c r="J39" s="192"/>
      <c r="K39" s="172" t="s">
        <v>4</v>
      </c>
      <c r="L39" s="173"/>
      <c r="M39" s="13">
        <v>3</v>
      </c>
      <c r="N39" s="13">
        <v>9</v>
      </c>
      <c r="O39" s="53">
        <f>SUM(L39:N39)</f>
        <v>12</v>
      </c>
      <c r="P39" s="13">
        <v>19</v>
      </c>
      <c r="Q39" s="13">
        <v>12</v>
      </c>
      <c r="R39" s="53">
        <f>SUM(P39:Q39)</f>
        <v>31</v>
      </c>
      <c r="S39" s="13">
        <v>1</v>
      </c>
      <c r="T39" s="53">
        <f>SUM(R39,O39,S39)</f>
        <v>44</v>
      </c>
    </row>
    <row r="40" spans="1:20" ht="14.25">
      <c r="A40" s="174" t="s">
        <v>0</v>
      </c>
      <c r="B40" s="17">
        <v>26</v>
      </c>
      <c r="C40" s="17">
        <v>6</v>
      </c>
      <c r="D40" s="17">
        <f>SUM(B40:C40)</f>
        <v>32</v>
      </c>
      <c r="E40" s="17">
        <v>3</v>
      </c>
      <c r="F40" s="17">
        <v>8</v>
      </c>
      <c r="G40" s="17">
        <f>SUM(E40:F40)</f>
        <v>11</v>
      </c>
      <c r="H40" s="17">
        <v>1</v>
      </c>
      <c r="I40" s="17">
        <f>SUM(H40,G40,D40)</f>
        <v>44</v>
      </c>
      <c r="J40" s="193"/>
      <c r="K40" s="175" t="s">
        <v>0</v>
      </c>
      <c r="L40" s="16"/>
      <c r="M40" s="17">
        <v>3</v>
      </c>
      <c r="N40" s="17">
        <v>9</v>
      </c>
      <c r="O40" s="17">
        <f>SUM(L40:N40)</f>
        <v>12</v>
      </c>
      <c r="P40" s="17">
        <v>19</v>
      </c>
      <c r="Q40" s="17">
        <v>12</v>
      </c>
      <c r="R40" s="17">
        <f>SUM(P40:Q40)</f>
        <v>31</v>
      </c>
      <c r="S40" s="17">
        <v>1</v>
      </c>
      <c r="T40" s="17">
        <f>SUM(R40,O40,S40)</f>
        <v>44</v>
      </c>
    </row>
    <row r="41" spans="1:20" ht="14.25">
      <c r="A41" s="29" t="s">
        <v>13</v>
      </c>
      <c r="B41" s="13"/>
      <c r="C41" s="13"/>
      <c r="D41" s="53"/>
      <c r="E41" s="13"/>
      <c r="F41" s="13"/>
      <c r="G41" s="53"/>
      <c r="H41" s="13"/>
      <c r="I41" s="53"/>
      <c r="J41" s="193"/>
      <c r="K41" s="176" t="s">
        <v>13</v>
      </c>
      <c r="L41" s="173"/>
      <c r="M41" s="13"/>
      <c r="N41" s="13"/>
      <c r="O41" s="53"/>
      <c r="P41" s="13"/>
      <c r="Q41" s="13"/>
      <c r="R41" s="53"/>
      <c r="S41" s="13"/>
      <c r="T41" s="53"/>
    </row>
    <row r="42" spans="1:20" ht="14.25">
      <c r="A42" s="23" t="s">
        <v>4</v>
      </c>
      <c r="B42" s="13">
        <v>1226</v>
      </c>
      <c r="C42" s="13">
        <v>292</v>
      </c>
      <c r="D42" s="53">
        <f>SUM(B42:C42)</f>
        <v>1518</v>
      </c>
      <c r="E42" s="13">
        <v>3450</v>
      </c>
      <c r="F42" s="13">
        <v>514</v>
      </c>
      <c r="G42" s="53">
        <f>SUM(E42:F42)</f>
        <v>3964</v>
      </c>
      <c r="H42" s="13">
        <v>5</v>
      </c>
      <c r="I42" s="53">
        <f>SUM(H42,G42,D42)</f>
        <v>5487</v>
      </c>
      <c r="J42" s="192"/>
      <c r="K42" s="172" t="s">
        <v>4</v>
      </c>
      <c r="L42" s="173">
        <v>292</v>
      </c>
      <c r="M42" s="13">
        <v>459</v>
      </c>
      <c r="N42" s="13">
        <v>1033</v>
      </c>
      <c r="O42" s="53">
        <f>SUM(L42:N42)</f>
        <v>1784</v>
      </c>
      <c r="P42" s="13">
        <v>1845</v>
      </c>
      <c r="Q42" s="13">
        <v>1838</v>
      </c>
      <c r="R42" s="53">
        <f>SUM(P42:Q42)</f>
        <v>3683</v>
      </c>
      <c r="S42" s="13">
        <v>20</v>
      </c>
      <c r="T42" s="53">
        <f>SUM(R42,O42,S42)</f>
        <v>5487</v>
      </c>
    </row>
    <row r="43" spans="1:20" ht="14.25">
      <c r="A43" s="23" t="s">
        <v>5</v>
      </c>
      <c r="B43" s="13">
        <v>2494</v>
      </c>
      <c r="C43" s="13">
        <v>612</v>
      </c>
      <c r="D43" s="53">
        <f>SUM(B43:C43)</f>
        <v>3106</v>
      </c>
      <c r="E43" s="13">
        <v>18302</v>
      </c>
      <c r="F43" s="13">
        <v>1523</v>
      </c>
      <c r="G43" s="53">
        <f>SUM(E43:F43)</f>
        <v>19825</v>
      </c>
      <c r="H43" s="13">
        <v>20</v>
      </c>
      <c r="I43" s="53">
        <f>SUM(H43,G43,D43)</f>
        <v>22951</v>
      </c>
      <c r="J43" s="192"/>
      <c r="K43" s="172" t="s">
        <v>5</v>
      </c>
      <c r="L43" s="173">
        <v>344</v>
      </c>
      <c r="M43" s="13">
        <v>708</v>
      </c>
      <c r="N43" s="13">
        <v>2899</v>
      </c>
      <c r="O43" s="53">
        <f>SUM(L43:N43)</f>
        <v>3951</v>
      </c>
      <c r="P43" s="13">
        <v>8018</v>
      </c>
      <c r="Q43" s="13">
        <v>10898</v>
      </c>
      <c r="R43" s="53">
        <f>SUM(P43:Q43)</f>
        <v>18916</v>
      </c>
      <c r="S43" s="13">
        <v>84</v>
      </c>
      <c r="T43" s="53">
        <f>SUM(R43,O43,S43)</f>
        <v>22951</v>
      </c>
    </row>
    <row r="44" spans="1:20" ht="14.25">
      <c r="A44" s="23" t="s">
        <v>6</v>
      </c>
      <c r="B44" s="13">
        <v>26</v>
      </c>
      <c r="C44" s="13">
        <v>4</v>
      </c>
      <c r="D44" s="53">
        <f>SUM(B44:C44)</f>
        <v>30</v>
      </c>
      <c r="E44" s="13">
        <v>78</v>
      </c>
      <c r="F44" s="13">
        <v>8</v>
      </c>
      <c r="G44" s="53">
        <f>SUM(E44:F44)</f>
        <v>86</v>
      </c>
      <c r="H44" s="13"/>
      <c r="I44" s="53">
        <f>SUM(H44,G44,D44)</f>
        <v>116</v>
      </c>
      <c r="J44" s="192"/>
      <c r="K44" s="172" t="s">
        <v>6</v>
      </c>
      <c r="L44" s="173">
        <v>1</v>
      </c>
      <c r="M44" s="13">
        <v>1</v>
      </c>
      <c r="N44" s="13">
        <v>10</v>
      </c>
      <c r="O44" s="53">
        <f>SUM(L44:N44)</f>
        <v>12</v>
      </c>
      <c r="P44" s="13">
        <v>31</v>
      </c>
      <c r="Q44" s="13">
        <v>72</v>
      </c>
      <c r="R44" s="53">
        <f>SUM(P44:Q44)</f>
        <v>103</v>
      </c>
      <c r="S44" s="13">
        <v>1</v>
      </c>
      <c r="T44" s="53">
        <f>SUM(R44,O44,S44)</f>
        <v>116</v>
      </c>
    </row>
    <row r="45" spans="1:20" ht="14.25">
      <c r="A45" s="23" t="s">
        <v>7</v>
      </c>
      <c r="B45" s="13">
        <v>382</v>
      </c>
      <c r="C45" s="13">
        <v>107</v>
      </c>
      <c r="D45" s="53">
        <f>SUM(B45:C45)</f>
        <v>489</v>
      </c>
      <c r="E45" s="13">
        <v>3466</v>
      </c>
      <c r="F45" s="13">
        <v>273</v>
      </c>
      <c r="G45" s="53">
        <f>SUM(E45:F45)</f>
        <v>3739</v>
      </c>
      <c r="H45" s="13">
        <v>3</v>
      </c>
      <c r="I45" s="53">
        <f>SUM(H45,G45,D45)</f>
        <v>4231</v>
      </c>
      <c r="J45" s="192"/>
      <c r="K45" s="172" t="s">
        <v>7</v>
      </c>
      <c r="L45" s="173">
        <v>44</v>
      </c>
      <c r="M45" s="13">
        <v>76</v>
      </c>
      <c r="N45" s="13">
        <v>519</v>
      </c>
      <c r="O45" s="53">
        <f>SUM(L45:N45)</f>
        <v>639</v>
      </c>
      <c r="P45" s="13">
        <v>1466</v>
      </c>
      <c r="Q45" s="13">
        <v>2112</v>
      </c>
      <c r="R45" s="53">
        <f>SUM(P45:Q45)</f>
        <v>3578</v>
      </c>
      <c r="S45" s="13">
        <v>14</v>
      </c>
      <c r="T45" s="53">
        <f>SUM(R45,O45,S45)</f>
        <v>4231</v>
      </c>
    </row>
    <row r="46" spans="1:20" ht="14.25">
      <c r="A46" s="174" t="s">
        <v>0</v>
      </c>
      <c r="B46" s="17">
        <v>4128</v>
      </c>
      <c r="C46" s="17">
        <v>1015</v>
      </c>
      <c r="D46" s="17">
        <f>SUM(B46:C46)</f>
        <v>5143</v>
      </c>
      <c r="E46" s="17">
        <v>25296</v>
      </c>
      <c r="F46" s="17">
        <v>2318</v>
      </c>
      <c r="G46" s="17">
        <f>SUM(E46:F46)</f>
        <v>27614</v>
      </c>
      <c r="H46" s="17">
        <v>28</v>
      </c>
      <c r="I46" s="17">
        <f>SUM(H46,G46,D46)</f>
        <v>32785</v>
      </c>
      <c r="J46" s="192"/>
      <c r="K46" s="175" t="s">
        <v>0</v>
      </c>
      <c r="L46" s="16">
        <v>681</v>
      </c>
      <c r="M46" s="17">
        <v>1244</v>
      </c>
      <c r="N46" s="17">
        <v>4461</v>
      </c>
      <c r="O46" s="17">
        <f>SUM(L46:N46)</f>
        <v>6386</v>
      </c>
      <c r="P46" s="17">
        <v>11360</v>
      </c>
      <c r="Q46" s="17">
        <v>14920</v>
      </c>
      <c r="R46" s="17">
        <f>SUM(P46:Q46)</f>
        <v>26280</v>
      </c>
      <c r="S46" s="17">
        <v>119</v>
      </c>
      <c r="T46" s="17">
        <f>SUM(R46,O46,S46)</f>
        <v>32785</v>
      </c>
    </row>
    <row r="47" spans="1:20" ht="14.25">
      <c r="A47" s="177" t="s">
        <v>14</v>
      </c>
      <c r="B47" s="19"/>
      <c r="C47" s="19"/>
      <c r="D47" s="54"/>
      <c r="E47" s="19"/>
      <c r="F47" s="19"/>
      <c r="G47" s="54"/>
      <c r="H47" s="19"/>
      <c r="I47" s="54"/>
      <c r="J47" s="66"/>
      <c r="K47" s="169" t="s">
        <v>14</v>
      </c>
      <c r="L47" s="178"/>
      <c r="M47" s="19"/>
      <c r="N47" s="19"/>
      <c r="O47" s="54"/>
      <c r="P47" s="19"/>
      <c r="Q47" s="19"/>
      <c r="R47" s="54"/>
      <c r="S47" s="19"/>
      <c r="T47" s="54"/>
    </row>
    <row r="48" spans="1:20" ht="14.25">
      <c r="A48" s="23" t="s">
        <v>4</v>
      </c>
      <c r="B48" s="13">
        <f aca="true" t="shared" si="0" ref="B48:I48">SUM(B10,B16,B22,B27,B33,B39,B42)</f>
        <v>9338</v>
      </c>
      <c r="C48" s="13">
        <f t="shared" si="0"/>
        <v>2898</v>
      </c>
      <c r="D48" s="53">
        <f t="shared" si="0"/>
        <v>12236</v>
      </c>
      <c r="E48" s="13">
        <f t="shared" si="0"/>
        <v>24631</v>
      </c>
      <c r="F48" s="13">
        <f t="shared" si="0"/>
        <v>4621</v>
      </c>
      <c r="G48" s="53">
        <f t="shared" si="0"/>
        <v>29252</v>
      </c>
      <c r="H48" s="13">
        <f t="shared" si="0"/>
        <v>187</v>
      </c>
      <c r="I48" s="53">
        <f t="shared" si="0"/>
        <v>41675</v>
      </c>
      <c r="J48" s="65"/>
      <c r="K48" s="172" t="s">
        <v>4</v>
      </c>
      <c r="L48" s="173">
        <f aca="true" t="shared" si="1" ref="L48:T48">SUM(L10,L16,L22,L27,L33,L39,L42)</f>
        <v>2217</v>
      </c>
      <c r="M48" s="13">
        <f t="shared" si="1"/>
        <v>2904</v>
      </c>
      <c r="N48" s="13">
        <f t="shared" si="1"/>
        <v>7046</v>
      </c>
      <c r="O48" s="53">
        <f t="shared" si="1"/>
        <v>12167</v>
      </c>
      <c r="P48" s="13">
        <f t="shared" si="1"/>
        <v>13145</v>
      </c>
      <c r="Q48" s="13">
        <f t="shared" si="1"/>
        <v>15993</v>
      </c>
      <c r="R48" s="53">
        <f t="shared" si="1"/>
        <v>29138</v>
      </c>
      <c r="S48" s="13">
        <f t="shared" si="1"/>
        <v>370</v>
      </c>
      <c r="T48" s="53">
        <f t="shared" si="1"/>
        <v>41675</v>
      </c>
    </row>
    <row r="49" spans="1:20" ht="14.25">
      <c r="A49" s="23" t="s">
        <v>5</v>
      </c>
      <c r="B49" s="13">
        <f aca="true" t="shared" si="2" ref="B49:I49">SUM(B11,B17,B23,B28,B34,B43)</f>
        <v>24527</v>
      </c>
      <c r="C49" s="13">
        <f t="shared" si="2"/>
        <v>6866</v>
      </c>
      <c r="D49" s="53">
        <f t="shared" si="2"/>
        <v>31393</v>
      </c>
      <c r="E49" s="13">
        <f t="shared" si="2"/>
        <v>119562</v>
      </c>
      <c r="F49" s="13">
        <f t="shared" si="2"/>
        <v>12955</v>
      </c>
      <c r="G49" s="53">
        <f t="shared" si="2"/>
        <v>132517</v>
      </c>
      <c r="H49" s="13">
        <f t="shared" si="2"/>
        <v>425</v>
      </c>
      <c r="I49" s="53">
        <f t="shared" si="2"/>
        <v>164335</v>
      </c>
      <c r="J49" s="65"/>
      <c r="K49" s="172" t="s">
        <v>5</v>
      </c>
      <c r="L49" s="173">
        <f aca="true" t="shared" si="3" ref="L49:T49">SUM(L11,L17,L23,L28,L34,L43)</f>
        <v>3949</v>
      </c>
      <c r="M49" s="13">
        <f t="shared" si="3"/>
        <v>6699</v>
      </c>
      <c r="N49" s="13">
        <f t="shared" si="3"/>
        <v>18287</v>
      </c>
      <c r="O49" s="53">
        <f t="shared" si="3"/>
        <v>28935</v>
      </c>
      <c r="P49" s="13">
        <f t="shared" si="3"/>
        <v>50256</v>
      </c>
      <c r="Q49" s="13">
        <f t="shared" si="3"/>
        <v>84237</v>
      </c>
      <c r="R49" s="53">
        <f t="shared" si="3"/>
        <v>134493</v>
      </c>
      <c r="S49" s="13">
        <f t="shared" si="3"/>
        <v>907</v>
      </c>
      <c r="T49" s="53">
        <f t="shared" si="3"/>
        <v>164335</v>
      </c>
    </row>
    <row r="50" spans="1:20" ht="14.25">
      <c r="A50" s="23" t="s">
        <v>6</v>
      </c>
      <c r="B50" s="13">
        <f aca="true" t="shared" si="4" ref="B50:I50">SUM(B12,B18,B29,B35,B44)</f>
        <v>26</v>
      </c>
      <c r="C50" s="13">
        <f t="shared" si="4"/>
        <v>4</v>
      </c>
      <c r="D50" s="53">
        <f t="shared" si="4"/>
        <v>30</v>
      </c>
      <c r="E50" s="13">
        <f t="shared" si="4"/>
        <v>78</v>
      </c>
      <c r="F50" s="13">
        <f t="shared" si="4"/>
        <v>8</v>
      </c>
      <c r="G50" s="53">
        <f t="shared" si="4"/>
        <v>86</v>
      </c>
      <c r="H50" s="13">
        <f t="shared" si="4"/>
        <v>0</v>
      </c>
      <c r="I50" s="53">
        <f t="shared" si="4"/>
        <v>116</v>
      </c>
      <c r="J50" s="66"/>
      <c r="K50" s="172" t="s">
        <v>6</v>
      </c>
      <c r="L50" s="173">
        <f aca="true" t="shared" si="5" ref="L50:T50">SUM(L12,L18,L29,L35,L44)</f>
        <v>1</v>
      </c>
      <c r="M50" s="13">
        <f t="shared" si="5"/>
        <v>1</v>
      </c>
      <c r="N50" s="13">
        <f t="shared" si="5"/>
        <v>10</v>
      </c>
      <c r="O50" s="53">
        <f t="shared" si="5"/>
        <v>12</v>
      </c>
      <c r="P50" s="13">
        <f t="shared" si="5"/>
        <v>31</v>
      </c>
      <c r="Q50" s="13">
        <f t="shared" si="5"/>
        <v>72</v>
      </c>
      <c r="R50" s="53">
        <f t="shared" si="5"/>
        <v>103</v>
      </c>
      <c r="S50" s="13">
        <f t="shared" si="5"/>
        <v>1</v>
      </c>
      <c r="T50" s="53">
        <f t="shared" si="5"/>
        <v>116</v>
      </c>
    </row>
    <row r="51" spans="1:20" ht="14.25">
      <c r="A51" s="23" t="s">
        <v>7</v>
      </c>
      <c r="B51" s="13">
        <f aca="true" t="shared" si="6" ref="B51:I51">SUM(B13,B19,B24,B30,B36,B45)</f>
        <v>12910</v>
      </c>
      <c r="C51" s="13">
        <f t="shared" si="6"/>
        <v>3299</v>
      </c>
      <c r="D51" s="53">
        <f t="shared" si="6"/>
        <v>16209</v>
      </c>
      <c r="E51" s="13">
        <f t="shared" si="6"/>
        <v>38423</v>
      </c>
      <c r="F51" s="13">
        <f t="shared" si="6"/>
        <v>5348</v>
      </c>
      <c r="G51" s="53">
        <f t="shared" si="6"/>
        <v>43771</v>
      </c>
      <c r="H51" s="13">
        <f t="shared" si="6"/>
        <v>273</v>
      </c>
      <c r="I51" s="53">
        <f t="shared" si="6"/>
        <v>60253</v>
      </c>
      <c r="J51" s="65"/>
      <c r="K51" s="172" t="s">
        <v>7</v>
      </c>
      <c r="L51" s="173">
        <f aca="true" t="shared" si="7" ref="L51:T51">SUM(L13,L19,L24,L30,L36,L45)</f>
        <v>3208</v>
      </c>
      <c r="M51" s="13">
        <f t="shared" si="7"/>
        <v>3599</v>
      </c>
      <c r="N51" s="13">
        <f t="shared" si="7"/>
        <v>7765</v>
      </c>
      <c r="O51" s="53">
        <f t="shared" si="7"/>
        <v>14572</v>
      </c>
      <c r="P51" s="13">
        <f t="shared" si="7"/>
        <v>18472</v>
      </c>
      <c r="Q51" s="13">
        <f t="shared" si="7"/>
        <v>26765</v>
      </c>
      <c r="R51" s="53">
        <f t="shared" si="7"/>
        <v>45237</v>
      </c>
      <c r="S51" s="13">
        <f t="shared" si="7"/>
        <v>444</v>
      </c>
      <c r="T51" s="53">
        <f t="shared" si="7"/>
        <v>60253</v>
      </c>
    </row>
    <row r="52" spans="1:20" ht="14.25">
      <c r="A52" s="174" t="s">
        <v>15</v>
      </c>
      <c r="B52" s="17">
        <f aca="true" t="shared" si="8" ref="B52:I52">SUM(B48:B51)</f>
        <v>46801</v>
      </c>
      <c r="C52" s="17">
        <f t="shared" si="8"/>
        <v>13067</v>
      </c>
      <c r="D52" s="17">
        <f t="shared" si="8"/>
        <v>59868</v>
      </c>
      <c r="E52" s="17">
        <f t="shared" si="8"/>
        <v>182694</v>
      </c>
      <c r="F52" s="17">
        <f t="shared" si="8"/>
        <v>22932</v>
      </c>
      <c r="G52" s="17">
        <f t="shared" si="8"/>
        <v>205626</v>
      </c>
      <c r="H52" s="17">
        <f t="shared" si="8"/>
        <v>885</v>
      </c>
      <c r="I52" s="17">
        <f t="shared" si="8"/>
        <v>266379</v>
      </c>
      <c r="J52" s="65"/>
      <c r="K52" s="175" t="s">
        <v>15</v>
      </c>
      <c r="L52" s="16">
        <f aca="true" t="shared" si="9" ref="L52:T52">SUM(L48:L51)</f>
        <v>9375</v>
      </c>
      <c r="M52" s="17">
        <f t="shared" si="9"/>
        <v>13203</v>
      </c>
      <c r="N52" s="17">
        <f t="shared" si="9"/>
        <v>33108</v>
      </c>
      <c r="O52" s="17">
        <f t="shared" si="9"/>
        <v>55686</v>
      </c>
      <c r="P52" s="17">
        <f t="shared" si="9"/>
        <v>81904</v>
      </c>
      <c r="Q52" s="17">
        <f t="shared" si="9"/>
        <v>127067</v>
      </c>
      <c r="R52" s="17">
        <f t="shared" si="9"/>
        <v>208971</v>
      </c>
      <c r="S52" s="17">
        <f t="shared" si="9"/>
        <v>1722</v>
      </c>
      <c r="T52" s="17">
        <f t="shared" si="9"/>
        <v>266379</v>
      </c>
    </row>
    <row r="53" spans="1:10" ht="14.25">
      <c r="A53" s="23"/>
      <c r="J53" s="65"/>
    </row>
    <row r="54" spans="1:10" ht="14.25">
      <c r="A54" s="130" t="s">
        <v>62</v>
      </c>
      <c r="J54" s="65"/>
    </row>
    <row r="55" spans="1:10" ht="14.25">
      <c r="A55" s="130" t="s">
        <v>63</v>
      </c>
      <c r="J55" s="65"/>
    </row>
    <row r="56" spans="1:10" ht="14.25">
      <c r="A56" s="21"/>
      <c r="J56" s="66"/>
    </row>
    <row r="57" spans="1:10" ht="14.25">
      <c r="A57" s="21"/>
      <c r="J57" s="65"/>
    </row>
    <row r="58" spans="1:10" ht="14.25">
      <c r="A58" s="21"/>
      <c r="J58" s="65"/>
    </row>
    <row r="59" ht="14.25">
      <c r="J59" s="65"/>
    </row>
    <row r="60" ht="14.25">
      <c r="J60" s="65"/>
    </row>
    <row r="61" ht="14.25">
      <c r="J61" s="65"/>
    </row>
    <row r="62" ht="14.25">
      <c r="J62" s="66"/>
    </row>
  </sheetData>
  <sheetProtection/>
  <mergeCells count="11">
    <mergeCell ref="K3:T3"/>
    <mergeCell ref="L1:T1"/>
    <mergeCell ref="B7:D7"/>
    <mergeCell ref="L7:O7"/>
    <mergeCell ref="A2:I2"/>
    <mergeCell ref="A5:I5"/>
    <mergeCell ref="K5:T5"/>
    <mergeCell ref="K2:T2"/>
    <mergeCell ref="E7:G7"/>
    <mergeCell ref="P7:R7"/>
    <mergeCell ref="A3:I3"/>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T65"/>
  <sheetViews>
    <sheetView zoomScalePageLayoutView="0" workbookViewId="0" topLeftCell="A1">
      <selection activeCell="A71" sqref="A71"/>
    </sheetView>
  </sheetViews>
  <sheetFormatPr defaultColWidth="9.140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10" width="9.421875" style="55"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16384" width="8.8515625" style="22" customWidth="1"/>
  </cols>
  <sheetData>
    <row r="1" spans="1:20" s="158" customFormat="1" ht="12.75">
      <c r="A1" s="1"/>
      <c r="D1" s="159"/>
      <c r="I1" s="159"/>
      <c r="J1" s="159"/>
      <c r="K1" s="29"/>
      <c r="L1" s="202"/>
      <c r="M1" s="202"/>
      <c r="N1" s="202"/>
      <c r="O1" s="202"/>
      <c r="P1" s="202"/>
      <c r="Q1" s="202"/>
      <c r="R1" s="202"/>
      <c r="S1" s="202"/>
      <c r="T1" s="202"/>
    </row>
    <row r="2" spans="1:20" s="158" customFormat="1" ht="12.75">
      <c r="A2" s="202" t="s">
        <v>22</v>
      </c>
      <c r="B2" s="202"/>
      <c r="C2" s="202"/>
      <c r="D2" s="202"/>
      <c r="E2" s="202"/>
      <c r="F2" s="202"/>
      <c r="G2" s="202"/>
      <c r="H2" s="202"/>
      <c r="I2" s="202"/>
      <c r="J2" s="161"/>
      <c r="K2" s="202" t="s">
        <v>22</v>
      </c>
      <c r="L2" s="202"/>
      <c r="M2" s="202"/>
      <c r="N2" s="202"/>
      <c r="O2" s="202"/>
      <c r="P2" s="202"/>
      <c r="Q2" s="202"/>
      <c r="R2" s="202"/>
      <c r="S2" s="202"/>
      <c r="T2" s="202"/>
    </row>
    <row r="3" spans="1:20" s="223" customFormat="1" ht="13.5">
      <c r="A3" s="221" t="s">
        <v>93</v>
      </c>
      <c r="B3" s="221"/>
      <c r="C3" s="221"/>
      <c r="D3" s="221"/>
      <c r="E3" s="221"/>
      <c r="F3" s="221"/>
      <c r="G3" s="221"/>
      <c r="H3" s="221"/>
      <c r="I3" s="221"/>
      <c r="J3" s="222"/>
      <c r="K3" s="221" t="s">
        <v>93</v>
      </c>
      <c r="L3" s="221"/>
      <c r="M3" s="221"/>
      <c r="N3" s="221"/>
      <c r="O3" s="221"/>
      <c r="P3" s="221"/>
      <c r="Q3" s="221"/>
      <c r="R3" s="221"/>
      <c r="S3" s="221"/>
      <c r="T3" s="221"/>
    </row>
    <row r="4" spans="1:20" s="158" customFormat="1" ht="6.75" customHeight="1">
      <c r="A4" s="161"/>
      <c r="B4" s="161"/>
      <c r="C4" s="161"/>
      <c r="D4" s="161"/>
      <c r="E4" s="161"/>
      <c r="F4" s="161"/>
      <c r="G4" s="161"/>
      <c r="H4" s="161"/>
      <c r="I4" s="161"/>
      <c r="J4" s="161"/>
      <c r="K4" s="157"/>
      <c r="L4" s="157"/>
      <c r="M4" s="157"/>
      <c r="N4" s="157"/>
      <c r="O4" s="157"/>
      <c r="P4" s="157"/>
      <c r="Q4" s="157"/>
      <c r="R4" s="157"/>
      <c r="S4" s="157"/>
      <c r="T4" s="157"/>
    </row>
    <row r="5" spans="1:20" s="158" customFormat="1" ht="12.75">
      <c r="A5" s="202" t="s">
        <v>28</v>
      </c>
      <c r="B5" s="202"/>
      <c r="C5" s="202"/>
      <c r="D5" s="202"/>
      <c r="E5" s="202"/>
      <c r="F5" s="202"/>
      <c r="G5" s="202"/>
      <c r="H5" s="202"/>
      <c r="I5" s="202"/>
      <c r="J5" s="161"/>
      <c r="K5" s="207" t="s">
        <v>16</v>
      </c>
      <c r="L5" s="207"/>
      <c r="M5" s="207"/>
      <c r="N5" s="207"/>
      <c r="O5" s="207"/>
      <c r="P5" s="207"/>
      <c r="Q5" s="207"/>
      <c r="R5" s="207"/>
      <c r="S5" s="207"/>
      <c r="T5" s="207"/>
    </row>
    <row r="6" spans="1:20" ht="8.25" customHeight="1" thickBot="1">
      <c r="A6" s="161"/>
      <c r="B6" s="161"/>
      <c r="C6" s="161"/>
      <c r="D6" s="161"/>
      <c r="E6" s="161"/>
      <c r="F6" s="161"/>
      <c r="G6" s="161"/>
      <c r="H6" s="161"/>
      <c r="I6" s="161"/>
      <c r="J6" s="161"/>
      <c r="L6" s="161"/>
      <c r="M6" s="161"/>
      <c r="N6" s="161"/>
      <c r="O6" s="161"/>
      <c r="P6" s="161"/>
      <c r="Q6" s="161"/>
      <c r="R6" s="161"/>
      <c r="S6" s="161"/>
      <c r="T6" s="161"/>
    </row>
    <row r="7" spans="1:20" ht="14.25">
      <c r="A7" s="160"/>
      <c r="B7" s="203" t="s">
        <v>34</v>
      </c>
      <c r="C7" s="203"/>
      <c r="D7" s="203"/>
      <c r="E7" s="204" t="s">
        <v>35</v>
      </c>
      <c r="F7" s="205"/>
      <c r="G7" s="206"/>
      <c r="H7" s="162"/>
      <c r="I7" s="160"/>
      <c r="J7" s="161"/>
      <c r="K7" s="163"/>
      <c r="L7" s="203" t="s">
        <v>34</v>
      </c>
      <c r="M7" s="203"/>
      <c r="N7" s="203"/>
      <c r="O7" s="203"/>
      <c r="P7" s="204" t="s">
        <v>35</v>
      </c>
      <c r="Q7" s="205"/>
      <c r="R7" s="206"/>
      <c r="S7" s="162"/>
      <c r="T7" s="160"/>
    </row>
    <row r="8" spans="1:20" ht="60" customHeight="1">
      <c r="A8" s="72"/>
      <c r="B8" s="69" t="s">
        <v>49</v>
      </c>
      <c r="C8" s="69" t="s">
        <v>60</v>
      </c>
      <c r="D8" s="70" t="s">
        <v>37</v>
      </c>
      <c r="E8" s="69" t="s">
        <v>50</v>
      </c>
      <c r="F8" s="69" t="s">
        <v>61</v>
      </c>
      <c r="G8" s="70" t="s">
        <v>38</v>
      </c>
      <c r="H8" s="69" t="s">
        <v>33</v>
      </c>
      <c r="I8" s="71" t="s">
        <v>15</v>
      </c>
      <c r="J8" s="161"/>
      <c r="K8" s="72"/>
      <c r="L8" s="68" t="s">
        <v>29</v>
      </c>
      <c r="M8" s="69" t="s">
        <v>30</v>
      </c>
      <c r="N8" s="69" t="s">
        <v>31</v>
      </c>
      <c r="O8" s="70" t="s">
        <v>37</v>
      </c>
      <c r="P8" s="69" t="s">
        <v>36</v>
      </c>
      <c r="Q8" s="69" t="s">
        <v>32</v>
      </c>
      <c r="R8" s="70" t="s">
        <v>38</v>
      </c>
      <c r="S8" s="69" t="s">
        <v>33</v>
      </c>
      <c r="T8" s="71" t="s">
        <v>15</v>
      </c>
    </row>
    <row r="9" spans="1:20" ht="14.25">
      <c r="A9" s="164" t="s">
        <v>3</v>
      </c>
      <c r="B9" s="165"/>
      <c r="C9" s="165"/>
      <c r="D9" s="166"/>
      <c r="E9" s="167"/>
      <c r="F9" s="167"/>
      <c r="G9" s="166"/>
      <c r="H9" s="167"/>
      <c r="I9" s="168"/>
      <c r="J9" s="161"/>
      <c r="K9" s="169" t="s">
        <v>3</v>
      </c>
      <c r="L9" s="170"/>
      <c r="M9" s="165"/>
      <c r="N9" s="167"/>
      <c r="O9" s="171"/>
      <c r="P9" s="167"/>
      <c r="Q9" s="167"/>
      <c r="R9" s="166"/>
      <c r="S9" s="167"/>
      <c r="T9" s="168"/>
    </row>
    <row r="10" spans="1:20" ht="14.25">
      <c r="A10" s="23" t="s">
        <v>4</v>
      </c>
      <c r="B10" s="13">
        <v>2985</v>
      </c>
      <c r="C10" s="13">
        <v>1132</v>
      </c>
      <c r="D10" s="53">
        <f>SUM(B10:C10)</f>
        <v>4117</v>
      </c>
      <c r="E10" s="13">
        <v>11218</v>
      </c>
      <c r="F10" s="13">
        <v>1543</v>
      </c>
      <c r="G10" s="53">
        <f>SUM(E10:F10)</f>
        <v>12761</v>
      </c>
      <c r="H10" s="13">
        <v>18</v>
      </c>
      <c r="I10" s="53">
        <f>SUM(H10,G10,D10)</f>
        <v>16896</v>
      </c>
      <c r="J10" s="157"/>
      <c r="K10" s="172" t="s">
        <v>4</v>
      </c>
      <c r="L10" s="173">
        <v>1357</v>
      </c>
      <c r="M10" s="13">
        <v>1436</v>
      </c>
      <c r="N10" s="13">
        <v>2790</v>
      </c>
      <c r="O10" s="53">
        <f>SUM(L10:N10)</f>
        <v>5583</v>
      </c>
      <c r="P10" s="13">
        <v>5453</v>
      </c>
      <c r="Q10" s="13">
        <v>5792</v>
      </c>
      <c r="R10" s="53">
        <f>SUM(P10:Q10)</f>
        <v>11245</v>
      </c>
      <c r="S10" s="13">
        <v>68</v>
      </c>
      <c r="T10" s="53">
        <f>SUM(S10,R10,O10)</f>
        <v>16896</v>
      </c>
    </row>
    <row r="11" spans="1:20" ht="14.25">
      <c r="A11" s="23" t="s">
        <v>5</v>
      </c>
      <c r="B11" s="13">
        <v>9210</v>
      </c>
      <c r="C11" s="13">
        <v>3912</v>
      </c>
      <c r="D11" s="53">
        <f>SUM(B11:C11)</f>
        <v>13122</v>
      </c>
      <c r="E11" s="13">
        <v>51827</v>
      </c>
      <c r="F11" s="13">
        <v>5536</v>
      </c>
      <c r="G11" s="53">
        <f>SUM(E11:F11)</f>
        <v>57363</v>
      </c>
      <c r="H11" s="13">
        <v>67</v>
      </c>
      <c r="I11" s="53">
        <f>SUM(H11,G11,D11)</f>
        <v>70552</v>
      </c>
      <c r="J11" s="67"/>
      <c r="K11" s="172" t="s">
        <v>5</v>
      </c>
      <c r="L11" s="173">
        <v>3071</v>
      </c>
      <c r="M11" s="13">
        <v>3868</v>
      </c>
      <c r="N11" s="13">
        <v>7900</v>
      </c>
      <c r="O11" s="53">
        <f>SUM(L11:N11)</f>
        <v>14839</v>
      </c>
      <c r="P11" s="13">
        <v>22630</v>
      </c>
      <c r="Q11" s="13">
        <v>32748</v>
      </c>
      <c r="R11" s="53">
        <f>SUM(P11:Q11)</f>
        <v>55378</v>
      </c>
      <c r="S11" s="13">
        <v>335</v>
      </c>
      <c r="T11" s="53">
        <f>SUM(S11,R11,O11)</f>
        <v>70552</v>
      </c>
    </row>
    <row r="12" spans="1:20" ht="14.25">
      <c r="A12" s="23" t="s">
        <v>6</v>
      </c>
      <c r="B12" s="13">
        <v>0</v>
      </c>
      <c r="C12" s="13">
        <v>0</v>
      </c>
      <c r="D12" s="53">
        <f>SUM(B12:C12)</f>
        <v>0</v>
      </c>
      <c r="E12" s="13">
        <v>0</v>
      </c>
      <c r="F12" s="13">
        <v>0</v>
      </c>
      <c r="G12" s="53">
        <f>SUM(E12:F12)</f>
        <v>0</v>
      </c>
      <c r="H12" s="13">
        <v>0</v>
      </c>
      <c r="I12" s="53">
        <f>SUM(H12,G12,D12)</f>
        <v>0</v>
      </c>
      <c r="J12" s="67"/>
      <c r="K12" s="172" t="s">
        <v>6</v>
      </c>
      <c r="L12" s="173">
        <v>0</v>
      </c>
      <c r="M12" s="13">
        <v>0</v>
      </c>
      <c r="N12" s="13">
        <v>0</v>
      </c>
      <c r="O12" s="53">
        <f>SUM(L12:N12)</f>
        <v>0</v>
      </c>
      <c r="P12" s="13">
        <v>0</v>
      </c>
      <c r="Q12" s="13">
        <v>0</v>
      </c>
      <c r="R12" s="53">
        <f>SUM(P12:Q12)</f>
        <v>0</v>
      </c>
      <c r="S12" s="13">
        <v>0</v>
      </c>
      <c r="T12" s="53">
        <f>SUM(S12,R12,O12)</f>
        <v>0</v>
      </c>
    </row>
    <row r="13" spans="1:20" ht="14.25">
      <c r="A13" s="23" t="s">
        <v>7</v>
      </c>
      <c r="B13" s="13">
        <v>5775</v>
      </c>
      <c r="C13" s="13">
        <v>1946</v>
      </c>
      <c r="D13" s="53">
        <f>SUM(B13:C13)</f>
        <v>7721</v>
      </c>
      <c r="E13" s="13">
        <v>24249</v>
      </c>
      <c r="F13" s="13">
        <v>2545</v>
      </c>
      <c r="G13" s="53">
        <f>SUM(E13:F13)</f>
        <v>26794</v>
      </c>
      <c r="H13" s="13">
        <v>13</v>
      </c>
      <c r="I13" s="53">
        <f>SUM(H13,G13,D13)</f>
        <v>34528</v>
      </c>
      <c r="J13" s="30"/>
      <c r="K13" s="172" t="s">
        <v>7</v>
      </c>
      <c r="L13" s="173">
        <v>3000</v>
      </c>
      <c r="M13" s="13">
        <v>2587</v>
      </c>
      <c r="N13" s="13">
        <v>4580</v>
      </c>
      <c r="O13" s="53">
        <f>SUM(L13:N13)</f>
        <v>10167</v>
      </c>
      <c r="P13" s="13">
        <v>11034</v>
      </c>
      <c r="Q13" s="13">
        <v>13241</v>
      </c>
      <c r="R13" s="53">
        <f>SUM(P13:Q13)</f>
        <v>24275</v>
      </c>
      <c r="S13" s="13">
        <v>86</v>
      </c>
      <c r="T13" s="53">
        <f>SUM(S13,R13,O13)</f>
        <v>34528</v>
      </c>
    </row>
    <row r="14" spans="1:20" ht="14.25">
      <c r="A14" s="174" t="s">
        <v>0</v>
      </c>
      <c r="B14" s="17">
        <v>17970</v>
      </c>
      <c r="C14" s="17">
        <v>6990</v>
      </c>
      <c r="D14" s="17">
        <f>SUM(B14:C14)</f>
        <v>24960</v>
      </c>
      <c r="E14" s="17">
        <v>87294</v>
      </c>
      <c r="F14" s="17">
        <v>9624</v>
      </c>
      <c r="G14" s="17">
        <f>SUM(E14:F14)</f>
        <v>96918</v>
      </c>
      <c r="H14" s="17">
        <v>98</v>
      </c>
      <c r="I14" s="17">
        <f>SUM(H14,G14,D14)</f>
        <v>121976</v>
      </c>
      <c r="J14" s="65"/>
      <c r="K14" s="175" t="s">
        <v>0</v>
      </c>
      <c r="L14" s="16">
        <v>7428</v>
      </c>
      <c r="M14" s="17">
        <v>7891</v>
      </c>
      <c r="N14" s="17">
        <v>15270</v>
      </c>
      <c r="O14" s="17">
        <f>SUM(L14:N14)</f>
        <v>30589</v>
      </c>
      <c r="P14" s="17">
        <v>39117</v>
      </c>
      <c r="Q14" s="17">
        <v>51781</v>
      </c>
      <c r="R14" s="17">
        <f>SUM(P14:Q14)</f>
        <v>90898</v>
      </c>
      <c r="S14" s="17">
        <v>489</v>
      </c>
      <c r="T14" s="17">
        <f>SUM(S14,R14,O14)</f>
        <v>121976</v>
      </c>
    </row>
    <row r="15" spans="1:20" ht="14.25">
      <c r="A15" s="29" t="s">
        <v>8</v>
      </c>
      <c r="B15" s="13"/>
      <c r="C15" s="13"/>
      <c r="D15" s="53"/>
      <c r="E15" s="13"/>
      <c r="F15" s="13"/>
      <c r="G15" s="53"/>
      <c r="H15" s="13"/>
      <c r="I15" s="53"/>
      <c r="J15" s="65"/>
      <c r="K15" s="176" t="s">
        <v>8</v>
      </c>
      <c r="L15" s="173"/>
      <c r="M15" s="13"/>
      <c r="N15" s="13"/>
      <c r="O15" s="53"/>
      <c r="P15" s="13"/>
      <c r="Q15" s="13"/>
      <c r="R15" s="53"/>
      <c r="S15" s="13"/>
      <c r="T15" s="53"/>
    </row>
    <row r="16" spans="1:20" ht="14.25">
      <c r="A16" s="23" t="s">
        <v>4</v>
      </c>
      <c r="B16" s="13">
        <v>2441</v>
      </c>
      <c r="C16" s="13">
        <v>888</v>
      </c>
      <c r="D16" s="53">
        <f>SUM(B16:C16)</f>
        <v>3329</v>
      </c>
      <c r="E16" s="13">
        <v>6138</v>
      </c>
      <c r="F16" s="13">
        <v>1491</v>
      </c>
      <c r="G16" s="53">
        <f>SUM(E16:F16)</f>
        <v>7629</v>
      </c>
      <c r="H16" s="13">
        <v>7</v>
      </c>
      <c r="I16" s="53">
        <f>SUM(H16,G16,D16)</f>
        <v>10965</v>
      </c>
      <c r="J16" s="65"/>
      <c r="K16" s="172" t="s">
        <v>4</v>
      </c>
      <c r="L16" s="173">
        <v>399</v>
      </c>
      <c r="M16" s="13">
        <v>614</v>
      </c>
      <c r="N16" s="13">
        <v>1418</v>
      </c>
      <c r="O16" s="53">
        <f>SUM(L16:N16)</f>
        <v>2431</v>
      </c>
      <c r="P16" s="13">
        <v>3442</v>
      </c>
      <c r="Q16" s="13">
        <v>5036</v>
      </c>
      <c r="R16" s="53">
        <f>SUM(P16:Q16)</f>
        <v>8478</v>
      </c>
      <c r="S16" s="13">
        <v>56</v>
      </c>
      <c r="T16" s="53">
        <f>SUM(S16,R16,O16)</f>
        <v>10965</v>
      </c>
    </row>
    <row r="17" spans="1:20" ht="14.25">
      <c r="A17" s="23" t="s">
        <v>5</v>
      </c>
      <c r="B17" s="13">
        <v>5676</v>
      </c>
      <c r="C17" s="13">
        <v>2009</v>
      </c>
      <c r="D17" s="53">
        <f>SUM(B17:C17)</f>
        <v>7685</v>
      </c>
      <c r="E17" s="13">
        <v>24789</v>
      </c>
      <c r="F17" s="13">
        <v>3984</v>
      </c>
      <c r="G17" s="53">
        <f>SUM(E17:F17)</f>
        <v>28773</v>
      </c>
      <c r="H17" s="13">
        <v>46</v>
      </c>
      <c r="I17" s="53">
        <f>SUM(H17,G17,D17)</f>
        <v>36504</v>
      </c>
      <c r="J17" s="65"/>
      <c r="K17" s="172" t="s">
        <v>5</v>
      </c>
      <c r="L17" s="173">
        <v>550</v>
      </c>
      <c r="M17" s="13">
        <v>897</v>
      </c>
      <c r="N17" s="13">
        <v>2718</v>
      </c>
      <c r="O17" s="53">
        <f>SUM(L17:N17)</f>
        <v>4165</v>
      </c>
      <c r="P17" s="13">
        <v>9537</v>
      </c>
      <c r="Q17" s="13">
        <v>22554</v>
      </c>
      <c r="R17" s="53">
        <f>SUM(P17:Q17)</f>
        <v>32091</v>
      </c>
      <c r="S17" s="13">
        <v>248</v>
      </c>
      <c r="T17" s="53">
        <f>SUM(S17,R17,O17)</f>
        <v>36504</v>
      </c>
    </row>
    <row r="18" spans="1:20" ht="14.25">
      <c r="A18" s="23" t="s">
        <v>6</v>
      </c>
      <c r="B18" s="13">
        <v>0</v>
      </c>
      <c r="C18" s="13">
        <v>0</v>
      </c>
      <c r="D18" s="53">
        <f>SUM(B18:C18)</f>
        <v>0</v>
      </c>
      <c r="E18" s="13">
        <v>0</v>
      </c>
      <c r="F18" s="13">
        <v>0</v>
      </c>
      <c r="G18" s="53">
        <f>SUM(E18:F18)</f>
        <v>0</v>
      </c>
      <c r="H18" s="13">
        <v>0</v>
      </c>
      <c r="I18" s="53">
        <f>SUM(H18,G18,D18)</f>
        <v>0</v>
      </c>
      <c r="J18" s="65"/>
      <c r="K18" s="172" t="s">
        <v>6</v>
      </c>
      <c r="L18" s="173">
        <v>0</v>
      </c>
      <c r="M18" s="13">
        <v>0</v>
      </c>
      <c r="N18" s="13">
        <v>0</v>
      </c>
      <c r="O18" s="53">
        <f>SUM(L18:N18)</f>
        <v>0</v>
      </c>
      <c r="P18" s="13">
        <v>0</v>
      </c>
      <c r="Q18" s="13">
        <v>0</v>
      </c>
      <c r="R18" s="53">
        <f>SUM(P18:Q18)</f>
        <v>0</v>
      </c>
      <c r="S18" s="13">
        <v>0</v>
      </c>
      <c r="T18" s="53">
        <f>SUM(S18,R18,O18)</f>
        <v>0</v>
      </c>
    </row>
    <row r="19" spans="1:20" ht="14.25">
      <c r="A19" s="23" t="s">
        <v>7</v>
      </c>
      <c r="B19" s="13">
        <v>4004</v>
      </c>
      <c r="C19" s="13">
        <v>1552</v>
      </c>
      <c r="D19" s="53">
        <f>SUM(B19:C19)</f>
        <v>5556</v>
      </c>
      <c r="E19" s="13">
        <v>13635</v>
      </c>
      <c r="F19" s="13">
        <v>2388</v>
      </c>
      <c r="G19" s="53">
        <f>SUM(E19:F19)</f>
        <v>16023</v>
      </c>
      <c r="H19" s="13">
        <v>37</v>
      </c>
      <c r="I19" s="53">
        <f>SUM(H19,G19,D19)</f>
        <v>21616</v>
      </c>
      <c r="J19" s="65"/>
      <c r="K19" s="172" t="s">
        <v>7</v>
      </c>
      <c r="L19" s="173">
        <v>392</v>
      </c>
      <c r="M19" s="13">
        <v>687</v>
      </c>
      <c r="N19" s="13">
        <v>1916</v>
      </c>
      <c r="O19" s="53">
        <f>SUM(L19:N19)</f>
        <v>2995</v>
      </c>
      <c r="P19" s="13">
        <v>6415</v>
      </c>
      <c r="Q19" s="13">
        <v>12031</v>
      </c>
      <c r="R19" s="53">
        <f>SUM(P19:Q19)</f>
        <v>18446</v>
      </c>
      <c r="S19" s="13">
        <v>175</v>
      </c>
      <c r="T19" s="53">
        <f>SUM(S19,R19,O19)</f>
        <v>21616</v>
      </c>
    </row>
    <row r="20" spans="1:20" ht="14.25">
      <c r="A20" s="174" t="s">
        <v>0</v>
      </c>
      <c r="B20" s="17">
        <v>12121</v>
      </c>
      <c r="C20" s="17">
        <v>4449</v>
      </c>
      <c r="D20" s="17">
        <f>SUM(B20:C20)</f>
        <v>16570</v>
      </c>
      <c r="E20" s="17">
        <v>44562</v>
      </c>
      <c r="F20" s="17">
        <v>7863</v>
      </c>
      <c r="G20" s="17">
        <f>SUM(E20:F20)</f>
        <v>52425</v>
      </c>
      <c r="H20" s="17">
        <v>90</v>
      </c>
      <c r="I20" s="17">
        <f>SUM(H20,G20,D20)</f>
        <v>69085</v>
      </c>
      <c r="J20" s="66"/>
      <c r="K20" s="175" t="s">
        <v>0</v>
      </c>
      <c r="L20" s="16">
        <v>1341</v>
      </c>
      <c r="M20" s="17">
        <v>2198</v>
      </c>
      <c r="N20" s="17">
        <v>6052</v>
      </c>
      <c r="O20" s="17">
        <f>SUM(L20:N20)</f>
        <v>9591</v>
      </c>
      <c r="P20" s="17">
        <v>19394</v>
      </c>
      <c r="Q20" s="17">
        <v>39621</v>
      </c>
      <c r="R20" s="17">
        <f>SUM(P20:Q20)</f>
        <v>59015</v>
      </c>
      <c r="S20" s="17">
        <v>479</v>
      </c>
      <c r="T20" s="17">
        <f>SUM(S20,R20,O20)</f>
        <v>69085</v>
      </c>
    </row>
    <row r="21" spans="1:20" ht="14.25">
      <c r="A21" s="29" t="s">
        <v>9</v>
      </c>
      <c r="B21" s="13"/>
      <c r="C21" s="13"/>
      <c r="D21" s="53"/>
      <c r="E21" s="13"/>
      <c r="F21" s="13"/>
      <c r="G21" s="53"/>
      <c r="H21" s="13"/>
      <c r="I21" s="53"/>
      <c r="J21" s="66"/>
      <c r="K21" s="176" t="s">
        <v>9</v>
      </c>
      <c r="L21" s="173"/>
      <c r="M21" s="13"/>
      <c r="N21" s="13"/>
      <c r="O21" s="53"/>
      <c r="P21" s="13"/>
      <c r="Q21" s="13"/>
      <c r="R21" s="53"/>
      <c r="S21" s="13"/>
      <c r="T21" s="53"/>
    </row>
    <row r="22" spans="1:20" ht="14.25">
      <c r="A22" s="23" t="s">
        <v>4</v>
      </c>
      <c r="B22" s="13">
        <v>2367</v>
      </c>
      <c r="C22" s="13">
        <v>828</v>
      </c>
      <c r="D22" s="53">
        <f>SUM(B22:C22)</f>
        <v>3195</v>
      </c>
      <c r="E22" s="13">
        <v>583</v>
      </c>
      <c r="F22" s="13">
        <v>950</v>
      </c>
      <c r="G22" s="53">
        <f>SUM(E22:F22)</f>
        <v>1533</v>
      </c>
      <c r="H22" s="13">
        <v>1</v>
      </c>
      <c r="I22" s="53">
        <f>SUM(H22,G22,D22)</f>
        <v>4729</v>
      </c>
      <c r="J22" s="65"/>
      <c r="K22" s="172" t="s">
        <v>4</v>
      </c>
      <c r="L22" s="173">
        <v>313</v>
      </c>
      <c r="M22" s="13">
        <v>407</v>
      </c>
      <c r="N22" s="13">
        <v>979</v>
      </c>
      <c r="O22" s="53">
        <f>SUM(L22:N22)</f>
        <v>1699</v>
      </c>
      <c r="P22" s="13">
        <v>1503</v>
      </c>
      <c r="Q22" s="13">
        <v>1496</v>
      </c>
      <c r="R22" s="53">
        <f>SUM(P22:Q22)</f>
        <v>2999</v>
      </c>
      <c r="S22" s="13">
        <v>31</v>
      </c>
      <c r="T22" s="53">
        <f>SUM(S22,R22,O22)</f>
        <v>4729</v>
      </c>
    </row>
    <row r="23" spans="1:20" ht="14.25">
      <c r="A23" s="23" t="s">
        <v>5</v>
      </c>
      <c r="B23" s="13">
        <v>4293</v>
      </c>
      <c r="C23" s="13">
        <v>1538</v>
      </c>
      <c r="D23" s="53">
        <f>SUM(B23:C23)</f>
        <v>5831</v>
      </c>
      <c r="E23" s="13">
        <v>981</v>
      </c>
      <c r="F23" s="13">
        <v>1680</v>
      </c>
      <c r="G23" s="53">
        <f>SUM(E23:F23)</f>
        <v>2661</v>
      </c>
      <c r="H23" s="13">
        <v>5</v>
      </c>
      <c r="I23" s="53">
        <f>SUM(H23,G23,D23)</f>
        <v>8497</v>
      </c>
      <c r="J23" s="65"/>
      <c r="K23" s="172" t="s">
        <v>5</v>
      </c>
      <c r="L23" s="173">
        <v>646</v>
      </c>
      <c r="M23" s="13">
        <v>623</v>
      </c>
      <c r="N23" s="13">
        <v>1546</v>
      </c>
      <c r="O23" s="53">
        <f>SUM(L23:N23)</f>
        <v>2815</v>
      </c>
      <c r="P23" s="13">
        <v>2220</v>
      </c>
      <c r="Q23" s="13">
        <v>3422</v>
      </c>
      <c r="R23" s="53">
        <f>SUM(P23:Q23)</f>
        <v>5642</v>
      </c>
      <c r="S23" s="13">
        <v>40</v>
      </c>
      <c r="T23" s="53">
        <f>SUM(S23,R23,O23)</f>
        <v>8497</v>
      </c>
    </row>
    <row r="24" spans="1:20" ht="14.25">
      <c r="A24" s="23" t="s">
        <v>7</v>
      </c>
      <c r="B24" s="13">
        <v>2717</v>
      </c>
      <c r="C24" s="13">
        <v>735</v>
      </c>
      <c r="D24" s="53">
        <f>SUM(B24:C24)</f>
        <v>3452</v>
      </c>
      <c r="E24" s="13">
        <v>311</v>
      </c>
      <c r="F24" s="13">
        <v>562</v>
      </c>
      <c r="G24" s="53">
        <f>SUM(E24:F24)</f>
        <v>873</v>
      </c>
      <c r="H24" s="13">
        <v>6</v>
      </c>
      <c r="I24" s="53">
        <f>SUM(H24,G24,D24)</f>
        <v>4331</v>
      </c>
      <c r="J24" s="65"/>
      <c r="K24" s="172" t="s">
        <v>7</v>
      </c>
      <c r="L24" s="173">
        <v>538</v>
      </c>
      <c r="M24" s="13">
        <v>528</v>
      </c>
      <c r="N24" s="13">
        <v>1083</v>
      </c>
      <c r="O24" s="53">
        <f>SUM(L24:N24)</f>
        <v>2149</v>
      </c>
      <c r="P24" s="13">
        <v>1311</v>
      </c>
      <c r="Q24" s="13">
        <v>858</v>
      </c>
      <c r="R24" s="53">
        <f>SUM(P24:Q24)</f>
        <v>2169</v>
      </c>
      <c r="S24" s="13">
        <v>13</v>
      </c>
      <c r="T24" s="53">
        <f>SUM(S24,R24,O24)</f>
        <v>4331</v>
      </c>
    </row>
    <row r="25" spans="1:20" ht="14.25">
      <c r="A25" s="174" t="s">
        <v>0</v>
      </c>
      <c r="B25" s="17">
        <v>9377</v>
      </c>
      <c r="C25" s="17">
        <v>3101</v>
      </c>
      <c r="D25" s="17">
        <f>SUM(B25:C25)</f>
        <v>12478</v>
      </c>
      <c r="E25" s="17">
        <v>1875</v>
      </c>
      <c r="F25" s="17">
        <v>3192</v>
      </c>
      <c r="G25" s="17">
        <f>SUM(E25:F25)</f>
        <v>5067</v>
      </c>
      <c r="H25" s="17">
        <v>12</v>
      </c>
      <c r="I25" s="17">
        <f>SUM(H25,G25,D25)</f>
        <v>17557</v>
      </c>
      <c r="J25" s="65"/>
      <c r="K25" s="175" t="s">
        <v>0</v>
      </c>
      <c r="L25" s="16">
        <v>1497</v>
      </c>
      <c r="M25" s="17">
        <v>1558</v>
      </c>
      <c r="N25" s="17">
        <v>3608</v>
      </c>
      <c r="O25" s="17">
        <f>SUM(L25:N25)</f>
        <v>6663</v>
      </c>
      <c r="P25" s="17">
        <v>5034</v>
      </c>
      <c r="Q25" s="17">
        <v>5776</v>
      </c>
      <c r="R25" s="17">
        <f>SUM(P25:Q25)</f>
        <v>10810</v>
      </c>
      <c r="S25" s="17">
        <v>84</v>
      </c>
      <c r="T25" s="17">
        <f>SUM(S25,R25,O25)</f>
        <v>17557</v>
      </c>
    </row>
    <row r="26" spans="1:20" ht="14.25">
      <c r="A26" s="29" t="s">
        <v>10</v>
      </c>
      <c r="B26" s="13"/>
      <c r="C26" s="13"/>
      <c r="D26" s="53"/>
      <c r="E26" s="13"/>
      <c r="F26" s="13"/>
      <c r="G26" s="53"/>
      <c r="H26" s="13"/>
      <c r="I26" s="53"/>
      <c r="J26" s="65"/>
      <c r="K26" s="176" t="s">
        <v>10</v>
      </c>
      <c r="L26" s="173"/>
      <c r="M26" s="13"/>
      <c r="N26" s="13"/>
      <c r="O26" s="53"/>
      <c r="P26" s="13"/>
      <c r="Q26" s="13"/>
      <c r="R26" s="53"/>
      <c r="S26" s="13"/>
      <c r="T26" s="53"/>
    </row>
    <row r="27" spans="1:20" ht="14.25">
      <c r="A27" s="23" t="s">
        <v>4</v>
      </c>
      <c r="B27" s="13">
        <v>1446</v>
      </c>
      <c r="C27" s="13">
        <v>420</v>
      </c>
      <c r="D27" s="53">
        <f>SUM(B27:C27)</f>
        <v>1866</v>
      </c>
      <c r="E27" s="13">
        <v>7054</v>
      </c>
      <c r="F27" s="13">
        <v>553</v>
      </c>
      <c r="G27" s="53">
        <f>SUM(E27:F27)</f>
        <v>7607</v>
      </c>
      <c r="H27" s="13">
        <v>9</v>
      </c>
      <c r="I27" s="53">
        <f>SUM(H27,G27,D27)</f>
        <v>9482</v>
      </c>
      <c r="J27" s="65"/>
      <c r="K27" s="172" t="s">
        <v>4</v>
      </c>
      <c r="L27" s="173">
        <v>475</v>
      </c>
      <c r="M27" s="13">
        <v>660</v>
      </c>
      <c r="N27" s="13">
        <v>1842</v>
      </c>
      <c r="O27" s="53">
        <f>SUM(L27:N27)</f>
        <v>2977</v>
      </c>
      <c r="P27" s="13">
        <v>3487</v>
      </c>
      <c r="Q27" s="13">
        <v>2947</v>
      </c>
      <c r="R27" s="53">
        <f>SUM(P27:Q27)</f>
        <v>6434</v>
      </c>
      <c r="S27" s="13">
        <v>71</v>
      </c>
      <c r="T27" s="53">
        <f>SUM(S27,R27,O27)</f>
        <v>9482</v>
      </c>
    </row>
    <row r="28" spans="1:20" ht="14.25">
      <c r="A28" s="23" t="s">
        <v>5</v>
      </c>
      <c r="B28" s="13">
        <v>3579</v>
      </c>
      <c r="C28" s="13">
        <v>1062</v>
      </c>
      <c r="D28" s="53">
        <f>SUM(B28:C28)</f>
        <v>4641</v>
      </c>
      <c r="E28" s="13">
        <v>44835</v>
      </c>
      <c r="F28" s="13">
        <v>2078</v>
      </c>
      <c r="G28" s="53">
        <f>SUM(E28:F28)</f>
        <v>46913</v>
      </c>
      <c r="H28" s="13">
        <v>19</v>
      </c>
      <c r="I28" s="53">
        <f>SUM(H28,G28,D28)</f>
        <v>51573</v>
      </c>
      <c r="J28" s="66"/>
      <c r="K28" s="172" t="s">
        <v>5</v>
      </c>
      <c r="L28" s="173">
        <v>771</v>
      </c>
      <c r="M28" s="13">
        <v>1465</v>
      </c>
      <c r="N28" s="13">
        <v>5114</v>
      </c>
      <c r="O28" s="53">
        <f>SUM(L28:N28)</f>
        <v>7350</v>
      </c>
      <c r="P28" s="13">
        <v>18675</v>
      </c>
      <c r="Q28" s="13">
        <v>25381</v>
      </c>
      <c r="R28" s="53">
        <f>SUM(P28:Q28)</f>
        <v>44056</v>
      </c>
      <c r="S28" s="13">
        <v>167</v>
      </c>
      <c r="T28" s="53">
        <f>SUM(S28,R28,O28)</f>
        <v>51573</v>
      </c>
    </row>
    <row r="29" spans="1:20" ht="14.25">
      <c r="A29" s="23" t="s">
        <v>6</v>
      </c>
      <c r="B29" s="13">
        <v>0</v>
      </c>
      <c r="C29" s="13">
        <v>0</v>
      </c>
      <c r="D29" s="53">
        <f>SUM(B29:C29)</f>
        <v>0</v>
      </c>
      <c r="E29" s="13">
        <v>0</v>
      </c>
      <c r="F29" s="13">
        <v>0</v>
      </c>
      <c r="G29" s="53">
        <f>SUM(E29:F29)</f>
        <v>0</v>
      </c>
      <c r="H29" s="13">
        <v>0</v>
      </c>
      <c r="I29" s="53">
        <f>SUM(H29,G29,D29)</f>
        <v>0</v>
      </c>
      <c r="J29" s="66"/>
      <c r="K29" s="172" t="s">
        <v>6</v>
      </c>
      <c r="L29" s="173">
        <v>0</v>
      </c>
      <c r="M29" s="13">
        <v>0</v>
      </c>
      <c r="N29" s="13">
        <v>0</v>
      </c>
      <c r="O29" s="53">
        <f>SUM(L29:N29)</f>
        <v>0</v>
      </c>
      <c r="P29" s="13">
        <v>0</v>
      </c>
      <c r="Q29" s="13">
        <v>0</v>
      </c>
      <c r="R29" s="53">
        <f>SUM(P29:Q29)</f>
        <v>0</v>
      </c>
      <c r="S29" s="13">
        <v>0</v>
      </c>
      <c r="T29" s="53">
        <f>SUM(S29,R29,O29)</f>
        <v>0</v>
      </c>
    </row>
    <row r="30" spans="1:20" ht="14.25">
      <c r="A30" s="23" t="s">
        <v>7</v>
      </c>
      <c r="B30" s="13">
        <v>539</v>
      </c>
      <c r="C30" s="13">
        <v>200</v>
      </c>
      <c r="D30" s="53">
        <f>SUM(B30:C30)</f>
        <v>739</v>
      </c>
      <c r="E30" s="13">
        <v>8713</v>
      </c>
      <c r="F30" s="13">
        <v>390</v>
      </c>
      <c r="G30" s="53">
        <f>SUM(E30:F30)</f>
        <v>9103</v>
      </c>
      <c r="H30" s="13">
        <v>4</v>
      </c>
      <c r="I30" s="53">
        <f>SUM(H30,G30,D30)</f>
        <v>9846</v>
      </c>
      <c r="J30" s="65"/>
      <c r="K30" s="172" t="s">
        <v>7</v>
      </c>
      <c r="L30" s="173">
        <v>191</v>
      </c>
      <c r="M30" s="13">
        <v>376</v>
      </c>
      <c r="N30" s="13">
        <v>1025</v>
      </c>
      <c r="O30" s="53">
        <f>SUM(L30:N30)</f>
        <v>1592</v>
      </c>
      <c r="P30" s="13">
        <v>3949</v>
      </c>
      <c r="Q30" s="13">
        <v>4283</v>
      </c>
      <c r="R30" s="53">
        <f>SUM(P30:Q30)</f>
        <v>8232</v>
      </c>
      <c r="S30" s="13">
        <v>22</v>
      </c>
      <c r="T30" s="53">
        <f>SUM(S30,R30,O30)</f>
        <v>9846</v>
      </c>
    </row>
    <row r="31" spans="1:20" ht="14.25">
      <c r="A31" s="174" t="s">
        <v>0</v>
      </c>
      <c r="B31" s="17">
        <v>5564</v>
      </c>
      <c r="C31" s="17">
        <v>1682</v>
      </c>
      <c r="D31" s="17">
        <f>SUM(B31:C31)</f>
        <v>7246</v>
      </c>
      <c r="E31" s="17">
        <v>60602</v>
      </c>
      <c r="F31" s="17">
        <v>3021</v>
      </c>
      <c r="G31" s="17">
        <f>SUM(E31:F31)</f>
        <v>63623</v>
      </c>
      <c r="H31" s="17">
        <v>32</v>
      </c>
      <c r="I31" s="17">
        <f>SUM(H31,G31,D31)</f>
        <v>70901</v>
      </c>
      <c r="J31" s="65"/>
      <c r="K31" s="175" t="s">
        <v>0</v>
      </c>
      <c r="L31" s="16">
        <v>1437</v>
      </c>
      <c r="M31" s="17">
        <v>2501</v>
      </c>
      <c r="N31" s="17">
        <v>7981</v>
      </c>
      <c r="O31" s="17">
        <f>SUM(L31:N31)</f>
        <v>11919</v>
      </c>
      <c r="P31" s="17">
        <v>26111</v>
      </c>
      <c r="Q31" s="17">
        <v>32611</v>
      </c>
      <c r="R31" s="17">
        <f>SUM(P31:Q31)</f>
        <v>58722</v>
      </c>
      <c r="S31" s="17">
        <v>260</v>
      </c>
      <c r="T31" s="17">
        <f>SUM(S31,R31,O31)</f>
        <v>70901</v>
      </c>
    </row>
    <row r="32" spans="1:20" ht="14.25">
      <c r="A32" s="29" t="s">
        <v>11</v>
      </c>
      <c r="B32" s="13"/>
      <c r="C32" s="13"/>
      <c r="D32" s="53"/>
      <c r="E32" s="13"/>
      <c r="F32" s="13"/>
      <c r="G32" s="53"/>
      <c r="H32" s="13"/>
      <c r="I32" s="53"/>
      <c r="J32" s="65"/>
      <c r="K32" s="176" t="s">
        <v>11</v>
      </c>
      <c r="L32" s="173"/>
      <c r="M32" s="13"/>
      <c r="N32" s="13"/>
      <c r="O32" s="53"/>
      <c r="P32" s="13"/>
      <c r="Q32" s="13"/>
      <c r="R32" s="53"/>
      <c r="S32" s="13"/>
      <c r="T32" s="53"/>
    </row>
    <row r="33" spans="1:20" ht="14.25">
      <c r="A33" s="23" t="s">
        <v>4</v>
      </c>
      <c r="B33" s="13">
        <v>2081</v>
      </c>
      <c r="C33" s="13">
        <v>804</v>
      </c>
      <c r="D33" s="53">
        <f>SUM(B33:C33)</f>
        <v>2885</v>
      </c>
      <c r="E33" s="13">
        <v>10360</v>
      </c>
      <c r="F33" s="13">
        <v>1146</v>
      </c>
      <c r="G33" s="53">
        <f>SUM(E33:F33)</f>
        <v>11506</v>
      </c>
      <c r="H33" s="13">
        <v>8</v>
      </c>
      <c r="I33" s="53">
        <f>SUM(H33,G33,D33)</f>
        <v>14399</v>
      </c>
      <c r="J33" s="65"/>
      <c r="K33" s="172" t="s">
        <v>4</v>
      </c>
      <c r="L33" s="173">
        <v>731</v>
      </c>
      <c r="M33" s="13">
        <v>1041</v>
      </c>
      <c r="N33" s="13">
        <v>2356</v>
      </c>
      <c r="O33" s="53">
        <f>SUM(L33:N33)</f>
        <v>4128</v>
      </c>
      <c r="P33" s="13">
        <v>4943</v>
      </c>
      <c r="Q33" s="13">
        <v>5246</v>
      </c>
      <c r="R33" s="53">
        <f>SUM(P33:Q33)</f>
        <v>10189</v>
      </c>
      <c r="S33" s="13">
        <v>82</v>
      </c>
      <c r="T33" s="53">
        <f>SUM(S33,R33,O33)</f>
        <v>14399</v>
      </c>
    </row>
    <row r="34" spans="1:20" ht="16.5" customHeight="1">
      <c r="A34" s="23" t="s">
        <v>5</v>
      </c>
      <c r="B34" s="13">
        <v>6559</v>
      </c>
      <c r="C34" s="13">
        <v>2321</v>
      </c>
      <c r="D34" s="53">
        <f>SUM(B34:C34)</f>
        <v>8880</v>
      </c>
      <c r="E34" s="13">
        <v>50205</v>
      </c>
      <c r="F34" s="13">
        <v>3908</v>
      </c>
      <c r="G34" s="53">
        <f>SUM(E34:F34)</f>
        <v>54113</v>
      </c>
      <c r="H34" s="13">
        <v>35</v>
      </c>
      <c r="I34" s="53">
        <f>SUM(H34,G34,D34)</f>
        <v>63028</v>
      </c>
      <c r="J34" s="65"/>
      <c r="K34" s="172" t="s">
        <v>5</v>
      </c>
      <c r="L34" s="173">
        <v>1456</v>
      </c>
      <c r="M34" s="13">
        <v>2771</v>
      </c>
      <c r="N34" s="13">
        <v>6759</v>
      </c>
      <c r="O34" s="53">
        <f>SUM(L34:N34)</f>
        <v>10986</v>
      </c>
      <c r="P34" s="13">
        <v>19779</v>
      </c>
      <c r="Q34" s="13">
        <v>32051</v>
      </c>
      <c r="R34" s="53">
        <f>SUM(P34:Q34)</f>
        <v>51830</v>
      </c>
      <c r="S34" s="13">
        <v>212</v>
      </c>
      <c r="T34" s="53">
        <f>SUM(S34,R34,O34)</f>
        <v>63028</v>
      </c>
    </row>
    <row r="35" spans="1:20" ht="14.25">
      <c r="A35" s="23" t="s">
        <v>6</v>
      </c>
      <c r="B35" s="13">
        <v>0</v>
      </c>
      <c r="C35" s="13">
        <v>0</v>
      </c>
      <c r="D35" s="53">
        <f>SUM(B35:C35)</f>
        <v>0</v>
      </c>
      <c r="E35" s="13">
        <v>0</v>
      </c>
      <c r="F35" s="13">
        <v>0</v>
      </c>
      <c r="G35" s="53">
        <f>SUM(E35:F35)</f>
        <v>0</v>
      </c>
      <c r="H35" s="13">
        <v>0</v>
      </c>
      <c r="I35" s="53">
        <f>SUM(H35,G35,D35)</f>
        <v>0</v>
      </c>
      <c r="J35" s="65"/>
      <c r="K35" s="172" t="s">
        <v>6</v>
      </c>
      <c r="L35" s="173">
        <v>0</v>
      </c>
      <c r="M35" s="13">
        <v>0</v>
      </c>
      <c r="N35" s="13">
        <v>0</v>
      </c>
      <c r="O35" s="53">
        <f>SUM(L35:N35)</f>
        <v>0</v>
      </c>
      <c r="P35" s="13">
        <v>0</v>
      </c>
      <c r="Q35" s="13">
        <v>0</v>
      </c>
      <c r="R35" s="53">
        <f>SUM(P35:Q35)</f>
        <v>0</v>
      </c>
      <c r="S35" s="13">
        <v>0</v>
      </c>
      <c r="T35" s="53">
        <f>SUM(S35,R35,O35)</f>
        <v>0</v>
      </c>
    </row>
    <row r="36" spans="1:20" ht="14.25">
      <c r="A36" s="23" t="s">
        <v>7</v>
      </c>
      <c r="B36" s="13">
        <v>2520</v>
      </c>
      <c r="C36" s="13">
        <v>722</v>
      </c>
      <c r="D36" s="53">
        <f>SUM(B36:C36)</f>
        <v>3242</v>
      </c>
      <c r="E36" s="13">
        <v>16837</v>
      </c>
      <c r="F36" s="13">
        <v>1363</v>
      </c>
      <c r="G36" s="53">
        <f>SUM(E36:F36)</f>
        <v>18200</v>
      </c>
      <c r="H36" s="13">
        <v>18</v>
      </c>
      <c r="I36" s="53">
        <f>SUM(H36,G36,D36)</f>
        <v>21460</v>
      </c>
      <c r="J36" s="66"/>
      <c r="K36" s="172" t="s">
        <v>7</v>
      </c>
      <c r="L36" s="173">
        <v>650</v>
      </c>
      <c r="M36" s="13">
        <v>1176</v>
      </c>
      <c r="N36" s="13">
        <v>2584</v>
      </c>
      <c r="O36" s="53">
        <f>SUM(L36:N36)</f>
        <v>4410</v>
      </c>
      <c r="P36" s="13">
        <v>6828</v>
      </c>
      <c r="Q36" s="13">
        <v>10139</v>
      </c>
      <c r="R36" s="53">
        <f>SUM(P36:Q36)</f>
        <v>16967</v>
      </c>
      <c r="S36" s="13">
        <v>83</v>
      </c>
      <c r="T36" s="53">
        <f>SUM(S36,R36,O36)</f>
        <v>21460</v>
      </c>
    </row>
    <row r="37" spans="1:20" ht="14.25">
      <c r="A37" s="174" t="s">
        <v>0</v>
      </c>
      <c r="B37" s="17">
        <v>11160</v>
      </c>
      <c r="C37" s="17">
        <v>3847</v>
      </c>
      <c r="D37" s="17">
        <f>SUM(B37:C37)</f>
        <v>15007</v>
      </c>
      <c r="E37" s="17">
        <v>77402</v>
      </c>
      <c r="F37" s="17">
        <v>6417</v>
      </c>
      <c r="G37" s="17">
        <f>SUM(E37:F37)</f>
        <v>83819</v>
      </c>
      <c r="H37" s="17">
        <v>61</v>
      </c>
      <c r="I37" s="17">
        <f>SUM(H37,G37,D37)</f>
        <v>98887</v>
      </c>
      <c r="J37" s="65"/>
      <c r="K37" s="175" t="s">
        <v>0</v>
      </c>
      <c r="L37" s="16">
        <v>2837</v>
      </c>
      <c r="M37" s="17">
        <v>4988</v>
      </c>
      <c r="N37" s="17">
        <v>11699</v>
      </c>
      <c r="O37" s="17">
        <f>SUM(L37:N37)</f>
        <v>19524</v>
      </c>
      <c r="P37" s="17">
        <v>31550</v>
      </c>
      <c r="Q37" s="17">
        <v>47436</v>
      </c>
      <c r="R37" s="17">
        <f>SUM(P37:Q37)</f>
        <v>78986</v>
      </c>
      <c r="S37" s="17">
        <v>377</v>
      </c>
      <c r="T37" s="17">
        <f>SUM(S37,R37,O37)</f>
        <v>98887</v>
      </c>
    </row>
    <row r="38" spans="1:20" ht="14.25">
      <c r="A38" s="29" t="s">
        <v>12</v>
      </c>
      <c r="B38" s="13"/>
      <c r="C38" s="13"/>
      <c r="D38" s="53"/>
      <c r="E38" s="13"/>
      <c r="F38" s="13"/>
      <c r="G38" s="53"/>
      <c r="H38" s="13"/>
      <c r="I38" s="53"/>
      <c r="J38" s="65"/>
      <c r="K38" s="176" t="s">
        <v>12</v>
      </c>
      <c r="L38" s="173"/>
      <c r="M38" s="13"/>
      <c r="N38" s="13"/>
      <c r="O38" s="53"/>
      <c r="P38" s="13"/>
      <c r="Q38" s="13"/>
      <c r="R38" s="53"/>
      <c r="S38" s="13"/>
      <c r="T38" s="53"/>
    </row>
    <row r="39" spans="1:20" ht="14.25">
      <c r="A39" s="23" t="s">
        <v>4</v>
      </c>
      <c r="B39" s="13">
        <v>30</v>
      </c>
      <c r="C39" s="13">
        <v>8</v>
      </c>
      <c r="D39" s="53">
        <f>SUM(B39:C39)</f>
        <v>38</v>
      </c>
      <c r="E39" s="13">
        <v>14</v>
      </c>
      <c r="F39" s="13">
        <v>8</v>
      </c>
      <c r="G39" s="53">
        <f>SUM(E39:F39)</f>
        <v>22</v>
      </c>
      <c r="H39" s="13">
        <v>0</v>
      </c>
      <c r="I39" s="53">
        <f>SUM(H39,G39,D39)</f>
        <v>60</v>
      </c>
      <c r="J39" s="65"/>
      <c r="K39" s="172" t="s">
        <v>4</v>
      </c>
      <c r="L39" s="173">
        <v>1</v>
      </c>
      <c r="M39" s="13">
        <v>3</v>
      </c>
      <c r="N39" s="13">
        <v>14</v>
      </c>
      <c r="O39" s="53">
        <f>SUM(L39:N39)</f>
        <v>18</v>
      </c>
      <c r="P39" s="13">
        <v>26</v>
      </c>
      <c r="Q39" s="13">
        <v>16</v>
      </c>
      <c r="R39" s="53">
        <f>SUM(P39:Q39)</f>
        <v>42</v>
      </c>
      <c r="S39" s="13">
        <v>0</v>
      </c>
      <c r="T39" s="53">
        <f>SUM(S39,R39,O39)</f>
        <v>60</v>
      </c>
    </row>
    <row r="40" spans="1:20" ht="14.25">
      <c r="A40" s="174" t="s">
        <v>0</v>
      </c>
      <c r="B40" s="17">
        <v>30</v>
      </c>
      <c r="C40" s="17">
        <v>8</v>
      </c>
      <c r="D40" s="17">
        <f>SUM(B40:C40)</f>
        <v>38</v>
      </c>
      <c r="E40" s="17">
        <v>14</v>
      </c>
      <c r="F40" s="17">
        <v>8</v>
      </c>
      <c r="G40" s="17">
        <f>SUM(E40:F40)</f>
        <v>22</v>
      </c>
      <c r="H40" s="17">
        <v>0</v>
      </c>
      <c r="I40" s="17">
        <f>SUM(H40,G40,D40)</f>
        <v>60</v>
      </c>
      <c r="J40" s="65"/>
      <c r="K40" s="175" t="s">
        <v>0</v>
      </c>
      <c r="L40" s="16">
        <v>1</v>
      </c>
      <c r="M40" s="17">
        <v>3</v>
      </c>
      <c r="N40" s="17">
        <v>14</v>
      </c>
      <c r="O40" s="17">
        <f>SUM(L40:N40)</f>
        <v>18</v>
      </c>
      <c r="P40" s="17">
        <v>26</v>
      </c>
      <c r="Q40" s="17">
        <v>16</v>
      </c>
      <c r="R40" s="17">
        <f>SUM(P40:Q40)</f>
        <v>42</v>
      </c>
      <c r="S40" s="17">
        <v>0</v>
      </c>
      <c r="T40" s="17">
        <f>SUM(S40,R40,O40)</f>
        <v>60</v>
      </c>
    </row>
    <row r="41" spans="1:20" ht="14.25">
      <c r="A41" s="29" t="s">
        <v>13</v>
      </c>
      <c r="B41" s="13"/>
      <c r="C41" s="13"/>
      <c r="D41" s="53"/>
      <c r="E41" s="13"/>
      <c r="F41" s="13"/>
      <c r="G41" s="53"/>
      <c r="H41" s="13"/>
      <c r="I41" s="53"/>
      <c r="J41" s="65"/>
      <c r="K41" s="176" t="s">
        <v>13</v>
      </c>
      <c r="L41" s="173"/>
      <c r="M41" s="13"/>
      <c r="N41" s="13"/>
      <c r="O41" s="53"/>
      <c r="P41" s="13"/>
      <c r="Q41" s="13"/>
      <c r="R41" s="53"/>
      <c r="S41" s="13"/>
      <c r="T41" s="53"/>
    </row>
    <row r="42" spans="1:20" ht="14.25">
      <c r="A42" s="23" t="s">
        <v>4</v>
      </c>
      <c r="B42" s="13">
        <v>1953</v>
      </c>
      <c r="C42" s="13">
        <v>558</v>
      </c>
      <c r="D42" s="53">
        <f>SUM(B42:C42)</f>
        <v>2511</v>
      </c>
      <c r="E42" s="13">
        <v>6101</v>
      </c>
      <c r="F42" s="13">
        <v>859</v>
      </c>
      <c r="G42" s="53">
        <f>SUM(E42:F42)</f>
        <v>6960</v>
      </c>
      <c r="H42" s="13">
        <v>5</v>
      </c>
      <c r="I42" s="53">
        <f>SUM(H42,G42,D42)</f>
        <v>9476</v>
      </c>
      <c r="J42" s="65"/>
      <c r="K42" s="172" t="s">
        <v>4</v>
      </c>
      <c r="L42" s="173">
        <v>554</v>
      </c>
      <c r="M42" s="13">
        <v>848</v>
      </c>
      <c r="N42" s="13">
        <v>1828</v>
      </c>
      <c r="O42" s="53">
        <f>SUM(L42:N42)</f>
        <v>3230</v>
      </c>
      <c r="P42" s="13">
        <v>3296</v>
      </c>
      <c r="Q42" s="13">
        <v>2907</v>
      </c>
      <c r="R42" s="53">
        <f>SUM(P42:Q42)</f>
        <v>6203</v>
      </c>
      <c r="S42" s="13">
        <v>43</v>
      </c>
      <c r="T42" s="53">
        <f>SUM(S42,R42,O42)</f>
        <v>9476</v>
      </c>
    </row>
    <row r="43" spans="1:20" ht="14.25">
      <c r="A43" s="23" t="s">
        <v>5</v>
      </c>
      <c r="B43" s="13">
        <v>3429</v>
      </c>
      <c r="C43" s="13">
        <v>1018</v>
      </c>
      <c r="D43" s="53">
        <f>SUM(B43:C43)</f>
        <v>4447</v>
      </c>
      <c r="E43" s="13">
        <v>29787</v>
      </c>
      <c r="F43" s="13">
        <v>2330</v>
      </c>
      <c r="G43" s="53">
        <f>SUM(E43:F43)</f>
        <v>32117</v>
      </c>
      <c r="H43" s="13">
        <v>18</v>
      </c>
      <c r="I43" s="53">
        <f>SUM(H43,G43,D43)</f>
        <v>36582</v>
      </c>
      <c r="J43" s="65"/>
      <c r="K43" s="172" t="s">
        <v>5</v>
      </c>
      <c r="L43" s="173">
        <v>641</v>
      </c>
      <c r="M43" s="13">
        <v>1304</v>
      </c>
      <c r="N43" s="13">
        <v>4402</v>
      </c>
      <c r="O43" s="53">
        <f>SUM(L43:N43)</f>
        <v>6347</v>
      </c>
      <c r="P43" s="13">
        <v>13747</v>
      </c>
      <c r="Q43" s="13">
        <v>16381</v>
      </c>
      <c r="R43" s="53">
        <f>SUM(P43:Q43)</f>
        <v>30128</v>
      </c>
      <c r="S43" s="13">
        <v>107</v>
      </c>
      <c r="T43" s="53">
        <f>SUM(S43,R43,O43)</f>
        <v>36582</v>
      </c>
    </row>
    <row r="44" spans="1:20" ht="14.25">
      <c r="A44" s="23" t="s">
        <v>6</v>
      </c>
      <c r="B44" s="13">
        <v>49</v>
      </c>
      <c r="C44" s="13">
        <v>12</v>
      </c>
      <c r="D44" s="53">
        <f>SUM(B44:C44)</f>
        <v>61</v>
      </c>
      <c r="E44" s="13">
        <v>143</v>
      </c>
      <c r="F44" s="13">
        <v>10</v>
      </c>
      <c r="G44" s="53">
        <f>SUM(E44:F44)</f>
        <v>153</v>
      </c>
      <c r="H44" s="13">
        <v>0</v>
      </c>
      <c r="I44" s="53">
        <f>SUM(H44,G44,D44)</f>
        <v>214</v>
      </c>
      <c r="J44" s="66"/>
      <c r="K44" s="172" t="s">
        <v>6</v>
      </c>
      <c r="L44" s="173">
        <v>5</v>
      </c>
      <c r="M44" s="13">
        <v>1</v>
      </c>
      <c r="N44" s="13">
        <v>15</v>
      </c>
      <c r="O44" s="53">
        <f>SUM(L44:N44)</f>
        <v>21</v>
      </c>
      <c r="P44" s="13">
        <v>83</v>
      </c>
      <c r="Q44" s="13">
        <v>110</v>
      </c>
      <c r="R44" s="53">
        <f>SUM(P44:Q44)</f>
        <v>193</v>
      </c>
      <c r="S44" s="13">
        <v>0</v>
      </c>
      <c r="T44" s="53">
        <f>SUM(S44,R44,O44)</f>
        <v>214</v>
      </c>
    </row>
    <row r="45" spans="1:20" ht="14.25">
      <c r="A45" s="23" t="s">
        <v>7</v>
      </c>
      <c r="B45" s="13">
        <v>499</v>
      </c>
      <c r="C45" s="13">
        <v>219</v>
      </c>
      <c r="D45" s="53">
        <f>SUM(B45:C45)</f>
        <v>718</v>
      </c>
      <c r="E45" s="13">
        <v>6354</v>
      </c>
      <c r="F45" s="13">
        <v>477</v>
      </c>
      <c r="G45" s="53">
        <f>SUM(E45:F45)</f>
        <v>6831</v>
      </c>
      <c r="H45" s="13">
        <v>4</v>
      </c>
      <c r="I45" s="53">
        <f>SUM(H45,G45,D45)</f>
        <v>7553</v>
      </c>
      <c r="J45" s="65"/>
      <c r="K45" s="172" t="s">
        <v>7</v>
      </c>
      <c r="L45" s="173">
        <v>71</v>
      </c>
      <c r="M45" s="13">
        <v>244</v>
      </c>
      <c r="N45" s="13">
        <v>855</v>
      </c>
      <c r="O45" s="53">
        <f>SUM(L45:N45)</f>
        <v>1170</v>
      </c>
      <c r="P45" s="13">
        <v>2848</v>
      </c>
      <c r="Q45" s="13">
        <v>3503</v>
      </c>
      <c r="R45" s="53">
        <f>SUM(P45:Q45)</f>
        <v>6351</v>
      </c>
      <c r="S45" s="13">
        <v>32</v>
      </c>
      <c r="T45" s="53">
        <f>SUM(S45,R45,O45)</f>
        <v>7553</v>
      </c>
    </row>
    <row r="46" spans="1:20" ht="14.25">
      <c r="A46" s="174" t="s">
        <v>0</v>
      </c>
      <c r="B46" s="17">
        <v>5930</v>
      </c>
      <c r="C46" s="17">
        <v>1807</v>
      </c>
      <c r="D46" s="17">
        <f>SUM(B46:C46)</f>
        <v>7737</v>
      </c>
      <c r="E46" s="17">
        <v>42385</v>
      </c>
      <c r="F46" s="17">
        <v>3676</v>
      </c>
      <c r="G46" s="17">
        <f>SUM(E46:F46)</f>
        <v>46061</v>
      </c>
      <c r="H46" s="17">
        <v>27</v>
      </c>
      <c r="I46" s="17">
        <f>SUM(H46,G46,D46)</f>
        <v>53825</v>
      </c>
      <c r="J46" s="65"/>
      <c r="K46" s="175" t="s">
        <v>0</v>
      </c>
      <c r="L46" s="16">
        <v>1271</v>
      </c>
      <c r="M46" s="17">
        <v>2397</v>
      </c>
      <c r="N46" s="17">
        <v>7100</v>
      </c>
      <c r="O46" s="17">
        <f>SUM(L46:N46)</f>
        <v>10768</v>
      </c>
      <c r="P46" s="17">
        <v>19974</v>
      </c>
      <c r="Q46" s="17">
        <v>22901</v>
      </c>
      <c r="R46" s="17">
        <f>SUM(P46:Q46)</f>
        <v>42875</v>
      </c>
      <c r="S46" s="17">
        <v>182</v>
      </c>
      <c r="T46" s="17">
        <f>SUM(S46,R46,O46)</f>
        <v>53825</v>
      </c>
    </row>
    <row r="47" spans="1:20" ht="14.25">
      <c r="A47" s="177" t="s">
        <v>14</v>
      </c>
      <c r="B47" s="19"/>
      <c r="C47" s="19"/>
      <c r="D47" s="54"/>
      <c r="E47" s="19"/>
      <c r="F47" s="19"/>
      <c r="G47" s="54"/>
      <c r="H47" s="19"/>
      <c r="I47" s="54"/>
      <c r="J47" s="65"/>
      <c r="K47" s="169" t="s">
        <v>14</v>
      </c>
      <c r="L47" s="178"/>
      <c r="M47" s="19"/>
      <c r="N47" s="19"/>
      <c r="O47" s="54"/>
      <c r="P47" s="19"/>
      <c r="Q47" s="19"/>
      <c r="R47" s="54"/>
      <c r="S47" s="19"/>
      <c r="T47" s="54"/>
    </row>
    <row r="48" spans="1:20" ht="14.25">
      <c r="A48" s="23" t="s">
        <v>4</v>
      </c>
      <c r="B48" s="13">
        <f aca="true" t="shared" si="0" ref="B48:I48">SUM(B10,B16,B22,B27,B33,B39,B42)</f>
        <v>13303</v>
      </c>
      <c r="C48" s="13">
        <f t="shared" si="0"/>
        <v>4638</v>
      </c>
      <c r="D48" s="53">
        <f t="shared" si="0"/>
        <v>17941</v>
      </c>
      <c r="E48" s="13">
        <f t="shared" si="0"/>
        <v>41468</v>
      </c>
      <c r="F48" s="13">
        <f t="shared" si="0"/>
        <v>6550</v>
      </c>
      <c r="G48" s="53">
        <f t="shared" si="0"/>
        <v>48018</v>
      </c>
      <c r="H48" s="13">
        <f t="shared" si="0"/>
        <v>48</v>
      </c>
      <c r="I48" s="53">
        <f t="shared" si="0"/>
        <v>66007</v>
      </c>
      <c r="J48" s="65"/>
      <c r="K48" s="172" t="s">
        <v>4</v>
      </c>
      <c r="L48" s="173">
        <f aca="true" t="shared" si="1" ref="L48:T48">SUM(L10,L16,L22,L27,L33,L39,L42)</f>
        <v>3830</v>
      </c>
      <c r="M48" s="13">
        <f t="shared" si="1"/>
        <v>5009</v>
      </c>
      <c r="N48" s="13">
        <f t="shared" si="1"/>
        <v>11227</v>
      </c>
      <c r="O48" s="53">
        <f t="shared" si="1"/>
        <v>20066</v>
      </c>
      <c r="P48" s="13">
        <f t="shared" si="1"/>
        <v>22150</v>
      </c>
      <c r="Q48" s="13">
        <f t="shared" si="1"/>
        <v>23440</v>
      </c>
      <c r="R48" s="53">
        <f t="shared" si="1"/>
        <v>45590</v>
      </c>
      <c r="S48" s="13">
        <f t="shared" si="1"/>
        <v>351</v>
      </c>
      <c r="T48" s="53">
        <f t="shared" si="1"/>
        <v>66007</v>
      </c>
    </row>
    <row r="49" spans="1:20" ht="14.25">
      <c r="A49" s="23" t="s">
        <v>5</v>
      </c>
      <c r="B49" s="13">
        <f aca="true" t="shared" si="2" ref="B49:I49">SUM(B11,B17,B23,B28,B34,B43)</f>
        <v>32746</v>
      </c>
      <c r="C49" s="13">
        <f t="shared" si="2"/>
        <v>11860</v>
      </c>
      <c r="D49" s="53">
        <f t="shared" si="2"/>
        <v>44606</v>
      </c>
      <c r="E49" s="13">
        <f t="shared" si="2"/>
        <v>202424</v>
      </c>
      <c r="F49" s="13">
        <f t="shared" si="2"/>
        <v>19516</v>
      </c>
      <c r="G49" s="53">
        <f t="shared" si="2"/>
        <v>221940</v>
      </c>
      <c r="H49" s="13">
        <f t="shared" si="2"/>
        <v>190</v>
      </c>
      <c r="I49" s="53">
        <f t="shared" si="2"/>
        <v>266736</v>
      </c>
      <c r="J49" s="65"/>
      <c r="K49" s="172" t="s">
        <v>5</v>
      </c>
      <c r="L49" s="173">
        <f aca="true" t="shared" si="3" ref="L49:T49">SUM(L11,L17,L23,L28,L34,L43)</f>
        <v>7135</v>
      </c>
      <c r="M49" s="13">
        <f t="shared" si="3"/>
        <v>10928</v>
      </c>
      <c r="N49" s="13">
        <f t="shared" si="3"/>
        <v>28439</v>
      </c>
      <c r="O49" s="53">
        <f t="shared" si="3"/>
        <v>46502</v>
      </c>
      <c r="P49" s="13">
        <f t="shared" si="3"/>
        <v>86588</v>
      </c>
      <c r="Q49" s="13">
        <f t="shared" si="3"/>
        <v>132537</v>
      </c>
      <c r="R49" s="53">
        <f t="shared" si="3"/>
        <v>219125</v>
      </c>
      <c r="S49" s="13">
        <f t="shared" si="3"/>
        <v>1109</v>
      </c>
      <c r="T49" s="53">
        <f t="shared" si="3"/>
        <v>266736</v>
      </c>
    </row>
    <row r="50" spans="1:20" ht="14.25">
      <c r="A50" s="23" t="s">
        <v>6</v>
      </c>
      <c r="B50" s="13">
        <f aca="true" t="shared" si="4" ref="B50:I50">SUM(B12,B18,B29,B35,B44)</f>
        <v>49</v>
      </c>
      <c r="C50" s="13">
        <f t="shared" si="4"/>
        <v>12</v>
      </c>
      <c r="D50" s="53">
        <f t="shared" si="4"/>
        <v>61</v>
      </c>
      <c r="E50" s="13">
        <f t="shared" si="4"/>
        <v>143</v>
      </c>
      <c r="F50" s="13">
        <f t="shared" si="4"/>
        <v>10</v>
      </c>
      <c r="G50" s="53">
        <f t="shared" si="4"/>
        <v>153</v>
      </c>
      <c r="H50" s="13">
        <f t="shared" si="4"/>
        <v>0</v>
      </c>
      <c r="I50" s="53">
        <f t="shared" si="4"/>
        <v>214</v>
      </c>
      <c r="J50" s="66"/>
      <c r="K50" s="172" t="s">
        <v>6</v>
      </c>
      <c r="L50" s="173">
        <f aca="true" t="shared" si="5" ref="L50:T50">SUM(L12,L18,L29,L35,L44)</f>
        <v>5</v>
      </c>
      <c r="M50" s="13">
        <f t="shared" si="5"/>
        <v>1</v>
      </c>
      <c r="N50" s="13">
        <f t="shared" si="5"/>
        <v>15</v>
      </c>
      <c r="O50" s="53">
        <f t="shared" si="5"/>
        <v>21</v>
      </c>
      <c r="P50" s="13">
        <f t="shared" si="5"/>
        <v>83</v>
      </c>
      <c r="Q50" s="13">
        <f t="shared" si="5"/>
        <v>110</v>
      </c>
      <c r="R50" s="53">
        <f t="shared" si="5"/>
        <v>193</v>
      </c>
      <c r="S50" s="13">
        <f t="shared" si="5"/>
        <v>0</v>
      </c>
      <c r="T50" s="53">
        <f t="shared" si="5"/>
        <v>214</v>
      </c>
    </row>
    <row r="51" spans="1:20" ht="14.25">
      <c r="A51" s="23" t="s">
        <v>7</v>
      </c>
      <c r="B51" s="13">
        <f aca="true" t="shared" si="6" ref="B51:I51">SUM(B13,B19,B24,B30,B36,B45)</f>
        <v>16054</v>
      </c>
      <c r="C51" s="13">
        <f t="shared" si="6"/>
        <v>5374</v>
      </c>
      <c r="D51" s="53">
        <f t="shared" si="6"/>
        <v>21428</v>
      </c>
      <c r="E51" s="13">
        <f t="shared" si="6"/>
        <v>70099</v>
      </c>
      <c r="F51" s="13">
        <f t="shared" si="6"/>
        <v>7725</v>
      </c>
      <c r="G51" s="53">
        <f t="shared" si="6"/>
        <v>77824</v>
      </c>
      <c r="H51" s="13">
        <f t="shared" si="6"/>
        <v>82</v>
      </c>
      <c r="I51" s="53">
        <f t="shared" si="6"/>
        <v>99334</v>
      </c>
      <c r="J51" s="65"/>
      <c r="K51" s="172" t="s">
        <v>7</v>
      </c>
      <c r="L51" s="173">
        <f aca="true" t="shared" si="7" ref="L51:T51">SUM(L13,L19,L24,L30,L36,L45)</f>
        <v>4842</v>
      </c>
      <c r="M51" s="13">
        <f t="shared" si="7"/>
        <v>5598</v>
      </c>
      <c r="N51" s="13">
        <f t="shared" si="7"/>
        <v>12043</v>
      </c>
      <c r="O51" s="53">
        <f t="shared" si="7"/>
        <v>22483</v>
      </c>
      <c r="P51" s="13">
        <f t="shared" si="7"/>
        <v>32385</v>
      </c>
      <c r="Q51" s="13">
        <f t="shared" si="7"/>
        <v>44055</v>
      </c>
      <c r="R51" s="53">
        <f t="shared" si="7"/>
        <v>76440</v>
      </c>
      <c r="S51" s="13">
        <f t="shared" si="7"/>
        <v>411</v>
      </c>
      <c r="T51" s="53">
        <f t="shared" si="7"/>
        <v>99334</v>
      </c>
    </row>
    <row r="52" spans="1:20" ht="14.25">
      <c r="A52" s="174" t="s">
        <v>15</v>
      </c>
      <c r="B52" s="17">
        <f aca="true" t="shared" si="8" ref="B52:I52">SUM(B48:B51)</f>
        <v>62152</v>
      </c>
      <c r="C52" s="17">
        <f t="shared" si="8"/>
        <v>21884</v>
      </c>
      <c r="D52" s="17">
        <f t="shared" si="8"/>
        <v>84036</v>
      </c>
      <c r="E52" s="17">
        <f t="shared" si="8"/>
        <v>314134</v>
      </c>
      <c r="F52" s="17">
        <f t="shared" si="8"/>
        <v>33801</v>
      </c>
      <c r="G52" s="17">
        <f t="shared" si="8"/>
        <v>347935</v>
      </c>
      <c r="H52" s="17">
        <f t="shared" si="8"/>
        <v>320</v>
      </c>
      <c r="I52" s="17">
        <f t="shared" si="8"/>
        <v>432291</v>
      </c>
      <c r="J52" s="65"/>
      <c r="K52" s="175" t="s">
        <v>15</v>
      </c>
      <c r="L52" s="16">
        <f aca="true" t="shared" si="9" ref="L52:T52">SUM(L48:L51)</f>
        <v>15812</v>
      </c>
      <c r="M52" s="17">
        <f t="shared" si="9"/>
        <v>21536</v>
      </c>
      <c r="N52" s="17">
        <f t="shared" si="9"/>
        <v>51724</v>
      </c>
      <c r="O52" s="17">
        <f t="shared" si="9"/>
        <v>89072</v>
      </c>
      <c r="P52" s="17">
        <f t="shared" si="9"/>
        <v>141206</v>
      </c>
      <c r="Q52" s="17">
        <f t="shared" si="9"/>
        <v>200142</v>
      </c>
      <c r="R52" s="17">
        <f t="shared" si="9"/>
        <v>341348</v>
      </c>
      <c r="S52" s="17">
        <f t="shared" si="9"/>
        <v>1871</v>
      </c>
      <c r="T52" s="17">
        <f t="shared" si="9"/>
        <v>432291</v>
      </c>
    </row>
    <row r="53" spans="1:10" ht="14.25">
      <c r="A53" s="23"/>
      <c r="J53" s="66"/>
    </row>
    <row r="54" spans="1:10" ht="14.25">
      <c r="A54" s="130" t="s">
        <v>62</v>
      </c>
      <c r="J54" s="65"/>
    </row>
    <row r="55" spans="1:10" ht="14.25">
      <c r="A55" s="130" t="s">
        <v>63</v>
      </c>
      <c r="J55" s="65"/>
    </row>
    <row r="56" spans="1:10" ht="14.25">
      <c r="A56" s="21"/>
      <c r="J56" s="65"/>
    </row>
    <row r="57" spans="1:10" ht="14.25">
      <c r="A57" s="21"/>
      <c r="J57" s="65"/>
    </row>
    <row r="58" spans="1:10" ht="14.25">
      <c r="A58" s="21"/>
      <c r="J58" s="65"/>
    </row>
    <row r="59" ht="14.25">
      <c r="J59" s="66"/>
    </row>
    <row r="60" ht="14.25">
      <c r="J60" s="65"/>
    </row>
    <row r="61" ht="14.25">
      <c r="J61" s="65"/>
    </row>
    <row r="62" ht="14.25">
      <c r="J62" s="65"/>
    </row>
    <row r="63" ht="14.25">
      <c r="J63" s="65"/>
    </row>
    <row r="64" ht="14.25">
      <c r="J64" s="65"/>
    </row>
    <row r="65" ht="14.25">
      <c r="J65" s="66"/>
    </row>
  </sheetData>
  <sheetProtection/>
  <mergeCells count="11">
    <mergeCell ref="B7:D7"/>
    <mergeCell ref="L7:O7"/>
    <mergeCell ref="A5:I5"/>
    <mergeCell ref="E7:G7"/>
    <mergeCell ref="P7:R7"/>
    <mergeCell ref="A3:I3"/>
    <mergeCell ref="K3:T3"/>
    <mergeCell ref="L1:T1"/>
    <mergeCell ref="A2:I2"/>
    <mergeCell ref="K5:T5"/>
    <mergeCell ref="K2:T2"/>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50" sqref="A50"/>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c r="J1" s="2"/>
    </row>
    <row r="2" spans="1:24" ht="14.25">
      <c r="A2" s="198" t="s">
        <v>22</v>
      </c>
      <c r="B2" s="198"/>
      <c r="C2" s="198"/>
      <c r="D2" s="198"/>
      <c r="E2" s="198"/>
      <c r="F2" s="198"/>
      <c r="G2" s="198"/>
      <c r="H2" s="198"/>
      <c r="I2" s="198"/>
      <c r="J2" s="198"/>
      <c r="K2" s="198"/>
      <c r="L2" s="198"/>
      <c r="M2" s="198"/>
      <c r="N2" s="198"/>
      <c r="O2" s="198"/>
      <c r="P2" s="198"/>
      <c r="Q2" s="198"/>
      <c r="R2" s="198"/>
      <c r="S2" s="198"/>
      <c r="T2" s="198"/>
      <c r="U2" s="198"/>
      <c r="V2" s="198"/>
      <c r="W2" s="198"/>
      <c r="X2" s="198"/>
    </row>
    <row r="3" spans="1:24" s="191" customFormat="1" ht="14.25">
      <c r="A3" s="224" t="s">
        <v>93</v>
      </c>
      <c r="B3" s="224"/>
      <c r="C3" s="224"/>
      <c r="D3" s="224"/>
      <c r="E3" s="224"/>
      <c r="F3" s="224"/>
      <c r="G3" s="224"/>
      <c r="H3" s="224"/>
      <c r="I3" s="224"/>
      <c r="J3" s="224"/>
      <c r="K3" s="224"/>
      <c r="L3" s="224"/>
      <c r="M3" s="224"/>
      <c r="N3" s="224"/>
      <c r="O3" s="224"/>
      <c r="P3" s="224"/>
      <c r="Q3" s="224"/>
      <c r="R3" s="224"/>
      <c r="S3" s="224"/>
      <c r="T3" s="224"/>
      <c r="U3" s="224"/>
      <c r="V3" s="224"/>
      <c r="W3" s="224"/>
      <c r="X3" s="224"/>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4.25">
      <c r="A5" s="208" t="s">
        <v>86</v>
      </c>
      <c r="B5" s="208"/>
      <c r="C5" s="208"/>
      <c r="D5" s="208"/>
      <c r="E5" s="208"/>
      <c r="F5" s="208"/>
      <c r="G5" s="208"/>
      <c r="H5" s="208"/>
      <c r="I5" s="208"/>
      <c r="J5" s="208"/>
      <c r="K5" s="208"/>
      <c r="L5" s="208"/>
      <c r="M5" s="208"/>
      <c r="N5" s="208"/>
      <c r="O5" s="208"/>
      <c r="P5" s="208"/>
      <c r="Q5" s="208"/>
      <c r="R5" s="208"/>
      <c r="S5" s="208"/>
      <c r="T5" s="208"/>
      <c r="U5" s="208"/>
      <c r="V5" s="208"/>
      <c r="W5" s="208"/>
      <c r="X5" s="208"/>
    </row>
    <row r="6" spans="1:17" ht="6.75" customHeight="1" thickBot="1">
      <c r="A6" s="74"/>
      <c r="B6" s="46"/>
      <c r="C6" s="46"/>
      <c r="D6" s="46"/>
      <c r="E6" s="46"/>
      <c r="F6" s="46"/>
      <c r="G6" s="46"/>
      <c r="H6" s="46"/>
      <c r="I6" s="46"/>
      <c r="J6" s="46"/>
      <c r="K6" s="46"/>
      <c r="L6" s="46"/>
      <c r="M6" s="46"/>
      <c r="N6" s="46"/>
      <c r="O6" s="46"/>
      <c r="P6" s="46"/>
      <c r="Q6" s="46"/>
    </row>
    <row r="7" spans="1:24" ht="15" thickTop="1">
      <c r="A7" s="209" t="s">
        <v>51</v>
      </c>
      <c r="B7" s="209"/>
      <c r="C7" s="210"/>
      <c r="D7" s="215" t="s">
        <v>1</v>
      </c>
      <c r="E7" s="215"/>
      <c r="F7" s="215"/>
      <c r="G7" s="215"/>
      <c r="H7" s="215"/>
      <c r="I7" s="215"/>
      <c r="J7" s="215"/>
      <c r="K7" s="216" t="s">
        <v>2</v>
      </c>
      <c r="L7" s="215"/>
      <c r="M7" s="215"/>
      <c r="N7" s="215"/>
      <c r="O7" s="215"/>
      <c r="P7" s="215"/>
      <c r="Q7" s="217"/>
      <c r="R7" s="215" t="s">
        <v>0</v>
      </c>
      <c r="S7" s="215"/>
      <c r="T7" s="215"/>
      <c r="U7" s="215"/>
      <c r="V7" s="215"/>
      <c r="W7" s="215"/>
      <c r="X7" s="215"/>
    </row>
    <row r="8" spans="1:24" ht="42.75">
      <c r="A8" s="84" t="s">
        <v>42</v>
      </c>
      <c r="B8" s="48" t="s">
        <v>66</v>
      </c>
      <c r="C8" s="81" t="s">
        <v>41</v>
      </c>
      <c r="D8" s="211" t="s">
        <v>48</v>
      </c>
      <c r="E8" s="212"/>
      <c r="F8" s="51" t="s">
        <v>47</v>
      </c>
      <c r="G8" s="213" t="s">
        <v>46</v>
      </c>
      <c r="H8" s="211"/>
      <c r="I8" s="212"/>
      <c r="J8" s="87" t="s">
        <v>0</v>
      </c>
      <c r="K8" s="214" t="s">
        <v>48</v>
      </c>
      <c r="L8" s="212"/>
      <c r="M8" s="76" t="s">
        <v>47</v>
      </c>
      <c r="N8" s="213" t="s">
        <v>46</v>
      </c>
      <c r="O8" s="211"/>
      <c r="P8" s="212"/>
      <c r="Q8" s="88" t="s">
        <v>0</v>
      </c>
      <c r="R8" s="211" t="s">
        <v>48</v>
      </c>
      <c r="S8" s="212"/>
      <c r="T8" s="76" t="s">
        <v>47</v>
      </c>
      <c r="U8" s="213" t="s">
        <v>46</v>
      </c>
      <c r="V8" s="211"/>
      <c r="W8" s="212"/>
      <c r="X8" s="87" t="s">
        <v>0</v>
      </c>
    </row>
    <row r="9" spans="1:24" ht="14.25">
      <c r="A9" s="85"/>
      <c r="B9" s="47"/>
      <c r="C9" s="82" t="s">
        <v>52</v>
      </c>
      <c r="D9" s="80" t="s">
        <v>53</v>
      </c>
      <c r="E9" s="50">
        <v>1</v>
      </c>
      <c r="F9" s="50">
        <v>0</v>
      </c>
      <c r="G9" s="50">
        <v>1</v>
      </c>
      <c r="H9" s="50">
        <v>2</v>
      </c>
      <c r="I9" s="50" t="s">
        <v>18</v>
      </c>
      <c r="J9" s="87"/>
      <c r="K9" s="80" t="s">
        <v>53</v>
      </c>
      <c r="L9" s="50">
        <v>1</v>
      </c>
      <c r="M9" s="50">
        <v>0</v>
      </c>
      <c r="N9" s="50">
        <v>1</v>
      </c>
      <c r="O9" s="50">
        <v>2</v>
      </c>
      <c r="P9" s="50" t="s">
        <v>18</v>
      </c>
      <c r="Q9" s="88"/>
      <c r="R9" s="78" t="s">
        <v>53</v>
      </c>
      <c r="S9" s="50">
        <v>1</v>
      </c>
      <c r="T9" s="50">
        <v>0</v>
      </c>
      <c r="U9" s="50">
        <v>1</v>
      </c>
      <c r="V9" s="50">
        <v>2</v>
      </c>
      <c r="W9" s="50" t="s">
        <v>18</v>
      </c>
      <c r="X9" s="75"/>
    </row>
    <row r="10" spans="1:24" ht="14.25">
      <c r="A10" s="86" t="s">
        <v>64</v>
      </c>
      <c r="B10" s="77" t="s">
        <v>64</v>
      </c>
      <c r="C10" s="83" t="s">
        <v>64</v>
      </c>
      <c r="D10" s="89">
        <v>6</v>
      </c>
      <c r="E10" s="90">
        <v>29</v>
      </c>
      <c r="F10" s="90">
        <v>8688</v>
      </c>
      <c r="G10" s="90">
        <v>3991</v>
      </c>
      <c r="H10" s="90">
        <v>625</v>
      </c>
      <c r="I10" s="90">
        <v>29</v>
      </c>
      <c r="J10" s="91">
        <v>13368</v>
      </c>
      <c r="K10" s="92">
        <v>4</v>
      </c>
      <c r="L10" s="90">
        <v>23</v>
      </c>
      <c r="M10" s="90">
        <v>9360</v>
      </c>
      <c r="N10" s="90">
        <v>3666</v>
      </c>
      <c r="O10" s="90">
        <v>571</v>
      </c>
      <c r="P10" s="90">
        <v>38</v>
      </c>
      <c r="Q10" s="93">
        <v>13662</v>
      </c>
      <c r="R10" s="89">
        <f>SUM(K10,D10)</f>
        <v>10</v>
      </c>
      <c r="S10" s="90">
        <f aca="true" t="shared" si="0" ref="S10:W17">SUM(L10,E10)</f>
        <v>52</v>
      </c>
      <c r="T10" s="90">
        <f t="shared" si="0"/>
        <v>18048</v>
      </c>
      <c r="U10" s="90">
        <f t="shared" si="0"/>
        <v>7657</v>
      </c>
      <c r="V10" s="90">
        <f t="shared" si="0"/>
        <v>1196</v>
      </c>
      <c r="W10" s="90">
        <f t="shared" si="0"/>
        <v>67</v>
      </c>
      <c r="X10" s="91">
        <f>SUM(R10:W10)</f>
        <v>27030</v>
      </c>
    </row>
    <row r="11" spans="1:24" ht="14.25">
      <c r="A11" s="86" t="s">
        <v>64</v>
      </c>
      <c r="B11" s="77" t="s">
        <v>64</v>
      </c>
      <c r="C11" s="83" t="s">
        <v>65</v>
      </c>
      <c r="D11" s="89">
        <v>6</v>
      </c>
      <c r="E11" s="90">
        <v>16</v>
      </c>
      <c r="F11" s="90">
        <v>4458</v>
      </c>
      <c r="G11" s="90">
        <v>2410</v>
      </c>
      <c r="H11" s="90">
        <v>462</v>
      </c>
      <c r="I11" s="90">
        <v>55</v>
      </c>
      <c r="J11" s="91">
        <v>7407</v>
      </c>
      <c r="K11" s="92">
        <v>7</v>
      </c>
      <c r="L11" s="90">
        <v>22</v>
      </c>
      <c r="M11" s="90">
        <v>4721</v>
      </c>
      <c r="N11" s="90">
        <v>2124</v>
      </c>
      <c r="O11" s="90">
        <v>383</v>
      </c>
      <c r="P11" s="90">
        <v>53</v>
      </c>
      <c r="Q11" s="93">
        <v>7310</v>
      </c>
      <c r="R11" s="89">
        <f aca="true" t="shared" si="1" ref="R11:R17">SUM(K11,D11)</f>
        <v>13</v>
      </c>
      <c r="S11" s="90">
        <f t="shared" si="0"/>
        <v>38</v>
      </c>
      <c r="T11" s="90">
        <f t="shared" si="0"/>
        <v>9179</v>
      </c>
      <c r="U11" s="90">
        <f t="shared" si="0"/>
        <v>4534</v>
      </c>
      <c r="V11" s="90">
        <f t="shared" si="0"/>
        <v>845</v>
      </c>
      <c r="W11" s="90">
        <f t="shared" si="0"/>
        <v>108</v>
      </c>
      <c r="X11" s="91">
        <f aca="true" t="shared" si="2" ref="X11:X17">SUM(R11:W11)</f>
        <v>14717</v>
      </c>
    </row>
    <row r="12" spans="1:24" ht="14.25">
      <c r="A12" s="86" t="s">
        <v>64</v>
      </c>
      <c r="B12" s="77" t="s">
        <v>65</v>
      </c>
      <c r="C12" s="83" t="s">
        <v>64</v>
      </c>
      <c r="D12" s="89">
        <v>2</v>
      </c>
      <c r="E12" s="90">
        <v>27</v>
      </c>
      <c r="F12" s="90">
        <v>7146</v>
      </c>
      <c r="G12" s="90">
        <v>2736</v>
      </c>
      <c r="H12" s="90">
        <v>235</v>
      </c>
      <c r="I12" s="90">
        <v>9</v>
      </c>
      <c r="J12" s="91">
        <v>10155</v>
      </c>
      <c r="K12" s="92">
        <v>1</v>
      </c>
      <c r="L12" s="90">
        <v>28</v>
      </c>
      <c r="M12" s="90">
        <v>7741</v>
      </c>
      <c r="N12" s="90">
        <v>2682</v>
      </c>
      <c r="O12" s="90">
        <v>245</v>
      </c>
      <c r="P12" s="90">
        <v>2</v>
      </c>
      <c r="Q12" s="93">
        <v>10699</v>
      </c>
      <c r="R12" s="89">
        <f t="shared" si="1"/>
        <v>3</v>
      </c>
      <c r="S12" s="90">
        <f t="shared" si="0"/>
        <v>55</v>
      </c>
      <c r="T12" s="90">
        <f t="shared" si="0"/>
        <v>14887</v>
      </c>
      <c r="U12" s="90">
        <f t="shared" si="0"/>
        <v>5418</v>
      </c>
      <c r="V12" s="90">
        <f t="shared" si="0"/>
        <v>480</v>
      </c>
      <c r="W12" s="90">
        <f t="shared" si="0"/>
        <v>11</v>
      </c>
      <c r="X12" s="91">
        <f t="shared" si="2"/>
        <v>20854</v>
      </c>
    </row>
    <row r="13" spans="1:24" ht="14.25">
      <c r="A13" s="86" t="s">
        <v>65</v>
      </c>
      <c r="B13" s="77" t="s">
        <v>64</v>
      </c>
      <c r="C13" s="83" t="s">
        <v>64</v>
      </c>
      <c r="D13" s="89">
        <v>1</v>
      </c>
      <c r="E13" s="90">
        <v>32</v>
      </c>
      <c r="F13" s="90">
        <v>5650</v>
      </c>
      <c r="G13" s="90">
        <v>1585</v>
      </c>
      <c r="H13" s="90">
        <v>165</v>
      </c>
      <c r="I13" s="90">
        <v>7</v>
      </c>
      <c r="J13" s="91">
        <v>7440</v>
      </c>
      <c r="K13" s="92">
        <v>2</v>
      </c>
      <c r="L13" s="90">
        <v>31</v>
      </c>
      <c r="M13" s="90">
        <v>5913</v>
      </c>
      <c r="N13" s="90">
        <v>1429</v>
      </c>
      <c r="O13" s="90">
        <v>130</v>
      </c>
      <c r="P13" s="90">
        <v>2</v>
      </c>
      <c r="Q13" s="93">
        <v>7507</v>
      </c>
      <c r="R13" s="89">
        <f t="shared" si="1"/>
        <v>3</v>
      </c>
      <c r="S13" s="90">
        <f t="shared" si="0"/>
        <v>63</v>
      </c>
      <c r="T13" s="90">
        <f t="shared" si="0"/>
        <v>11563</v>
      </c>
      <c r="U13" s="90">
        <f t="shared" si="0"/>
        <v>3014</v>
      </c>
      <c r="V13" s="90">
        <f t="shared" si="0"/>
        <v>295</v>
      </c>
      <c r="W13" s="90">
        <f t="shared" si="0"/>
        <v>9</v>
      </c>
      <c r="X13" s="91">
        <f t="shared" si="2"/>
        <v>14947</v>
      </c>
    </row>
    <row r="14" spans="1:24" ht="14.25">
      <c r="A14" s="86" t="s">
        <v>64</v>
      </c>
      <c r="B14" s="77" t="s">
        <v>65</v>
      </c>
      <c r="C14" s="83" t="s">
        <v>65</v>
      </c>
      <c r="D14" s="89">
        <v>1</v>
      </c>
      <c r="E14" s="90">
        <v>118</v>
      </c>
      <c r="F14" s="90">
        <v>10211</v>
      </c>
      <c r="G14" s="90">
        <v>1966</v>
      </c>
      <c r="H14" s="90">
        <v>170</v>
      </c>
      <c r="I14" s="90">
        <v>12</v>
      </c>
      <c r="J14" s="91">
        <v>12478</v>
      </c>
      <c r="K14" s="92">
        <v>3</v>
      </c>
      <c r="L14" s="90">
        <v>91</v>
      </c>
      <c r="M14" s="90">
        <v>10382</v>
      </c>
      <c r="N14" s="90">
        <v>1598</v>
      </c>
      <c r="O14" s="90">
        <v>163</v>
      </c>
      <c r="P14" s="90">
        <v>5</v>
      </c>
      <c r="Q14" s="93">
        <v>12242</v>
      </c>
      <c r="R14" s="89">
        <f t="shared" si="1"/>
        <v>4</v>
      </c>
      <c r="S14" s="90">
        <f t="shared" si="0"/>
        <v>209</v>
      </c>
      <c r="T14" s="90">
        <f t="shared" si="0"/>
        <v>20593</v>
      </c>
      <c r="U14" s="90">
        <f t="shared" si="0"/>
        <v>3564</v>
      </c>
      <c r="V14" s="90">
        <f t="shared" si="0"/>
        <v>333</v>
      </c>
      <c r="W14" s="90">
        <f t="shared" si="0"/>
        <v>17</v>
      </c>
      <c r="X14" s="91">
        <f t="shared" si="2"/>
        <v>24720</v>
      </c>
    </row>
    <row r="15" spans="1:24" ht="14.25">
      <c r="A15" s="86" t="s">
        <v>65</v>
      </c>
      <c r="B15" s="77" t="s">
        <v>64</v>
      </c>
      <c r="C15" s="83" t="s">
        <v>65</v>
      </c>
      <c r="D15" s="89">
        <v>0</v>
      </c>
      <c r="E15" s="90">
        <v>28</v>
      </c>
      <c r="F15" s="90">
        <v>9117</v>
      </c>
      <c r="G15" s="90">
        <v>2579</v>
      </c>
      <c r="H15" s="90">
        <v>170</v>
      </c>
      <c r="I15" s="90">
        <v>4</v>
      </c>
      <c r="J15" s="91">
        <v>11898</v>
      </c>
      <c r="K15" s="92">
        <v>1</v>
      </c>
      <c r="L15" s="90">
        <v>32</v>
      </c>
      <c r="M15" s="90">
        <v>9493</v>
      </c>
      <c r="N15" s="90">
        <v>2292</v>
      </c>
      <c r="O15" s="90">
        <v>145</v>
      </c>
      <c r="P15" s="90">
        <v>1</v>
      </c>
      <c r="Q15" s="93">
        <v>11964</v>
      </c>
      <c r="R15" s="89">
        <f t="shared" si="1"/>
        <v>1</v>
      </c>
      <c r="S15" s="90">
        <f t="shared" si="0"/>
        <v>60</v>
      </c>
      <c r="T15" s="90">
        <f t="shared" si="0"/>
        <v>18610</v>
      </c>
      <c r="U15" s="90">
        <f t="shared" si="0"/>
        <v>4871</v>
      </c>
      <c r="V15" s="90">
        <f t="shared" si="0"/>
        <v>315</v>
      </c>
      <c r="W15" s="90">
        <f t="shared" si="0"/>
        <v>5</v>
      </c>
      <c r="X15" s="91">
        <f t="shared" si="2"/>
        <v>23862</v>
      </c>
    </row>
    <row r="16" spans="1:24" ht="14.25">
      <c r="A16" s="86" t="s">
        <v>65</v>
      </c>
      <c r="B16" s="77" t="s">
        <v>65</v>
      </c>
      <c r="C16" s="83" t="s">
        <v>64</v>
      </c>
      <c r="D16" s="89">
        <v>3</v>
      </c>
      <c r="E16" s="90">
        <v>137</v>
      </c>
      <c r="F16" s="90">
        <v>15434</v>
      </c>
      <c r="G16" s="90">
        <v>2674</v>
      </c>
      <c r="H16" s="90">
        <v>143</v>
      </c>
      <c r="I16" s="90">
        <v>5</v>
      </c>
      <c r="J16" s="91">
        <v>18396</v>
      </c>
      <c r="K16" s="92">
        <v>2</v>
      </c>
      <c r="L16" s="90">
        <v>142</v>
      </c>
      <c r="M16" s="90">
        <v>15942</v>
      </c>
      <c r="N16" s="90">
        <v>2551</v>
      </c>
      <c r="O16" s="90">
        <v>119</v>
      </c>
      <c r="P16" s="90">
        <v>1</v>
      </c>
      <c r="Q16" s="93">
        <v>18757</v>
      </c>
      <c r="R16" s="89">
        <f t="shared" si="1"/>
        <v>5</v>
      </c>
      <c r="S16" s="90">
        <f t="shared" si="0"/>
        <v>279</v>
      </c>
      <c r="T16" s="90">
        <f t="shared" si="0"/>
        <v>31376</v>
      </c>
      <c r="U16" s="90">
        <f t="shared" si="0"/>
        <v>5225</v>
      </c>
      <c r="V16" s="90">
        <f t="shared" si="0"/>
        <v>262</v>
      </c>
      <c r="W16" s="90">
        <f t="shared" si="0"/>
        <v>6</v>
      </c>
      <c r="X16" s="91">
        <f t="shared" si="2"/>
        <v>37153</v>
      </c>
    </row>
    <row r="17" spans="1:24" ht="14.25">
      <c r="A17" s="86" t="s">
        <v>65</v>
      </c>
      <c r="B17" s="77" t="s">
        <v>65</v>
      </c>
      <c r="C17" s="83" t="s">
        <v>65</v>
      </c>
      <c r="D17" s="89">
        <v>29</v>
      </c>
      <c r="E17" s="90">
        <v>1854</v>
      </c>
      <c r="F17" s="90">
        <v>119026</v>
      </c>
      <c r="G17" s="90">
        <v>7508</v>
      </c>
      <c r="H17" s="90">
        <v>176</v>
      </c>
      <c r="I17" s="90">
        <v>7</v>
      </c>
      <c r="J17" s="91">
        <v>128600</v>
      </c>
      <c r="K17" s="92">
        <v>17</v>
      </c>
      <c r="L17" s="90">
        <v>1726</v>
      </c>
      <c r="M17" s="90">
        <v>116717</v>
      </c>
      <c r="N17" s="90">
        <v>5868</v>
      </c>
      <c r="O17" s="90">
        <v>151</v>
      </c>
      <c r="P17" s="90">
        <v>3</v>
      </c>
      <c r="Q17" s="93">
        <v>124482</v>
      </c>
      <c r="R17" s="89">
        <f t="shared" si="1"/>
        <v>46</v>
      </c>
      <c r="S17" s="90">
        <f t="shared" si="0"/>
        <v>3580</v>
      </c>
      <c r="T17" s="90">
        <f t="shared" si="0"/>
        <v>235743</v>
      </c>
      <c r="U17" s="90">
        <f t="shared" si="0"/>
        <v>13376</v>
      </c>
      <c r="V17" s="90">
        <f t="shared" si="0"/>
        <v>327</v>
      </c>
      <c r="W17" s="90">
        <f t="shared" si="0"/>
        <v>10</v>
      </c>
      <c r="X17" s="91">
        <f t="shared" si="2"/>
        <v>253082</v>
      </c>
    </row>
    <row r="18" spans="3:24" s="27" customFormat="1" ht="14.25">
      <c r="C18" s="99" t="s">
        <v>0</v>
      </c>
      <c r="D18" s="94">
        <f>SUM(D10:D17)</f>
        <v>48</v>
      </c>
      <c r="E18" s="95">
        <f aca="true" t="shared" si="3" ref="E18:X18">SUM(E10:E17)</f>
        <v>2241</v>
      </c>
      <c r="F18" s="95">
        <f t="shared" si="3"/>
        <v>179730</v>
      </c>
      <c r="G18" s="95">
        <f t="shared" si="3"/>
        <v>25449</v>
      </c>
      <c r="H18" s="95">
        <f t="shared" si="3"/>
        <v>2146</v>
      </c>
      <c r="I18" s="95">
        <f t="shared" si="3"/>
        <v>128</v>
      </c>
      <c r="J18" s="96">
        <f t="shared" si="3"/>
        <v>209742</v>
      </c>
      <c r="K18" s="97">
        <f>SUM(K10:K17)</f>
        <v>37</v>
      </c>
      <c r="L18" s="95">
        <f t="shared" si="3"/>
        <v>2095</v>
      </c>
      <c r="M18" s="95">
        <f t="shared" si="3"/>
        <v>180269</v>
      </c>
      <c r="N18" s="95">
        <f t="shared" si="3"/>
        <v>22210</v>
      </c>
      <c r="O18" s="95">
        <f t="shared" si="3"/>
        <v>1907</v>
      </c>
      <c r="P18" s="95">
        <f t="shared" si="3"/>
        <v>105</v>
      </c>
      <c r="Q18" s="98">
        <f t="shared" si="3"/>
        <v>206623</v>
      </c>
      <c r="R18" s="94">
        <f t="shared" si="3"/>
        <v>85</v>
      </c>
      <c r="S18" s="95">
        <f t="shared" si="3"/>
        <v>4336</v>
      </c>
      <c r="T18" s="95">
        <f t="shared" si="3"/>
        <v>359999</v>
      </c>
      <c r="U18" s="95">
        <f t="shared" si="3"/>
        <v>47659</v>
      </c>
      <c r="V18" s="95">
        <f t="shared" si="3"/>
        <v>4053</v>
      </c>
      <c r="W18" s="95">
        <f t="shared" si="3"/>
        <v>233</v>
      </c>
      <c r="X18" s="96">
        <f t="shared" si="3"/>
        <v>416365</v>
      </c>
    </row>
    <row r="21" spans="1:24" ht="14.25">
      <c r="A21" s="198" t="s">
        <v>22</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row>
    <row r="22" spans="1:24" s="191" customFormat="1" ht="14.25">
      <c r="A22" s="224" t="s">
        <v>93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4.25">
      <c r="A24" s="208" t="s">
        <v>87</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row>
    <row r="25" ht="6.75" customHeight="1" thickBot="1"/>
    <row r="26" spans="1:24" ht="15" thickTop="1">
      <c r="A26" s="209" t="s">
        <v>51</v>
      </c>
      <c r="B26" s="209"/>
      <c r="C26" s="210"/>
      <c r="D26" s="215" t="s">
        <v>1</v>
      </c>
      <c r="E26" s="215"/>
      <c r="F26" s="215"/>
      <c r="G26" s="215"/>
      <c r="H26" s="215"/>
      <c r="I26" s="215"/>
      <c r="J26" s="215"/>
      <c r="K26" s="216" t="s">
        <v>2</v>
      </c>
      <c r="L26" s="215"/>
      <c r="M26" s="215"/>
      <c r="N26" s="215"/>
      <c r="O26" s="215"/>
      <c r="P26" s="215"/>
      <c r="Q26" s="217"/>
      <c r="R26" s="216" t="s">
        <v>0</v>
      </c>
      <c r="S26" s="215"/>
      <c r="T26" s="215"/>
      <c r="U26" s="215"/>
      <c r="V26" s="215"/>
      <c r="W26" s="215"/>
      <c r="X26" s="215"/>
    </row>
    <row r="27" spans="1:24" ht="42.75">
      <c r="A27" s="84" t="s">
        <v>42</v>
      </c>
      <c r="B27" s="48" t="s">
        <v>66</v>
      </c>
      <c r="C27" s="81" t="s">
        <v>41</v>
      </c>
      <c r="D27" s="211" t="s">
        <v>48</v>
      </c>
      <c r="E27" s="212"/>
      <c r="F27" s="76" t="s">
        <v>47</v>
      </c>
      <c r="G27" s="213" t="s">
        <v>46</v>
      </c>
      <c r="H27" s="211"/>
      <c r="I27" s="212"/>
      <c r="J27" s="87" t="s">
        <v>0</v>
      </c>
      <c r="K27" s="214" t="s">
        <v>48</v>
      </c>
      <c r="L27" s="212"/>
      <c r="M27" s="76" t="s">
        <v>47</v>
      </c>
      <c r="N27" s="213" t="s">
        <v>46</v>
      </c>
      <c r="O27" s="211"/>
      <c r="P27" s="212"/>
      <c r="Q27" s="88" t="s">
        <v>0</v>
      </c>
      <c r="R27" s="214" t="s">
        <v>48</v>
      </c>
      <c r="S27" s="212"/>
      <c r="T27" s="76" t="s">
        <v>47</v>
      </c>
      <c r="U27" s="213" t="s">
        <v>46</v>
      </c>
      <c r="V27" s="211"/>
      <c r="W27" s="212"/>
      <c r="X27" s="87" t="s">
        <v>0</v>
      </c>
    </row>
    <row r="28" spans="1:24" ht="14.25">
      <c r="A28" s="85"/>
      <c r="B28" s="47"/>
      <c r="C28" s="82" t="s">
        <v>52</v>
      </c>
      <c r="D28" s="78" t="s">
        <v>53</v>
      </c>
      <c r="E28" s="50">
        <v>1</v>
      </c>
      <c r="F28" s="50">
        <v>0</v>
      </c>
      <c r="G28" s="50">
        <v>1</v>
      </c>
      <c r="H28" s="50">
        <v>2</v>
      </c>
      <c r="I28" s="50" t="s">
        <v>18</v>
      </c>
      <c r="J28" s="75"/>
      <c r="K28" s="80" t="s">
        <v>53</v>
      </c>
      <c r="L28" s="50">
        <v>1</v>
      </c>
      <c r="M28" s="50">
        <v>0</v>
      </c>
      <c r="N28" s="50">
        <v>1</v>
      </c>
      <c r="O28" s="50">
        <v>2</v>
      </c>
      <c r="P28" s="50" t="s">
        <v>18</v>
      </c>
      <c r="Q28" s="79"/>
      <c r="R28" s="80" t="s">
        <v>53</v>
      </c>
      <c r="S28" s="50">
        <v>1</v>
      </c>
      <c r="T28" s="50">
        <v>0</v>
      </c>
      <c r="U28" s="50">
        <v>1</v>
      </c>
      <c r="V28" s="50">
        <v>2</v>
      </c>
      <c r="W28" s="50" t="s">
        <v>18</v>
      </c>
      <c r="X28" s="75"/>
    </row>
    <row r="29" spans="1:24" ht="14.25">
      <c r="A29" s="86" t="s">
        <v>64</v>
      </c>
      <c r="B29" s="77" t="s">
        <v>64</v>
      </c>
      <c r="C29" s="83" t="s">
        <v>64</v>
      </c>
      <c r="D29" s="131">
        <f aca="true" t="shared" si="4" ref="D29:J29">D10/$J10*100</f>
        <v>0.04488330341113106</v>
      </c>
      <c r="E29" s="132">
        <f t="shared" si="4"/>
        <v>0.21693596648713348</v>
      </c>
      <c r="F29" s="133">
        <f t="shared" si="4"/>
        <v>64.99102333931778</v>
      </c>
      <c r="G29" s="133">
        <f t="shared" si="4"/>
        <v>29.854877318970672</v>
      </c>
      <c r="H29" s="133">
        <f t="shared" si="4"/>
        <v>4.675344105326152</v>
      </c>
      <c r="I29" s="134">
        <f t="shared" si="4"/>
        <v>0.21693596648713348</v>
      </c>
      <c r="J29" s="131">
        <f t="shared" si="4"/>
        <v>100</v>
      </c>
      <c r="K29" s="140">
        <f aca="true" t="shared" si="5" ref="K29:Q29">K10/$Q10*100</f>
        <v>0.029278290147855365</v>
      </c>
      <c r="L29" s="133">
        <f t="shared" si="5"/>
        <v>0.16835016835016833</v>
      </c>
      <c r="M29" s="133">
        <f t="shared" si="5"/>
        <v>68.51119894598156</v>
      </c>
      <c r="N29" s="133">
        <f t="shared" si="5"/>
        <v>26.83355292050944</v>
      </c>
      <c r="O29" s="133">
        <f t="shared" si="5"/>
        <v>4.179475918606354</v>
      </c>
      <c r="P29" s="133">
        <f t="shared" si="5"/>
        <v>0.27814375640462596</v>
      </c>
      <c r="Q29" s="141">
        <f t="shared" si="5"/>
        <v>100</v>
      </c>
      <c r="R29" s="142">
        <f aca="true" t="shared" si="6" ref="R29:X29">R10/$X10*100</f>
        <v>0.03699593044765076</v>
      </c>
      <c r="S29" s="133">
        <f t="shared" si="6"/>
        <v>0.19237883832778394</v>
      </c>
      <c r="T29" s="133">
        <f t="shared" si="6"/>
        <v>66.77025527192009</v>
      </c>
      <c r="U29" s="133">
        <f t="shared" si="6"/>
        <v>28.32778394376619</v>
      </c>
      <c r="V29" s="133">
        <f t="shared" si="6"/>
        <v>4.424713281539031</v>
      </c>
      <c r="W29" s="133">
        <f t="shared" si="6"/>
        <v>0.2478727339992601</v>
      </c>
      <c r="X29" s="132">
        <f t="shared" si="6"/>
        <v>100</v>
      </c>
    </row>
    <row r="30" spans="1:24" ht="14.25">
      <c r="A30" s="86" t="s">
        <v>64</v>
      </c>
      <c r="B30" s="77" t="s">
        <v>64</v>
      </c>
      <c r="C30" s="83" t="s">
        <v>65</v>
      </c>
      <c r="D30" s="131">
        <f aca="true" t="shared" si="7" ref="D30:J30">D11/$J11*100</f>
        <v>0.08100445524503848</v>
      </c>
      <c r="E30" s="132">
        <f t="shared" si="7"/>
        <v>0.2160118806534359</v>
      </c>
      <c r="F30" s="133">
        <f t="shared" si="7"/>
        <v>60.18631024706359</v>
      </c>
      <c r="G30" s="133">
        <f t="shared" si="7"/>
        <v>32.536789523423785</v>
      </c>
      <c r="H30" s="133">
        <f t="shared" si="7"/>
        <v>6.237343053867963</v>
      </c>
      <c r="I30" s="134">
        <f t="shared" si="7"/>
        <v>0.7425408397461861</v>
      </c>
      <c r="J30" s="131">
        <f t="shared" si="7"/>
        <v>100</v>
      </c>
      <c r="K30" s="142">
        <f aca="true" t="shared" si="8" ref="K30:Q30">K11/$Q11*100</f>
        <v>0.09575923392612859</v>
      </c>
      <c r="L30" s="133">
        <f t="shared" si="8"/>
        <v>0.3009575923392613</v>
      </c>
      <c r="M30" s="133">
        <f t="shared" si="8"/>
        <v>64.5827633378933</v>
      </c>
      <c r="N30" s="133">
        <f t="shared" si="8"/>
        <v>29.05608755129959</v>
      </c>
      <c r="O30" s="133">
        <f t="shared" si="8"/>
        <v>5.239398084815321</v>
      </c>
      <c r="P30" s="133">
        <f t="shared" si="8"/>
        <v>0.7250341997264022</v>
      </c>
      <c r="Q30" s="143">
        <f t="shared" si="8"/>
        <v>100</v>
      </c>
      <c r="R30" s="142">
        <f aca="true" t="shared" si="9" ref="R30:X30">R11/$X11*100</f>
        <v>0.08833322008561528</v>
      </c>
      <c r="S30" s="133">
        <f t="shared" si="9"/>
        <v>0.25820479717333694</v>
      </c>
      <c r="T30" s="133">
        <f t="shared" si="9"/>
        <v>62.3700482435279</v>
      </c>
      <c r="U30" s="133">
        <f t="shared" si="9"/>
        <v>30.807909220629202</v>
      </c>
      <c r="V30" s="133">
        <f t="shared" si="9"/>
        <v>5.741659305564993</v>
      </c>
      <c r="W30" s="133">
        <f t="shared" si="9"/>
        <v>0.7338452130189577</v>
      </c>
      <c r="X30" s="132">
        <f t="shared" si="9"/>
        <v>100</v>
      </c>
    </row>
    <row r="31" spans="1:24" ht="14.25">
      <c r="A31" s="86" t="s">
        <v>64</v>
      </c>
      <c r="B31" s="77" t="s">
        <v>65</v>
      </c>
      <c r="C31" s="83" t="s">
        <v>64</v>
      </c>
      <c r="D31" s="131">
        <f aca="true" t="shared" si="10" ref="D31:J31">D12/$J12*100</f>
        <v>0.019694731659281144</v>
      </c>
      <c r="E31" s="132">
        <f t="shared" si="10"/>
        <v>0.2658788774002954</v>
      </c>
      <c r="F31" s="133">
        <f t="shared" si="10"/>
        <v>70.36927621861152</v>
      </c>
      <c r="G31" s="133">
        <f t="shared" si="10"/>
        <v>26.9423929098966</v>
      </c>
      <c r="H31" s="133">
        <f t="shared" si="10"/>
        <v>2.314130969965534</v>
      </c>
      <c r="I31" s="134">
        <f t="shared" si="10"/>
        <v>0.08862629246676515</v>
      </c>
      <c r="J31" s="131">
        <f t="shared" si="10"/>
        <v>100</v>
      </c>
      <c r="K31" s="142">
        <f aca="true" t="shared" si="11" ref="K31:Q31">K12/$Q12*100</f>
        <v>0.009346667912889055</v>
      </c>
      <c r="L31" s="133">
        <f t="shared" si="11"/>
        <v>0.26170670156089354</v>
      </c>
      <c r="M31" s="133">
        <f t="shared" si="11"/>
        <v>72.35255631367417</v>
      </c>
      <c r="N31" s="133">
        <f t="shared" si="11"/>
        <v>25.067763342368444</v>
      </c>
      <c r="O31" s="133">
        <f t="shared" si="11"/>
        <v>2.2899336386578186</v>
      </c>
      <c r="P31" s="133">
        <f t="shared" si="11"/>
        <v>0.01869333582577811</v>
      </c>
      <c r="Q31" s="143">
        <f t="shared" si="11"/>
        <v>100</v>
      </c>
      <c r="R31" s="142">
        <f aca="true" t="shared" si="12" ref="R31:X31">R12/$X12*100</f>
        <v>0.014385729356478373</v>
      </c>
      <c r="S31" s="133">
        <f t="shared" si="12"/>
        <v>0.26373837153543683</v>
      </c>
      <c r="T31" s="133">
        <f t="shared" si="12"/>
        <v>71.38678430996451</v>
      </c>
      <c r="U31" s="133">
        <f t="shared" si="12"/>
        <v>25.980627217799938</v>
      </c>
      <c r="V31" s="133">
        <f t="shared" si="12"/>
        <v>2.30171669703654</v>
      </c>
      <c r="W31" s="133">
        <f t="shared" si="12"/>
        <v>0.05274767430708738</v>
      </c>
      <c r="X31" s="132">
        <f t="shared" si="12"/>
        <v>100</v>
      </c>
    </row>
    <row r="32" spans="1:24" ht="14.25">
      <c r="A32" s="86" t="s">
        <v>65</v>
      </c>
      <c r="B32" s="77" t="s">
        <v>64</v>
      </c>
      <c r="C32" s="83" t="s">
        <v>64</v>
      </c>
      <c r="D32" s="131">
        <f aca="true" t="shared" si="13" ref="D32:J32">D13/$J13*100</f>
        <v>0.013440860215053764</v>
      </c>
      <c r="E32" s="132">
        <f t="shared" si="13"/>
        <v>0.43010752688172044</v>
      </c>
      <c r="F32" s="133">
        <f t="shared" si="13"/>
        <v>75.94086021505376</v>
      </c>
      <c r="G32" s="133">
        <f t="shared" si="13"/>
        <v>21.303763440860216</v>
      </c>
      <c r="H32" s="133">
        <f t="shared" si="13"/>
        <v>2.217741935483871</v>
      </c>
      <c r="I32" s="134">
        <f t="shared" si="13"/>
        <v>0.09408602150537634</v>
      </c>
      <c r="J32" s="131">
        <f t="shared" si="13"/>
        <v>100</v>
      </c>
      <c r="K32" s="142">
        <f aca="true" t="shared" si="14" ref="K32:Q32">K13/$Q13*100</f>
        <v>0.026641800985746637</v>
      </c>
      <c r="L32" s="133">
        <f t="shared" si="14"/>
        <v>0.4129479152790729</v>
      </c>
      <c r="M32" s="133">
        <f t="shared" si="14"/>
        <v>78.76648461435994</v>
      </c>
      <c r="N32" s="133">
        <f t="shared" si="14"/>
        <v>19.035566804315973</v>
      </c>
      <c r="O32" s="133">
        <f t="shared" si="14"/>
        <v>1.7317170640735315</v>
      </c>
      <c r="P32" s="133">
        <f t="shared" si="14"/>
        <v>0.026641800985746637</v>
      </c>
      <c r="Q32" s="143">
        <f t="shared" si="14"/>
        <v>100</v>
      </c>
      <c r="R32" s="142">
        <f aca="true" t="shared" si="15" ref="R32:X32">R13/$X13*100</f>
        <v>0.020070917240917908</v>
      </c>
      <c r="S32" s="133">
        <f t="shared" si="15"/>
        <v>0.42148926205927606</v>
      </c>
      <c r="T32" s="133">
        <f t="shared" si="15"/>
        <v>77.3600053522446</v>
      </c>
      <c r="U32" s="133">
        <f t="shared" si="15"/>
        <v>20.164581521375528</v>
      </c>
      <c r="V32" s="133">
        <f t="shared" si="15"/>
        <v>1.973640195356928</v>
      </c>
      <c r="W32" s="133">
        <f t="shared" si="15"/>
        <v>0.060212751722753734</v>
      </c>
      <c r="X32" s="132">
        <f t="shared" si="15"/>
        <v>100</v>
      </c>
    </row>
    <row r="33" spans="1:24" ht="14.25">
      <c r="A33" s="86" t="s">
        <v>64</v>
      </c>
      <c r="B33" s="77" t="s">
        <v>65</v>
      </c>
      <c r="C33" s="83" t="s">
        <v>65</v>
      </c>
      <c r="D33" s="131">
        <f aca="true" t="shared" si="16" ref="D33:J33">D14/$J14*100</f>
        <v>0.008014104824491105</v>
      </c>
      <c r="E33" s="132">
        <f t="shared" si="16"/>
        <v>0.9456643692899502</v>
      </c>
      <c r="F33" s="133">
        <f t="shared" si="16"/>
        <v>81.83202436287867</v>
      </c>
      <c r="G33" s="133">
        <f t="shared" si="16"/>
        <v>15.755730084949512</v>
      </c>
      <c r="H33" s="133">
        <f t="shared" si="16"/>
        <v>1.3623978201634876</v>
      </c>
      <c r="I33" s="134">
        <f t="shared" si="16"/>
        <v>0.09616925789389325</v>
      </c>
      <c r="J33" s="131">
        <f t="shared" si="16"/>
        <v>100</v>
      </c>
      <c r="K33" s="142">
        <f aca="true" t="shared" si="17" ref="K33:Q33">K14/$Q14*100</f>
        <v>0.024505799705930403</v>
      </c>
      <c r="L33" s="133">
        <f t="shared" si="17"/>
        <v>0.7433425910798889</v>
      </c>
      <c r="M33" s="133">
        <f t="shared" si="17"/>
        <v>84.80640418232315</v>
      </c>
      <c r="N33" s="133">
        <f t="shared" si="17"/>
        <v>13.053422643358928</v>
      </c>
      <c r="O33" s="133">
        <f t="shared" si="17"/>
        <v>1.3314817840222186</v>
      </c>
      <c r="P33" s="133">
        <f t="shared" si="17"/>
        <v>0.04084299950988401</v>
      </c>
      <c r="Q33" s="143">
        <f t="shared" si="17"/>
        <v>100</v>
      </c>
      <c r="R33" s="142">
        <f aca="true" t="shared" si="18" ref="R33:X33">R14/$X14*100</f>
        <v>0.016181229773462782</v>
      </c>
      <c r="S33" s="133">
        <f t="shared" si="18"/>
        <v>0.8454692556634305</v>
      </c>
      <c r="T33" s="133">
        <f t="shared" si="18"/>
        <v>83.30501618122977</v>
      </c>
      <c r="U33" s="133">
        <f t="shared" si="18"/>
        <v>14.41747572815534</v>
      </c>
      <c r="V33" s="133">
        <f t="shared" si="18"/>
        <v>1.3470873786407767</v>
      </c>
      <c r="W33" s="133">
        <f t="shared" si="18"/>
        <v>0.06877022653721683</v>
      </c>
      <c r="X33" s="132">
        <f t="shared" si="18"/>
        <v>100</v>
      </c>
    </row>
    <row r="34" spans="1:24" ht="14.25">
      <c r="A34" s="86" t="s">
        <v>65</v>
      </c>
      <c r="B34" s="77" t="s">
        <v>64</v>
      </c>
      <c r="C34" s="83" t="s">
        <v>65</v>
      </c>
      <c r="D34" s="131">
        <f aca="true" t="shared" si="19" ref="D34:J34">D15/$J15*100</f>
        <v>0</v>
      </c>
      <c r="E34" s="132">
        <f t="shared" si="19"/>
        <v>0.2353336695242898</v>
      </c>
      <c r="F34" s="133">
        <f t="shared" si="19"/>
        <v>76.62632375189108</v>
      </c>
      <c r="G34" s="133">
        <f t="shared" si="19"/>
        <v>21.675911917969408</v>
      </c>
      <c r="H34" s="133">
        <f t="shared" si="19"/>
        <v>1.4288115649689024</v>
      </c>
      <c r="I34" s="134">
        <f t="shared" si="19"/>
        <v>0.03361909564632712</v>
      </c>
      <c r="J34" s="131">
        <f t="shared" si="19"/>
        <v>100</v>
      </c>
      <c r="K34" s="142">
        <f aca="true" t="shared" si="20" ref="K34:Q34">K15/$Q15*100</f>
        <v>0.008358408559010364</v>
      </c>
      <c r="L34" s="133">
        <f t="shared" si="20"/>
        <v>0.26746907388833163</v>
      </c>
      <c r="M34" s="133">
        <f t="shared" si="20"/>
        <v>79.3463724506854</v>
      </c>
      <c r="N34" s="133">
        <f t="shared" si="20"/>
        <v>19.157472417251757</v>
      </c>
      <c r="O34" s="133">
        <f t="shared" si="20"/>
        <v>1.2119692410565028</v>
      </c>
      <c r="P34" s="133">
        <f t="shared" si="20"/>
        <v>0.008358408559010364</v>
      </c>
      <c r="Q34" s="143">
        <f t="shared" si="20"/>
        <v>100</v>
      </c>
      <c r="R34" s="142">
        <f aca="true" t="shared" si="21" ref="R34:X34">R15/$X15*100</f>
        <v>0.004190763557120107</v>
      </c>
      <c r="S34" s="133">
        <f t="shared" si="21"/>
        <v>0.2514458134272064</v>
      </c>
      <c r="T34" s="133">
        <f t="shared" si="21"/>
        <v>77.9901097980052</v>
      </c>
      <c r="U34" s="133">
        <f t="shared" si="21"/>
        <v>20.41320928673204</v>
      </c>
      <c r="V34" s="133">
        <f t="shared" si="21"/>
        <v>1.3200905204928337</v>
      </c>
      <c r="W34" s="133">
        <f t="shared" si="21"/>
        <v>0.020953817785600536</v>
      </c>
      <c r="X34" s="132">
        <f t="shared" si="21"/>
        <v>100</v>
      </c>
    </row>
    <row r="35" spans="1:24" ht="14.25">
      <c r="A35" s="86" t="s">
        <v>65</v>
      </c>
      <c r="B35" s="77" t="s">
        <v>65</v>
      </c>
      <c r="C35" s="83" t="s">
        <v>64</v>
      </c>
      <c r="D35" s="131">
        <f aca="true" t="shared" si="22" ref="D35:J35">D16/$J16*100</f>
        <v>0.016307893020221786</v>
      </c>
      <c r="E35" s="132">
        <f t="shared" si="22"/>
        <v>0.7447271145901282</v>
      </c>
      <c r="F35" s="133">
        <f t="shared" si="22"/>
        <v>83.89867362470102</v>
      </c>
      <c r="G35" s="133">
        <f t="shared" si="22"/>
        <v>14.535768645357686</v>
      </c>
      <c r="H35" s="133">
        <f t="shared" si="22"/>
        <v>0.7773429006305719</v>
      </c>
      <c r="I35" s="134">
        <f t="shared" si="22"/>
        <v>0.027179821700369644</v>
      </c>
      <c r="J35" s="131">
        <f t="shared" si="22"/>
        <v>100</v>
      </c>
      <c r="K35" s="142">
        <f aca="true" t="shared" si="23" ref="K35:Q35">K16/$Q16*100</f>
        <v>0.010662685930585914</v>
      </c>
      <c r="L35" s="133">
        <f t="shared" si="23"/>
        <v>0.7570507010715999</v>
      </c>
      <c r="M35" s="133">
        <f t="shared" si="23"/>
        <v>84.99226955270032</v>
      </c>
      <c r="N35" s="133">
        <f t="shared" si="23"/>
        <v>13.600255904462333</v>
      </c>
      <c r="O35" s="133">
        <f t="shared" si="23"/>
        <v>0.634429812869862</v>
      </c>
      <c r="P35" s="133">
        <f t="shared" si="23"/>
        <v>0.005331342965292957</v>
      </c>
      <c r="Q35" s="143">
        <f t="shared" si="23"/>
        <v>100</v>
      </c>
      <c r="R35" s="142">
        <f aca="true" t="shared" si="24" ref="R35:X35">R16/$X16*100</f>
        <v>0.013457863429601917</v>
      </c>
      <c r="S35" s="133">
        <f t="shared" si="24"/>
        <v>0.750948779371787</v>
      </c>
      <c r="T35" s="133">
        <f t="shared" si="24"/>
        <v>84.45078459343794</v>
      </c>
      <c r="U35" s="133">
        <f t="shared" si="24"/>
        <v>14.063467283934003</v>
      </c>
      <c r="V35" s="133">
        <f t="shared" si="24"/>
        <v>0.7051920437111404</v>
      </c>
      <c r="W35" s="133">
        <f t="shared" si="24"/>
        <v>0.0161494361155223</v>
      </c>
      <c r="X35" s="132">
        <f t="shared" si="24"/>
        <v>100</v>
      </c>
    </row>
    <row r="36" spans="1:24" ht="14.25">
      <c r="A36" s="86" t="s">
        <v>65</v>
      </c>
      <c r="B36" s="77" t="s">
        <v>65</v>
      </c>
      <c r="C36" s="83" t="s">
        <v>65</v>
      </c>
      <c r="D36" s="131">
        <f aca="true" t="shared" si="25" ref="D36:J36">D17/$J17*100</f>
        <v>0.02255054432348367</v>
      </c>
      <c r="E36" s="132">
        <f t="shared" si="25"/>
        <v>1.441679626749611</v>
      </c>
      <c r="F36" s="133">
        <f t="shared" si="25"/>
        <v>92.55520995334369</v>
      </c>
      <c r="G36" s="133">
        <f t="shared" si="25"/>
        <v>5.838258164852255</v>
      </c>
      <c r="H36" s="133">
        <f t="shared" si="25"/>
        <v>0.1368584758942457</v>
      </c>
      <c r="I36" s="134">
        <f t="shared" si="25"/>
        <v>0.005443234836702955</v>
      </c>
      <c r="J36" s="131">
        <f t="shared" si="25"/>
        <v>100</v>
      </c>
      <c r="K36" s="142">
        <f aca="true" t="shared" si="26" ref="K36:Q36">K17/$Q17*100</f>
        <v>0.013656592921064895</v>
      </c>
      <c r="L36" s="133">
        <f t="shared" si="26"/>
        <v>1.3865458459857651</v>
      </c>
      <c r="M36" s="133">
        <f t="shared" si="26"/>
        <v>93.76215035105477</v>
      </c>
      <c r="N36" s="133">
        <f t="shared" si="26"/>
        <v>4.713934544753458</v>
      </c>
      <c r="O36" s="133">
        <f t="shared" si="26"/>
        <v>0.12130267829887052</v>
      </c>
      <c r="P36" s="133">
        <f t="shared" si="26"/>
        <v>0.002409986986070275</v>
      </c>
      <c r="Q36" s="143">
        <f t="shared" si="26"/>
        <v>100</v>
      </c>
      <c r="R36" s="142">
        <f aca="true" t="shared" si="27" ref="R36:X36">R17/$X17*100</f>
        <v>0.01817592716985009</v>
      </c>
      <c r="S36" s="133">
        <f t="shared" si="27"/>
        <v>1.4145612884361591</v>
      </c>
      <c r="T36" s="133">
        <f t="shared" si="27"/>
        <v>93.14886084352108</v>
      </c>
      <c r="U36" s="133">
        <f t="shared" si="27"/>
        <v>5.285243517911191</v>
      </c>
      <c r="V36" s="133">
        <f t="shared" si="27"/>
        <v>0.12920713444654303</v>
      </c>
      <c r="W36" s="133">
        <f t="shared" si="27"/>
        <v>0.003951288515184802</v>
      </c>
      <c r="X36" s="132">
        <f t="shared" si="27"/>
        <v>100</v>
      </c>
    </row>
    <row r="37" spans="3:24" s="27" customFormat="1" ht="14.25">
      <c r="C37" s="99" t="s">
        <v>0</v>
      </c>
      <c r="D37" s="135">
        <f aca="true" t="shared" si="28" ref="D37:J37">D18/$J18*100</f>
        <v>0.022885259032525675</v>
      </c>
      <c r="E37" s="136">
        <f t="shared" si="28"/>
        <v>1.0684555310810424</v>
      </c>
      <c r="F37" s="137">
        <f t="shared" si="28"/>
        <v>85.69099178991331</v>
      </c>
      <c r="G37" s="137">
        <f t="shared" si="28"/>
        <v>12.133478273307206</v>
      </c>
      <c r="H37" s="137">
        <f t="shared" si="28"/>
        <v>1.0231617892458353</v>
      </c>
      <c r="I37" s="138">
        <f t="shared" si="28"/>
        <v>0.061027357420068463</v>
      </c>
      <c r="J37" s="135">
        <f t="shared" si="28"/>
        <v>100</v>
      </c>
      <c r="K37" s="144">
        <f aca="true" t="shared" si="29" ref="K37:Q37">K18/$Q18*100</f>
        <v>0.017907009384240866</v>
      </c>
      <c r="L37" s="137">
        <f t="shared" si="29"/>
        <v>1.0139239097293138</v>
      </c>
      <c r="M37" s="137">
        <f t="shared" si="29"/>
        <v>87.2453695861545</v>
      </c>
      <c r="N37" s="137">
        <f t="shared" si="29"/>
        <v>10.749045362810529</v>
      </c>
      <c r="O37" s="137">
        <f t="shared" si="29"/>
        <v>0.9229369431283061</v>
      </c>
      <c r="P37" s="137">
        <f t="shared" si="29"/>
        <v>0.05081718879311597</v>
      </c>
      <c r="Q37" s="145">
        <f t="shared" si="29"/>
        <v>100</v>
      </c>
      <c r="R37" s="144">
        <f aca="true" t="shared" si="30" ref="R37:X37">R18/$X18*100</f>
        <v>0.02041478030093788</v>
      </c>
      <c r="S37" s="137">
        <f t="shared" si="30"/>
        <v>1.0413939692337253</v>
      </c>
      <c r="T37" s="137">
        <f t="shared" si="30"/>
        <v>86.46235874773336</v>
      </c>
      <c r="U37" s="137">
        <f t="shared" si="30"/>
        <v>11.446447227792921</v>
      </c>
      <c r="V37" s="137">
        <f t="shared" si="30"/>
        <v>0.9734247595258967</v>
      </c>
      <c r="W37" s="137">
        <f t="shared" si="30"/>
        <v>0.05596051541315913</v>
      </c>
      <c r="X37" s="136">
        <f t="shared" si="30"/>
        <v>100</v>
      </c>
    </row>
    <row r="39" spans="4:18" ht="14.25">
      <c r="D39" s="188"/>
      <c r="E39" s="188"/>
      <c r="F39" s="188"/>
      <c r="G39" s="188"/>
      <c r="H39" s="188"/>
      <c r="I39" s="188"/>
      <c r="J39" s="188"/>
      <c r="K39" s="188"/>
      <c r="L39" s="188"/>
      <c r="M39" s="188"/>
      <c r="N39" s="188"/>
      <c r="O39" s="188"/>
      <c r="P39" s="188"/>
      <c r="Q39" s="188"/>
      <c r="R39" s="188"/>
    </row>
    <row r="40" ht="14.25">
      <c r="D40" s="188"/>
    </row>
    <row r="41" ht="14.25">
      <c r="D41" s="188"/>
    </row>
    <row r="42" ht="14.25">
      <c r="D42" s="188"/>
    </row>
  </sheetData>
  <sheetProtection/>
  <mergeCells count="26">
    <mergeCell ref="A3:X3"/>
    <mergeCell ref="A22:X22"/>
    <mergeCell ref="D27:E27"/>
    <mergeCell ref="G27:I27"/>
    <mergeCell ref="R26:X26"/>
    <mergeCell ref="R27:S27"/>
    <mergeCell ref="U27:W27"/>
    <mergeCell ref="K26:Q26"/>
    <mergeCell ref="K27:L27"/>
    <mergeCell ref="N27:P27"/>
    <mergeCell ref="K7:Q7"/>
    <mergeCell ref="R7:X7"/>
    <mergeCell ref="A21:X21"/>
    <mergeCell ref="A26:C26"/>
    <mergeCell ref="D26:J26"/>
    <mergeCell ref="A24:X24"/>
    <mergeCell ref="A5:X5"/>
    <mergeCell ref="A2:X2"/>
    <mergeCell ref="A7:C7"/>
    <mergeCell ref="D8:E8"/>
    <mergeCell ref="G8:I8"/>
    <mergeCell ref="K8:L8"/>
    <mergeCell ref="N8:P8"/>
    <mergeCell ref="R8:S8"/>
    <mergeCell ref="U8:W8"/>
    <mergeCell ref="D7:J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1" sqref="A1"/>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4.25">
      <c r="A1" s="1"/>
      <c r="J1" s="2"/>
    </row>
    <row r="2" spans="1:24" ht="14.25">
      <c r="A2" s="198" t="s">
        <v>22</v>
      </c>
      <c r="B2" s="198"/>
      <c r="C2" s="198"/>
      <c r="D2" s="198"/>
      <c r="E2" s="198"/>
      <c r="F2" s="198"/>
      <c r="G2" s="198"/>
      <c r="H2" s="198"/>
      <c r="I2" s="198"/>
      <c r="J2" s="198"/>
      <c r="K2" s="198"/>
      <c r="L2" s="198"/>
      <c r="M2" s="198"/>
      <c r="N2" s="198"/>
      <c r="O2" s="198"/>
      <c r="P2" s="198"/>
      <c r="Q2" s="198"/>
      <c r="R2" s="198"/>
      <c r="S2" s="198"/>
      <c r="T2" s="198"/>
      <c r="U2" s="198"/>
      <c r="V2" s="198"/>
      <c r="W2" s="198"/>
      <c r="X2" s="198"/>
    </row>
    <row r="3" spans="1:24" s="191" customFormat="1" ht="14.25">
      <c r="A3" s="224" t="s">
        <v>93</v>
      </c>
      <c r="B3" s="224"/>
      <c r="C3" s="224"/>
      <c r="D3" s="224"/>
      <c r="E3" s="224"/>
      <c r="F3" s="224"/>
      <c r="G3" s="224"/>
      <c r="H3" s="224"/>
      <c r="I3" s="224"/>
      <c r="J3" s="224"/>
      <c r="K3" s="224"/>
      <c r="L3" s="224"/>
      <c r="M3" s="224"/>
      <c r="N3" s="224"/>
      <c r="O3" s="224"/>
      <c r="P3" s="224"/>
      <c r="Q3" s="224"/>
      <c r="R3" s="224"/>
      <c r="S3" s="224"/>
      <c r="T3" s="224"/>
      <c r="U3" s="224"/>
      <c r="V3" s="224"/>
      <c r="W3" s="224"/>
      <c r="X3" s="224"/>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4.25">
      <c r="A5" s="208" t="s">
        <v>89</v>
      </c>
      <c r="B5" s="208"/>
      <c r="C5" s="208"/>
      <c r="D5" s="208"/>
      <c r="E5" s="208"/>
      <c r="F5" s="208"/>
      <c r="G5" s="208"/>
      <c r="H5" s="208"/>
      <c r="I5" s="208"/>
      <c r="J5" s="208"/>
      <c r="K5" s="208"/>
      <c r="L5" s="208"/>
      <c r="M5" s="208"/>
      <c r="N5" s="208"/>
      <c r="O5" s="208"/>
      <c r="P5" s="208"/>
      <c r="Q5" s="208"/>
      <c r="R5" s="208"/>
      <c r="S5" s="208"/>
      <c r="T5" s="208"/>
      <c r="U5" s="208"/>
      <c r="V5" s="208"/>
      <c r="W5" s="208"/>
      <c r="X5" s="208"/>
    </row>
    <row r="6" ht="6.75" customHeight="1" thickBot="1"/>
    <row r="7" spans="1:24" s="26" customFormat="1" ht="15" thickTop="1">
      <c r="A7" s="209" t="s">
        <v>51</v>
      </c>
      <c r="B7" s="209"/>
      <c r="C7" s="209"/>
      <c r="D7" s="218" t="s">
        <v>45</v>
      </c>
      <c r="E7" s="219"/>
      <c r="F7" s="219"/>
      <c r="G7" s="219"/>
      <c r="H7" s="219"/>
      <c r="I7" s="219"/>
      <c r="J7" s="220"/>
      <c r="K7" s="218" t="s">
        <v>44</v>
      </c>
      <c r="L7" s="219"/>
      <c r="M7" s="219"/>
      <c r="N7" s="219"/>
      <c r="O7" s="219"/>
      <c r="P7" s="219"/>
      <c r="Q7" s="220"/>
      <c r="R7" s="218" t="s">
        <v>0</v>
      </c>
      <c r="S7" s="219"/>
      <c r="T7" s="219"/>
      <c r="U7" s="219"/>
      <c r="V7" s="219"/>
      <c r="W7" s="219"/>
      <c r="X7" s="219"/>
    </row>
    <row r="8" spans="1:24" ht="47.25" customHeight="1">
      <c r="A8" s="84" t="s">
        <v>42</v>
      </c>
      <c r="B8" s="48" t="s">
        <v>66</v>
      </c>
      <c r="C8" s="101" t="s">
        <v>41</v>
      </c>
      <c r="D8" s="214" t="s">
        <v>48</v>
      </c>
      <c r="E8" s="212"/>
      <c r="F8" s="76" t="s">
        <v>47</v>
      </c>
      <c r="G8" s="213" t="s">
        <v>46</v>
      </c>
      <c r="H8" s="211"/>
      <c r="I8" s="212"/>
      <c r="J8" s="114" t="s">
        <v>0</v>
      </c>
      <c r="K8" s="214" t="s">
        <v>48</v>
      </c>
      <c r="L8" s="212"/>
      <c r="M8" s="76" t="s">
        <v>47</v>
      </c>
      <c r="N8" s="213" t="s">
        <v>46</v>
      </c>
      <c r="O8" s="211"/>
      <c r="P8" s="212"/>
      <c r="Q8" s="114" t="s">
        <v>0</v>
      </c>
      <c r="R8" s="211" t="s">
        <v>48</v>
      </c>
      <c r="S8" s="212"/>
      <c r="T8" s="51" t="s">
        <v>47</v>
      </c>
      <c r="U8" s="213" t="s">
        <v>46</v>
      </c>
      <c r="V8" s="211"/>
      <c r="W8" s="212"/>
      <c r="X8" s="87" t="s">
        <v>0</v>
      </c>
    </row>
    <row r="9" spans="1:24" ht="14.25">
      <c r="A9" s="100"/>
      <c r="B9" s="49"/>
      <c r="C9" s="63" t="s">
        <v>52</v>
      </c>
      <c r="D9" s="80" t="s">
        <v>53</v>
      </c>
      <c r="E9" s="50">
        <v>1</v>
      </c>
      <c r="F9" s="50">
        <v>0</v>
      </c>
      <c r="G9" s="50">
        <v>1</v>
      </c>
      <c r="H9" s="50">
        <v>2</v>
      </c>
      <c r="I9" s="50" t="s">
        <v>18</v>
      </c>
      <c r="J9" s="88"/>
      <c r="K9" s="80" t="s">
        <v>53</v>
      </c>
      <c r="L9" s="50">
        <v>1</v>
      </c>
      <c r="M9" s="50">
        <v>0</v>
      </c>
      <c r="N9" s="50">
        <v>1</v>
      </c>
      <c r="O9" s="50">
        <v>2</v>
      </c>
      <c r="P9" s="50" t="s">
        <v>18</v>
      </c>
      <c r="Q9" s="88"/>
      <c r="R9" s="78" t="s">
        <v>53</v>
      </c>
      <c r="S9" s="50">
        <v>1</v>
      </c>
      <c r="T9" s="50">
        <v>0</v>
      </c>
      <c r="U9" s="50">
        <v>1</v>
      </c>
      <c r="V9" s="50">
        <v>2</v>
      </c>
      <c r="W9" s="50" t="s">
        <v>18</v>
      </c>
      <c r="X9" s="189"/>
    </row>
    <row r="10" spans="1:24" ht="14.25">
      <c r="A10" s="111" t="s">
        <v>64</v>
      </c>
      <c r="B10" s="112" t="s">
        <v>64</v>
      </c>
      <c r="C10" s="113" t="s">
        <v>64</v>
      </c>
      <c r="D10" s="120">
        <v>2</v>
      </c>
      <c r="E10" s="121">
        <v>34</v>
      </c>
      <c r="F10" s="121">
        <v>13762</v>
      </c>
      <c r="G10" s="121">
        <v>4943</v>
      </c>
      <c r="H10" s="121">
        <v>578</v>
      </c>
      <c r="I10" s="121">
        <v>19</v>
      </c>
      <c r="J10" s="122">
        <v>19338</v>
      </c>
      <c r="K10" s="120">
        <v>8</v>
      </c>
      <c r="L10" s="121">
        <v>18</v>
      </c>
      <c r="M10" s="121">
        <v>4286</v>
      </c>
      <c r="N10" s="121">
        <v>2714</v>
      </c>
      <c r="O10" s="121">
        <v>618</v>
      </c>
      <c r="P10" s="121">
        <v>48</v>
      </c>
      <c r="Q10" s="122">
        <v>7692</v>
      </c>
      <c r="R10" s="123">
        <f>SUM(K10,D10)</f>
        <v>10</v>
      </c>
      <c r="S10" s="121">
        <f aca="true" t="shared" si="0" ref="S10:X17">SUM(L10,E10)</f>
        <v>52</v>
      </c>
      <c r="T10" s="121">
        <f t="shared" si="0"/>
        <v>18048</v>
      </c>
      <c r="U10" s="121">
        <f t="shared" si="0"/>
        <v>7657</v>
      </c>
      <c r="V10" s="121">
        <f t="shared" si="0"/>
        <v>1196</v>
      </c>
      <c r="W10" s="121">
        <f t="shared" si="0"/>
        <v>67</v>
      </c>
      <c r="X10" s="124">
        <f t="shared" si="0"/>
        <v>27030</v>
      </c>
    </row>
    <row r="11" spans="1:24" ht="14.25">
      <c r="A11" s="111" t="s">
        <v>64</v>
      </c>
      <c r="B11" s="112" t="s">
        <v>64</v>
      </c>
      <c r="C11" s="113" t="s">
        <v>65</v>
      </c>
      <c r="D11" s="120">
        <v>1</v>
      </c>
      <c r="E11" s="121">
        <v>13</v>
      </c>
      <c r="F11" s="121">
        <v>5437</v>
      </c>
      <c r="G11" s="121">
        <v>1837</v>
      </c>
      <c r="H11" s="121">
        <v>218</v>
      </c>
      <c r="I11" s="121">
        <v>10</v>
      </c>
      <c r="J11" s="122">
        <v>7516</v>
      </c>
      <c r="K11" s="120">
        <v>12</v>
      </c>
      <c r="L11" s="121">
        <v>25</v>
      </c>
      <c r="M11" s="121">
        <v>3742</v>
      </c>
      <c r="N11" s="121">
        <v>2697</v>
      </c>
      <c r="O11" s="121">
        <v>627</v>
      </c>
      <c r="P11" s="121">
        <v>98</v>
      </c>
      <c r="Q11" s="122">
        <v>7201</v>
      </c>
      <c r="R11" s="123">
        <f aca="true" t="shared" si="1" ref="R11:R17">SUM(K11,D11)</f>
        <v>13</v>
      </c>
      <c r="S11" s="121">
        <f t="shared" si="0"/>
        <v>38</v>
      </c>
      <c r="T11" s="121">
        <f t="shared" si="0"/>
        <v>9179</v>
      </c>
      <c r="U11" s="121">
        <f t="shared" si="0"/>
        <v>4534</v>
      </c>
      <c r="V11" s="121">
        <f t="shared" si="0"/>
        <v>845</v>
      </c>
      <c r="W11" s="121">
        <f t="shared" si="0"/>
        <v>108</v>
      </c>
      <c r="X11" s="124">
        <f t="shared" si="0"/>
        <v>14717</v>
      </c>
    </row>
    <row r="12" spans="1:24" ht="14.25">
      <c r="A12" s="111" t="s">
        <v>64</v>
      </c>
      <c r="B12" s="112" t="s">
        <v>65</v>
      </c>
      <c r="C12" s="113" t="s">
        <v>64</v>
      </c>
      <c r="D12" s="120">
        <v>0</v>
      </c>
      <c r="E12" s="121">
        <v>49</v>
      </c>
      <c r="F12" s="121">
        <v>9485</v>
      </c>
      <c r="G12" s="121">
        <v>2098</v>
      </c>
      <c r="H12" s="121">
        <v>172</v>
      </c>
      <c r="I12" s="121">
        <v>3</v>
      </c>
      <c r="J12" s="122">
        <v>11807</v>
      </c>
      <c r="K12" s="120">
        <v>3</v>
      </c>
      <c r="L12" s="121">
        <v>14</v>
      </c>
      <c r="M12" s="121">
        <v>2078</v>
      </c>
      <c r="N12" s="121">
        <v>916</v>
      </c>
      <c r="O12" s="121">
        <v>123</v>
      </c>
      <c r="P12" s="121">
        <v>6</v>
      </c>
      <c r="Q12" s="122">
        <v>3140</v>
      </c>
      <c r="R12" s="123">
        <f t="shared" si="1"/>
        <v>3</v>
      </c>
      <c r="S12" s="121">
        <f t="shared" si="0"/>
        <v>63</v>
      </c>
      <c r="T12" s="121">
        <f t="shared" si="0"/>
        <v>11563</v>
      </c>
      <c r="U12" s="121">
        <f t="shared" si="0"/>
        <v>3014</v>
      </c>
      <c r="V12" s="121">
        <f t="shared" si="0"/>
        <v>295</v>
      </c>
      <c r="W12" s="121">
        <f t="shared" si="0"/>
        <v>9</v>
      </c>
      <c r="X12" s="124">
        <f t="shared" si="0"/>
        <v>14947</v>
      </c>
    </row>
    <row r="13" spans="1:24" ht="14.25">
      <c r="A13" s="111" t="s">
        <v>65</v>
      </c>
      <c r="B13" s="112" t="s">
        <v>64</v>
      </c>
      <c r="C13" s="113" t="s">
        <v>64</v>
      </c>
      <c r="D13" s="120">
        <v>3</v>
      </c>
      <c r="E13" s="121">
        <v>41</v>
      </c>
      <c r="F13" s="121">
        <v>13651</v>
      </c>
      <c r="G13" s="121">
        <v>4889</v>
      </c>
      <c r="H13" s="121">
        <v>396</v>
      </c>
      <c r="I13" s="121">
        <v>7</v>
      </c>
      <c r="J13" s="122">
        <v>18987</v>
      </c>
      <c r="K13" s="120">
        <v>0</v>
      </c>
      <c r="L13" s="121">
        <v>14</v>
      </c>
      <c r="M13" s="121">
        <v>1236</v>
      </c>
      <c r="N13" s="121">
        <v>529</v>
      </c>
      <c r="O13" s="121">
        <v>84</v>
      </c>
      <c r="P13" s="121">
        <v>4</v>
      </c>
      <c r="Q13" s="122">
        <v>1867</v>
      </c>
      <c r="R13" s="123">
        <f t="shared" si="1"/>
        <v>3</v>
      </c>
      <c r="S13" s="121">
        <f t="shared" si="0"/>
        <v>55</v>
      </c>
      <c r="T13" s="121">
        <f t="shared" si="0"/>
        <v>14887</v>
      </c>
      <c r="U13" s="121">
        <f t="shared" si="0"/>
        <v>5418</v>
      </c>
      <c r="V13" s="121">
        <f t="shared" si="0"/>
        <v>480</v>
      </c>
      <c r="W13" s="121">
        <f t="shared" si="0"/>
        <v>11</v>
      </c>
      <c r="X13" s="124">
        <f t="shared" si="0"/>
        <v>20854</v>
      </c>
    </row>
    <row r="14" spans="1:24" ht="14.25">
      <c r="A14" s="111" t="s">
        <v>64</v>
      </c>
      <c r="B14" s="112" t="s">
        <v>65</v>
      </c>
      <c r="C14" s="113" t="s">
        <v>65</v>
      </c>
      <c r="D14" s="120">
        <v>3</v>
      </c>
      <c r="E14" s="121">
        <v>161</v>
      </c>
      <c r="F14" s="121">
        <v>16294</v>
      </c>
      <c r="G14" s="121">
        <v>1750</v>
      </c>
      <c r="H14" s="121">
        <v>107</v>
      </c>
      <c r="I14" s="121">
        <v>2</v>
      </c>
      <c r="J14" s="122">
        <v>18317</v>
      </c>
      <c r="K14" s="120">
        <v>1</v>
      </c>
      <c r="L14" s="121">
        <v>48</v>
      </c>
      <c r="M14" s="121">
        <v>4299</v>
      </c>
      <c r="N14" s="121">
        <v>1814</v>
      </c>
      <c r="O14" s="121">
        <v>226</v>
      </c>
      <c r="P14" s="121">
        <v>15</v>
      </c>
      <c r="Q14" s="122">
        <v>6403</v>
      </c>
      <c r="R14" s="123">
        <f t="shared" si="1"/>
        <v>4</v>
      </c>
      <c r="S14" s="121">
        <f t="shared" si="0"/>
        <v>209</v>
      </c>
      <c r="T14" s="121">
        <f t="shared" si="0"/>
        <v>20593</v>
      </c>
      <c r="U14" s="121">
        <f t="shared" si="0"/>
        <v>3564</v>
      </c>
      <c r="V14" s="121">
        <f t="shared" si="0"/>
        <v>333</v>
      </c>
      <c r="W14" s="121">
        <f t="shared" si="0"/>
        <v>17</v>
      </c>
      <c r="X14" s="124">
        <f t="shared" si="0"/>
        <v>24720</v>
      </c>
    </row>
    <row r="15" spans="1:24" ht="14.25">
      <c r="A15" s="111" t="s">
        <v>65</v>
      </c>
      <c r="B15" s="112" t="s">
        <v>64</v>
      </c>
      <c r="C15" s="113" t="s">
        <v>65</v>
      </c>
      <c r="D15" s="120">
        <v>0</v>
      </c>
      <c r="E15" s="121">
        <v>58</v>
      </c>
      <c r="F15" s="121">
        <v>17175</v>
      </c>
      <c r="G15" s="121">
        <v>4260</v>
      </c>
      <c r="H15" s="121">
        <v>222</v>
      </c>
      <c r="I15" s="121">
        <v>3</v>
      </c>
      <c r="J15" s="122">
        <v>21718</v>
      </c>
      <c r="K15" s="120">
        <v>1</v>
      </c>
      <c r="L15" s="121">
        <v>2</v>
      </c>
      <c r="M15" s="121">
        <v>1435</v>
      </c>
      <c r="N15" s="121">
        <v>611</v>
      </c>
      <c r="O15" s="121">
        <v>93</v>
      </c>
      <c r="P15" s="121">
        <v>2</v>
      </c>
      <c r="Q15" s="122">
        <v>2144</v>
      </c>
      <c r="R15" s="123">
        <f t="shared" si="1"/>
        <v>1</v>
      </c>
      <c r="S15" s="121">
        <f t="shared" si="0"/>
        <v>60</v>
      </c>
      <c r="T15" s="121">
        <f t="shared" si="0"/>
        <v>18610</v>
      </c>
      <c r="U15" s="121">
        <f t="shared" si="0"/>
        <v>4871</v>
      </c>
      <c r="V15" s="121">
        <f t="shared" si="0"/>
        <v>315</v>
      </c>
      <c r="W15" s="121">
        <f t="shared" si="0"/>
        <v>5</v>
      </c>
      <c r="X15" s="124">
        <f t="shared" si="0"/>
        <v>23862</v>
      </c>
    </row>
    <row r="16" spans="1:24" ht="14.25">
      <c r="A16" s="111" t="s">
        <v>65</v>
      </c>
      <c r="B16" s="112" t="s">
        <v>65</v>
      </c>
      <c r="C16" s="113" t="s">
        <v>64</v>
      </c>
      <c r="D16" s="120">
        <v>5</v>
      </c>
      <c r="E16" s="121">
        <v>260</v>
      </c>
      <c r="F16" s="121">
        <v>29823</v>
      </c>
      <c r="G16" s="121">
        <v>4849</v>
      </c>
      <c r="H16" s="121">
        <v>221</v>
      </c>
      <c r="I16" s="121">
        <v>4</v>
      </c>
      <c r="J16" s="122">
        <v>35162</v>
      </c>
      <c r="K16" s="120">
        <v>0</v>
      </c>
      <c r="L16" s="121">
        <v>19</v>
      </c>
      <c r="M16" s="121">
        <v>1553</v>
      </c>
      <c r="N16" s="121">
        <v>376</v>
      </c>
      <c r="O16" s="121">
        <v>41</v>
      </c>
      <c r="P16" s="121">
        <v>2</v>
      </c>
      <c r="Q16" s="122">
        <v>1991</v>
      </c>
      <c r="R16" s="123">
        <f t="shared" si="1"/>
        <v>5</v>
      </c>
      <c r="S16" s="121">
        <f t="shared" si="0"/>
        <v>279</v>
      </c>
      <c r="T16" s="121">
        <f t="shared" si="0"/>
        <v>31376</v>
      </c>
      <c r="U16" s="121">
        <f t="shared" si="0"/>
        <v>5225</v>
      </c>
      <c r="V16" s="121">
        <f t="shared" si="0"/>
        <v>262</v>
      </c>
      <c r="W16" s="121">
        <f t="shared" si="0"/>
        <v>6</v>
      </c>
      <c r="X16" s="124">
        <f t="shared" si="0"/>
        <v>37153</v>
      </c>
    </row>
    <row r="17" spans="1:24" ht="14.25">
      <c r="A17" s="111" t="s">
        <v>65</v>
      </c>
      <c r="B17" s="112" t="s">
        <v>65</v>
      </c>
      <c r="C17" s="113" t="s">
        <v>65</v>
      </c>
      <c r="D17" s="120">
        <v>44</v>
      </c>
      <c r="E17" s="121">
        <v>3487</v>
      </c>
      <c r="F17" s="121">
        <v>230825</v>
      </c>
      <c r="G17" s="121">
        <v>12363</v>
      </c>
      <c r="H17" s="121">
        <v>247</v>
      </c>
      <c r="I17" s="121">
        <v>6</v>
      </c>
      <c r="J17" s="122">
        <v>246972</v>
      </c>
      <c r="K17" s="120">
        <v>2</v>
      </c>
      <c r="L17" s="121">
        <v>93</v>
      </c>
      <c r="M17" s="121">
        <v>4918</v>
      </c>
      <c r="N17" s="121">
        <v>1013</v>
      </c>
      <c r="O17" s="121">
        <v>80</v>
      </c>
      <c r="P17" s="121">
        <v>4</v>
      </c>
      <c r="Q17" s="122">
        <v>6110</v>
      </c>
      <c r="R17" s="123">
        <f t="shared" si="1"/>
        <v>46</v>
      </c>
      <c r="S17" s="121">
        <f t="shared" si="0"/>
        <v>3580</v>
      </c>
      <c r="T17" s="121">
        <f t="shared" si="0"/>
        <v>235743</v>
      </c>
      <c r="U17" s="121">
        <f t="shared" si="0"/>
        <v>13376</v>
      </c>
      <c r="V17" s="121">
        <f t="shared" si="0"/>
        <v>327</v>
      </c>
      <c r="W17" s="121">
        <f t="shared" si="0"/>
        <v>10</v>
      </c>
      <c r="X17" s="124">
        <f t="shared" si="0"/>
        <v>253082</v>
      </c>
    </row>
    <row r="18" spans="1:24" s="28" customFormat="1" ht="14.25">
      <c r="A18" s="110"/>
      <c r="B18" s="110"/>
      <c r="C18" s="110" t="s">
        <v>0</v>
      </c>
      <c r="D18" s="125">
        <f>SUM(D10:D17)</f>
        <v>58</v>
      </c>
      <c r="E18" s="126">
        <f aca="true" t="shared" si="2" ref="E18:X18">SUM(E10:E17)</f>
        <v>4103</v>
      </c>
      <c r="F18" s="126">
        <f t="shared" si="2"/>
        <v>336452</v>
      </c>
      <c r="G18" s="126">
        <f t="shared" si="2"/>
        <v>36989</v>
      </c>
      <c r="H18" s="126">
        <f t="shared" si="2"/>
        <v>2161</v>
      </c>
      <c r="I18" s="126">
        <f t="shared" si="2"/>
        <v>54</v>
      </c>
      <c r="J18" s="127">
        <f t="shared" si="2"/>
        <v>379817</v>
      </c>
      <c r="K18" s="125">
        <f t="shared" si="2"/>
        <v>27</v>
      </c>
      <c r="L18" s="126">
        <f t="shared" si="2"/>
        <v>233</v>
      </c>
      <c r="M18" s="126">
        <f t="shared" si="2"/>
        <v>23547</v>
      </c>
      <c r="N18" s="126">
        <f t="shared" si="2"/>
        <v>10670</v>
      </c>
      <c r="O18" s="126">
        <f t="shared" si="2"/>
        <v>1892</v>
      </c>
      <c r="P18" s="126">
        <f t="shared" si="2"/>
        <v>179</v>
      </c>
      <c r="Q18" s="127">
        <f t="shared" si="2"/>
        <v>36548</v>
      </c>
      <c r="R18" s="128">
        <f t="shared" si="2"/>
        <v>85</v>
      </c>
      <c r="S18" s="126">
        <f t="shared" si="2"/>
        <v>4336</v>
      </c>
      <c r="T18" s="126">
        <f t="shared" si="2"/>
        <v>359999</v>
      </c>
      <c r="U18" s="126">
        <f t="shared" si="2"/>
        <v>47659</v>
      </c>
      <c r="V18" s="126">
        <f t="shared" si="2"/>
        <v>4053</v>
      </c>
      <c r="W18" s="126">
        <f t="shared" si="2"/>
        <v>233</v>
      </c>
      <c r="X18" s="129">
        <f t="shared" si="2"/>
        <v>416365</v>
      </c>
    </row>
    <row r="21" spans="1:24" ht="14.25">
      <c r="A21" s="198" t="s">
        <v>22</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row>
    <row r="22" spans="1:24" s="191" customFormat="1" ht="14.25">
      <c r="A22" s="224" t="s">
        <v>93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4.25">
      <c r="A24" s="208" t="s">
        <v>88</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row>
    <row r="25" ht="6.75" customHeight="1" thickBot="1"/>
    <row r="26" spans="1:24" ht="15" thickTop="1">
      <c r="A26" s="209" t="s">
        <v>51</v>
      </c>
      <c r="B26" s="209"/>
      <c r="C26" s="209"/>
      <c r="D26" s="218" t="s">
        <v>45</v>
      </c>
      <c r="E26" s="219"/>
      <c r="F26" s="219"/>
      <c r="G26" s="219"/>
      <c r="H26" s="219"/>
      <c r="I26" s="219"/>
      <c r="J26" s="220"/>
      <c r="K26" s="218" t="s">
        <v>44</v>
      </c>
      <c r="L26" s="219"/>
      <c r="M26" s="219"/>
      <c r="N26" s="219"/>
      <c r="O26" s="219"/>
      <c r="P26" s="219"/>
      <c r="Q26" s="220"/>
      <c r="R26" s="218" t="s">
        <v>0</v>
      </c>
      <c r="S26" s="219"/>
      <c r="T26" s="219"/>
      <c r="U26" s="219"/>
      <c r="V26" s="219"/>
      <c r="W26" s="219"/>
      <c r="X26" s="219"/>
    </row>
    <row r="27" spans="1:24" ht="42.75">
      <c r="A27" s="84" t="s">
        <v>42</v>
      </c>
      <c r="B27" s="48" t="s">
        <v>66</v>
      </c>
      <c r="C27" s="101" t="s">
        <v>41</v>
      </c>
      <c r="D27" s="214" t="s">
        <v>48</v>
      </c>
      <c r="E27" s="212"/>
      <c r="F27" s="76" t="s">
        <v>47</v>
      </c>
      <c r="G27" s="213" t="s">
        <v>46</v>
      </c>
      <c r="H27" s="211"/>
      <c r="I27" s="212"/>
      <c r="J27" s="114" t="s">
        <v>0</v>
      </c>
      <c r="K27" s="214" t="s">
        <v>48</v>
      </c>
      <c r="L27" s="212"/>
      <c r="M27" s="76" t="s">
        <v>47</v>
      </c>
      <c r="N27" s="213" t="s">
        <v>46</v>
      </c>
      <c r="O27" s="211"/>
      <c r="P27" s="212"/>
      <c r="Q27" s="114" t="s">
        <v>0</v>
      </c>
      <c r="R27" s="211" t="s">
        <v>48</v>
      </c>
      <c r="S27" s="212"/>
      <c r="T27" s="51" t="s">
        <v>47</v>
      </c>
      <c r="U27" s="213" t="s">
        <v>46</v>
      </c>
      <c r="V27" s="211"/>
      <c r="W27" s="212"/>
      <c r="X27" s="87" t="s">
        <v>0</v>
      </c>
    </row>
    <row r="28" spans="1:24" ht="14.25">
      <c r="A28" s="100"/>
      <c r="B28" s="49"/>
      <c r="C28" s="63" t="s">
        <v>52</v>
      </c>
      <c r="D28" s="80" t="s">
        <v>53</v>
      </c>
      <c r="E28" s="50">
        <v>1</v>
      </c>
      <c r="F28" s="50">
        <v>0</v>
      </c>
      <c r="G28" s="50">
        <v>1</v>
      </c>
      <c r="H28" s="50">
        <v>2</v>
      </c>
      <c r="I28" s="50" t="s">
        <v>18</v>
      </c>
      <c r="J28" s="88"/>
      <c r="K28" s="80" t="s">
        <v>53</v>
      </c>
      <c r="L28" s="50">
        <v>1</v>
      </c>
      <c r="M28" s="50">
        <v>0</v>
      </c>
      <c r="N28" s="50">
        <v>1</v>
      </c>
      <c r="O28" s="50">
        <v>2</v>
      </c>
      <c r="P28" s="50" t="s">
        <v>18</v>
      </c>
      <c r="Q28" s="88"/>
      <c r="R28" s="78" t="s">
        <v>53</v>
      </c>
      <c r="S28" s="50">
        <v>1</v>
      </c>
      <c r="T28" s="50">
        <v>0</v>
      </c>
      <c r="U28" s="50">
        <v>1</v>
      </c>
      <c r="V28" s="50">
        <v>2</v>
      </c>
      <c r="W28" s="50" t="s">
        <v>18</v>
      </c>
      <c r="X28" s="75"/>
    </row>
    <row r="29" spans="1:24" ht="14.25">
      <c r="A29" s="111" t="s">
        <v>64</v>
      </c>
      <c r="B29" s="112" t="s">
        <v>64</v>
      </c>
      <c r="C29" s="113" t="s">
        <v>64</v>
      </c>
      <c r="D29" s="147">
        <f aca="true" t="shared" si="3" ref="D29:J29">+D10/$J10*100</f>
        <v>0.01034233116144379</v>
      </c>
      <c r="E29" s="148">
        <f t="shared" si="3"/>
        <v>0.17581962974454443</v>
      </c>
      <c r="F29" s="148">
        <f t="shared" si="3"/>
        <v>71.16558072189471</v>
      </c>
      <c r="G29" s="148">
        <f t="shared" si="3"/>
        <v>25.561071465508327</v>
      </c>
      <c r="H29" s="148">
        <f t="shared" si="3"/>
        <v>2.988933705657255</v>
      </c>
      <c r="I29" s="148">
        <f t="shared" si="3"/>
        <v>0.098252146033716</v>
      </c>
      <c r="J29" s="149">
        <f t="shared" si="3"/>
        <v>100</v>
      </c>
      <c r="K29" s="147">
        <f aca="true" t="shared" si="4" ref="K29:Q29">K10/$Q10*100</f>
        <v>0.10400416016640666</v>
      </c>
      <c r="L29" s="148">
        <f t="shared" si="4"/>
        <v>0.234009360374415</v>
      </c>
      <c r="M29" s="148">
        <f t="shared" si="4"/>
        <v>55.72022880915236</v>
      </c>
      <c r="N29" s="148">
        <f t="shared" si="4"/>
        <v>35.283411336453455</v>
      </c>
      <c r="O29" s="148">
        <f t="shared" si="4"/>
        <v>8.034321372854915</v>
      </c>
      <c r="P29" s="148">
        <f t="shared" si="4"/>
        <v>0.62402496099844</v>
      </c>
      <c r="Q29" s="149">
        <f t="shared" si="4"/>
        <v>100</v>
      </c>
      <c r="R29" s="150">
        <f aca="true" t="shared" si="5" ref="R29:X29">R10/$X10*100</f>
        <v>0.03699593044765076</v>
      </c>
      <c r="S29" s="148">
        <f t="shared" si="5"/>
        <v>0.19237883832778394</v>
      </c>
      <c r="T29" s="148">
        <f t="shared" si="5"/>
        <v>66.77025527192009</v>
      </c>
      <c r="U29" s="148">
        <f t="shared" si="5"/>
        <v>28.32778394376619</v>
      </c>
      <c r="V29" s="148">
        <f t="shared" si="5"/>
        <v>4.424713281539031</v>
      </c>
      <c r="W29" s="148">
        <f t="shared" si="5"/>
        <v>0.2478727339992601</v>
      </c>
      <c r="X29" s="151">
        <f t="shared" si="5"/>
        <v>100</v>
      </c>
    </row>
    <row r="30" spans="1:24" ht="14.25">
      <c r="A30" s="111" t="s">
        <v>64</v>
      </c>
      <c r="B30" s="112" t="s">
        <v>64</v>
      </c>
      <c r="C30" s="113" t="s">
        <v>65</v>
      </c>
      <c r="D30" s="147">
        <f aca="true" t="shared" si="6" ref="D30:J30">+D11/$J11*100</f>
        <v>0.013304949441192123</v>
      </c>
      <c r="E30" s="148">
        <f t="shared" si="6"/>
        <v>0.1729643427354976</v>
      </c>
      <c r="F30" s="148">
        <f t="shared" si="6"/>
        <v>72.33901011176157</v>
      </c>
      <c r="G30" s="148">
        <f t="shared" si="6"/>
        <v>24.441192123469932</v>
      </c>
      <c r="H30" s="148">
        <f t="shared" si="6"/>
        <v>2.900478978179883</v>
      </c>
      <c r="I30" s="148">
        <f t="shared" si="6"/>
        <v>0.13304949441192124</v>
      </c>
      <c r="J30" s="149">
        <f t="shared" si="6"/>
        <v>100</v>
      </c>
      <c r="K30" s="147">
        <f aca="true" t="shared" si="7" ref="K30:Q30">K11/$Q11*100</f>
        <v>0.16664352173309263</v>
      </c>
      <c r="L30" s="148">
        <f t="shared" si="7"/>
        <v>0.3471740036106096</v>
      </c>
      <c r="M30" s="148">
        <f t="shared" si="7"/>
        <v>51.965004860436046</v>
      </c>
      <c r="N30" s="148">
        <f t="shared" si="7"/>
        <v>37.453131509512566</v>
      </c>
      <c r="O30" s="148">
        <f t="shared" si="7"/>
        <v>8.70712401055409</v>
      </c>
      <c r="P30" s="148">
        <f t="shared" si="7"/>
        <v>1.3609220941535898</v>
      </c>
      <c r="Q30" s="149">
        <f t="shared" si="7"/>
        <v>100</v>
      </c>
      <c r="R30" s="150">
        <f aca="true" t="shared" si="8" ref="R30:X30">R11/$X11*100</f>
        <v>0.08833322008561528</v>
      </c>
      <c r="S30" s="148">
        <f t="shared" si="8"/>
        <v>0.25820479717333694</v>
      </c>
      <c r="T30" s="148">
        <f t="shared" si="8"/>
        <v>62.3700482435279</v>
      </c>
      <c r="U30" s="148">
        <f t="shared" si="8"/>
        <v>30.807909220629202</v>
      </c>
      <c r="V30" s="148">
        <f t="shared" si="8"/>
        <v>5.741659305564993</v>
      </c>
      <c r="W30" s="148">
        <f t="shared" si="8"/>
        <v>0.7338452130189577</v>
      </c>
      <c r="X30" s="151">
        <f t="shared" si="8"/>
        <v>100</v>
      </c>
    </row>
    <row r="31" spans="1:24" ht="14.25">
      <c r="A31" s="111" t="s">
        <v>64</v>
      </c>
      <c r="B31" s="112" t="s">
        <v>65</v>
      </c>
      <c r="C31" s="113" t="s">
        <v>64</v>
      </c>
      <c r="D31" s="147">
        <f aca="true" t="shared" si="9" ref="D31:J31">+D12/$J12*100</f>
        <v>0</v>
      </c>
      <c r="E31" s="148">
        <f t="shared" si="9"/>
        <v>0.4150080460743627</v>
      </c>
      <c r="F31" s="148">
        <f t="shared" si="9"/>
        <v>80.33370034725164</v>
      </c>
      <c r="G31" s="148">
        <f t="shared" si="9"/>
        <v>17.769120013551284</v>
      </c>
      <c r="H31" s="148">
        <f t="shared" si="9"/>
        <v>1.45676293724062</v>
      </c>
      <c r="I31" s="148">
        <f t="shared" si="9"/>
        <v>0.025408655882103837</v>
      </c>
      <c r="J31" s="149">
        <f t="shared" si="9"/>
        <v>100</v>
      </c>
      <c r="K31" s="147">
        <f aca="true" t="shared" si="10" ref="K31:Q31">K12/$Q12*100</f>
        <v>0.09554140127388536</v>
      </c>
      <c r="L31" s="148">
        <f t="shared" si="10"/>
        <v>0.445859872611465</v>
      </c>
      <c r="M31" s="148">
        <f t="shared" si="10"/>
        <v>66.17834394904459</v>
      </c>
      <c r="N31" s="148">
        <f t="shared" si="10"/>
        <v>29.17197452229299</v>
      </c>
      <c r="O31" s="148">
        <f t="shared" si="10"/>
        <v>3.917197452229299</v>
      </c>
      <c r="P31" s="148">
        <f t="shared" si="10"/>
        <v>0.1910828025477707</v>
      </c>
      <c r="Q31" s="149">
        <f t="shared" si="10"/>
        <v>100</v>
      </c>
      <c r="R31" s="150">
        <f aca="true" t="shared" si="11" ref="R31:X31">R12/$X12*100</f>
        <v>0.020070917240917908</v>
      </c>
      <c r="S31" s="148">
        <f t="shared" si="11"/>
        <v>0.42148926205927606</v>
      </c>
      <c r="T31" s="148">
        <f t="shared" si="11"/>
        <v>77.3600053522446</v>
      </c>
      <c r="U31" s="148">
        <f t="shared" si="11"/>
        <v>20.164581521375528</v>
      </c>
      <c r="V31" s="148">
        <f t="shared" si="11"/>
        <v>1.973640195356928</v>
      </c>
      <c r="W31" s="148">
        <f t="shared" si="11"/>
        <v>0.060212751722753734</v>
      </c>
      <c r="X31" s="151">
        <f t="shared" si="11"/>
        <v>100</v>
      </c>
    </row>
    <row r="32" spans="1:24" ht="14.25">
      <c r="A32" s="111" t="s">
        <v>65</v>
      </c>
      <c r="B32" s="112" t="s">
        <v>64</v>
      </c>
      <c r="C32" s="113" t="s">
        <v>64</v>
      </c>
      <c r="D32" s="147">
        <f aca="true" t="shared" si="12" ref="D32:J32">+D13/$J13*100</f>
        <v>0.015800284405119294</v>
      </c>
      <c r="E32" s="148">
        <f t="shared" si="12"/>
        <v>0.21593722020329698</v>
      </c>
      <c r="F32" s="148">
        <f t="shared" si="12"/>
        <v>71.89656080476115</v>
      </c>
      <c r="G32" s="148">
        <f t="shared" si="12"/>
        <v>25.749196818876076</v>
      </c>
      <c r="H32" s="148">
        <f t="shared" si="12"/>
        <v>2.0856375414757466</v>
      </c>
      <c r="I32" s="148">
        <f t="shared" si="12"/>
        <v>0.036867330278611686</v>
      </c>
      <c r="J32" s="149">
        <f t="shared" si="12"/>
        <v>100</v>
      </c>
      <c r="K32" s="147">
        <f aca="true" t="shared" si="13" ref="K32:Q32">K13/$Q13*100</f>
        <v>0</v>
      </c>
      <c r="L32" s="148">
        <f t="shared" si="13"/>
        <v>0.7498660953401178</v>
      </c>
      <c r="M32" s="148">
        <f t="shared" si="13"/>
        <v>66.20246384574183</v>
      </c>
      <c r="N32" s="148">
        <f t="shared" si="13"/>
        <v>28.334226031065878</v>
      </c>
      <c r="O32" s="148">
        <f t="shared" si="13"/>
        <v>4.499196572040707</v>
      </c>
      <c r="P32" s="148">
        <f t="shared" si="13"/>
        <v>0.21424745581146223</v>
      </c>
      <c r="Q32" s="149">
        <f t="shared" si="13"/>
        <v>100</v>
      </c>
      <c r="R32" s="150">
        <f aca="true" t="shared" si="14" ref="R32:X32">R13/$X13*100</f>
        <v>0.014385729356478373</v>
      </c>
      <c r="S32" s="148">
        <f t="shared" si="14"/>
        <v>0.26373837153543683</v>
      </c>
      <c r="T32" s="148">
        <f t="shared" si="14"/>
        <v>71.38678430996451</v>
      </c>
      <c r="U32" s="148">
        <f t="shared" si="14"/>
        <v>25.980627217799938</v>
      </c>
      <c r="V32" s="148">
        <f t="shared" si="14"/>
        <v>2.30171669703654</v>
      </c>
      <c r="W32" s="148">
        <f t="shared" si="14"/>
        <v>0.05274767430708738</v>
      </c>
      <c r="X32" s="151">
        <f t="shared" si="14"/>
        <v>100</v>
      </c>
    </row>
    <row r="33" spans="1:24" ht="14.25">
      <c r="A33" s="111" t="s">
        <v>64</v>
      </c>
      <c r="B33" s="112" t="s">
        <v>65</v>
      </c>
      <c r="C33" s="113" t="s">
        <v>65</v>
      </c>
      <c r="D33" s="147">
        <f aca="true" t="shared" si="15" ref="D33:J33">+D14/$J14*100</f>
        <v>0.016378227875743844</v>
      </c>
      <c r="E33" s="148">
        <f t="shared" si="15"/>
        <v>0.878964895998253</v>
      </c>
      <c r="F33" s="148">
        <f t="shared" si="15"/>
        <v>88.95561500245674</v>
      </c>
      <c r="G33" s="148">
        <f t="shared" si="15"/>
        <v>9.553966260850576</v>
      </c>
      <c r="H33" s="148">
        <f t="shared" si="15"/>
        <v>0.5841567942348638</v>
      </c>
      <c r="I33" s="148">
        <f t="shared" si="15"/>
        <v>0.010918818583829228</v>
      </c>
      <c r="J33" s="149">
        <f t="shared" si="15"/>
        <v>100</v>
      </c>
      <c r="K33" s="147">
        <f aca="true" t="shared" si="16" ref="K33:Q33">K14/$Q14*100</f>
        <v>0.015617679212868968</v>
      </c>
      <c r="L33" s="148">
        <f t="shared" si="16"/>
        <v>0.7496486022177105</v>
      </c>
      <c r="M33" s="148">
        <f t="shared" si="16"/>
        <v>67.14040293612369</v>
      </c>
      <c r="N33" s="148">
        <f t="shared" si="16"/>
        <v>28.330470092144306</v>
      </c>
      <c r="O33" s="148">
        <f t="shared" si="16"/>
        <v>3.529595502108387</v>
      </c>
      <c r="P33" s="148">
        <f t="shared" si="16"/>
        <v>0.2342651881930345</v>
      </c>
      <c r="Q33" s="149">
        <f t="shared" si="16"/>
        <v>100</v>
      </c>
      <c r="R33" s="150">
        <f aca="true" t="shared" si="17" ref="R33:X33">R14/$X14*100</f>
        <v>0.016181229773462782</v>
      </c>
      <c r="S33" s="148">
        <f t="shared" si="17"/>
        <v>0.8454692556634305</v>
      </c>
      <c r="T33" s="148">
        <f t="shared" si="17"/>
        <v>83.30501618122977</v>
      </c>
      <c r="U33" s="148">
        <f t="shared" si="17"/>
        <v>14.41747572815534</v>
      </c>
      <c r="V33" s="148">
        <f t="shared" si="17"/>
        <v>1.3470873786407767</v>
      </c>
      <c r="W33" s="148">
        <f t="shared" si="17"/>
        <v>0.06877022653721683</v>
      </c>
      <c r="X33" s="151">
        <f t="shared" si="17"/>
        <v>100</v>
      </c>
    </row>
    <row r="34" spans="1:24" ht="14.25">
      <c r="A34" s="111" t="s">
        <v>65</v>
      </c>
      <c r="B34" s="112" t="s">
        <v>64</v>
      </c>
      <c r="C34" s="113" t="s">
        <v>65</v>
      </c>
      <c r="D34" s="147">
        <f aca="true" t="shared" si="18" ref="D34:J34">+D15/$J15*100</f>
        <v>0</v>
      </c>
      <c r="E34" s="148">
        <f t="shared" si="18"/>
        <v>0.26705958191362</v>
      </c>
      <c r="F34" s="148">
        <f t="shared" si="18"/>
        <v>79.08186757528317</v>
      </c>
      <c r="G34" s="148">
        <f t="shared" si="18"/>
        <v>19.61506584400037</v>
      </c>
      <c r="H34" s="148">
        <f t="shared" si="18"/>
        <v>1.0221935721521318</v>
      </c>
      <c r="I34" s="148">
        <f t="shared" si="18"/>
        <v>0.013813426650704485</v>
      </c>
      <c r="J34" s="149">
        <f t="shared" si="18"/>
        <v>100</v>
      </c>
      <c r="K34" s="147">
        <f aca="true" t="shared" si="19" ref="K34:Q34">K15/$Q15*100</f>
        <v>0.046641791044776115</v>
      </c>
      <c r="L34" s="148">
        <f t="shared" si="19"/>
        <v>0.09328358208955223</v>
      </c>
      <c r="M34" s="148">
        <f t="shared" si="19"/>
        <v>66.93097014925374</v>
      </c>
      <c r="N34" s="148">
        <f t="shared" si="19"/>
        <v>28.49813432835821</v>
      </c>
      <c r="O34" s="148">
        <f t="shared" si="19"/>
        <v>4.337686567164179</v>
      </c>
      <c r="P34" s="148">
        <f t="shared" si="19"/>
        <v>0.09328358208955223</v>
      </c>
      <c r="Q34" s="149">
        <f t="shared" si="19"/>
        <v>100</v>
      </c>
      <c r="R34" s="150">
        <f aca="true" t="shared" si="20" ref="R34:X34">R15/$X15*100</f>
        <v>0.004190763557120107</v>
      </c>
      <c r="S34" s="148">
        <f t="shared" si="20"/>
        <v>0.2514458134272064</v>
      </c>
      <c r="T34" s="148">
        <f t="shared" si="20"/>
        <v>77.9901097980052</v>
      </c>
      <c r="U34" s="148">
        <f t="shared" si="20"/>
        <v>20.41320928673204</v>
      </c>
      <c r="V34" s="148">
        <f t="shared" si="20"/>
        <v>1.3200905204928337</v>
      </c>
      <c r="W34" s="148">
        <f t="shared" si="20"/>
        <v>0.020953817785600536</v>
      </c>
      <c r="X34" s="151">
        <f t="shared" si="20"/>
        <v>100</v>
      </c>
    </row>
    <row r="35" spans="1:24" ht="14.25">
      <c r="A35" s="111" t="s">
        <v>65</v>
      </c>
      <c r="B35" s="112" t="s">
        <v>65</v>
      </c>
      <c r="C35" s="113" t="s">
        <v>64</v>
      </c>
      <c r="D35" s="147">
        <f aca="true" t="shared" si="21" ref="D35:J35">+D16/$J16*100</f>
        <v>0.014219896479153633</v>
      </c>
      <c r="E35" s="148">
        <f t="shared" si="21"/>
        <v>0.7394346169159889</v>
      </c>
      <c r="F35" s="148">
        <f t="shared" si="21"/>
        <v>84.81599453955975</v>
      </c>
      <c r="G35" s="148">
        <f t="shared" si="21"/>
        <v>13.790455605483192</v>
      </c>
      <c r="H35" s="148">
        <f t="shared" si="21"/>
        <v>0.6285194243785905</v>
      </c>
      <c r="I35" s="148">
        <f t="shared" si="21"/>
        <v>0.011375917183322905</v>
      </c>
      <c r="J35" s="149">
        <f t="shared" si="21"/>
        <v>100</v>
      </c>
      <c r="K35" s="147">
        <f aca="true" t="shared" si="22" ref="K35:Q35">K16/$Q16*100</f>
        <v>0</v>
      </c>
      <c r="L35" s="148">
        <f t="shared" si="22"/>
        <v>0.9542943244600702</v>
      </c>
      <c r="M35" s="148">
        <f t="shared" si="22"/>
        <v>78.00100452034154</v>
      </c>
      <c r="N35" s="148">
        <f t="shared" si="22"/>
        <v>18.884982420894023</v>
      </c>
      <c r="O35" s="148">
        <f t="shared" si="22"/>
        <v>2.059266700150678</v>
      </c>
      <c r="P35" s="148">
        <f t="shared" si="22"/>
        <v>0.10045203415369162</v>
      </c>
      <c r="Q35" s="149">
        <f t="shared" si="22"/>
        <v>100</v>
      </c>
      <c r="R35" s="150">
        <f aca="true" t="shared" si="23" ref="R35:X35">R16/$X16*100</f>
        <v>0.013457863429601917</v>
      </c>
      <c r="S35" s="148">
        <f t="shared" si="23"/>
        <v>0.750948779371787</v>
      </c>
      <c r="T35" s="148">
        <f t="shared" si="23"/>
        <v>84.45078459343794</v>
      </c>
      <c r="U35" s="148">
        <f t="shared" si="23"/>
        <v>14.063467283934003</v>
      </c>
      <c r="V35" s="148">
        <f t="shared" si="23"/>
        <v>0.7051920437111404</v>
      </c>
      <c r="W35" s="148">
        <f t="shared" si="23"/>
        <v>0.0161494361155223</v>
      </c>
      <c r="X35" s="151">
        <f t="shared" si="23"/>
        <v>100</v>
      </c>
    </row>
    <row r="36" spans="1:24" ht="14.25">
      <c r="A36" s="111" t="s">
        <v>65</v>
      </c>
      <c r="B36" s="112" t="s">
        <v>65</v>
      </c>
      <c r="C36" s="113" t="s">
        <v>65</v>
      </c>
      <c r="D36" s="147">
        <f aca="true" t="shared" si="24" ref="D36:J36">+D17/$J17*100</f>
        <v>0.017815784785319793</v>
      </c>
      <c r="E36" s="148">
        <f t="shared" si="24"/>
        <v>1.4119009442365935</v>
      </c>
      <c r="F36" s="148">
        <f t="shared" si="24"/>
        <v>93.4620118879873</v>
      </c>
      <c r="G36" s="148">
        <f t="shared" si="24"/>
        <v>5.005830620475195</v>
      </c>
      <c r="H36" s="148">
        <f t="shared" si="24"/>
        <v>0.10001133731759065</v>
      </c>
      <c r="I36" s="148">
        <f t="shared" si="24"/>
        <v>0.0024294251979981537</v>
      </c>
      <c r="J36" s="149">
        <f t="shared" si="24"/>
        <v>100</v>
      </c>
      <c r="K36" s="147">
        <f aca="true" t="shared" si="25" ref="K36:Q36">K17/$Q17*100</f>
        <v>0.03273322422258593</v>
      </c>
      <c r="L36" s="148">
        <f t="shared" si="25"/>
        <v>1.5220949263502455</v>
      </c>
      <c r="M36" s="148">
        <f t="shared" si="25"/>
        <v>80.49099836333879</v>
      </c>
      <c r="N36" s="148">
        <f t="shared" si="25"/>
        <v>16.57937806873977</v>
      </c>
      <c r="O36" s="148">
        <f t="shared" si="25"/>
        <v>1.309328968903437</v>
      </c>
      <c r="P36" s="148">
        <f t="shared" si="25"/>
        <v>0.06546644844517185</v>
      </c>
      <c r="Q36" s="149">
        <f t="shared" si="25"/>
        <v>100</v>
      </c>
      <c r="R36" s="150">
        <f aca="true" t="shared" si="26" ref="R36:X36">R17/$X17*100</f>
        <v>0.01817592716985009</v>
      </c>
      <c r="S36" s="148">
        <f t="shared" si="26"/>
        <v>1.4145612884361591</v>
      </c>
      <c r="T36" s="148">
        <f t="shared" si="26"/>
        <v>93.14886084352108</v>
      </c>
      <c r="U36" s="148">
        <f t="shared" si="26"/>
        <v>5.285243517911191</v>
      </c>
      <c r="V36" s="148">
        <f t="shared" si="26"/>
        <v>0.12920713444654303</v>
      </c>
      <c r="W36" s="148">
        <f t="shared" si="26"/>
        <v>0.003951288515184802</v>
      </c>
      <c r="X36" s="151">
        <f t="shared" si="26"/>
        <v>100</v>
      </c>
    </row>
    <row r="37" spans="1:24" s="2" customFormat="1" ht="14.25">
      <c r="A37" s="109"/>
      <c r="B37" s="109"/>
      <c r="C37" s="110" t="s">
        <v>0</v>
      </c>
      <c r="D37" s="152">
        <f aca="true" t="shared" si="27" ref="D37:J37">+D18/$J18*100</f>
        <v>0.015270511851760189</v>
      </c>
      <c r="E37" s="153">
        <f t="shared" si="27"/>
        <v>1.0802570711684838</v>
      </c>
      <c r="F37" s="153">
        <f t="shared" si="27"/>
        <v>88.58265954393826</v>
      </c>
      <c r="G37" s="153">
        <f t="shared" si="27"/>
        <v>9.738637291116511</v>
      </c>
      <c r="H37" s="153">
        <f t="shared" si="27"/>
        <v>0.5689582088216167</v>
      </c>
      <c r="I37" s="153">
        <f t="shared" si="27"/>
        <v>0.014217373103362935</v>
      </c>
      <c r="J37" s="154">
        <f t="shared" si="27"/>
        <v>100</v>
      </c>
      <c r="K37" s="152">
        <f aca="true" t="shared" si="28" ref="K37:Q37">K18/$Q18*100</f>
        <v>0.07387545146109227</v>
      </c>
      <c r="L37" s="153">
        <f t="shared" si="28"/>
        <v>0.6375177848309074</v>
      </c>
      <c r="M37" s="153">
        <f t="shared" si="28"/>
        <v>64.42760205756814</v>
      </c>
      <c r="N37" s="153">
        <f t="shared" si="28"/>
        <v>29.194483966290907</v>
      </c>
      <c r="O37" s="153">
        <f t="shared" si="28"/>
        <v>5.176753857940243</v>
      </c>
      <c r="P37" s="153">
        <f t="shared" si="28"/>
        <v>0.48976688190872275</v>
      </c>
      <c r="Q37" s="154">
        <f t="shared" si="28"/>
        <v>100</v>
      </c>
      <c r="R37" s="155">
        <f aca="true" t="shared" si="29" ref="R37:X37">R18/$X18*100</f>
        <v>0.02041478030093788</v>
      </c>
      <c r="S37" s="153">
        <f t="shared" si="29"/>
        <v>1.0413939692337253</v>
      </c>
      <c r="T37" s="153">
        <f t="shared" si="29"/>
        <v>86.46235874773336</v>
      </c>
      <c r="U37" s="153">
        <f t="shared" si="29"/>
        <v>11.446447227792921</v>
      </c>
      <c r="V37" s="153">
        <f t="shared" si="29"/>
        <v>0.9734247595258967</v>
      </c>
      <c r="W37" s="153">
        <f t="shared" si="29"/>
        <v>0.05596051541315913</v>
      </c>
      <c r="X37" s="156">
        <f t="shared" si="29"/>
        <v>100</v>
      </c>
    </row>
    <row r="39" spans="1:24" ht="14.25">
      <c r="A39" s="179"/>
      <c r="X39"/>
    </row>
    <row r="40" ht="14.25">
      <c r="X40"/>
    </row>
    <row r="41" ht="14.25">
      <c r="X41"/>
    </row>
    <row r="42" ht="14.25">
      <c r="X42"/>
    </row>
  </sheetData>
  <sheetProtection/>
  <mergeCells count="26">
    <mergeCell ref="A3:X3"/>
    <mergeCell ref="R26:X26"/>
    <mergeCell ref="D27:E27"/>
    <mergeCell ref="K27:L27"/>
    <mergeCell ref="N27:P27"/>
    <mergeCell ref="R27:S27"/>
    <mergeCell ref="U27:W27"/>
    <mergeCell ref="G27:I27"/>
    <mergeCell ref="D8:E8"/>
    <mergeCell ref="K8:L8"/>
    <mergeCell ref="K7:Q7"/>
    <mergeCell ref="D26:J26"/>
    <mergeCell ref="K26:Q26"/>
    <mergeCell ref="G8:I8"/>
    <mergeCell ref="A22:X22"/>
    <mergeCell ref="A26:C26"/>
    <mergeCell ref="A2:X2"/>
    <mergeCell ref="A5:X5"/>
    <mergeCell ref="A21:X21"/>
    <mergeCell ref="A24:X24"/>
    <mergeCell ref="A7:C7"/>
    <mergeCell ref="R7:X7"/>
    <mergeCell ref="R8:S8"/>
    <mergeCell ref="U8:W8"/>
    <mergeCell ref="D7:J7"/>
    <mergeCell ref="N8:P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2018-06-25T14:25:37Z</cp:lastPrinted>
  <dcterms:created xsi:type="dcterms:W3CDTF">2012-06-27T12:37:12Z</dcterms:created>
  <dcterms:modified xsi:type="dcterms:W3CDTF">2019-03-01T08:35:47Z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