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80" tabRatio="717" activeTab="0"/>
  </bookViews>
  <sheets>
    <sheet name="INHOUD" sheetId="1" r:id="rId1"/>
    <sheet name="SV_SO_1718_1a" sheetId="2" r:id="rId2"/>
    <sheet name="SV_SO_1718_1b" sheetId="3" r:id="rId3"/>
    <sheet name="SV_SO_1718_2a" sheetId="4" r:id="rId4"/>
    <sheet name="SV_SO_1718_2b" sheetId="5" r:id="rId5"/>
    <sheet name="ZBL_SO_1718_1" sheetId="6" r:id="rId6"/>
    <sheet name="ZBL_SO_1718_2" sheetId="7" r:id="rId7"/>
  </sheets>
  <definedNames>
    <definedName name="_p412">#REF!</definedName>
    <definedName name="_p413">#REF!</definedName>
    <definedName name="_xlnm.Print_Area" localSheetId="4">'SV_SO_1718_2b'!$A$1:$V$131</definedName>
    <definedName name="_xlnm.Print_Area" localSheetId="5">'ZBL_SO_1718_1'!$A$1:$Q$192</definedName>
    <definedName name="_xlnm.Print_Area" localSheetId="6">'ZBL_SO_1718_2'!$A$1:$Q$126</definedName>
    <definedName name="eentabel">#REF!</definedName>
    <definedName name="jaarboek_per_land">#REF!</definedName>
  </definedNames>
  <calcPr fullCalcOnLoad="1"/>
</workbook>
</file>

<file path=xl/sharedStrings.xml><?xml version="1.0" encoding="utf-8"?>
<sst xmlns="http://schemas.openxmlformats.org/spreadsheetml/2006/main" count="1116" uniqueCount="74">
  <si>
    <t>M</t>
  </si>
  <si>
    <t>Totaal</t>
  </si>
  <si>
    <t>Zittenblijver</t>
  </si>
  <si>
    <t>Geen zittenblijver</t>
  </si>
  <si>
    <t>2e graad</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</si>
  <si>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</si>
  <si>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</si>
  <si>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</si>
  <si>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</si>
  <si>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</si>
  <si>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</si>
  <si>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</si>
  <si>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</si>
  <si>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</si>
  <si>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</si>
  <si>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</si>
  <si>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</si>
  <si>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</si>
  <si>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</si>
  <si>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</si>
  <si>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</si>
  <si>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</si>
  <si>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</si>
  <si>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</si>
  <si>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</si>
  <si>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</si>
  <si>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</si>
  <si>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</si>
  <si>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</si>
  <si>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</si>
  <si>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</si>
  <si>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</si>
  <si>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</si>
  <si>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</si>
  <si>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</si>
  <si>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</si>
  <si>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</si>
  <si>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</si>
  <si>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</si>
  <si>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</si>
  <si>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</si>
  <si>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</si>
  <si>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</si>
  <si>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</si>
  <si>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</si>
  <si>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</si>
  <si>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</si>
  <si>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</si>
  <si>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</si>
  <si>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</si>
  <si>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</si>
  <si>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</si>
  <si>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</si>
  <si>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</si>
  <si>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</si>
  <si>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</si>
  <si>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</si>
  <si>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</si>
  <si>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</si>
  <si>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</si>
  <si>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</si>
  <si>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ASO</t>
  </si>
  <si>
    <t>KSO</t>
  </si>
  <si>
    <t>TSO</t>
  </si>
  <si>
    <t>BSO</t>
  </si>
  <si>
    <t>SCHOOLSE VORDERINGEN EN ZITTENBLIJVEN IN HET VOLTIJDS GEWOON SECUNDAIR ONDERWIJS</t>
  </si>
  <si>
    <t>Schooljaar 2017-2018</t>
  </si>
  <si>
    <t>SV_SO_1718_1a</t>
  </si>
  <si>
    <t>SV_SO_1718_1b</t>
  </si>
  <si>
    <t>SV_SO_1718_2a</t>
  </si>
  <si>
    <t>SV_SO_1718_2b</t>
  </si>
  <si>
    <t>ZBL_SO_1718_1</t>
  </si>
  <si>
    <t>ZBL_SO_1718_2</t>
  </si>
  <si>
    <t>Tabellen met een combinatie van schoolse vorderingen en leerlingenkenmerken zijn beschikbaar in het hoofdstuk 'Leerlingenkenmerken secundair onderwijs 2016-2017' van Deel 1: Schoolbevolking. Het gaat daarbij telkens om data van het voorgaande schooljaar.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</si>
</sst>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0;0.00;&quot;-&quot;"/>
    <numFmt numFmtId="174" formatCode="0.000000"/>
    <numFmt numFmtId="175" formatCode="0.0"/>
    <numFmt numFmtId="176" formatCode="0.0%"/>
    <numFmt numFmtId="177" formatCode="#,##0.0"/>
    <numFmt numFmtId="178" formatCode="0.000%"/>
    <numFmt numFmtId="179" formatCode="0.0000%"/>
  </numFmts>
  <fonts count="49">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u val="single"/>
      <sz val="10"/>
      <color indexed="12"/>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5" fillId="1" borderId="4" applyBorder="0">
      <alignment/>
      <protection/>
    </xf>
    <xf numFmtId="0" fontId="38" fillId="0" borderId="0" applyNumberFormat="0" applyFill="0" applyBorder="0" applyAlignment="0" applyProtection="0"/>
    <xf numFmtId="0" fontId="3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8" fillId="0" borderId="0" applyFont="0" applyFill="0" applyBorder="0" applyAlignment="0" applyProtection="0"/>
    <xf numFmtId="2" fontId="8"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9" fillId="1" borderId="8">
      <alignment horizontal="center" vertical="top" textRotation="90"/>
      <protection/>
    </xf>
    <xf numFmtId="0" fontId="43"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4" fillId="32" borderId="0" applyNumberFormat="0" applyBorder="0" applyAlignment="0" applyProtection="0"/>
    <xf numFmtId="176" fontId="8" fillId="0" borderId="0" applyFont="0" applyFill="0" applyBorder="0" applyAlignment="0" applyProtection="0"/>
    <xf numFmtId="10" fontId="8" fillId="0" borderId="0">
      <alignment/>
      <protection/>
    </xf>
    <xf numFmtId="178" fontId="8" fillId="0" borderId="0" applyFont="0" applyFill="0" applyBorder="0" applyAlignment="0" applyProtection="0"/>
    <xf numFmtId="179"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5"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246">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72" fontId="4" fillId="0" borderId="17" xfId="0" applyNumberFormat="1" applyFont="1" applyFill="1" applyBorder="1" applyAlignment="1">
      <alignment horizontal="center" vertical="top" wrapText="1"/>
    </xf>
    <xf numFmtId="172" fontId="3" fillId="0" borderId="18" xfId="0" applyNumberFormat="1" applyFont="1" applyFill="1" applyBorder="1" applyAlignment="1">
      <alignment horizontal="right" vertical="top"/>
    </xf>
    <xf numFmtId="172" fontId="3" fillId="0" borderId="0" xfId="0" applyNumberFormat="1" applyFont="1" applyFill="1" applyBorder="1" applyAlignment="1">
      <alignment horizontal="right" vertical="top"/>
    </xf>
    <xf numFmtId="172" fontId="3" fillId="0" borderId="19" xfId="0" applyNumberFormat="1" applyFont="1" applyFill="1" applyBorder="1" applyAlignment="1">
      <alignment horizontal="right" vertical="top"/>
    </xf>
    <xf numFmtId="172" fontId="3" fillId="0" borderId="20" xfId="0" applyNumberFormat="1" applyFont="1" applyFill="1" applyBorder="1" applyAlignment="1">
      <alignment horizontal="right" vertical="top"/>
    </xf>
    <xf numFmtId="172" fontId="3" fillId="0" borderId="13" xfId="0" applyNumberFormat="1" applyFont="1" applyFill="1" applyBorder="1" applyAlignment="1">
      <alignment horizontal="right" vertical="top"/>
    </xf>
    <xf numFmtId="172"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72" fontId="4" fillId="0" borderId="4" xfId="0" applyNumberFormat="1" applyFont="1" applyFill="1" applyBorder="1" applyAlignment="1">
      <alignment horizontal="right" vertical="top"/>
    </xf>
    <xf numFmtId="172" fontId="4" fillId="0" borderId="17" xfId="0" applyNumberFormat="1" applyFont="1" applyFill="1" applyBorder="1" applyAlignment="1">
      <alignment horizontal="right" vertical="top"/>
    </xf>
    <xf numFmtId="172" fontId="4" fillId="0" borderId="22" xfId="0" applyNumberFormat="1" applyFont="1" applyFill="1" applyBorder="1" applyAlignment="1">
      <alignment horizontal="right" vertical="top"/>
    </xf>
    <xf numFmtId="172" fontId="4" fillId="0" borderId="14" xfId="0" applyNumberFormat="1" applyFont="1" applyFill="1" applyBorder="1" applyAlignment="1">
      <alignment horizontal="right" vertical="top"/>
    </xf>
    <xf numFmtId="172" fontId="4" fillId="0" borderId="15" xfId="0" applyNumberFormat="1" applyFont="1" applyFill="1" applyBorder="1" applyAlignment="1">
      <alignment horizontal="right" vertical="top"/>
    </xf>
    <xf numFmtId="172"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72" fontId="4" fillId="0" borderId="18" xfId="0" applyNumberFormat="1" applyFont="1" applyFill="1" applyBorder="1" applyAlignment="1">
      <alignment horizontal="right" vertical="top"/>
    </xf>
    <xf numFmtId="172" fontId="4" fillId="0" borderId="0" xfId="0" applyNumberFormat="1" applyFont="1" applyFill="1" applyBorder="1" applyAlignment="1">
      <alignment horizontal="right" vertical="top"/>
    </xf>
    <xf numFmtId="172"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72" fontId="3" fillId="0" borderId="24" xfId="0" applyNumberFormat="1" applyFont="1" applyFill="1" applyBorder="1" applyAlignment="1">
      <alignment horizontal="right" vertical="top"/>
    </xf>
    <xf numFmtId="172" fontId="3" fillId="0" borderId="25" xfId="0" applyNumberFormat="1" applyFont="1" applyFill="1" applyBorder="1" applyAlignment="1">
      <alignment horizontal="right" vertical="top"/>
    </xf>
    <xf numFmtId="172" fontId="3" fillId="0" borderId="26" xfId="0" applyNumberFormat="1" applyFont="1" applyFill="1" applyBorder="1" applyAlignment="1">
      <alignment horizontal="right" vertical="top"/>
    </xf>
    <xf numFmtId="172" fontId="4" fillId="0" borderId="27" xfId="0" applyNumberFormat="1" applyFont="1" applyFill="1" applyBorder="1" applyAlignment="1">
      <alignment horizontal="right" vertical="top"/>
    </xf>
    <xf numFmtId="172" fontId="4" fillId="0" borderId="28" xfId="0" applyNumberFormat="1" applyFont="1" applyFill="1" applyBorder="1" applyAlignment="1">
      <alignment horizontal="right" vertical="top"/>
    </xf>
    <xf numFmtId="172" fontId="4" fillId="0" borderId="29" xfId="0" applyNumberFormat="1" applyFont="1" applyFill="1" applyBorder="1" applyAlignment="1">
      <alignment horizontal="right" vertical="top"/>
    </xf>
    <xf numFmtId="172" fontId="4" fillId="0" borderId="30" xfId="0" applyNumberFormat="1" applyFont="1" applyFill="1" applyBorder="1" applyAlignment="1">
      <alignment horizontal="right" vertical="top"/>
    </xf>
    <xf numFmtId="172" fontId="4" fillId="0" borderId="31" xfId="0" applyNumberFormat="1" applyFont="1" applyFill="1" applyBorder="1" applyAlignment="1">
      <alignment horizontal="right" vertical="top"/>
    </xf>
    <xf numFmtId="172"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73" fontId="3" fillId="0" borderId="0" xfId="0" applyNumberFormat="1" applyFont="1" applyFill="1" applyBorder="1" applyAlignment="1">
      <alignment horizontal="right" vertical="top"/>
    </xf>
    <xf numFmtId="173" fontId="3" fillId="0" borderId="13" xfId="0" applyNumberFormat="1" applyFont="1" applyFill="1" applyBorder="1" applyAlignment="1">
      <alignment horizontal="right" vertical="top"/>
    </xf>
    <xf numFmtId="173"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73" fontId="4" fillId="0" borderId="17" xfId="0" applyNumberFormat="1" applyFont="1" applyFill="1" applyBorder="1" applyAlignment="1">
      <alignment horizontal="right" vertical="top"/>
    </xf>
    <xf numFmtId="173"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73"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72" fontId="3" fillId="0" borderId="4" xfId="0" applyNumberFormat="1" applyFont="1" applyFill="1" applyBorder="1" applyAlignment="1">
      <alignment horizontal="right" vertical="top"/>
    </xf>
    <xf numFmtId="172" fontId="3" fillId="0" borderId="17" xfId="0" applyNumberFormat="1" applyFont="1" applyFill="1" applyBorder="1" applyAlignment="1">
      <alignment horizontal="right" vertical="top"/>
    </xf>
    <xf numFmtId="172" fontId="3" fillId="0" borderId="22" xfId="0" applyNumberFormat="1" applyFont="1" applyFill="1" applyBorder="1" applyAlignment="1">
      <alignment horizontal="right" vertical="top"/>
    </xf>
    <xf numFmtId="173"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72" fontId="0" fillId="0" borderId="36" xfId="0" applyNumberFormat="1" applyFill="1" applyBorder="1" applyAlignment="1">
      <alignment/>
    </xf>
    <xf numFmtId="172" fontId="0" fillId="0" borderId="0" xfId="0" applyNumberFormat="1" applyFill="1" applyBorder="1" applyAlignment="1">
      <alignment/>
    </xf>
    <xf numFmtId="172" fontId="0" fillId="0" borderId="35" xfId="0" applyNumberFormat="1" applyFill="1" applyBorder="1" applyAlignment="1">
      <alignment/>
    </xf>
    <xf numFmtId="172" fontId="0" fillId="0" borderId="41" xfId="0" applyNumberFormat="1" applyFill="1" applyBorder="1" applyAlignment="1">
      <alignment/>
    </xf>
    <xf numFmtId="172" fontId="2" fillId="0" borderId="37" xfId="0" applyNumberFormat="1" applyFont="1" applyFill="1" applyBorder="1" applyAlignment="1">
      <alignment horizontal="right"/>
    </xf>
    <xf numFmtId="172" fontId="2" fillId="0" borderId="28" xfId="0" applyNumberFormat="1" applyFont="1" applyFill="1" applyBorder="1" applyAlignment="1">
      <alignment horizontal="right"/>
    </xf>
    <xf numFmtId="172" fontId="2" fillId="0" borderId="38" xfId="0" applyNumberFormat="1" applyFont="1" applyFill="1" applyBorder="1" applyAlignment="1">
      <alignment horizontal="right"/>
    </xf>
    <xf numFmtId="172" fontId="2" fillId="0" borderId="40" xfId="0" applyNumberFormat="1" applyFont="1" applyFill="1" applyBorder="1" applyAlignment="1">
      <alignment horizontal="right"/>
    </xf>
    <xf numFmtId="0" fontId="2" fillId="0" borderId="41" xfId="0" applyFont="1" applyFill="1" applyBorder="1" applyAlignment="1">
      <alignment horizontal="right"/>
    </xf>
    <xf numFmtId="172" fontId="2" fillId="0" borderId="37" xfId="0" applyNumberFormat="1" applyFont="1" applyFill="1" applyBorder="1" applyAlignment="1">
      <alignment/>
    </xf>
    <xf numFmtId="172" fontId="2" fillId="0" borderId="28" xfId="0" applyNumberFormat="1" applyFont="1" applyFill="1" applyBorder="1" applyAlignment="1">
      <alignment/>
    </xf>
    <xf numFmtId="172" fontId="2" fillId="0" borderId="38" xfId="0" applyNumberFormat="1" applyFont="1" applyFill="1" applyBorder="1" applyAlignment="1">
      <alignment/>
    </xf>
    <xf numFmtId="172" fontId="2" fillId="0" borderId="40" xfId="0" applyNumberFormat="1" applyFont="1" applyFill="1" applyBorder="1" applyAlignment="1">
      <alignment/>
    </xf>
    <xf numFmtId="0" fontId="2" fillId="0" borderId="0" xfId="0" applyFont="1" applyFill="1" applyBorder="1" applyAlignment="1">
      <alignment horizontal="left"/>
    </xf>
    <xf numFmtId="172" fontId="0" fillId="0" borderId="0" xfId="0" applyNumberFormat="1" applyFill="1" applyAlignment="1">
      <alignment/>
    </xf>
    <xf numFmtId="172" fontId="2" fillId="0" borderId="36" xfId="0" applyNumberFormat="1" applyFont="1" applyFill="1" applyBorder="1" applyAlignment="1">
      <alignment/>
    </xf>
    <xf numFmtId="172" fontId="2" fillId="0" borderId="0" xfId="0" applyNumberFormat="1" applyFont="1" applyFill="1" applyBorder="1" applyAlignment="1">
      <alignment/>
    </xf>
    <xf numFmtId="172" fontId="2" fillId="0" borderId="35" xfId="0" applyNumberFormat="1" applyFont="1" applyFill="1" applyBorder="1" applyAlignment="1">
      <alignment/>
    </xf>
    <xf numFmtId="172" fontId="2" fillId="0" borderId="41" xfId="0" applyNumberFormat="1" applyFont="1" applyFill="1" applyBorder="1" applyAlignment="1">
      <alignment/>
    </xf>
    <xf numFmtId="172" fontId="0" fillId="0" borderId="36" xfId="0" applyNumberFormat="1" applyFill="1" applyBorder="1" applyAlignment="1">
      <alignment horizontal="right"/>
    </xf>
    <xf numFmtId="172" fontId="0" fillId="0" borderId="0" xfId="0" applyNumberFormat="1" applyFill="1" applyBorder="1" applyAlignment="1">
      <alignment horizontal="right"/>
    </xf>
    <xf numFmtId="172"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73" fontId="0" fillId="0" borderId="36" xfId="0" applyNumberFormat="1" applyBorder="1" applyAlignment="1">
      <alignment/>
    </xf>
    <xf numFmtId="173" fontId="0" fillId="0" borderId="0" xfId="0" applyNumberFormat="1" applyBorder="1" applyAlignment="1">
      <alignment/>
    </xf>
    <xf numFmtId="173" fontId="0" fillId="0" borderId="35" xfId="0" applyNumberFormat="1" applyBorder="1" applyAlignment="1">
      <alignment/>
    </xf>
    <xf numFmtId="173" fontId="0" fillId="0" borderId="41" xfId="0" applyNumberFormat="1" applyBorder="1" applyAlignment="1">
      <alignment/>
    </xf>
    <xf numFmtId="173" fontId="2" fillId="0" borderId="37" xfId="0" applyNumberFormat="1" applyFont="1" applyBorder="1" applyAlignment="1">
      <alignment horizontal="right"/>
    </xf>
    <xf numFmtId="173" fontId="2" fillId="0" borderId="28" xfId="0" applyNumberFormat="1" applyFont="1" applyBorder="1" applyAlignment="1">
      <alignment horizontal="right"/>
    </xf>
    <xf numFmtId="173" fontId="2" fillId="0" borderId="38" xfId="0" applyNumberFormat="1" applyFont="1" applyBorder="1" applyAlignment="1">
      <alignment horizontal="right"/>
    </xf>
    <xf numFmtId="173" fontId="2" fillId="0" borderId="40" xfId="0" applyNumberFormat="1" applyFont="1" applyBorder="1" applyAlignment="1">
      <alignment horizontal="right"/>
    </xf>
    <xf numFmtId="0" fontId="2" fillId="0" borderId="0" xfId="0" applyFont="1" applyAlignment="1">
      <alignment horizontal="right"/>
    </xf>
    <xf numFmtId="172" fontId="0" fillId="0" borderId="36" xfId="0" applyNumberFormat="1" applyBorder="1" applyAlignment="1">
      <alignment/>
    </xf>
    <xf numFmtId="172" fontId="0" fillId="0" borderId="0" xfId="0" applyNumberFormat="1" applyBorder="1" applyAlignment="1">
      <alignment/>
    </xf>
    <xf numFmtId="172" fontId="0" fillId="0" borderId="35" xfId="0" applyNumberFormat="1" applyBorder="1" applyAlignment="1">
      <alignment/>
    </xf>
    <xf numFmtId="172" fontId="0" fillId="0" borderId="41" xfId="0" applyNumberFormat="1" applyBorder="1" applyAlignment="1">
      <alignment/>
    </xf>
    <xf numFmtId="0" fontId="2" fillId="0" borderId="41" xfId="0" applyFont="1" applyBorder="1" applyAlignment="1">
      <alignment horizontal="right"/>
    </xf>
    <xf numFmtId="173" fontId="2" fillId="0" borderId="37" xfId="0" applyNumberFormat="1" applyFont="1" applyBorder="1" applyAlignment="1">
      <alignment/>
    </xf>
    <xf numFmtId="173" fontId="2" fillId="0" borderId="28" xfId="0" applyNumberFormat="1" applyFont="1" applyBorder="1" applyAlignment="1">
      <alignment/>
    </xf>
    <xf numFmtId="173" fontId="2" fillId="0" borderId="38" xfId="0" applyNumberFormat="1" applyFont="1" applyBorder="1" applyAlignment="1">
      <alignment/>
    </xf>
    <xf numFmtId="173" fontId="2" fillId="0" borderId="40" xfId="0" applyNumberFormat="1" applyFont="1" applyBorder="1" applyAlignment="1">
      <alignment/>
    </xf>
    <xf numFmtId="173" fontId="0" fillId="0" borderId="0" xfId="0" applyNumberFormat="1" applyAlignment="1">
      <alignment/>
    </xf>
    <xf numFmtId="173" fontId="2" fillId="0" borderId="37" xfId="0" applyNumberFormat="1" applyFont="1" applyFill="1" applyBorder="1" applyAlignment="1">
      <alignment horizontal="right"/>
    </xf>
    <xf numFmtId="173" fontId="2" fillId="0" borderId="28" xfId="0" applyNumberFormat="1" applyFont="1" applyFill="1" applyBorder="1" applyAlignment="1">
      <alignment horizontal="right"/>
    </xf>
    <xf numFmtId="173" fontId="2" fillId="0" borderId="38" xfId="0" applyNumberFormat="1" applyFont="1" applyFill="1" applyBorder="1" applyAlignment="1">
      <alignment horizontal="right"/>
    </xf>
    <xf numFmtId="173" fontId="0" fillId="0" borderId="36" xfId="0" applyNumberFormat="1" applyFill="1" applyBorder="1" applyAlignment="1">
      <alignment/>
    </xf>
    <xf numFmtId="173" fontId="0" fillId="0" borderId="0" xfId="0" applyNumberFormat="1" applyFill="1" applyBorder="1" applyAlignment="1">
      <alignment/>
    </xf>
    <xf numFmtId="173" fontId="0" fillId="0" borderId="35" xfId="0" applyNumberFormat="1" applyFill="1" applyBorder="1" applyAlignment="1">
      <alignment/>
    </xf>
    <xf numFmtId="173" fontId="0" fillId="0" borderId="0" xfId="0" applyNumberFormat="1" applyFill="1" applyAlignment="1">
      <alignment/>
    </xf>
    <xf numFmtId="173" fontId="2" fillId="0" borderId="37" xfId="0" applyNumberFormat="1" applyFont="1" applyFill="1" applyBorder="1" applyAlignment="1">
      <alignment/>
    </xf>
    <xf numFmtId="173" fontId="2" fillId="0" borderId="28" xfId="0" applyNumberFormat="1" applyFont="1" applyFill="1" applyBorder="1" applyAlignment="1">
      <alignment/>
    </xf>
    <xf numFmtId="173"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73" fontId="2" fillId="0" borderId="36" xfId="0" applyNumberFormat="1" applyFont="1" applyBorder="1" applyAlignment="1">
      <alignment/>
    </xf>
    <xf numFmtId="173" fontId="2" fillId="0" borderId="0" xfId="0" applyNumberFormat="1" applyFont="1" applyBorder="1" applyAlignment="1">
      <alignment/>
    </xf>
    <xf numFmtId="173" fontId="2" fillId="0" borderId="35" xfId="0" applyNumberFormat="1" applyFont="1" applyBorder="1" applyAlignment="1">
      <alignment/>
    </xf>
    <xf numFmtId="173"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73" fontId="2" fillId="0" borderId="36" xfId="0" applyNumberFormat="1" applyFont="1" applyFill="1" applyBorder="1" applyAlignment="1">
      <alignment/>
    </xf>
    <xf numFmtId="173" fontId="2" fillId="0" borderId="0" xfId="0" applyNumberFormat="1" applyFont="1" applyFill="1" applyBorder="1" applyAlignment="1">
      <alignment/>
    </xf>
    <xf numFmtId="173"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72" fontId="0" fillId="0" borderId="36" xfId="0" applyNumberFormat="1" applyFont="1" applyFill="1" applyBorder="1" applyAlignment="1">
      <alignment/>
    </xf>
    <xf numFmtId="172" fontId="0" fillId="0" borderId="0" xfId="0" applyNumberFormat="1" applyFont="1" applyFill="1" applyBorder="1" applyAlignment="1">
      <alignment/>
    </xf>
    <xf numFmtId="172" fontId="0" fillId="0" borderId="35" xfId="0" applyNumberFormat="1" applyFont="1" applyFill="1" applyBorder="1" applyAlignment="1">
      <alignment/>
    </xf>
    <xf numFmtId="172" fontId="0" fillId="0" borderId="41" xfId="0" applyNumberFormat="1" applyFont="1" applyFill="1" applyBorder="1" applyAlignment="1">
      <alignment/>
    </xf>
    <xf numFmtId="0" fontId="2" fillId="0" borderId="17" xfId="0" applyFont="1" applyFill="1" applyBorder="1" applyAlignment="1">
      <alignment/>
    </xf>
    <xf numFmtId="172" fontId="0" fillId="0" borderId="39" xfId="0" applyNumberFormat="1" applyFill="1" applyBorder="1" applyAlignment="1">
      <alignment/>
    </xf>
    <xf numFmtId="172" fontId="0" fillId="0" borderId="17" xfId="0" applyNumberFormat="1" applyFill="1" applyBorder="1" applyAlignment="1">
      <alignment/>
    </xf>
    <xf numFmtId="172" fontId="0" fillId="0" borderId="45" xfId="0" applyNumberFormat="1" applyFill="1" applyBorder="1" applyAlignment="1">
      <alignment/>
    </xf>
    <xf numFmtId="172"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73" fontId="0" fillId="0" borderId="41" xfId="0" applyNumberFormat="1" applyFill="1" applyBorder="1" applyAlignment="1">
      <alignment/>
    </xf>
    <xf numFmtId="173" fontId="2" fillId="0" borderId="40" xfId="0" applyNumberFormat="1" applyFont="1" applyFill="1" applyBorder="1" applyAlignment="1">
      <alignment horizontal="right"/>
    </xf>
    <xf numFmtId="173" fontId="2" fillId="0" borderId="40" xfId="0" applyNumberFormat="1" applyFont="1" applyFill="1" applyBorder="1" applyAlignment="1">
      <alignment/>
    </xf>
    <xf numFmtId="173" fontId="0" fillId="0" borderId="36" xfId="0" applyNumberFormat="1" applyFont="1" applyFill="1" applyBorder="1" applyAlignment="1">
      <alignment/>
    </xf>
    <xf numFmtId="173" fontId="0" fillId="0" borderId="0" xfId="0" applyNumberFormat="1" applyFont="1" applyFill="1" applyBorder="1" applyAlignment="1">
      <alignment/>
    </xf>
    <xf numFmtId="173" fontId="0" fillId="0" borderId="35" xfId="0" applyNumberFormat="1" applyFont="1" applyFill="1" applyBorder="1" applyAlignment="1">
      <alignment/>
    </xf>
    <xf numFmtId="173"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72" fontId="4" fillId="0" borderId="18" xfId="0" applyNumberFormat="1" applyFont="1" applyFill="1" applyBorder="1" applyAlignment="1">
      <alignment horizontal="center" vertical="top" wrapText="1"/>
    </xf>
    <xf numFmtId="172" fontId="4" fillId="0" borderId="0" xfId="0" applyNumberFormat="1" applyFont="1" applyFill="1" applyBorder="1" applyAlignment="1">
      <alignment horizontal="center" vertical="top" wrapText="1"/>
    </xf>
    <xf numFmtId="172" fontId="4" fillId="0" borderId="19" xfId="0" applyNumberFormat="1" applyFont="1" applyFill="1" applyBorder="1" applyAlignment="1">
      <alignment horizontal="center" vertical="top" wrapText="1"/>
    </xf>
    <xf numFmtId="172"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72" fontId="4" fillId="0" borderId="18" xfId="0" applyNumberFormat="1" applyFont="1" applyFill="1" applyBorder="1" applyAlignment="1">
      <alignment horizontal="right"/>
    </xf>
    <xf numFmtId="172" fontId="4" fillId="0" borderId="0" xfId="0" applyNumberFormat="1" applyFont="1" applyFill="1" applyBorder="1" applyAlignment="1">
      <alignment horizontal="right"/>
    </xf>
    <xf numFmtId="172" fontId="4" fillId="0" borderId="19" xfId="0" applyNumberFormat="1" applyFont="1" applyFill="1" applyBorder="1" applyAlignment="1">
      <alignment horizontal="right"/>
    </xf>
    <xf numFmtId="0" fontId="2" fillId="0" borderId="34" xfId="0" applyFont="1" applyFill="1" applyBorder="1" applyAlignment="1">
      <alignment/>
    </xf>
    <xf numFmtId="173"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0" xfId="0" applyFill="1" applyBorder="1" applyAlignment="1">
      <alignment horizontal="left" inden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xf numFmtId="0" fontId="38" fillId="0" borderId="0" xfId="49" applyAlignment="1">
      <alignment/>
    </xf>
  </cellXfs>
  <cellStyles count="64">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yperlink"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Subtotaal" xfId="70"/>
    <cellStyle name="Titel" xfId="71"/>
    <cellStyle name="Totaal" xfId="72"/>
    <cellStyle name="Uitvoer" xfId="73"/>
    <cellStyle name="Currency" xfId="74"/>
    <cellStyle name="Currency [0]" xfId="75"/>
    <cellStyle name="Verklarende tekst" xfId="76"/>
    <cellStyle name="Waarschuwingsteks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76200</xdr:rowOff>
    </xdr:from>
    <xdr:to>
      <xdr:col>21</xdr:col>
      <xdr:colOff>400050</xdr:colOff>
      <xdr:row>61</xdr:row>
      <xdr:rowOff>0</xdr:rowOff>
    </xdr:to>
    <xdr:sp>
      <xdr:nvSpPr>
        <xdr:cNvPr id="1" name="Text Box 1"/>
        <xdr:cNvSpPr txBox="1">
          <a:spLocks noChangeArrowheads="1"/>
        </xdr:cNvSpPr>
      </xdr:nvSpPr>
      <xdr:spPr>
        <a:xfrm>
          <a:off x="28575" y="8239125"/>
          <a:ext cx="11953875"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400050</xdr:colOff>
      <xdr:row>125</xdr:row>
      <xdr:rowOff>123825</xdr:rowOff>
    </xdr:to>
    <xdr:sp>
      <xdr:nvSpPr>
        <xdr:cNvPr id="2" name="Text Box 2"/>
        <xdr:cNvSpPr txBox="1">
          <a:spLocks noChangeArrowheads="1"/>
        </xdr:cNvSpPr>
      </xdr:nvSpPr>
      <xdr:spPr>
        <a:xfrm>
          <a:off x="38100" y="18954750"/>
          <a:ext cx="11944350"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400050</xdr:colOff>
      <xdr:row>191</xdr:row>
      <xdr:rowOff>66675</xdr:rowOff>
    </xdr:to>
    <xdr:sp>
      <xdr:nvSpPr>
        <xdr:cNvPr id="3" name="Text Box 3"/>
        <xdr:cNvSpPr txBox="1">
          <a:spLocks noChangeArrowheads="1"/>
        </xdr:cNvSpPr>
      </xdr:nvSpPr>
      <xdr:spPr>
        <a:xfrm>
          <a:off x="38100" y="29632275"/>
          <a:ext cx="11944350"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47625</xdr:rowOff>
    </xdr:from>
    <xdr:to>
      <xdr:col>21</xdr:col>
      <xdr:colOff>400050</xdr:colOff>
      <xdr:row>64</xdr:row>
      <xdr:rowOff>76200</xdr:rowOff>
    </xdr:to>
    <xdr:sp>
      <xdr:nvSpPr>
        <xdr:cNvPr id="4" name="Tekstvak 1"/>
        <xdr:cNvSpPr txBox="1">
          <a:spLocks noChangeArrowheads="1"/>
        </xdr:cNvSpPr>
      </xdr:nvSpPr>
      <xdr:spPr>
        <a:xfrm>
          <a:off x="28575" y="9829800"/>
          <a:ext cx="1195387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438150</xdr:colOff>
      <xdr:row>128</xdr:row>
      <xdr:rowOff>161925</xdr:rowOff>
    </xdr:to>
    <xdr:sp>
      <xdr:nvSpPr>
        <xdr:cNvPr id="5" name="Tekstvak 2"/>
        <xdr:cNvSpPr txBox="1">
          <a:spLocks noChangeArrowheads="1"/>
        </xdr:cNvSpPr>
      </xdr:nvSpPr>
      <xdr:spPr>
        <a:xfrm>
          <a:off x="38100" y="20526375"/>
          <a:ext cx="119824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400050</xdr:colOff>
      <xdr:row>61</xdr:row>
      <xdr:rowOff>76200</xdr:rowOff>
    </xdr:to>
    <xdr:sp>
      <xdr:nvSpPr>
        <xdr:cNvPr id="1" name="Text Box 1"/>
        <xdr:cNvSpPr txBox="1">
          <a:spLocks noChangeArrowheads="1"/>
        </xdr:cNvSpPr>
      </xdr:nvSpPr>
      <xdr:spPr>
        <a:xfrm>
          <a:off x="0" y="8324850"/>
          <a:ext cx="1203960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438150</xdr:colOff>
      <xdr:row>125</xdr:row>
      <xdr:rowOff>142875</xdr:rowOff>
    </xdr:to>
    <xdr:sp>
      <xdr:nvSpPr>
        <xdr:cNvPr id="2" name="Text Box 2"/>
        <xdr:cNvSpPr txBox="1">
          <a:spLocks noChangeArrowheads="1"/>
        </xdr:cNvSpPr>
      </xdr:nvSpPr>
      <xdr:spPr>
        <a:xfrm>
          <a:off x="19050" y="18973800"/>
          <a:ext cx="120586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133350</xdr:rowOff>
    </xdr:from>
    <xdr:to>
      <xdr:col>21</xdr:col>
      <xdr:colOff>400050</xdr:colOff>
      <xdr:row>192</xdr:row>
      <xdr:rowOff>76200</xdr:rowOff>
    </xdr:to>
    <xdr:sp>
      <xdr:nvSpPr>
        <xdr:cNvPr id="3" name="Text Box 3"/>
        <xdr:cNvSpPr txBox="1">
          <a:spLocks noChangeArrowheads="1"/>
        </xdr:cNvSpPr>
      </xdr:nvSpPr>
      <xdr:spPr>
        <a:xfrm>
          <a:off x="38100" y="29679900"/>
          <a:ext cx="1200150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104775</xdr:rowOff>
    </xdr:from>
    <xdr:to>
      <xdr:col>21</xdr:col>
      <xdr:colOff>400050</xdr:colOff>
      <xdr:row>65</xdr:row>
      <xdr:rowOff>0</xdr:rowOff>
    </xdr:to>
    <xdr:sp>
      <xdr:nvSpPr>
        <xdr:cNvPr id="4" name="Tekstvak 1"/>
        <xdr:cNvSpPr txBox="1">
          <a:spLocks noChangeArrowheads="1"/>
        </xdr:cNvSpPr>
      </xdr:nvSpPr>
      <xdr:spPr>
        <a:xfrm>
          <a:off x="19050" y="9906000"/>
          <a:ext cx="120205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76200</xdr:rowOff>
    </xdr:to>
    <xdr:sp>
      <xdr:nvSpPr>
        <xdr:cNvPr id="5" name="Tekstvak 2"/>
        <xdr:cNvSpPr txBox="1">
          <a:spLocks noChangeArrowheads="1"/>
        </xdr:cNvSpPr>
      </xdr:nvSpPr>
      <xdr:spPr>
        <a:xfrm>
          <a:off x="28575" y="20545425"/>
          <a:ext cx="120491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76200</xdr:rowOff>
    </xdr:from>
    <xdr:to>
      <xdr:col>21</xdr:col>
      <xdr:colOff>400050</xdr:colOff>
      <xdr:row>39</xdr:row>
      <xdr:rowOff>38100</xdr:rowOff>
    </xdr:to>
    <xdr:sp>
      <xdr:nvSpPr>
        <xdr:cNvPr id="1" name="Text Box 1"/>
        <xdr:cNvSpPr txBox="1">
          <a:spLocks noChangeArrowheads="1"/>
        </xdr:cNvSpPr>
      </xdr:nvSpPr>
      <xdr:spPr>
        <a:xfrm>
          <a:off x="28575" y="4572000"/>
          <a:ext cx="11325225" cy="1581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161925</xdr:rowOff>
    </xdr:to>
    <xdr:sp>
      <xdr:nvSpPr>
        <xdr:cNvPr id="2" name="Text Box 2"/>
        <xdr:cNvSpPr txBox="1">
          <a:spLocks noChangeArrowheads="1"/>
        </xdr:cNvSpPr>
      </xdr:nvSpPr>
      <xdr:spPr>
        <a:xfrm>
          <a:off x="38100" y="11334750"/>
          <a:ext cx="11334750"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95250</xdr:rowOff>
    </xdr:to>
    <xdr:sp>
      <xdr:nvSpPr>
        <xdr:cNvPr id="3" name="Text Box 3"/>
        <xdr:cNvSpPr txBox="1">
          <a:spLocks noChangeArrowheads="1"/>
        </xdr:cNvSpPr>
      </xdr:nvSpPr>
      <xdr:spPr>
        <a:xfrm>
          <a:off x="38100" y="18011775"/>
          <a:ext cx="1133475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400050</xdr:colOff>
      <xdr:row>39</xdr:row>
      <xdr:rowOff>76200</xdr:rowOff>
    </xdr:to>
    <xdr:sp>
      <xdr:nvSpPr>
        <xdr:cNvPr id="1" name="Text Box 1"/>
        <xdr:cNvSpPr txBox="1">
          <a:spLocks noChangeArrowheads="1"/>
        </xdr:cNvSpPr>
      </xdr:nvSpPr>
      <xdr:spPr>
        <a:xfrm>
          <a:off x="0" y="4714875"/>
          <a:ext cx="1132522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438150</xdr:colOff>
      <xdr:row>80</xdr:row>
      <xdr:rowOff>19050</xdr:rowOff>
    </xdr:to>
    <xdr:sp>
      <xdr:nvSpPr>
        <xdr:cNvPr id="2" name="Text Box 2"/>
        <xdr:cNvSpPr txBox="1">
          <a:spLocks noChangeArrowheads="1"/>
        </xdr:cNvSpPr>
      </xdr:nvSpPr>
      <xdr:spPr>
        <a:xfrm>
          <a:off x="19050" y="11382375"/>
          <a:ext cx="1134427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181</xdr:row>
      <xdr:rowOff>0</xdr:rowOff>
    </xdr:from>
    <xdr:to>
      <xdr:col>16</xdr:col>
      <xdr:colOff>552450</xdr:colOff>
      <xdr:row>191</xdr:row>
      <xdr:rowOff>76200</xdr:rowOff>
    </xdr:to>
    <xdr:sp>
      <xdr:nvSpPr>
        <xdr:cNvPr id="1" name="Text Box 1"/>
        <xdr:cNvSpPr txBox="1">
          <a:spLocks noChangeArrowheads="1"/>
        </xdr:cNvSpPr>
      </xdr:nvSpPr>
      <xdr:spPr>
        <a:xfrm>
          <a:off x="66675" y="29479875"/>
          <a:ext cx="10610850" cy="1695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115</xdr:row>
      <xdr:rowOff>66675</xdr:rowOff>
    </xdr:from>
    <xdr:to>
      <xdr:col>16</xdr:col>
      <xdr:colOff>561975</xdr:colOff>
      <xdr:row>125</xdr:row>
      <xdr:rowOff>104775</xdr:rowOff>
    </xdr:to>
    <xdr:sp>
      <xdr:nvSpPr>
        <xdr:cNvPr id="2" name="Text Box 2"/>
        <xdr:cNvSpPr txBox="1">
          <a:spLocks noChangeArrowheads="1"/>
        </xdr:cNvSpPr>
      </xdr:nvSpPr>
      <xdr:spPr>
        <a:xfrm>
          <a:off x="0" y="18735675"/>
          <a:ext cx="1068705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552450</xdr:colOff>
      <xdr:row>60</xdr:row>
      <xdr:rowOff>104775</xdr:rowOff>
    </xdr:to>
    <xdr:sp>
      <xdr:nvSpPr>
        <xdr:cNvPr id="3" name="Text Box 3"/>
        <xdr:cNvSpPr txBox="1">
          <a:spLocks noChangeArrowheads="1"/>
        </xdr:cNvSpPr>
      </xdr:nvSpPr>
      <xdr:spPr>
        <a:xfrm>
          <a:off x="9525" y="8181975"/>
          <a:ext cx="10668000"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552450</xdr:colOff>
      <xdr:row>64</xdr:row>
      <xdr:rowOff>76200</xdr:rowOff>
    </xdr:to>
    <xdr:sp>
      <xdr:nvSpPr>
        <xdr:cNvPr id="4" name="Tekstvak 1"/>
        <xdr:cNvSpPr txBox="1">
          <a:spLocks noChangeArrowheads="1"/>
        </xdr:cNvSpPr>
      </xdr:nvSpPr>
      <xdr:spPr>
        <a:xfrm>
          <a:off x="19050" y="9896475"/>
          <a:ext cx="10658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126</xdr:row>
      <xdr:rowOff>19050</xdr:rowOff>
    </xdr:from>
    <xdr:ext cx="10868025" cy="676275"/>
    <xdr:sp>
      <xdr:nvSpPr>
        <xdr:cNvPr id="5" name="Tekstvak 2"/>
        <xdr:cNvSpPr txBox="1">
          <a:spLocks noChangeArrowheads="1"/>
        </xdr:cNvSpPr>
      </xdr:nvSpPr>
      <xdr:spPr>
        <a:xfrm>
          <a:off x="28575" y="20469225"/>
          <a:ext cx="10868025" cy="6762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552450</xdr:colOff>
      <xdr:row>124</xdr:row>
      <xdr:rowOff>47625</xdr:rowOff>
    </xdr:to>
    <xdr:sp>
      <xdr:nvSpPr>
        <xdr:cNvPr id="1" name="Text Box 1"/>
        <xdr:cNvSpPr txBox="1">
          <a:spLocks noChangeArrowheads="1"/>
        </xdr:cNvSpPr>
      </xdr:nvSpPr>
      <xdr:spPr>
        <a:xfrm>
          <a:off x="66675" y="18068925"/>
          <a:ext cx="10839450"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552450</xdr:colOff>
      <xdr:row>82</xdr:row>
      <xdr:rowOff>0</xdr:rowOff>
    </xdr:to>
    <xdr:sp>
      <xdr:nvSpPr>
        <xdr:cNvPr id="2" name="Text Box 2"/>
        <xdr:cNvSpPr txBox="1">
          <a:spLocks noChangeArrowheads="1"/>
        </xdr:cNvSpPr>
      </xdr:nvSpPr>
      <xdr:spPr>
        <a:xfrm>
          <a:off x="19050" y="11239500"/>
          <a:ext cx="10887075"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561975</xdr:colOff>
      <xdr:row>39</xdr:row>
      <xdr:rowOff>104775</xdr:rowOff>
    </xdr:to>
    <xdr:sp>
      <xdr:nvSpPr>
        <xdr:cNvPr id="3" name="Text Box 3"/>
        <xdr:cNvSpPr txBox="1">
          <a:spLocks noChangeArrowheads="1"/>
        </xdr:cNvSpPr>
      </xdr:nvSpPr>
      <xdr:spPr>
        <a:xfrm>
          <a:off x="9525" y="4514850"/>
          <a:ext cx="10906125"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51" sqref="A51"/>
    </sheetView>
  </sheetViews>
  <sheetFormatPr defaultColWidth="9.140625" defaultRowHeight="12.75"/>
  <cols>
    <col min="1" max="1" width="19.140625" style="0" customWidth="1"/>
    <col min="9" max="9" width="8.7109375" style="0" customWidth="1"/>
    <col min="10" max="10" width="8.00390625" style="0" customWidth="1"/>
  </cols>
  <sheetData>
    <row r="1" ht="15">
      <c r="A1" s="211" t="s">
        <v>65</v>
      </c>
    </row>
    <row r="2" ht="15">
      <c r="A2" s="211" t="s">
        <v>66</v>
      </c>
    </row>
    <row r="4" ht="15">
      <c r="A4" s="203" t="s">
        <v>57</v>
      </c>
    </row>
    <row r="5" ht="12.75">
      <c r="A5" s="157" t="s">
        <v>48</v>
      </c>
    </row>
    <row r="6" spans="1:2" ht="12.75">
      <c r="A6" s="245" t="s">
        <v>67</v>
      </c>
      <c r="B6" t="s">
        <v>54</v>
      </c>
    </row>
    <row r="7" spans="1:2" ht="12.75">
      <c r="A7" s="245" t="s">
        <v>68</v>
      </c>
      <c r="B7" t="s">
        <v>55</v>
      </c>
    </row>
    <row r="8" ht="12.75">
      <c r="A8" s="157" t="s">
        <v>60</v>
      </c>
    </row>
    <row r="9" spans="1:2" ht="12.75">
      <c r="A9" s="245" t="s">
        <v>69</v>
      </c>
      <c r="B9" t="s">
        <v>54</v>
      </c>
    </row>
    <row r="10" spans="1:2" ht="12.75">
      <c r="A10" s="245" t="s">
        <v>70</v>
      </c>
      <c r="B10" t="s">
        <v>55</v>
      </c>
    </row>
    <row r="13" ht="15">
      <c r="A13" s="203" t="s">
        <v>58</v>
      </c>
    </row>
    <row r="14" ht="12.75">
      <c r="A14" s="157" t="s">
        <v>25</v>
      </c>
    </row>
    <row r="15" spans="1:2" ht="12.75">
      <c r="A15" s="245" t="s">
        <v>71</v>
      </c>
      <c r="B15" t="s">
        <v>56</v>
      </c>
    </row>
    <row r="16" ht="12.75">
      <c r="A16" s="157" t="s">
        <v>59</v>
      </c>
    </row>
    <row r="17" spans="1:2" ht="12.75">
      <c r="A17" s="245" t="s">
        <v>72</v>
      </c>
      <c r="B17" t="s">
        <v>56</v>
      </c>
    </row>
    <row r="20" spans="1:10" ht="40.5" customHeight="1">
      <c r="A20" s="213" t="s">
        <v>73</v>
      </c>
      <c r="B20" s="214"/>
      <c r="C20" s="214"/>
      <c r="D20" s="214"/>
      <c r="E20" s="214"/>
      <c r="F20" s="214"/>
      <c r="G20" s="214"/>
      <c r="H20" s="214"/>
      <c r="I20" s="214"/>
      <c r="J20" s="215"/>
    </row>
  </sheetData>
  <sheetProtection/>
  <mergeCells count="1">
    <mergeCell ref="A20:J20"/>
  </mergeCells>
  <hyperlinks>
    <hyperlink ref="A6" location="SV_SO_1718_1a!A1" display="SV_SO_1718_1a"/>
    <hyperlink ref="A7" location="SV_SO_1718_1b!A1" display="SV_SO_1718_1b"/>
    <hyperlink ref="A9" location="SV_SO_1718_2a!A1" display="SV_SO_1718_2a"/>
    <hyperlink ref="A10" location="SV_SO_1718_2b!A1" display="SV_SO_1718_2b"/>
    <hyperlink ref="A15" location="ZBL_SO_1718_1!A1" display="ZBL_SO_1718_1"/>
    <hyperlink ref="A17" location="ZBL_SO_1718_2!A1" display="ZBL_SO_1718_2"/>
  </hyperlink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A204" sqref="A204"/>
    </sheetView>
  </sheetViews>
  <sheetFormatPr defaultColWidth="22.7109375" defaultRowHeight="12.75"/>
  <cols>
    <col min="1" max="1" width="26.42187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7.28125" style="73" customWidth="1"/>
    <col min="23" max="16384" width="22.7109375" style="74" customWidth="1"/>
  </cols>
  <sheetData>
    <row r="1" spans="1:3" ht="12.75">
      <c r="A1" s="30" t="s">
        <v>66</v>
      </c>
      <c r="C1" s="74"/>
    </row>
    <row r="2" spans="1:22" ht="12.75">
      <c r="A2" s="222" t="s">
        <v>5</v>
      </c>
      <c r="B2" s="222"/>
      <c r="C2" s="222"/>
      <c r="D2" s="222"/>
      <c r="E2" s="222"/>
      <c r="F2" s="222"/>
      <c r="G2" s="222"/>
      <c r="H2" s="222"/>
      <c r="I2" s="222"/>
      <c r="J2" s="222"/>
      <c r="K2" s="222"/>
      <c r="L2" s="222"/>
      <c r="M2" s="222"/>
      <c r="N2" s="222"/>
      <c r="O2" s="222"/>
      <c r="P2" s="222"/>
      <c r="Q2" s="222"/>
      <c r="R2" s="222"/>
      <c r="S2" s="222"/>
      <c r="T2" s="222"/>
      <c r="U2" s="222"/>
      <c r="V2" s="222"/>
    </row>
    <row r="3" spans="1:22" ht="12.75">
      <c r="A3" s="222" t="s">
        <v>48</v>
      </c>
      <c r="B3" s="222"/>
      <c r="C3" s="222"/>
      <c r="D3" s="222"/>
      <c r="E3" s="222"/>
      <c r="F3" s="222"/>
      <c r="G3" s="222"/>
      <c r="H3" s="222"/>
      <c r="I3" s="222"/>
      <c r="J3" s="222"/>
      <c r="K3" s="222"/>
      <c r="L3" s="222"/>
      <c r="M3" s="222"/>
      <c r="N3" s="222"/>
      <c r="O3" s="222"/>
      <c r="P3" s="222"/>
      <c r="Q3" s="222"/>
      <c r="R3" s="222"/>
      <c r="S3" s="222"/>
      <c r="T3" s="222"/>
      <c r="U3" s="222"/>
      <c r="V3" s="222"/>
    </row>
    <row r="4" spans="1:22" s="2" customFormat="1" ht="12.75">
      <c r="A4" s="223" t="s">
        <v>27</v>
      </c>
      <c r="B4" s="223"/>
      <c r="C4" s="223"/>
      <c r="D4" s="223"/>
      <c r="E4" s="223"/>
      <c r="F4" s="223"/>
      <c r="G4" s="223"/>
      <c r="H4" s="223"/>
      <c r="I4" s="223"/>
      <c r="J4" s="223"/>
      <c r="K4" s="223"/>
      <c r="L4" s="223"/>
      <c r="M4" s="223"/>
      <c r="N4" s="223"/>
      <c r="O4" s="223"/>
      <c r="P4" s="223"/>
      <c r="Q4" s="223"/>
      <c r="R4" s="223"/>
      <c r="S4" s="223"/>
      <c r="T4" s="223"/>
      <c r="U4" s="223"/>
      <c r="V4" s="223"/>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2" t="s">
        <v>6</v>
      </c>
      <c r="B6" s="222"/>
      <c r="C6" s="222"/>
      <c r="D6" s="222"/>
      <c r="E6" s="222"/>
      <c r="F6" s="222"/>
      <c r="G6" s="222"/>
      <c r="H6" s="222"/>
      <c r="I6" s="222"/>
      <c r="J6" s="222"/>
      <c r="K6" s="222"/>
      <c r="L6" s="222"/>
      <c r="M6" s="222"/>
      <c r="N6" s="222"/>
      <c r="O6" s="222"/>
      <c r="P6" s="222"/>
      <c r="Q6" s="222"/>
      <c r="R6" s="222"/>
      <c r="S6" s="222"/>
      <c r="T6" s="222"/>
      <c r="U6" s="222"/>
      <c r="V6" s="222"/>
    </row>
    <row r="7" ht="5.25" customHeight="1" thickBot="1">
      <c r="C7" s="74"/>
    </row>
    <row r="8" spans="1:22" ht="12.75">
      <c r="A8" s="75"/>
      <c r="B8" s="216" t="s">
        <v>30</v>
      </c>
      <c r="C8" s="217"/>
      <c r="D8" s="217"/>
      <c r="E8" s="217"/>
      <c r="F8" s="217"/>
      <c r="G8" s="217"/>
      <c r="H8" s="218"/>
      <c r="I8" s="216" t="s">
        <v>31</v>
      </c>
      <c r="J8" s="217"/>
      <c r="K8" s="217"/>
      <c r="L8" s="217"/>
      <c r="M8" s="217"/>
      <c r="N8" s="217"/>
      <c r="O8" s="218"/>
      <c r="P8" s="216" t="s">
        <v>1</v>
      </c>
      <c r="Q8" s="217"/>
      <c r="R8" s="217"/>
      <c r="S8" s="217"/>
      <c r="T8" s="217"/>
      <c r="U8" s="217"/>
      <c r="V8" s="217"/>
    </row>
    <row r="9" spans="2:22" ht="12.75">
      <c r="B9" s="219" t="s">
        <v>32</v>
      </c>
      <c r="C9" s="220"/>
      <c r="D9" s="76" t="s">
        <v>33</v>
      </c>
      <c r="E9" s="220" t="s">
        <v>34</v>
      </c>
      <c r="F9" s="220"/>
      <c r="G9" s="220"/>
      <c r="H9" s="77" t="s">
        <v>1</v>
      </c>
      <c r="I9" s="219" t="s">
        <v>32</v>
      </c>
      <c r="J9" s="221"/>
      <c r="K9" s="73" t="s">
        <v>33</v>
      </c>
      <c r="L9" s="219" t="s">
        <v>34</v>
      </c>
      <c r="M9" s="220"/>
      <c r="N9" s="220"/>
      <c r="O9" s="77" t="s">
        <v>1</v>
      </c>
      <c r="P9" s="219" t="s">
        <v>32</v>
      </c>
      <c r="Q9" s="221"/>
      <c r="R9" s="73" t="s">
        <v>33</v>
      </c>
      <c r="S9" s="219" t="s">
        <v>34</v>
      </c>
      <c r="T9" s="220"/>
      <c r="U9" s="220"/>
      <c r="V9" s="77" t="s">
        <v>1</v>
      </c>
    </row>
    <row r="10" spans="1:22" ht="12.75">
      <c r="A10" s="78" t="s">
        <v>35</v>
      </c>
      <c r="B10" s="79" t="s">
        <v>36</v>
      </c>
      <c r="C10" s="78">
        <v>1</v>
      </c>
      <c r="D10" s="80" t="s">
        <v>37</v>
      </c>
      <c r="E10" s="78" t="s">
        <v>38</v>
      </c>
      <c r="F10" s="78" t="s">
        <v>39</v>
      </c>
      <c r="G10" s="78" t="s">
        <v>40</v>
      </c>
      <c r="H10" s="81"/>
      <c r="I10" s="79" t="s">
        <v>36</v>
      </c>
      <c r="J10" s="78">
        <v>1</v>
      </c>
      <c r="K10" s="80" t="s">
        <v>37</v>
      </c>
      <c r="L10" s="78" t="s">
        <v>38</v>
      </c>
      <c r="M10" s="78" t="s">
        <v>39</v>
      </c>
      <c r="N10" s="78" t="s">
        <v>40</v>
      </c>
      <c r="O10" s="81"/>
      <c r="P10" s="79" t="s">
        <v>36</v>
      </c>
      <c r="Q10" s="78">
        <v>1</v>
      </c>
      <c r="R10" s="80" t="s">
        <v>37</v>
      </c>
      <c r="S10" s="78" t="s">
        <v>38</v>
      </c>
      <c r="T10" s="78" t="s">
        <v>39</v>
      </c>
      <c r="U10" s="78" t="s">
        <v>40</v>
      </c>
      <c r="V10" s="81"/>
    </row>
    <row r="11" spans="1:22" ht="12.75">
      <c r="A11" s="82" t="s">
        <v>10</v>
      </c>
      <c r="B11" s="79"/>
      <c r="C11" s="78"/>
      <c r="D11" s="80"/>
      <c r="E11" s="78"/>
      <c r="F11" s="78"/>
      <c r="G11" s="78"/>
      <c r="H11" s="79"/>
      <c r="I11" s="79"/>
      <c r="J11" s="78"/>
      <c r="K11" s="80"/>
      <c r="L11" s="78"/>
      <c r="M11" s="78"/>
      <c r="N11" s="78"/>
      <c r="O11" s="79"/>
      <c r="P11" s="79"/>
      <c r="Q11" s="78"/>
      <c r="R11" s="80"/>
      <c r="S11" s="78"/>
      <c r="T11" s="78"/>
      <c r="U11" s="83"/>
      <c r="V11" s="79"/>
    </row>
    <row r="12" spans="1:22" ht="12.75">
      <c r="A12" s="30" t="s">
        <v>13</v>
      </c>
      <c r="B12" s="77"/>
      <c r="C12" s="84"/>
      <c r="D12" s="85"/>
      <c r="E12" s="84"/>
      <c r="F12" s="84"/>
      <c r="G12" s="84"/>
      <c r="H12" s="77"/>
      <c r="I12" s="77"/>
      <c r="J12" s="84"/>
      <c r="K12" s="85"/>
      <c r="L12" s="84"/>
      <c r="M12" s="84"/>
      <c r="N12" s="84"/>
      <c r="O12" s="77"/>
      <c r="P12" s="77"/>
      <c r="Q12" s="84"/>
      <c r="R12" s="77"/>
      <c r="S12" s="86"/>
      <c r="T12" s="84"/>
      <c r="U12" s="87"/>
      <c r="V12" s="77"/>
    </row>
    <row r="13" spans="1:22" s="73" customFormat="1" ht="12.75">
      <c r="A13" s="73" t="s">
        <v>41</v>
      </c>
      <c r="B13" s="88">
        <v>15</v>
      </c>
      <c r="C13" s="89">
        <v>546</v>
      </c>
      <c r="D13" s="90">
        <v>24749</v>
      </c>
      <c r="E13" s="89">
        <v>3567</v>
      </c>
      <c r="F13" s="89">
        <v>345</v>
      </c>
      <c r="G13" s="89">
        <v>8</v>
      </c>
      <c r="H13" s="88">
        <v>29230</v>
      </c>
      <c r="I13" s="88">
        <v>7</v>
      </c>
      <c r="J13" s="89">
        <v>484</v>
      </c>
      <c r="K13" s="90">
        <v>24914</v>
      </c>
      <c r="L13" s="89">
        <v>3059</v>
      </c>
      <c r="M13" s="89">
        <v>230</v>
      </c>
      <c r="N13" s="89">
        <v>7</v>
      </c>
      <c r="O13" s="88">
        <v>28701</v>
      </c>
      <c r="P13" s="88">
        <f>SUM(I13,B13)</f>
        <v>22</v>
      </c>
      <c r="Q13" s="89">
        <f aca="true" t="shared" si="0" ref="Q13:U15">SUM(J13,C13)</f>
        <v>1030</v>
      </c>
      <c r="R13" s="88">
        <f t="shared" si="0"/>
        <v>49663</v>
      </c>
      <c r="S13" s="88">
        <f t="shared" si="0"/>
        <v>6626</v>
      </c>
      <c r="T13" s="89">
        <f t="shared" si="0"/>
        <v>575</v>
      </c>
      <c r="U13" s="91">
        <f t="shared" si="0"/>
        <v>15</v>
      </c>
      <c r="V13" s="88">
        <f>SUM(H13,O13)</f>
        <v>57931</v>
      </c>
    </row>
    <row r="14" spans="1:22" ht="12.75">
      <c r="A14" s="73" t="s">
        <v>42</v>
      </c>
      <c r="B14" s="88">
        <v>0</v>
      </c>
      <c r="C14" s="89">
        <v>1</v>
      </c>
      <c r="D14" s="90">
        <v>2276</v>
      </c>
      <c r="E14" s="89">
        <v>1787</v>
      </c>
      <c r="F14" s="89">
        <v>59</v>
      </c>
      <c r="G14" s="89">
        <v>3</v>
      </c>
      <c r="H14" s="88">
        <v>4126</v>
      </c>
      <c r="I14" s="88">
        <v>0</v>
      </c>
      <c r="J14" s="89">
        <v>1</v>
      </c>
      <c r="K14" s="90">
        <v>1910</v>
      </c>
      <c r="L14" s="89">
        <v>1377</v>
      </c>
      <c r="M14" s="89">
        <v>44</v>
      </c>
      <c r="N14" s="89">
        <v>0</v>
      </c>
      <c r="O14" s="88">
        <v>3332</v>
      </c>
      <c r="P14" s="88">
        <f>SUM(I14,B14)</f>
        <v>0</v>
      </c>
      <c r="Q14" s="89">
        <f t="shared" si="0"/>
        <v>2</v>
      </c>
      <c r="R14" s="88">
        <f t="shared" si="0"/>
        <v>4186</v>
      </c>
      <c r="S14" s="88">
        <f t="shared" si="0"/>
        <v>3164</v>
      </c>
      <c r="T14" s="89">
        <f t="shared" si="0"/>
        <v>103</v>
      </c>
      <c r="U14" s="91">
        <f t="shared" si="0"/>
        <v>3</v>
      </c>
      <c r="V14" s="88">
        <f>SUM(H14,O14)</f>
        <v>7458</v>
      </c>
    </row>
    <row r="15" spans="1:22" s="60" customFormat="1" ht="12.75">
      <c r="A15" s="29" t="s">
        <v>23</v>
      </c>
      <c r="B15" s="92">
        <f>SUM(B13:B14)</f>
        <v>15</v>
      </c>
      <c r="C15" s="93">
        <f aca="true" t="shared" si="1" ref="C15:O15">SUM(C13:C14)</f>
        <v>547</v>
      </c>
      <c r="D15" s="94">
        <f t="shared" si="1"/>
        <v>27025</v>
      </c>
      <c r="E15" s="93">
        <f t="shared" si="1"/>
        <v>5354</v>
      </c>
      <c r="F15" s="93">
        <f t="shared" si="1"/>
        <v>404</v>
      </c>
      <c r="G15" s="93">
        <f t="shared" si="1"/>
        <v>11</v>
      </c>
      <c r="H15" s="92">
        <f t="shared" si="1"/>
        <v>33356</v>
      </c>
      <c r="I15" s="92">
        <f t="shared" si="1"/>
        <v>7</v>
      </c>
      <c r="J15" s="93">
        <f t="shared" si="1"/>
        <v>485</v>
      </c>
      <c r="K15" s="94">
        <f t="shared" si="1"/>
        <v>26824</v>
      </c>
      <c r="L15" s="93">
        <f t="shared" si="1"/>
        <v>4436</v>
      </c>
      <c r="M15" s="93">
        <f t="shared" si="1"/>
        <v>274</v>
      </c>
      <c r="N15" s="93">
        <f t="shared" si="1"/>
        <v>7</v>
      </c>
      <c r="O15" s="92">
        <f t="shared" si="1"/>
        <v>32033</v>
      </c>
      <c r="P15" s="92">
        <f>SUM(I15,B15)</f>
        <v>22</v>
      </c>
      <c r="Q15" s="93">
        <f t="shared" si="0"/>
        <v>1032</v>
      </c>
      <c r="R15" s="92">
        <f t="shared" si="0"/>
        <v>53849</v>
      </c>
      <c r="S15" s="92">
        <f t="shared" si="0"/>
        <v>9790</v>
      </c>
      <c r="T15" s="93">
        <f t="shared" si="0"/>
        <v>678</v>
      </c>
      <c r="U15" s="95">
        <f t="shared" si="0"/>
        <v>18</v>
      </c>
      <c r="V15" s="92">
        <f>SUM(H15,O15)</f>
        <v>65389</v>
      </c>
    </row>
    <row r="16" spans="1:22" ht="12.75">
      <c r="A16" s="30" t="s">
        <v>14</v>
      </c>
      <c r="B16" s="88">
        <v>0</v>
      </c>
      <c r="C16" s="89">
        <v>0</v>
      </c>
      <c r="D16" s="90">
        <v>0</v>
      </c>
      <c r="E16" s="89">
        <v>0</v>
      </c>
      <c r="F16" s="89">
        <v>0</v>
      </c>
      <c r="G16" s="89">
        <v>0</v>
      </c>
      <c r="H16" s="88">
        <v>0</v>
      </c>
      <c r="I16" s="88">
        <v>0</v>
      </c>
      <c r="J16" s="89">
        <v>0</v>
      </c>
      <c r="K16" s="90">
        <v>0</v>
      </c>
      <c r="L16" s="89">
        <v>0</v>
      </c>
      <c r="M16" s="89">
        <v>0</v>
      </c>
      <c r="N16" s="89">
        <v>0</v>
      </c>
      <c r="O16" s="88">
        <v>0</v>
      </c>
      <c r="P16" s="88">
        <v>0</v>
      </c>
      <c r="Q16" s="89">
        <v>0</v>
      </c>
      <c r="R16" s="88"/>
      <c r="S16" s="88"/>
      <c r="T16" s="89"/>
      <c r="U16" s="91"/>
      <c r="V16" s="88"/>
    </row>
    <row r="17" spans="1:22" ht="12.75">
      <c r="A17" s="73" t="s">
        <v>52</v>
      </c>
      <c r="B17" s="88">
        <v>5</v>
      </c>
      <c r="C17" s="89">
        <v>509</v>
      </c>
      <c r="D17" s="90">
        <v>22219</v>
      </c>
      <c r="E17" s="89">
        <v>3270</v>
      </c>
      <c r="F17" s="89">
        <v>415</v>
      </c>
      <c r="G17" s="89">
        <v>23</v>
      </c>
      <c r="H17" s="88">
        <v>26441</v>
      </c>
      <c r="I17" s="88">
        <v>2</v>
      </c>
      <c r="J17" s="89">
        <v>476</v>
      </c>
      <c r="K17" s="90">
        <v>23397</v>
      </c>
      <c r="L17" s="89">
        <v>2971</v>
      </c>
      <c r="M17" s="89">
        <v>279</v>
      </c>
      <c r="N17" s="89">
        <v>20</v>
      </c>
      <c r="O17" s="88">
        <v>27145</v>
      </c>
      <c r="P17" s="88">
        <f aca="true" t="shared" si="2" ref="P17:U20">SUM(I17,B17)</f>
        <v>7</v>
      </c>
      <c r="Q17" s="89">
        <f t="shared" si="2"/>
        <v>985</v>
      </c>
      <c r="R17" s="88">
        <f t="shared" si="2"/>
        <v>45616</v>
      </c>
      <c r="S17" s="88">
        <f t="shared" si="2"/>
        <v>6241</v>
      </c>
      <c r="T17" s="89">
        <f t="shared" si="2"/>
        <v>694</v>
      </c>
      <c r="U17" s="91">
        <f t="shared" si="2"/>
        <v>43</v>
      </c>
      <c r="V17" s="88">
        <f>SUM(H17,O17)</f>
        <v>53586</v>
      </c>
    </row>
    <row r="18" spans="1:22" ht="12.75">
      <c r="A18" s="73" t="s">
        <v>43</v>
      </c>
      <c r="B18" s="88">
        <v>0</v>
      </c>
      <c r="C18" s="89">
        <v>3</v>
      </c>
      <c r="D18" s="90">
        <v>2857</v>
      </c>
      <c r="E18" s="89">
        <v>2407</v>
      </c>
      <c r="F18" s="89">
        <v>126</v>
      </c>
      <c r="G18" s="89">
        <v>5</v>
      </c>
      <c r="H18" s="88">
        <v>5398</v>
      </c>
      <c r="I18" s="88">
        <v>0</v>
      </c>
      <c r="J18" s="89">
        <v>2</v>
      </c>
      <c r="K18" s="90">
        <v>2230</v>
      </c>
      <c r="L18" s="89">
        <v>1801</v>
      </c>
      <c r="M18" s="89">
        <v>95</v>
      </c>
      <c r="N18" s="89">
        <v>1</v>
      </c>
      <c r="O18" s="88">
        <v>4129</v>
      </c>
      <c r="P18" s="88">
        <f t="shared" si="2"/>
        <v>0</v>
      </c>
      <c r="Q18" s="89">
        <f t="shared" si="2"/>
        <v>5</v>
      </c>
      <c r="R18" s="88">
        <f t="shared" si="2"/>
        <v>5087</v>
      </c>
      <c r="S18" s="88">
        <f t="shared" si="2"/>
        <v>4208</v>
      </c>
      <c r="T18" s="89">
        <f t="shared" si="2"/>
        <v>221</v>
      </c>
      <c r="U18" s="91">
        <f t="shared" si="2"/>
        <v>6</v>
      </c>
      <c r="V18" s="88">
        <f>SUM(H18,O18)</f>
        <v>9527</v>
      </c>
    </row>
    <row r="19" spans="1:22" s="60" customFormat="1" ht="12.75">
      <c r="A19" s="29" t="s">
        <v>24</v>
      </c>
      <c r="B19" s="92">
        <f>SUM(B17:B18)</f>
        <v>5</v>
      </c>
      <c r="C19" s="93">
        <f aca="true" t="shared" si="3" ref="C19:O19">SUM(C17:C18)</f>
        <v>512</v>
      </c>
      <c r="D19" s="94">
        <f t="shared" si="3"/>
        <v>25076</v>
      </c>
      <c r="E19" s="93">
        <f t="shared" si="3"/>
        <v>5677</v>
      </c>
      <c r="F19" s="93">
        <f t="shared" si="3"/>
        <v>541</v>
      </c>
      <c r="G19" s="93">
        <f t="shared" si="3"/>
        <v>28</v>
      </c>
      <c r="H19" s="92">
        <f t="shared" si="3"/>
        <v>31839</v>
      </c>
      <c r="I19" s="92">
        <f t="shared" si="3"/>
        <v>2</v>
      </c>
      <c r="J19" s="93">
        <f t="shared" si="3"/>
        <v>478</v>
      </c>
      <c r="K19" s="94">
        <f t="shared" si="3"/>
        <v>25627</v>
      </c>
      <c r="L19" s="93">
        <f t="shared" si="3"/>
        <v>4772</v>
      </c>
      <c r="M19" s="93">
        <f t="shared" si="3"/>
        <v>374</v>
      </c>
      <c r="N19" s="93">
        <f t="shared" si="3"/>
        <v>21</v>
      </c>
      <c r="O19" s="92">
        <f t="shared" si="3"/>
        <v>31274</v>
      </c>
      <c r="P19" s="92">
        <f t="shared" si="2"/>
        <v>7</v>
      </c>
      <c r="Q19" s="93">
        <f t="shared" si="2"/>
        <v>990</v>
      </c>
      <c r="R19" s="92">
        <f t="shared" si="2"/>
        <v>50703</v>
      </c>
      <c r="S19" s="92">
        <f t="shared" si="2"/>
        <v>10449</v>
      </c>
      <c r="T19" s="93">
        <f t="shared" si="2"/>
        <v>915</v>
      </c>
      <c r="U19" s="95">
        <f t="shared" si="2"/>
        <v>49</v>
      </c>
      <c r="V19" s="92">
        <f>SUM(H19,O19)</f>
        <v>63113</v>
      </c>
    </row>
    <row r="20" spans="1:22" s="30" customFormat="1" ht="12.75">
      <c r="A20" s="96" t="s">
        <v>15</v>
      </c>
      <c r="B20" s="97">
        <f>SUM(B19,B15)</f>
        <v>20</v>
      </c>
      <c r="C20" s="98">
        <f aca="true" t="shared" si="4" ref="C20:O20">SUM(C19,C15)</f>
        <v>1059</v>
      </c>
      <c r="D20" s="99">
        <f t="shared" si="4"/>
        <v>52101</v>
      </c>
      <c r="E20" s="98">
        <f t="shared" si="4"/>
        <v>11031</v>
      </c>
      <c r="F20" s="98">
        <f t="shared" si="4"/>
        <v>945</v>
      </c>
      <c r="G20" s="98">
        <f t="shared" si="4"/>
        <v>39</v>
      </c>
      <c r="H20" s="97">
        <f t="shared" si="4"/>
        <v>65195</v>
      </c>
      <c r="I20" s="97">
        <f t="shared" si="4"/>
        <v>9</v>
      </c>
      <c r="J20" s="98">
        <f t="shared" si="4"/>
        <v>963</v>
      </c>
      <c r="K20" s="99">
        <f t="shared" si="4"/>
        <v>52451</v>
      </c>
      <c r="L20" s="98">
        <f t="shared" si="4"/>
        <v>9208</v>
      </c>
      <c r="M20" s="98">
        <f t="shared" si="4"/>
        <v>648</v>
      </c>
      <c r="N20" s="98">
        <f t="shared" si="4"/>
        <v>28</v>
      </c>
      <c r="O20" s="97">
        <f t="shared" si="4"/>
        <v>63307</v>
      </c>
      <c r="P20" s="97">
        <f t="shared" si="2"/>
        <v>29</v>
      </c>
      <c r="Q20" s="98">
        <f t="shared" si="2"/>
        <v>2022</v>
      </c>
      <c r="R20" s="97">
        <f t="shared" si="2"/>
        <v>104552</v>
      </c>
      <c r="S20" s="97">
        <f t="shared" si="2"/>
        <v>20239</v>
      </c>
      <c r="T20" s="98">
        <f t="shared" si="2"/>
        <v>1593</v>
      </c>
      <c r="U20" s="100">
        <f t="shared" si="2"/>
        <v>67</v>
      </c>
      <c r="V20" s="97">
        <f>SUM(H20,O20)</f>
        <v>128502</v>
      </c>
    </row>
    <row r="21" spans="2:22" s="73" customFormat="1" ht="12.75">
      <c r="B21" s="88"/>
      <c r="C21" s="89"/>
      <c r="D21" s="90"/>
      <c r="E21" s="89"/>
      <c r="F21" s="89"/>
      <c r="G21" s="89"/>
      <c r="H21" s="88"/>
      <c r="I21" s="88"/>
      <c r="J21" s="89"/>
      <c r="K21" s="90"/>
      <c r="L21" s="89"/>
      <c r="M21" s="89"/>
      <c r="N21" s="89"/>
      <c r="O21" s="88"/>
      <c r="P21" s="88"/>
      <c r="Q21" s="89"/>
      <c r="R21" s="88"/>
      <c r="S21" s="88"/>
      <c r="T21" s="89"/>
      <c r="U21" s="91"/>
      <c r="V21" s="88"/>
    </row>
    <row r="22" spans="1:22" ht="12.75">
      <c r="A22" s="30" t="s">
        <v>16</v>
      </c>
      <c r="B22" s="88"/>
      <c r="C22" s="89"/>
      <c r="D22" s="90"/>
      <c r="E22" s="89"/>
      <c r="F22" s="89"/>
      <c r="G22" s="89"/>
      <c r="H22" s="88"/>
      <c r="I22" s="88"/>
      <c r="J22" s="89"/>
      <c r="K22" s="90"/>
      <c r="L22" s="89"/>
      <c r="M22" s="89"/>
      <c r="N22" s="89"/>
      <c r="O22" s="88"/>
      <c r="P22" s="88"/>
      <c r="Q22" s="89"/>
      <c r="R22" s="88"/>
      <c r="S22" s="88"/>
      <c r="T22" s="89"/>
      <c r="U22" s="91"/>
      <c r="V22" s="88"/>
    </row>
    <row r="23" spans="1:22" s="73" customFormat="1" ht="12.75">
      <c r="A23" s="101" t="s">
        <v>13</v>
      </c>
      <c r="B23" s="88"/>
      <c r="C23" s="89"/>
      <c r="D23" s="90"/>
      <c r="E23" s="89"/>
      <c r="F23" s="89"/>
      <c r="G23" s="89"/>
      <c r="H23" s="88"/>
      <c r="I23" s="88"/>
      <c r="J23" s="89"/>
      <c r="K23" s="90"/>
      <c r="L23" s="89"/>
      <c r="M23" s="89"/>
      <c r="N23" s="89"/>
      <c r="O23" s="88"/>
      <c r="P23" s="88"/>
      <c r="Q23" s="89"/>
      <c r="R23" s="88"/>
      <c r="S23" s="88"/>
      <c r="T23" s="89"/>
      <c r="U23" s="91"/>
      <c r="V23" s="88"/>
    </row>
    <row r="24" spans="1:22" ht="12.75">
      <c r="A24" s="73" t="s">
        <v>44</v>
      </c>
      <c r="B24" s="88">
        <v>8</v>
      </c>
      <c r="C24" s="89">
        <v>483</v>
      </c>
      <c r="D24" s="90">
        <v>12649</v>
      </c>
      <c r="E24" s="89">
        <v>1288</v>
      </c>
      <c r="F24" s="89">
        <v>151</v>
      </c>
      <c r="G24" s="89">
        <v>14</v>
      </c>
      <c r="H24" s="88">
        <v>14593</v>
      </c>
      <c r="I24" s="88">
        <v>6</v>
      </c>
      <c r="J24" s="89">
        <v>421</v>
      </c>
      <c r="K24" s="90">
        <v>15849</v>
      </c>
      <c r="L24" s="89">
        <v>1296</v>
      </c>
      <c r="M24" s="89">
        <v>138</v>
      </c>
      <c r="N24" s="89">
        <v>10</v>
      </c>
      <c r="O24" s="88">
        <v>17720</v>
      </c>
      <c r="P24" s="88">
        <f aca="true" t="shared" si="5" ref="P24:U28">SUM(I24,B24)</f>
        <v>14</v>
      </c>
      <c r="Q24" s="89">
        <f t="shared" si="5"/>
        <v>904</v>
      </c>
      <c r="R24" s="88">
        <f t="shared" si="5"/>
        <v>28498</v>
      </c>
      <c r="S24" s="88">
        <f t="shared" si="5"/>
        <v>2584</v>
      </c>
      <c r="T24" s="89">
        <f t="shared" si="5"/>
        <v>289</v>
      </c>
      <c r="U24" s="91">
        <f t="shared" si="5"/>
        <v>24</v>
      </c>
      <c r="V24" s="88">
        <f>SUM(H24,O24)</f>
        <v>32313</v>
      </c>
    </row>
    <row r="25" spans="1:22" ht="12.75">
      <c r="A25" s="73" t="s">
        <v>45</v>
      </c>
      <c r="B25" s="88">
        <v>1</v>
      </c>
      <c r="C25" s="102">
        <v>43</v>
      </c>
      <c r="D25" s="90">
        <v>7325</v>
      </c>
      <c r="E25" s="102">
        <v>2603</v>
      </c>
      <c r="F25" s="102">
        <v>468</v>
      </c>
      <c r="G25" s="102">
        <v>61</v>
      </c>
      <c r="H25" s="88">
        <v>10501</v>
      </c>
      <c r="I25" s="88">
        <v>1</v>
      </c>
      <c r="J25" s="102">
        <v>17</v>
      </c>
      <c r="K25" s="90">
        <v>5194</v>
      </c>
      <c r="L25" s="102">
        <v>1745</v>
      </c>
      <c r="M25" s="102">
        <v>252</v>
      </c>
      <c r="N25" s="102">
        <v>32</v>
      </c>
      <c r="O25" s="88">
        <v>7241</v>
      </c>
      <c r="P25" s="88">
        <f t="shared" si="5"/>
        <v>2</v>
      </c>
      <c r="Q25" s="89">
        <f t="shared" si="5"/>
        <v>60</v>
      </c>
      <c r="R25" s="88">
        <f t="shared" si="5"/>
        <v>12519</v>
      </c>
      <c r="S25" s="88">
        <f t="shared" si="5"/>
        <v>4348</v>
      </c>
      <c r="T25" s="89">
        <f t="shared" si="5"/>
        <v>720</v>
      </c>
      <c r="U25" s="91">
        <f t="shared" si="5"/>
        <v>93</v>
      </c>
      <c r="V25" s="88">
        <f>SUM(H25,O25)</f>
        <v>17742</v>
      </c>
    </row>
    <row r="26" spans="1:22" ht="12.75">
      <c r="A26" s="73" t="s">
        <v>46</v>
      </c>
      <c r="B26" s="88">
        <v>0</v>
      </c>
      <c r="C26" s="102">
        <v>9</v>
      </c>
      <c r="D26" s="90">
        <v>243</v>
      </c>
      <c r="E26" s="102">
        <v>136</v>
      </c>
      <c r="F26" s="102">
        <v>40</v>
      </c>
      <c r="G26" s="102">
        <v>4</v>
      </c>
      <c r="H26" s="88">
        <v>432</v>
      </c>
      <c r="I26" s="88">
        <v>1</v>
      </c>
      <c r="J26" s="102">
        <v>5</v>
      </c>
      <c r="K26" s="90">
        <v>560</v>
      </c>
      <c r="L26" s="102">
        <v>189</v>
      </c>
      <c r="M26" s="102">
        <v>33</v>
      </c>
      <c r="N26" s="102">
        <v>5</v>
      </c>
      <c r="O26" s="88">
        <v>793</v>
      </c>
      <c r="P26" s="88">
        <f t="shared" si="5"/>
        <v>1</v>
      </c>
      <c r="Q26" s="89">
        <f t="shared" si="5"/>
        <v>14</v>
      </c>
      <c r="R26" s="88">
        <f t="shared" si="5"/>
        <v>803</v>
      </c>
      <c r="S26" s="88">
        <f t="shared" si="5"/>
        <v>325</v>
      </c>
      <c r="T26" s="89">
        <f t="shared" si="5"/>
        <v>73</v>
      </c>
      <c r="U26" s="91">
        <f t="shared" si="5"/>
        <v>9</v>
      </c>
      <c r="V26" s="88">
        <f>SUM(H26,O26)</f>
        <v>1225</v>
      </c>
    </row>
    <row r="27" spans="1:22" ht="12.75">
      <c r="A27" s="73" t="s">
        <v>47</v>
      </c>
      <c r="B27" s="88">
        <v>0</v>
      </c>
      <c r="C27" s="102">
        <v>4</v>
      </c>
      <c r="D27" s="90">
        <v>3075</v>
      </c>
      <c r="E27" s="102">
        <v>3067</v>
      </c>
      <c r="F27" s="102">
        <v>512</v>
      </c>
      <c r="G27" s="102">
        <v>87</v>
      </c>
      <c r="H27" s="88">
        <v>6745</v>
      </c>
      <c r="I27" s="88">
        <v>0</v>
      </c>
      <c r="J27" s="102">
        <v>2</v>
      </c>
      <c r="K27" s="90">
        <v>2460</v>
      </c>
      <c r="L27" s="102">
        <v>2270</v>
      </c>
      <c r="M27" s="102">
        <v>284</v>
      </c>
      <c r="N27" s="102">
        <v>48</v>
      </c>
      <c r="O27" s="88">
        <v>5064</v>
      </c>
      <c r="P27" s="88">
        <f t="shared" si="5"/>
        <v>0</v>
      </c>
      <c r="Q27" s="89">
        <f t="shared" si="5"/>
        <v>6</v>
      </c>
      <c r="R27" s="88">
        <f t="shared" si="5"/>
        <v>5535</v>
      </c>
      <c r="S27" s="88">
        <f t="shared" si="5"/>
        <v>5337</v>
      </c>
      <c r="T27" s="89">
        <f t="shared" si="5"/>
        <v>796</v>
      </c>
      <c r="U27" s="91">
        <f t="shared" si="5"/>
        <v>135</v>
      </c>
      <c r="V27" s="88">
        <f>SUM(H27,O27)</f>
        <v>11809</v>
      </c>
    </row>
    <row r="28" spans="1:22" s="60" customFormat="1" ht="12.75">
      <c r="A28" s="29" t="s">
        <v>1</v>
      </c>
      <c r="B28" s="92">
        <f>SUM(B24:B27)</f>
        <v>9</v>
      </c>
      <c r="C28" s="93">
        <f aca="true" t="shared" si="6" ref="C28:O28">SUM(C24:C27)</f>
        <v>539</v>
      </c>
      <c r="D28" s="94">
        <f t="shared" si="6"/>
        <v>23292</v>
      </c>
      <c r="E28" s="93">
        <f t="shared" si="6"/>
        <v>7094</v>
      </c>
      <c r="F28" s="93">
        <f t="shared" si="6"/>
        <v>1171</v>
      </c>
      <c r="G28" s="93">
        <f t="shared" si="6"/>
        <v>166</v>
      </c>
      <c r="H28" s="92">
        <f t="shared" si="6"/>
        <v>32271</v>
      </c>
      <c r="I28" s="92">
        <f t="shared" si="6"/>
        <v>8</v>
      </c>
      <c r="J28" s="93">
        <f t="shared" si="6"/>
        <v>445</v>
      </c>
      <c r="K28" s="94">
        <f t="shared" si="6"/>
        <v>24063</v>
      </c>
      <c r="L28" s="93">
        <f t="shared" si="6"/>
        <v>5500</v>
      </c>
      <c r="M28" s="93">
        <f t="shared" si="6"/>
        <v>707</v>
      </c>
      <c r="N28" s="93">
        <f t="shared" si="6"/>
        <v>95</v>
      </c>
      <c r="O28" s="92">
        <f t="shared" si="6"/>
        <v>30818</v>
      </c>
      <c r="P28" s="92">
        <f t="shared" si="5"/>
        <v>17</v>
      </c>
      <c r="Q28" s="93">
        <f t="shared" si="5"/>
        <v>984</v>
      </c>
      <c r="R28" s="92">
        <f t="shared" si="5"/>
        <v>47355</v>
      </c>
      <c r="S28" s="92">
        <f t="shared" si="5"/>
        <v>12594</v>
      </c>
      <c r="T28" s="93">
        <f t="shared" si="5"/>
        <v>1878</v>
      </c>
      <c r="U28" s="95">
        <f t="shared" si="5"/>
        <v>261</v>
      </c>
      <c r="V28" s="92">
        <f>SUM(H28,O28)</f>
        <v>63089</v>
      </c>
    </row>
    <row r="29" spans="1:22" ht="12.75">
      <c r="A29" s="30" t="s">
        <v>14</v>
      </c>
      <c r="B29" s="88"/>
      <c r="C29" s="89"/>
      <c r="D29" s="90"/>
      <c r="E29" s="89"/>
      <c r="F29" s="89"/>
      <c r="G29" s="89"/>
      <c r="H29" s="88"/>
      <c r="I29" s="88"/>
      <c r="J29" s="89"/>
      <c r="K29" s="90"/>
      <c r="L29" s="89"/>
      <c r="M29" s="89"/>
      <c r="N29" s="89"/>
      <c r="O29" s="88"/>
      <c r="P29" s="88"/>
      <c r="Q29" s="89"/>
      <c r="R29" s="88"/>
      <c r="S29" s="88"/>
      <c r="T29" s="89"/>
      <c r="U29" s="91"/>
      <c r="V29" s="88"/>
    </row>
    <row r="30" spans="1:22" s="73" customFormat="1" ht="12.75">
      <c r="A30" s="73" t="s">
        <v>44</v>
      </c>
      <c r="B30" s="88">
        <v>11</v>
      </c>
      <c r="C30" s="89">
        <v>394</v>
      </c>
      <c r="D30" s="90">
        <v>10856</v>
      </c>
      <c r="E30" s="89">
        <v>1220</v>
      </c>
      <c r="F30" s="89">
        <v>117</v>
      </c>
      <c r="G30" s="89">
        <v>10</v>
      </c>
      <c r="H30" s="88">
        <v>12608</v>
      </c>
      <c r="I30" s="88">
        <v>9</v>
      </c>
      <c r="J30" s="89">
        <v>378</v>
      </c>
      <c r="K30" s="90">
        <v>14108</v>
      </c>
      <c r="L30" s="89">
        <v>1098</v>
      </c>
      <c r="M30" s="89">
        <v>120</v>
      </c>
      <c r="N30" s="89">
        <v>15</v>
      </c>
      <c r="O30" s="88">
        <v>15728</v>
      </c>
      <c r="P30" s="88">
        <f aca="true" t="shared" si="7" ref="P30:U34">SUM(I30,B30)</f>
        <v>20</v>
      </c>
      <c r="Q30" s="89">
        <f t="shared" si="7"/>
        <v>772</v>
      </c>
      <c r="R30" s="88">
        <f t="shared" si="7"/>
        <v>24964</v>
      </c>
      <c r="S30" s="88">
        <f t="shared" si="7"/>
        <v>2318</v>
      </c>
      <c r="T30" s="89">
        <f t="shared" si="7"/>
        <v>237</v>
      </c>
      <c r="U30" s="91">
        <f t="shared" si="7"/>
        <v>25</v>
      </c>
      <c r="V30" s="88">
        <f aca="true" t="shared" si="8" ref="V30:V35">SUM(H30,O30)</f>
        <v>28336</v>
      </c>
    </row>
    <row r="31" spans="1:22" ht="12.75">
      <c r="A31" s="73" t="s">
        <v>45</v>
      </c>
      <c r="B31" s="88">
        <v>0</v>
      </c>
      <c r="C31" s="102">
        <v>46</v>
      </c>
      <c r="D31" s="90">
        <v>7206</v>
      </c>
      <c r="E31" s="102">
        <v>2808</v>
      </c>
      <c r="F31" s="102">
        <v>687</v>
      </c>
      <c r="G31" s="102">
        <v>83</v>
      </c>
      <c r="H31" s="88">
        <v>10830</v>
      </c>
      <c r="I31" s="88">
        <v>0</v>
      </c>
      <c r="J31" s="102">
        <v>22</v>
      </c>
      <c r="K31" s="90">
        <v>5512</v>
      </c>
      <c r="L31" s="102">
        <v>1957</v>
      </c>
      <c r="M31" s="102">
        <v>359</v>
      </c>
      <c r="N31" s="102">
        <v>46</v>
      </c>
      <c r="O31" s="88">
        <v>7896</v>
      </c>
      <c r="P31" s="88">
        <f t="shared" si="7"/>
        <v>0</v>
      </c>
      <c r="Q31" s="89">
        <f t="shared" si="7"/>
        <v>68</v>
      </c>
      <c r="R31" s="88">
        <f t="shared" si="7"/>
        <v>12718</v>
      </c>
      <c r="S31" s="88">
        <f t="shared" si="7"/>
        <v>4765</v>
      </c>
      <c r="T31" s="89">
        <f t="shared" si="7"/>
        <v>1046</v>
      </c>
      <c r="U31" s="91">
        <f t="shared" si="7"/>
        <v>129</v>
      </c>
      <c r="V31" s="88">
        <f t="shared" si="8"/>
        <v>18726</v>
      </c>
    </row>
    <row r="32" spans="1:22" ht="12.75">
      <c r="A32" s="73" t="s">
        <v>46</v>
      </c>
      <c r="B32" s="88">
        <v>0</v>
      </c>
      <c r="C32" s="102">
        <v>3</v>
      </c>
      <c r="D32" s="90">
        <v>278</v>
      </c>
      <c r="E32" s="102">
        <v>168</v>
      </c>
      <c r="F32" s="102">
        <v>33</v>
      </c>
      <c r="G32" s="102">
        <v>5</v>
      </c>
      <c r="H32" s="88">
        <v>487</v>
      </c>
      <c r="I32" s="88">
        <v>1</v>
      </c>
      <c r="J32" s="102">
        <v>13</v>
      </c>
      <c r="K32" s="90">
        <v>614</v>
      </c>
      <c r="L32" s="102">
        <v>210</v>
      </c>
      <c r="M32" s="102">
        <v>35</v>
      </c>
      <c r="N32" s="102">
        <v>9</v>
      </c>
      <c r="O32" s="88">
        <v>882</v>
      </c>
      <c r="P32" s="88">
        <f t="shared" si="7"/>
        <v>1</v>
      </c>
      <c r="Q32" s="89">
        <f t="shared" si="7"/>
        <v>16</v>
      </c>
      <c r="R32" s="88">
        <f t="shared" si="7"/>
        <v>892</v>
      </c>
      <c r="S32" s="88">
        <f t="shared" si="7"/>
        <v>378</v>
      </c>
      <c r="T32" s="89">
        <f t="shared" si="7"/>
        <v>68</v>
      </c>
      <c r="U32" s="91">
        <f t="shared" si="7"/>
        <v>14</v>
      </c>
      <c r="V32" s="88">
        <f t="shared" si="8"/>
        <v>1369</v>
      </c>
    </row>
    <row r="33" spans="1:22" ht="12.75">
      <c r="A33" s="73" t="s">
        <v>47</v>
      </c>
      <c r="B33" s="88">
        <v>0</v>
      </c>
      <c r="C33" s="102">
        <v>2</v>
      </c>
      <c r="D33" s="90">
        <v>2961</v>
      </c>
      <c r="E33" s="102">
        <v>3076</v>
      </c>
      <c r="F33" s="102">
        <v>734</v>
      </c>
      <c r="G33" s="102">
        <v>110</v>
      </c>
      <c r="H33" s="88">
        <v>6883</v>
      </c>
      <c r="I33" s="88">
        <v>1</v>
      </c>
      <c r="J33" s="102">
        <v>0</v>
      </c>
      <c r="K33" s="90">
        <v>2545</v>
      </c>
      <c r="L33" s="102">
        <v>2469</v>
      </c>
      <c r="M33" s="102">
        <v>363</v>
      </c>
      <c r="N33" s="102">
        <v>39</v>
      </c>
      <c r="O33" s="88">
        <v>5417</v>
      </c>
      <c r="P33" s="88">
        <f t="shared" si="7"/>
        <v>1</v>
      </c>
      <c r="Q33" s="89">
        <f t="shared" si="7"/>
        <v>2</v>
      </c>
      <c r="R33" s="88">
        <f t="shared" si="7"/>
        <v>5506</v>
      </c>
      <c r="S33" s="88">
        <f t="shared" si="7"/>
        <v>5545</v>
      </c>
      <c r="T33" s="89">
        <f t="shared" si="7"/>
        <v>1097</v>
      </c>
      <c r="U33" s="91">
        <f t="shared" si="7"/>
        <v>149</v>
      </c>
      <c r="V33" s="88">
        <f t="shared" si="8"/>
        <v>12300</v>
      </c>
    </row>
    <row r="34" spans="1:22" s="1" customFormat="1" ht="12.75">
      <c r="A34" s="29" t="s">
        <v>1</v>
      </c>
      <c r="B34" s="97">
        <f aca="true" t="shared" si="9" ref="B34:O34">SUM(B30:B33)</f>
        <v>11</v>
      </c>
      <c r="C34" s="98">
        <f t="shared" si="9"/>
        <v>445</v>
      </c>
      <c r="D34" s="99">
        <f t="shared" si="9"/>
        <v>21301</v>
      </c>
      <c r="E34" s="98">
        <f t="shared" si="9"/>
        <v>7272</v>
      </c>
      <c r="F34" s="98">
        <f t="shared" si="9"/>
        <v>1571</v>
      </c>
      <c r="G34" s="98">
        <f t="shared" si="9"/>
        <v>208</v>
      </c>
      <c r="H34" s="97">
        <f t="shared" si="9"/>
        <v>30808</v>
      </c>
      <c r="I34" s="97">
        <f t="shared" si="9"/>
        <v>11</v>
      </c>
      <c r="J34" s="98">
        <f t="shared" si="9"/>
        <v>413</v>
      </c>
      <c r="K34" s="99">
        <f t="shared" si="9"/>
        <v>22779</v>
      </c>
      <c r="L34" s="98">
        <f t="shared" si="9"/>
        <v>5734</v>
      </c>
      <c r="M34" s="98">
        <f t="shared" si="9"/>
        <v>877</v>
      </c>
      <c r="N34" s="98">
        <f t="shared" si="9"/>
        <v>109</v>
      </c>
      <c r="O34" s="97">
        <f t="shared" si="9"/>
        <v>29923</v>
      </c>
      <c r="P34" s="97">
        <f t="shared" si="7"/>
        <v>22</v>
      </c>
      <c r="Q34" s="98">
        <f t="shared" si="7"/>
        <v>858</v>
      </c>
      <c r="R34" s="97">
        <f t="shared" si="7"/>
        <v>44080</v>
      </c>
      <c r="S34" s="97">
        <f t="shared" si="7"/>
        <v>13006</v>
      </c>
      <c r="T34" s="98">
        <f t="shared" si="7"/>
        <v>2448</v>
      </c>
      <c r="U34" s="100">
        <f t="shared" si="7"/>
        <v>317</v>
      </c>
      <c r="V34" s="97">
        <f t="shared" si="8"/>
        <v>60731</v>
      </c>
    </row>
    <row r="35" spans="1:22" s="1" customFormat="1" ht="12.75">
      <c r="A35" s="96" t="s">
        <v>17</v>
      </c>
      <c r="B35" s="97">
        <f>SUM(B34,B28)</f>
        <v>20</v>
      </c>
      <c r="C35" s="98">
        <f aca="true" t="shared" si="10" ref="C35:O35">SUM(C34,C28)</f>
        <v>984</v>
      </c>
      <c r="D35" s="99">
        <f t="shared" si="10"/>
        <v>44593</v>
      </c>
      <c r="E35" s="98">
        <f t="shared" si="10"/>
        <v>14366</v>
      </c>
      <c r="F35" s="98">
        <f t="shared" si="10"/>
        <v>2742</v>
      </c>
      <c r="G35" s="98">
        <f t="shared" si="10"/>
        <v>374</v>
      </c>
      <c r="H35" s="97">
        <f t="shared" si="10"/>
        <v>63079</v>
      </c>
      <c r="I35" s="97">
        <f t="shared" si="10"/>
        <v>19</v>
      </c>
      <c r="J35" s="98">
        <f t="shared" si="10"/>
        <v>858</v>
      </c>
      <c r="K35" s="99">
        <f t="shared" si="10"/>
        <v>46842</v>
      </c>
      <c r="L35" s="98">
        <f t="shared" si="10"/>
        <v>11234</v>
      </c>
      <c r="M35" s="98">
        <f t="shared" si="10"/>
        <v>1584</v>
      </c>
      <c r="N35" s="98">
        <f t="shared" si="10"/>
        <v>204</v>
      </c>
      <c r="O35" s="97">
        <f t="shared" si="10"/>
        <v>60741</v>
      </c>
      <c r="P35" s="97">
        <f aca="true" t="shared" si="11" ref="P35:U35">SUM(B35,I35)</f>
        <v>39</v>
      </c>
      <c r="Q35" s="98">
        <f t="shared" si="11"/>
        <v>1842</v>
      </c>
      <c r="R35" s="97">
        <f t="shared" si="11"/>
        <v>91435</v>
      </c>
      <c r="S35" s="97">
        <f t="shared" si="11"/>
        <v>25600</v>
      </c>
      <c r="T35" s="98">
        <f t="shared" si="11"/>
        <v>4326</v>
      </c>
      <c r="U35" s="100">
        <f t="shared" si="11"/>
        <v>578</v>
      </c>
      <c r="V35" s="97">
        <f t="shared" si="8"/>
        <v>123820</v>
      </c>
    </row>
    <row r="36" spans="2:22" s="73" customFormat="1" ht="12.75">
      <c r="B36" s="88"/>
      <c r="C36" s="89"/>
      <c r="D36" s="90"/>
      <c r="E36" s="89"/>
      <c r="F36" s="89"/>
      <c r="G36" s="89"/>
      <c r="H36" s="88"/>
      <c r="I36" s="88"/>
      <c r="J36" s="89"/>
      <c r="K36" s="90"/>
      <c r="L36" s="89"/>
      <c r="M36" s="89"/>
      <c r="N36" s="89"/>
      <c r="O36" s="88"/>
      <c r="P36" s="88"/>
      <c r="Q36" s="89"/>
      <c r="R36" s="88"/>
      <c r="S36" s="88"/>
      <c r="T36" s="89"/>
      <c r="U36" s="91"/>
      <c r="V36" s="88"/>
    </row>
    <row r="37" spans="1:22" ht="12.75">
      <c r="A37" s="30" t="s">
        <v>18</v>
      </c>
      <c r="B37" s="88"/>
      <c r="C37" s="89"/>
      <c r="D37" s="90"/>
      <c r="E37" s="89"/>
      <c r="F37" s="89"/>
      <c r="G37" s="89"/>
      <c r="H37" s="88"/>
      <c r="I37" s="88"/>
      <c r="J37" s="89"/>
      <c r="K37" s="90"/>
      <c r="L37" s="89"/>
      <c r="M37" s="89"/>
      <c r="N37" s="89"/>
      <c r="O37" s="88"/>
      <c r="P37" s="88"/>
      <c r="Q37" s="89"/>
      <c r="R37" s="88"/>
      <c r="S37" s="88"/>
      <c r="T37" s="89"/>
      <c r="U37" s="91"/>
      <c r="V37" s="88"/>
    </row>
    <row r="38" spans="1:22" ht="12.75">
      <c r="A38" s="30" t="s">
        <v>13</v>
      </c>
      <c r="B38" s="88"/>
      <c r="C38" s="89"/>
      <c r="D38" s="90"/>
      <c r="E38" s="89"/>
      <c r="F38" s="89"/>
      <c r="G38" s="89"/>
      <c r="H38" s="88"/>
      <c r="I38" s="88"/>
      <c r="J38" s="89"/>
      <c r="K38" s="90"/>
      <c r="L38" s="89"/>
      <c r="M38" s="89"/>
      <c r="N38" s="89"/>
      <c r="O38" s="88"/>
      <c r="P38" s="88"/>
      <c r="Q38" s="89"/>
      <c r="R38" s="88"/>
      <c r="S38" s="88"/>
      <c r="T38" s="89"/>
      <c r="U38" s="91"/>
      <c r="V38" s="88"/>
    </row>
    <row r="39" spans="1:22" s="73" customFormat="1" ht="12.75">
      <c r="A39" s="73" t="s">
        <v>44</v>
      </c>
      <c r="B39" s="88">
        <v>8</v>
      </c>
      <c r="C39" s="89">
        <v>346</v>
      </c>
      <c r="D39" s="90">
        <v>9126</v>
      </c>
      <c r="E39" s="89">
        <v>1395</v>
      </c>
      <c r="F39" s="89">
        <v>164</v>
      </c>
      <c r="G39" s="89">
        <v>19</v>
      </c>
      <c r="H39" s="88">
        <v>11058</v>
      </c>
      <c r="I39" s="88">
        <v>3</v>
      </c>
      <c r="J39" s="89">
        <v>358</v>
      </c>
      <c r="K39" s="90">
        <v>12946</v>
      </c>
      <c r="L39" s="89">
        <v>1259</v>
      </c>
      <c r="M39" s="89">
        <v>134</v>
      </c>
      <c r="N39" s="89">
        <v>13</v>
      </c>
      <c r="O39" s="88">
        <v>14713</v>
      </c>
      <c r="P39" s="88">
        <f aca="true" t="shared" si="12" ref="P39:U43">SUM(I39,B39)</f>
        <v>11</v>
      </c>
      <c r="Q39" s="89">
        <f t="shared" si="12"/>
        <v>704</v>
      </c>
      <c r="R39" s="88">
        <f t="shared" si="12"/>
        <v>22072</v>
      </c>
      <c r="S39" s="88">
        <f t="shared" si="12"/>
        <v>2654</v>
      </c>
      <c r="T39" s="89">
        <f t="shared" si="12"/>
        <v>298</v>
      </c>
      <c r="U39" s="91">
        <f t="shared" si="12"/>
        <v>32</v>
      </c>
      <c r="V39" s="88">
        <f>SUM(H39,O39)</f>
        <v>25771</v>
      </c>
    </row>
    <row r="40" spans="1:22" ht="12.75">
      <c r="A40" s="73" t="s">
        <v>45</v>
      </c>
      <c r="B40" s="88">
        <v>0</v>
      </c>
      <c r="C40" s="102">
        <v>52</v>
      </c>
      <c r="D40" s="90">
        <v>7609</v>
      </c>
      <c r="E40" s="102">
        <v>3673</v>
      </c>
      <c r="F40" s="102">
        <v>931</v>
      </c>
      <c r="G40" s="102">
        <v>167</v>
      </c>
      <c r="H40" s="88">
        <v>12432</v>
      </c>
      <c r="I40" s="88">
        <v>0</v>
      </c>
      <c r="J40" s="102">
        <v>34</v>
      </c>
      <c r="K40" s="90">
        <v>6096</v>
      </c>
      <c r="L40" s="102">
        <v>2423</v>
      </c>
      <c r="M40" s="102">
        <v>485</v>
      </c>
      <c r="N40" s="102">
        <v>97</v>
      </c>
      <c r="O40" s="88">
        <v>9135</v>
      </c>
      <c r="P40" s="88">
        <f t="shared" si="12"/>
        <v>0</v>
      </c>
      <c r="Q40" s="89">
        <f t="shared" si="12"/>
        <v>86</v>
      </c>
      <c r="R40" s="88">
        <f t="shared" si="12"/>
        <v>13705</v>
      </c>
      <c r="S40" s="88">
        <f t="shared" si="12"/>
        <v>6096</v>
      </c>
      <c r="T40" s="89">
        <f t="shared" si="12"/>
        <v>1416</v>
      </c>
      <c r="U40" s="91">
        <f t="shared" si="12"/>
        <v>264</v>
      </c>
      <c r="V40" s="88">
        <f>SUM(H40,O40)</f>
        <v>21567</v>
      </c>
    </row>
    <row r="41" spans="1:22" ht="12.75">
      <c r="A41" s="73" t="s">
        <v>46</v>
      </c>
      <c r="B41" s="88">
        <v>0</v>
      </c>
      <c r="C41" s="102">
        <v>10</v>
      </c>
      <c r="D41" s="90">
        <v>315</v>
      </c>
      <c r="E41" s="102">
        <v>225</v>
      </c>
      <c r="F41" s="102">
        <v>65</v>
      </c>
      <c r="G41" s="102">
        <v>20</v>
      </c>
      <c r="H41" s="88">
        <v>635</v>
      </c>
      <c r="I41" s="88">
        <v>0</v>
      </c>
      <c r="J41" s="102">
        <v>12</v>
      </c>
      <c r="K41" s="90">
        <v>662</v>
      </c>
      <c r="L41" s="102">
        <v>289</v>
      </c>
      <c r="M41" s="102">
        <v>78</v>
      </c>
      <c r="N41" s="102">
        <v>13</v>
      </c>
      <c r="O41" s="88">
        <v>1054</v>
      </c>
      <c r="P41" s="88">
        <f t="shared" si="12"/>
        <v>0</v>
      </c>
      <c r="Q41" s="89">
        <f t="shared" si="12"/>
        <v>22</v>
      </c>
      <c r="R41" s="88">
        <f t="shared" si="12"/>
        <v>977</v>
      </c>
      <c r="S41" s="88">
        <f t="shared" si="12"/>
        <v>514</v>
      </c>
      <c r="T41" s="89">
        <f t="shared" si="12"/>
        <v>143</v>
      </c>
      <c r="U41" s="91">
        <f t="shared" si="12"/>
        <v>33</v>
      </c>
      <c r="V41" s="88">
        <f>SUM(H41,O41)</f>
        <v>1689</v>
      </c>
    </row>
    <row r="42" spans="1:22" ht="12.75">
      <c r="A42" s="73" t="s">
        <v>47</v>
      </c>
      <c r="B42" s="88">
        <v>0</v>
      </c>
      <c r="C42" s="102">
        <v>3</v>
      </c>
      <c r="D42" s="90">
        <v>3033</v>
      </c>
      <c r="E42" s="102">
        <v>3379</v>
      </c>
      <c r="F42" s="102">
        <v>803</v>
      </c>
      <c r="G42" s="102">
        <v>235</v>
      </c>
      <c r="H42" s="88">
        <v>7453</v>
      </c>
      <c r="I42" s="88">
        <v>0</v>
      </c>
      <c r="J42" s="102">
        <v>4</v>
      </c>
      <c r="K42" s="90">
        <v>2567</v>
      </c>
      <c r="L42" s="102">
        <v>2552</v>
      </c>
      <c r="M42" s="102">
        <v>607</v>
      </c>
      <c r="N42" s="102">
        <v>135</v>
      </c>
      <c r="O42" s="88">
        <v>5865</v>
      </c>
      <c r="P42" s="88">
        <f t="shared" si="12"/>
        <v>0</v>
      </c>
      <c r="Q42" s="89">
        <f t="shared" si="12"/>
        <v>7</v>
      </c>
      <c r="R42" s="88">
        <f t="shared" si="12"/>
        <v>5600</v>
      </c>
      <c r="S42" s="88">
        <f t="shared" si="12"/>
        <v>5931</v>
      </c>
      <c r="T42" s="89">
        <f t="shared" si="12"/>
        <v>1410</v>
      </c>
      <c r="U42" s="91">
        <f t="shared" si="12"/>
        <v>370</v>
      </c>
      <c r="V42" s="88">
        <f>SUM(H42,O42)</f>
        <v>13318</v>
      </c>
    </row>
    <row r="43" spans="1:22" s="30" customFormat="1" ht="12.75">
      <c r="A43" s="29" t="s">
        <v>1</v>
      </c>
      <c r="B43" s="97">
        <f aca="true" t="shared" si="13" ref="B43:O43">SUM(B39:B42)</f>
        <v>8</v>
      </c>
      <c r="C43" s="98">
        <f t="shared" si="13"/>
        <v>411</v>
      </c>
      <c r="D43" s="99">
        <f t="shared" si="13"/>
        <v>20083</v>
      </c>
      <c r="E43" s="98">
        <f t="shared" si="13"/>
        <v>8672</v>
      </c>
      <c r="F43" s="98">
        <f t="shared" si="13"/>
        <v>1963</v>
      </c>
      <c r="G43" s="98">
        <f t="shared" si="13"/>
        <v>441</v>
      </c>
      <c r="H43" s="97">
        <f t="shared" si="13"/>
        <v>31578</v>
      </c>
      <c r="I43" s="97">
        <f t="shared" si="13"/>
        <v>3</v>
      </c>
      <c r="J43" s="98">
        <f t="shared" si="13"/>
        <v>408</v>
      </c>
      <c r="K43" s="99">
        <f t="shared" si="13"/>
        <v>22271</v>
      </c>
      <c r="L43" s="98">
        <f t="shared" si="13"/>
        <v>6523</v>
      </c>
      <c r="M43" s="98">
        <f t="shared" si="13"/>
        <v>1304</v>
      </c>
      <c r="N43" s="98">
        <f t="shared" si="13"/>
        <v>258</v>
      </c>
      <c r="O43" s="97">
        <f t="shared" si="13"/>
        <v>30767</v>
      </c>
      <c r="P43" s="97">
        <f t="shared" si="12"/>
        <v>11</v>
      </c>
      <c r="Q43" s="98">
        <f t="shared" si="12"/>
        <v>819</v>
      </c>
      <c r="R43" s="97">
        <f t="shared" si="12"/>
        <v>42354</v>
      </c>
      <c r="S43" s="97">
        <f t="shared" si="12"/>
        <v>15195</v>
      </c>
      <c r="T43" s="98">
        <f t="shared" si="12"/>
        <v>3267</v>
      </c>
      <c r="U43" s="100">
        <f t="shared" si="12"/>
        <v>699</v>
      </c>
      <c r="V43" s="97">
        <f>SUM(H43,O43)</f>
        <v>62345</v>
      </c>
    </row>
    <row r="44" spans="1:22" s="73" customFormat="1" ht="12.75">
      <c r="A44" s="30" t="s">
        <v>14</v>
      </c>
      <c r="B44" s="88"/>
      <c r="C44" s="89"/>
      <c r="D44" s="90"/>
      <c r="E44" s="89"/>
      <c r="F44" s="89"/>
      <c r="G44" s="89"/>
      <c r="H44" s="88"/>
      <c r="I44" s="88"/>
      <c r="J44" s="89"/>
      <c r="K44" s="90"/>
      <c r="L44" s="89"/>
      <c r="M44" s="89"/>
      <c r="N44" s="89"/>
      <c r="O44" s="88"/>
      <c r="P44" s="88"/>
      <c r="Q44" s="89"/>
      <c r="R44" s="88"/>
      <c r="S44" s="88"/>
      <c r="T44" s="89"/>
      <c r="U44" s="91"/>
      <c r="V44" s="88"/>
    </row>
    <row r="45" spans="1:22" ht="12.75">
      <c r="A45" s="73" t="s">
        <v>44</v>
      </c>
      <c r="B45" s="88">
        <v>5</v>
      </c>
      <c r="C45" s="89">
        <v>342</v>
      </c>
      <c r="D45" s="90">
        <v>8368</v>
      </c>
      <c r="E45" s="89">
        <v>1250</v>
      </c>
      <c r="F45" s="89">
        <v>163</v>
      </c>
      <c r="G45" s="89">
        <v>22</v>
      </c>
      <c r="H45" s="88">
        <v>10150</v>
      </c>
      <c r="I45" s="88">
        <v>1</v>
      </c>
      <c r="J45" s="89">
        <v>320</v>
      </c>
      <c r="K45" s="90">
        <v>12409</v>
      </c>
      <c r="L45" s="89">
        <v>1129</v>
      </c>
      <c r="M45" s="89">
        <v>124</v>
      </c>
      <c r="N45" s="89">
        <v>17</v>
      </c>
      <c r="O45" s="88">
        <v>14000</v>
      </c>
      <c r="P45" s="88">
        <f aca="true" t="shared" si="14" ref="P45:U49">SUM(I45,B45)</f>
        <v>6</v>
      </c>
      <c r="Q45" s="89">
        <f t="shared" si="14"/>
        <v>662</v>
      </c>
      <c r="R45" s="88">
        <f t="shared" si="14"/>
        <v>20777</v>
      </c>
      <c r="S45" s="88">
        <f t="shared" si="14"/>
        <v>2379</v>
      </c>
      <c r="T45" s="89">
        <f t="shared" si="14"/>
        <v>287</v>
      </c>
      <c r="U45" s="91">
        <f t="shared" si="14"/>
        <v>39</v>
      </c>
      <c r="V45" s="88">
        <f>SUM(H45,O45)</f>
        <v>24150</v>
      </c>
    </row>
    <row r="46" spans="1:22" ht="12.75">
      <c r="A46" s="73" t="s">
        <v>45</v>
      </c>
      <c r="B46" s="88">
        <v>0</v>
      </c>
      <c r="C46" s="102">
        <v>44</v>
      </c>
      <c r="D46" s="90">
        <v>6628</v>
      </c>
      <c r="E46" s="102">
        <v>3160</v>
      </c>
      <c r="F46" s="102">
        <v>905</v>
      </c>
      <c r="G46" s="102">
        <v>221</v>
      </c>
      <c r="H46" s="88">
        <v>10958</v>
      </c>
      <c r="I46" s="88">
        <v>0</v>
      </c>
      <c r="J46" s="102">
        <v>22</v>
      </c>
      <c r="K46" s="90">
        <v>5775</v>
      </c>
      <c r="L46" s="102">
        <v>2168</v>
      </c>
      <c r="M46" s="102">
        <v>439</v>
      </c>
      <c r="N46" s="102">
        <v>92</v>
      </c>
      <c r="O46" s="88">
        <v>8496</v>
      </c>
      <c r="P46" s="88">
        <f t="shared" si="14"/>
        <v>0</v>
      </c>
      <c r="Q46" s="89">
        <f t="shared" si="14"/>
        <v>66</v>
      </c>
      <c r="R46" s="88">
        <f t="shared" si="14"/>
        <v>12403</v>
      </c>
      <c r="S46" s="88">
        <f t="shared" si="14"/>
        <v>5328</v>
      </c>
      <c r="T46" s="89">
        <f t="shared" si="14"/>
        <v>1344</v>
      </c>
      <c r="U46" s="91">
        <f t="shared" si="14"/>
        <v>313</v>
      </c>
      <c r="V46" s="88">
        <f>SUM(H46,O46)</f>
        <v>19454</v>
      </c>
    </row>
    <row r="47" spans="1:22" ht="12.75">
      <c r="A47" s="73" t="s">
        <v>46</v>
      </c>
      <c r="B47" s="88">
        <v>0</v>
      </c>
      <c r="C47" s="102">
        <v>5</v>
      </c>
      <c r="D47" s="90">
        <v>209</v>
      </c>
      <c r="E47" s="102">
        <v>165</v>
      </c>
      <c r="F47" s="102">
        <v>45</v>
      </c>
      <c r="G47" s="102">
        <v>12</v>
      </c>
      <c r="H47" s="88">
        <v>436</v>
      </c>
      <c r="I47" s="88">
        <v>0</v>
      </c>
      <c r="J47" s="102">
        <v>10</v>
      </c>
      <c r="K47" s="90">
        <v>596</v>
      </c>
      <c r="L47" s="102">
        <v>254</v>
      </c>
      <c r="M47" s="102">
        <v>37</v>
      </c>
      <c r="N47" s="102">
        <v>10</v>
      </c>
      <c r="O47" s="88">
        <v>907</v>
      </c>
      <c r="P47" s="88">
        <f t="shared" si="14"/>
        <v>0</v>
      </c>
      <c r="Q47" s="89">
        <f t="shared" si="14"/>
        <v>15</v>
      </c>
      <c r="R47" s="88">
        <f t="shared" si="14"/>
        <v>805</v>
      </c>
      <c r="S47" s="88">
        <f t="shared" si="14"/>
        <v>419</v>
      </c>
      <c r="T47" s="89">
        <f t="shared" si="14"/>
        <v>82</v>
      </c>
      <c r="U47" s="91">
        <f t="shared" si="14"/>
        <v>22</v>
      </c>
      <c r="V47" s="88">
        <f>SUM(H47,O47)</f>
        <v>1343</v>
      </c>
    </row>
    <row r="48" spans="1:22" ht="12.75">
      <c r="A48" s="73" t="s">
        <v>47</v>
      </c>
      <c r="B48" s="88">
        <v>0</v>
      </c>
      <c r="C48" s="102">
        <v>1</v>
      </c>
      <c r="D48" s="90">
        <v>2845</v>
      </c>
      <c r="E48" s="102">
        <v>2906</v>
      </c>
      <c r="F48" s="102">
        <v>768</v>
      </c>
      <c r="G48" s="102">
        <v>231</v>
      </c>
      <c r="H48" s="88">
        <v>6751</v>
      </c>
      <c r="I48" s="88">
        <v>0</v>
      </c>
      <c r="J48" s="102">
        <v>4</v>
      </c>
      <c r="K48" s="90">
        <v>2483</v>
      </c>
      <c r="L48" s="102">
        <v>2361</v>
      </c>
      <c r="M48" s="102">
        <v>510</v>
      </c>
      <c r="N48" s="102">
        <v>118</v>
      </c>
      <c r="O48" s="88">
        <v>5476</v>
      </c>
      <c r="P48" s="88">
        <f t="shared" si="14"/>
        <v>0</v>
      </c>
      <c r="Q48" s="89">
        <f t="shared" si="14"/>
        <v>5</v>
      </c>
      <c r="R48" s="88">
        <f t="shared" si="14"/>
        <v>5328</v>
      </c>
      <c r="S48" s="88">
        <f t="shared" si="14"/>
        <v>5267</v>
      </c>
      <c r="T48" s="89">
        <f t="shared" si="14"/>
        <v>1278</v>
      </c>
      <c r="U48" s="91">
        <f t="shared" si="14"/>
        <v>349</v>
      </c>
      <c r="V48" s="88">
        <f>SUM(H48,O48)</f>
        <v>12227</v>
      </c>
    </row>
    <row r="49" spans="1:22" s="60" customFormat="1" ht="12.75">
      <c r="A49" s="29" t="s">
        <v>1</v>
      </c>
      <c r="B49" s="92">
        <f aca="true" t="shared" si="15" ref="B49:O49">SUM(B45:B48)</f>
        <v>5</v>
      </c>
      <c r="C49" s="93">
        <f t="shared" si="15"/>
        <v>392</v>
      </c>
      <c r="D49" s="94">
        <f t="shared" si="15"/>
        <v>18050</v>
      </c>
      <c r="E49" s="93">
        <f t="shared" si="15"/>
        <v>7481</v>
      </c>
      <c r="F49" s="93">
        <f t="shared" si="15"/>
        <v>1881</v>
      </c>
      <c r="G49" s="93">
        <f t="shared" si="15"/>
        <v>486</v>
      </c>
      <c r="H49" s="92">
        <f t="shared" si="15"/>
        <v>28295</v>
      </c>
      <c r="I49" s="92">
        <f t="shared" si="15"/>
        <v>1</v>
      </c>
      <c r="J49" s="93">
        <f t="shared" si="15"/>
        <v>356</v>
      </c>
      <c r="K49" s="94">
        <f t="shared" si="15"/>
        <v>21263</v>
      </c>
      <c r="L49" s="93">
        <f t="shared" si="15"/>
        <v>5912</v>
      </c>
      <c r="M49" s="93">
        <f t="shared" si="15"/>
        <v>1110</v>
      </c>
      <c r="N49" s="93">
        <f t="shared" si="15"/>
        <v>237</v>
      </c>
      <c r="O49" s="92">
        <f t="shared" si="15"/>
        <v>28879</v>
      </c>
      <c r="P49" s="97">
        <f t="shared" si="14"/>
        <v>6</v>
      </c>
      <c r="Q49" s="98">
        <f t="shared" si="14"/>
        <v>748</v>
      </c>
      <c r="R49" s="97">
        <f t="shared" si="14"/>
        <v>39313</v>
      </c>
      <c r="S49" s="97">
        <f t="shared" si="14"/>
        <v>13393</v>
      </c>
      <c r="T49" s="98">
        <f t="shared" si="14"/>
        <v>2991</v>
      </c>
      <c r="U49" s="100">
        <f t="shared" si="14"/>
        <v>723</v>
      </c>
      <c r="V49" s="97">
        <f>SUM(H49,O49)</f>
        <v>57174</v>
      </c>
    </row>
    <row r="50" spans="1:22" s="1" customFormat="1" ht="12.75">
      <c r="A50" s="96" t="s">
        <v>19</v>
      </c>
      <c r="B50" s="97">
        <f>SUM(B49,B43)</f>
        <v>13</v>
      </c>
      <c r="C50" s="98">
        <f aca="true" t="shared" si="16" ref="C50:V50">SUM(C49,C43)</f>
        <v>803</v>
      </c>
      <c r="D50" s="99">
        <f t="shared" si="16"/>
        <v>38133</v>
      </c>
      <c r="E50" s="98">
        <f t="shared" si="16"/>
        <v>16153</v>
      </c>
      <c r="F50" s="98">
        <f t="shared" si="16"/>
        <v>3844</v>
      </c>
      <c r="G50" s="98">
        <f t="shared" si="16"/>
        <v>927</v>
      </c>
      <c r="H50" s="97">
        <f t="shared" si="16"/>
        <v>59873</v>
      </c>
      <c r="I50" s="97">
        <f t="shared" si="16"/>
        <v>4</v>
      </c>
      <c r="J50" s="98">
        <f t="shared" si="16"/>
        <v>764</v>
      </c>
      <c r="K50" s="99">
        <f t="shared" si="16"/>
        <v>43534</v>
      </c>
      <c r="L50" s="98">
        <f t="shared" si="16"/>
        <v>12435</v>
      </c>
      <c r="M50" s="98">
        <f t="shared" si="16"/>
        <v>2414</v>
      </c>
      <c r="N50" s="98">
        <f t="shared" si="16"/>
        <v>495</v>
      </c>
      <c r="O50" s="97">
        <f t="shared" si="16"/>
        <v>59646</v>
      </c>
      <c r="P50" s="97">
        <f t="shared" si="16"/>
        <v>17</v>
      </c>
      <c r="Q50" s="98">
        <f t="shared" si="16"/>
        <v>1567</v>
      </c>
      <c r="R50" s="97">
        <f t="shared" si="16"/>
        <v>81667</v>
      </c>
      <c r="S50" s="97">
        <f t="shared" si="16"/>
        <v>28588</v>
      </c>
      <c r="T50" s="98">
        <f t="shared" si="16"/>
        <v>6258</v>
      </c>
      <c r="U50" s="100">
        <f t="shared" si="16"/>
        <v>1422</v>
      </c>
      <c r="V50" s="97">
        <f t="shared" si="16"/>
        <v>119519</v>
      </c>
    </row>
    <row r="51" spans="1:22" s="30" customFormat="1" ht="17.25" customHeight="1">
      <c r="A51" s="29" t="s">
        <v>20</v>
      </c>
      <c r="B51" s="103">
        <f>SUM(B50,B35,B20)</f>
        <v>53</v>
      </c>
      <c r="C51" s="104">
        <f aca="true" t="shared" si="17" ref="C51:V51">SUM(C50,C35,C20)</f>
        <v>2846</v>
      </c>
      <c r="D51" s="105">
        <f t="shared" si="17"/>
        <v>134827</v>
      </c>
      <c r="E51" s="104">
        <f t="shared" si="17"/>
        <v>41550</v>
      </c>
      <c r="F51" s="104">
        <f t="shared" si="17"/>
        <v>7531</v>
      </c>
      <c r="G51" s="104">
        <f t="shared" si="17"/>
        <v>1340</v>
      </c>
      <c r="H51" s="103">
        <f t="shared" si="17"/>
        <v>188147</v>
      </c>
      <c r="I51" s="103">
        <f t="shared" si="17"/>
        <v>32</v>
      </c>
      <c r="J51" s="104">
        <f t="shared" si="17"/>
        <v>2585</v>
      </c>
      <c r="K51" s="105">
        <f t="shared" si="17"/>
        <v>142827</v>
      </c>
      <c r="L51" s="104">
        <f t="shared" si="17"/>
        <v>32877</v>
      </c>
      <c r="M51" s="104">
        <f t="shared" si="17"/>
        <v>4646</v>
      </c>
      <c r="N51" s="104">
        <f t="shared" si="17"/>
        <v>727</v>
      </c>
      <c r="O51" s="103">
        <f t="shared" si="17"/>
        <v>183694</v>
      </c>
      <c r="P51" s="103">
        <f t="shared" si="17"/>
        <v>85</v>
      </c>
      <c r="Q51" s="104">
        <f t="shared" si="17"/>
        <v>5431</v>
      </c>
      <c r="R51" s="103">
        <f t="shared" si="17"/>
        <v>277654</v>
      </c>
      <c r="S51" s="103">
        <f t="shared" si="17"/>
        <v>74427</v>
      </c>
      <c r="T51" s="104">
        <f t="shared" si="17"/>
        <v>12177</v>
      </c>
      <c r="U51" s="106">
        <f t="shared" si="17"/>
        <v>2067</v>
      </c>
      <c r="V51" s="103">
        <f t="shared" si="17"/>
        <v>371841</v>
      </c>
    </row>
    <row r="52" spans="2:22" s="73" customFormat="1" ht="12.75">
      <c r="B52" s="89"/>
      <c r="C52" s="89"/>
      <c r="D52" s="89"/>
      <c r="E52" s="89"/>
      <c r="F52" s="89"/>
      <c r="G52" s="89"/>
      <c r="H52" s="89"/>
      <c r="I52" s="89"/>
      <c r="J52" s="89"/>
      <c r="K52" s="89"/>
      <c r="L52" s="89"/>
      <c r="M52" s="89"/>
      <c r="N52" s="89"/>
      <c r="O52" s="89"/>
      <c r="P52" s="89"/>
      <c r="Q52" s="89"/>
      <c r="R52" s="89"/>
      <c r="S52" s="89"/>
      <c r="T52" s="89"/>
      <c r="U52" s="89"/>
      <c r="V52" s="89"/>
    </row>
    <row r="53" spans="2:22" s="73" customFormat="1" ht="12.75">
      <c r="B53" s="89"/>
      <c r="C53" s="89"/>
      <c r="D53" s="89"/>
      <c r="E53" s="89"/>
      <c r="F53" s="89"/>
      <c r="G53" s="89"/>
      <c r="H53" s="89"/>
      <c r="I53" s="89"/>
      <c r="J53" s="89"/>
      <c r="K53" s="89"/>
      <c r="L53" s="89"/>
      <c r="M53" s="89"/>
      <c r="N53" s="89"/>
      <c r="O53" s="89"/>
      <c r="P53" s="89"/>
      <c r="Q53" s="89"/>
      <c r="R53" s="89"/>
      <c r="S53" s="89"/>
      <c r="T53" s="89"/>
      <c r="U53" s="89"/>
      <c r="V53" s="89"/>
    </row>
    <row r="54" spans="2:22" s="73" customFormat="1" ht="12.75">
      <c r="B54" s="89"/>
      <c r="C54" s="89"/>
      <c r="D54" s="89"/>
      <c r="E54" s="89"/>
      <c r="F54" s="89"/>
      <c r="G54" s="89"/>
      <c r="H54" s="89"/>
      <c r="I54" s="89"/>
      <c r="J54" s="89"/>
      <c r="K54" s="89"/>
      <c r="L54" s="89"/>
      <c r="M54" s="89"/>
      <c r="N54" s="89"/>
      <c r="O54" s="89"/>
      <c r="P54" s="89"/>
      <c r="Q54" s="89"/>
      <c r="R54" s="89"/>
      <c r="S54" s="89"/>
      <c r="T54" s="89"/>
      <c r="U54" s="89"/>
      <c r="V54" s="89"/>
    </row>
    <row r="55" spans="2:22" s="73" customFormat="1" ht="12.75">
      <c r="B55" s="89"/>
      <c r="C55" s="89"/>
      <c r="D55" s="89"/>
      <c r="E55" s="89"/>
      <c r="F55" s="89"/>
      <c r="G55" s="89"/>
      <c r="H55" s="89"/>
      <c r="I55" s="89"/>
      <c r="J55" s="89"/>
      <c r="K55" s="89"/>
      <c r="L55" s="89"/>
      <c r="M55" s="89"/>
      <c r="N55" s="89"/>
      <c r="O55" s="89"/>
      <c r="P55" s="89"/>
      <c r="Q55" s="89"/>
      <c r="R55" s="89"/>
      <c r="S55" s="89"/>
      <c r="T55" s="89"/>
      <c r="U55" s="89"/>
      <c r="V55" s="89"/>
    </row>
    <row r="56" spans="2:22" s="73" customFormat="1" ht="12.75">
      <c r="B56" s="89"/>
      <c r="C56" s="89"/>
      <c r="D56" s="89"/>
      <c r="E56" s="89"/>
      <c r="F56" s="89"/>
      <c r="G56" s="89"/>
      <c r="H56" s="89"/>
      <c r="I56" s="89"/>
      <c r="J56" s="89"/>
      <c r="K56" s="89"/>
      <c r="L56" s="89"/>
      <c r="M56" s="89"/>
      <c r="N56" s="89"/>
      <c r="O56" s="89"/>
      <c r="P56" s="89"/>
      <c r="Q56" s="89"/>
      <c r="R56" s="89"/>
      <c r="S56" s="89"/>
      <c r="T56" s="89"/>
      <c r="U56" s="89"/>
      <c r="V56" s="89"/>
    </row>
    <row r="57" spans="2:22" s="73" customFormat="1" ht="12.75">
      <c r="B57" s="89"/>
      <c r="C57" s="89"/>
      <c r="D57" s="89"/>
      <c r="E57" s="89"/>
      <c r="F57" s="89"/>
      <c r="G57" s="89"/>
      <c r="H57" s="89"/>
      <c r="I57" s="89"/>
      <c r="J57" s="89"/>
      <c r="K57" s="89"/>
      <c r="L57" s="89"/>
      <c r="M57" s="89"/>
      <c r="N57" s="89"/>
      <c r="O57" s="89"/>
      <c r="P57" s="89"/>
      <c r="Q57" s="89"/>
      <c r="R57" s="89"/>
      <c r="S57" s="89"/>
      <c r="T57" s="89"/>
      <c r="U57" s="89"/>
      <c r="V57" s="89"/>
    </row>
    <row r="58" spans="2:22" s="73" customFormat="1" ht="12.75">
      <c r="B58" s="89"/>
      <c r="C58" s="89"/>
      <c r="D58" s="89"/>
      <c r="E58" s="89"/>
      <c r="F58" s="89"/>
      <c r="G58" s="89"/>
      <c r="H58" s="89"/>
      <c r="I58" s="89"/>
      <c r="J58" s="89"/>
      <c r="K58" s="89"/>
      <c r="L58" s="89"/>
      <c r="M58" s="89"/>
      <c r="N58" s="89"/>
      <c r="O58" s="89"/>
      <c r="P58" s="89"/>
      <c r="Q58" s="89"/>
      <c r="R58" s="89"/>
      <c r="S58" s="89"/>
      <c r="T58" s="89"/>
      <c r="U58" s="89"/>
      <c r="V58" s="89"/>
    </row>
    <row r="59" spans="2:22" s="73" customFormat="1" ht="12.75">
      <c r="B59" s="89"/>
      <c r="C59" s="89"/>
      <c r="D59" s="89"/>
      <c r="E59" s="89"/>
      <c r="F59" s="89"/>
      <c r="G59" s="89"/>
      <c r="H59" s="89"/>
      <c r="I59" s="89"/>
      <c r="J59" s="89"/>
      <c r="K59" s="89"/>
      <c r="L59" s="89"/>
      <c r="M59" s="89"/>
      <c r="N59" s="89"/>
      <c r="O59" s="89"/>
      <c r="P59" s="89"/>
      <c r="Q59" s="89"/>
      <c r="R59" s="89"/>
      <c r="S59" s="89"/>
      <c r="T59" s="89"/>
      <c r="U59" s="89"/>
      <c r="V59" s="89"/>
    </row>
    <row r="60" spans="2:22" s="73" customFormat="1" ht="12.75">
      <c r="B60" s="89"/>
      <c r="C60" s="89"/>
      <c r="D60" s="89"/>
      <c r="E60" s="89"/>
      <c r="F60" s="89"/>
      <c r="G60" s="89"/>
      <c r="H60" s="89"/>
      <c r="I60" s="89"/>
      <c r="J60" s="89"/>
      <c r="K60" s="89"/>
      <c r="L60" s="89"/>
      <c r="M60" s="89"/>
      <c r="N60" s="89"/>
      <c r="O60" s="89"/>
      <c r="P60" s="89"/>
      <c r="Q60" s="89"/>
      <c r="R60" s="89"/>
      <c r="S60" s="89"/>
      <c r="T60" s="89"/>
      <c r="U60" s="89"/>
      <c r="V60" s="89"/>
    </row>
    <row r="61" spans="2:22" s="73" customFormat="1" ht="12.75">
      <c r="B61" s="89"/>
      <c r="C61" s="89"/>
      <c r="D61" s="89"/>
      <c r="E61" s="89"/>
      <c r="F61" s="89"/>
      <c r="G61" s="89"/>
      <c r="H61" s="89"/>
      <c r="I61" s="89"/>
      <c r="J61" s="89"/>
      <c r="K61" s="89"/>
      <c r="L61" s="89"/>
      <c r="M61" s="89"/>
      <c r="N61" s="89"/>
      <c r="O61" s="89"/>
      <c r="P61" s="89"/>
      <c r="Q61" s="89"/>
      <c r="R61" s="89"/>
      <c r="S61" s="89"/>
      <c r="T61" s="89"/>
      <c r="U61" s="89"/>
      <c r="V61" s="89"/>
    </row>
    <row r="62" spans="2:22" s="73" customFormat="1" ht="12.75">
      <c r="B62" s="89"/>
      <c r="C62" s="89"/>
      <c r="D62" s="89"/>
      <c r="E62" s="89"/>
      <c r="F62" s="89"/>
      <c r="G62" s="89"/>
      <c r="H62" s="89"/>
      <c r="I62" s="89"/>
      <c r="J62" s="89"/>
      <c r="K62" s="89"/>
      <c r="L62" s="89"/>
      <c r="M62" s="89"/>
      <c r="N62" s="89"/>
      <c r="O62" s="89"/>
      <c r="P62" s="89"/>
      <c r="Q62" s="89"/>
      <c r="R62" s="89"/>
      <c r="S62" s="89"/>
      <c r="T62" s="89"/>
      <c r="U62" s="89"/>
      <c r="V62" s="89"/>
    </row>
    <row r="63" spans="2:22" s="73" customFormat="1" ht="12.75">
      <c r="B63" s="89"/>
      <c r="C63" s="89"/>
      <c r="D63" s="89"/>
      <c r="E63" s="89"/>
      <c r="F63" s="89"/>
      <c r="G63" s="89"/>
      <c r="H63" s="89"/>
      <c r="I63" s="89"/>
      <c r="J63" s="89"/>
      <c r="K63" s="89"/>
      <c r="L63" s="89"/>
      <c r="M63" s="89"/>
      <c r="N63" s="89"/>
      <c r="O63" s="89"/>
      <c r="P63" s="89"/>
      <c r="Q63" s="89"/>
      <c r="R63" s="89"/>
      <c r="S63" s="89"/>
      <c r="T63" s="89"/>
      <c r="U63" s="89"/>
      <c r="V63" s="89"/>
    </row>
    <row r="64" spans="2:22" s="73" customFormat="1" ht="12.75">
      <c r="B64" s="89"/>
      <c r="C64" s="89"/>
      <c r="D64" s="89"/>
      <c r="E64" s="89"/>
      <c r="F64" s="89"/>
      <c r="G64" s="89"/>
      <c r="H64" s="89"/>
      <c r="I64" s="89"/>
      <c r="J64" s="89"/>
      <c r="K64" s="89"/>
      <c r="L64" s="89"/>
      <c r="M64" s="89"/>
      <c r="N64" s="89"/>
      <c r="O64" s="89"/>
      <c r="P64" s="89"/>
      <c r="Q64" s="89"/>
      <c r="R64" s="89"/>
      <c r="S64" s="89"/>
      <c r="T64" s="89"/>
      <c r="U64" s="89"/>
      <c r="V64" s="89"/>
    </row>
    <row r="65" spans="2:22" s="73" customFormat="1" ht="12.75">
      <c r="B65" s="89"/>
      <c r="C65" s="89"/>
      <c r="D65" s="89"/>
      <c r="E65" s="89"/>
      <c r="F65" s="89"/>
      <c r="G65" s="89"/>
      <c r="H65" s="89"/>
      <c r="I65" s="89"/>
      <c r="J65" s="89"/>
      <c r="K65" s="89"/>
      <c r="L65" s="89"/>
      <c r="M65" s="89"/>
      <c r="N65" s="89"/>
      <c r="O65" s="89"/>
      <c r="P65" s="89"/>
      <c r="Q65" s="89"/>
      <c r="R65" s="89"/>
      <c r="S65" s="89"/>
      <c r="T65" s="89"/>
      <c r="U65" s="89"/>
      <c r="V65" s="89"/>
    </row>
    <row r="66" spans="2:22" s="73" customFormat="1" ht="12.75">
      <c r="B66" s="89"/>
      <c r="C66" s="89"/>
      <c r="D66" s="89"/>
      <c r="E66" s="89"/>
      <c r="F66" s="89"/>
      <c r="G66" s="89"/>
      <c r="H66" s="89"/>
      <c r="I66" s="89"/>
      <c r="J66" s="89"/>
      <c r="K66" s="89"/>
      <c r="L66" s="89"/>
      <c r="M66" s="89"/>
      <c r="N66" s="89"/>
      <c r="O66" s="89"/>
      <c r="P66" s="89"/>
      <c r="Q66" s="89"/>
      <c r="R66" s="89"/>
      <c r="S66" s="89"/>
      <c r="T66" s="89"/>
      <c r="U66" s="89"/>
      <c r="V66" s="89"/>
    </row>
    <row r="67" spans="1:22" ht="12.75">
      <c r="A67" s="30" t="s">
        <v>66</v>
      </c>
      <c r="C67" s="74"/>
      <c r="V67" s="89"/>
    </row>
    <row r="68" spans="1:22" ht="12.75">
      <c r="A68" s="222" t="s">
        <v>5</v>
      </c>
      <c r="B68" s="222"/>
      <c r="C68" s="222"/>
      <c r="D68" s="222"/>
      <c r="E68" s="222"/>
      <c r="F68" s="222"/>
      <c r="G68" s="222"/>
      <c r="H68" s="222"/>
      <c r="I68" s="222"/>
      <c r="J68" s="222"/>
      <c r="K68" s="222"/>
      <c r="L68" s="222"/>
      <c r="M68" s="222"/>
      <c r="N68" s="222"/>
      <c r="O68" s="222"/>
      <c r="P68" s="222"/>
      <c r="Q68" s="222"/>
      <c r="R68" s="222"/>
      <c r="S68" s="222"/>
      <c r="T68" s="222"/>
      <c r="U68" s="222"/>
      <c r="V68" s="222"/>
    </row>
    <row r="69" spans="1:22" ht="12.75">
      <c r="A69" s="222" t="s">
        <v>48</v>
      </c>
      <c r="B69" s="222"/>
      <c r="C69" s="222"/>
      <c r="D69" s="222"/>
      <c r="E69" s="222"/>
      <c r="F69" s="222"/>
      <c r="G69" s="222"/>
      <c r="H69" s="222"/>
      <c r="I69" s="222"/>
      <c r="J69" s="222"/>
      <c r="K69" s="222"/>
      <c r="L69" s="222"/>
      <c r="M69" s="222"/>
      <c r="N69" s="222"/>
      <c r="O69" s="222"/>
      <c r="P69" s="222"/>
      <c r="Q69" s="222"/>
      <c r="R69" s="222"/>
      <c r="S69" s="222"/>
      <c r="T69" s="222"/>
      <c r="U69" s="222"/>
      <c r="V69" s="222"/>
    </row>
    <row r="70" spans="1:22" s="2" customFormat="1" ht="12.75">
      <c r="A70" s="223" t="s">
        <v>27</v>
      </c>
      <c r="B70" s="223"/>
      <c r="C70" s="223"/>
      <c r="D70" s="223"/>
      <c r="E70" s="223"/>
      <c r="F70" s="223"/>
      <c r="G70" s="223"/>
      <c r="H70" s="223"/>
      <c r="I70" s="223"/>
      <c r="J70" s="223"/>
      <c r="K70" s="223"/>
      <c r="L70" s="223"/>
      <c r="M70" s="223"/>
      <c r="N70" s="223"/>
      <c r="O70" s="223"/>
      <c r="P70" s="223"/>
      <c r="Q70" s="223"/>
      <c r="R70" s="223"/>
      <c r="S70" s="223"/>
      <c r="T70" s="223"/>
      <c r="U70" s="223"/>
      <c r="V70" s="223"/>
    </row>
    <row r="71" spans="1:22" s="2" customFormat="1" ht="12.75">
      <c r="A71" s="72"/>
      <c r="B71" s="72"/>
      <c r="C71" s="72"/>
      <c r="D71" s="72"/>
      <c r="E71" s="72"/>
      <c r="F71" s="72"/>
      <c r="G71" s="72"/>
      <c r="H71" s="72"/>
      <c r="I71" s="72"/>
      <c r="J71" s="72"/>
      <c r="K71" s="72"/>
      <c r="L71" s="72"/>
      <c r="M71" s="72"/>
      <c r="N71" s="72"/>
      <c r="O71" s="72"/>
      <c r="P71" s="72"/>
      <c r="Q71" s="72"/>
      <c r="R71" s="72"/>
      <c r="S71" s="72"/>
      <c r="T71" s="72"/>
      <c r="U71" s="72"/>
      <c r="V71" s="72"/>
    </row>
    <row r="72" spans="1:22" ht="12.75">
      <c r="A72" s="222" t="s">
        <v>21</v>
      </c>
      <c r="B72" s="222"/>
      <c r="C72" s="222"/>
      <c r="D72" s="222"/>
      <c r="E72" s="222"/>
      <c r="F72" s="222"/>
      <c r="G72" s="222"/>
      <c r="H72" s="222"/>
      <c r="I72" s="222"/>
      <c r="J72" s="222"/>
      <c r="K72" s="222"/>
      <c r="L72" s="222"/>
      <c r="M72" s="222"/>
      <c r="N72" s="222"/>
      <c r="O72" s="222"/>
      <c r="P72" s="222"/>
      <c r="Q72" s="222"/>
      <c r="R72" s="222"/>
      <c r="S72" s="222"/>
      <c r="T72" s="222"/>
      <c r="U72" s="222"/>
      <c r="V72" s="222"/>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5"/>
      <c r="B74" s="216" t="s">
        <v>30</v>
      </c>
      <c r="C74" s="217"/>
      <c r="D74" s="217"/>
      <c r="E74" s="217"/>
      <c r="F74" s="217"/>
      <c r="G74" s="217"/>
      <c r="H74" s="218"/>
      <c r="I74" s="216" t="s">
        <v>31</v>
      </c>
      <c r="J74" s="217"/>
      <c r="K74" s="217"/>
      <c r="L74" s="217"/>
      <c r="M74" s="217"/>
      <c r="N74" s="217"/>
      <c r="O74" s="218"/>
      <c r="P74" s="216" t="s">
        <v>1</v>
      </c>
      <c r="Q74" s="217"/>
      <c r="R74" s="217"/>
      <c r="S74" s="217"/>
      <c r="T74" s="217"/>
      <c r="U74" s="217"/>
      <c r="V74" s="217"/>
    </row>
    <row r="75" spans="2:22" ht="12.75">
      <c r="B75" s="219" t="s">
        <v>32</v>
      </c>
      <c r="C75" s="220"/>
      <c r="D75" s="76" t="s">
        <v>33</v>
      </c>
      <c r="E75" s="220" t="s">
        <v>34</v>
      </c>
      <c r="F75" s="220"/>
      <c r="G75" s="220"/>
      <c r="H75" s="77" t="s">
        <v>1</v>
      </c>
      <c r="I75" s="219" t="s">
        <v>32</v>
      </c>
      <c r="J75" s="221"/>
      <c r="K75" s="73" t="s">
        <v>33</v>
      </c>
      <c r="L75" s="219" t="s">
        <v>34</v>
      </c>
      <c r="M75" s="220"/>
      <c r="N75" s="220"/>
      <c r="O75" s="77" t="s">
        <v>1</v>
      </c>
      <c r="P75" s="219" t="s">
        <v>32</v>
      </c>
      <c r="Q75" s="221"/>
      <c r="R75" s="73" t="s">
        <v>33</v>
      </c>
      <c r="S75" s="219" t="s">
        <v>34</v>
      </c>
      <c r="T75" s="220"/>
      <c r="U75" s="220"/>
      <c r="V75" s="77" t="s">
        <v>1</v>
      </c>
    </row>
    <row r="76" spans="1:22" ht="12.75">
      <c r="A76" s="78" t="s">
        <v>35</v>
      </c>
      <c r="B76" s="79" t="s">
        <v>36</v>
      </c>
      <c r="C76" s="78">
        <v>1</v>
      </c>
      <c r="D76" s="80" t="s">
        <v>37</v>
      </c>
      <c r="E76" s="78" t="s">
        <v>38</v>
      </c>
      <c r="F76" s="78" t="s">
        <v>39</v>
      </c>
      <c r="G76" s="78" t="s">
        <v>40</v>
      </c>
      <c r="H76" s="81"/>
      <c r="I76" s="79" t="s">
        <v>36</v>
      </c>
      <c r="J76" s="78">
        <v>1</v>
      </c>
      <c r="K76" s="80" t="s">
        <v>37</v>
      </c>
      <c r="L76" s="78" t="s">
        <v>38</v>
      </c>
      <c r="M76" s="78" t="s">
        <v>39</v>
      </c>
      <c r="N76" s="78" t="s">
        <v>40</v>
      </c>
      <c r="O76" s="81"/>
      <c r="P76" s="79" t="s">
        <v>36</v>
      </c>
      <c r="Q76" s="78">
        <v>1</v>
      </c>
      <c r="R76" s="80" t="s">
        <v>37</v>
      </c>
      <c r="S76" s="78" t="s">
        <v>38</v>
      </c>
      <c r="T76" s="78" t="s">
        <v>39</v>
      </c>
      <c r="U76" s="78" t="s">
        <v>40</v>
      </c>
      <c r="V76" s="81"/>
    </row>
    <row r="77" spans="1:22" s="73" customFormat="1" ht="12.75">
      <c r="A77" s="82" t="s">
        <v>10</v>
      </c>
      <c r="B77" s="79"/>
      <c r="C77" s="78"/>
      <c r="D77" s="80"/>
      <c r="E77" s="78"/>
      <c r="F77" s="78"/>
      <c r="G77" s="78"/>
      <c r="H77" s="79"/>
      <c r="I77" s="79"/>
      <c r="J77" s="78"/>
      <c r="K77" s="80"/>
      <c r="L77" s="78"/>
      <c r="M77" s="78"/>
      <c r="N77" s="78"/>
      <c r="O77" s="79"/>
      <c r="P77" s="79"/>
      <c r="Q77" s="78"/>
      <c r="R77" s="80"/>
      <c r="S77" s="78"/>
      <c r="T77" s="78"/>
      <c r="U77" s="78"/>
      <c r="V77" s="79"/>
    </row>
    <row r="78" spans="1:22" s="73" customFormat="1" ht="12.75">
      <c r="A78" s="30" t="s">
        <v>13</v>
      </c>
      <c r="B78" s="77"/>
      <c r="C78" s="84"/>
      <c r="D78" s="85"/>
      <c r="E78" s="84"/>
      <c r="F78" s="84"/>
      <c r="G78" s="84"/>
      <c r="H78" s="77"/>
      <c r="I78" s="77"/>
      <c r="J78" s="84"/>
      <c r="K78" s="85"/>
      <c r="L78" s="84"/>
      <c r="M78" s="84"/>
      <c r="N78" s="84"/>
      <c r="O78" s="77"/>
      <c r="P78" s="77"/>
      <c r="Q78" s="84"/>
      <c r="R78" s="85"/>
      <c r="S78" s="84"/>
      <c r="T78" s="84"/>
      <c r="U78" s="84"/>
      <c r="V78" s="77"/>
    </row>
    <row r="79" spans="1:22" s="73" customFormat="1" ht="12.75">
      <c r="A79" s="3" t="s">
        <v>41</v>
      </c>
      <c r="B79" s="107">
        <v>0</v>
      </c>
      <c r="C79" s="108">
        <v>27</v>
      </c>
      <c r="D79" s="109">
        <v>1056</v>
      </c>
      <c r="E79" s="108">
        <v>835</v>
      </c>
      <c r="F79" s="108">
        <v>206</v>
      </c>
      <c r="G79" s="108">
        <v>10</v>
      </c>
      <c r="H79" s="107">
        <v>2134</v>
      </c>
      <c r="I79" s="107">
        <v>1</v>
      </c>
      <c r="J79" s="108">
        <v>15</v>
      </c>
      <c r="K79" s="109">
        <v>1124</v>
      </c>
      <c r="L79" s="108">
        <v>737</v>
      </c>
      <c r="M79" s="108">
        <v>168</v>
      </c>
      <c r="N79" s="108">
        <v>12</v>
      </c>
      <c r="O79" s="107">
        <v>2057</v>
      </c>
      <c r="P79" s="88">
        <f aca="true" t="shared" si="18" ref="P79:U80">SUM(I79,B79)</f>
        <v>1</v>
      </c>
      <c r="Q79" s="89">
        <f t="shared" si="18"/>
        <v>42</v>
      </c>
      <c r="R79" s="88">
        <f t="shared" si="18"/>
        <v>2180</v>
      </c>
      <c r="S79" s="88">
        <f t="shared" si="18"/>
        <v>1572</v>
      </c>
      <c r="T79" s="89">
        <f t="shared" si="18"/>
        <v>374</v>
      </c>
      <c r="U79" s="91">
        <f t="shared" si="18"/>
        <v>22</v>
      </c>
      <c r="V79" s="88">
        <f>SUM(H79,O79)</f>
        <v>4191</v>
      </c>
    </row>
    <row r="80" spans="1:22" s="73" customFormat="1" ht="12.75">
      <c r="A80" s="3" t="s">
        <v>42</v>
      </c>
      <c r="B80" s="107">
        <v>0</v>
      </c>
      <c r="C80" s="108">
        <v>0</v>
      </c>
      <c r="D80" s="109">
        <v>456</v>
      </c>
      <c r="E80" s="108">
        <v>459</v>
      </c>
      <c r="F80" s="108">
        <v>61</v>
      </c>
      <c r="G80" s="108">
        <v>7</v>
      </c>
      <c r="H80" s="107">
        <v>983</v>
      </c>
      <c r="I80" s="107">
        <v>0</v>
      </c>
      <c r="J80" s="108">
        <v>1</v>
      </c>
      <c r="K80" s="109">
        <v>332</v>
      </c>
      <c r="L80" s="108">
        <v>316</v>
      </c>
      <c r="M80" s="108">
        <v>50</v>
      </c>
      <c r="N80" s="108">
        <v>4</v>
      </c>
      <c r="O80" s="107">
        <v>703</v>
      </c>
      <c r="P80" s="88">
        <f t="shared" si="18"/>
        <v>0</v>
      </c>
      <c r="Q80" s="89">
        <f t="shared" si="18"/>
        <v>1</v>
      </c>
      <c r="R80" s="88">
        <f t="shared" si="18"/>
        <v>788</v>
      </c>
      <c r="S80" s="88">
        <f t="shared" si="18"/>
        <v>775</v>
      </c>
      <c r="T80" s="89">
        <f t="shared" si="18"/>
        <v>111</v>
      </c>
      <c r="U80" s="91">
        <f t="shared" si="18"/>
        <v>11</v>
      </c>
      <c r="V80" s="88">
        <f>SUM(H80,O80)</f>
        <v>1686</v>
      </c>
    </row>
    <row r="81" spans="1:22" s="73" customFormat="1" ht="12.75">
      <c r="A81" s="96" t="s">
        <v>23</v>
      </c>
      <c r="B81" s="92">
        <f>SUM(B79:B80)</f>
        <v>0</v>
      </c>
      <c r="C81" s="93">
        <f aca="true" t="shared" si="19" ref="C81:O81">SUM(C79:C80)</f>
        <v>27</v>
      </c>
      <c r="D81" s="94">
        <f t="shared" si="19"/>
        <v>1512</v>
      </c>
      <c r="E81" s="93">
        <f t="shared" si="19"/>
        <v>1294</v>
      </c>
      <c r="F81" s="93">
        <f t="shared" si="19"/>
        <v>267</v>
      </c>
      <c r="G81" s="93">
        <f t="shared" si="19"/>
        <v>17</v>
      </c>
      <c r="H81" s="92">
        <f t="shared" si="19"/>
        <v>3117</v>
      </c>
      <c r="I81" s="92">
        <f t="shared" si="19"/>
        <v>1</v>
      </c>
      <c r="J81" s="93">
        <f t="shared" si="19"/>
        <v>16</v>
      </c>
      <c r="K81" s="94">
        <f t="shared" si="19"/>
        <v>1456</v>
      </c>
      <c r="L81" s="93">
        <f t="shared" si="19"/>
        <v>1053</v>
      </c>
      <c r="M81" s="93">
        <f t="shared" si="19"/>
        <v>218</v>
      </c>
      <c r="N81" s="93">
        <f t="shared" si="19"/>
        <v>16</v>
      </c>
      <c r="O81" s="92">
        <f t="shared" si="19"/>
        <v>2760</v>
      </c>
      <c r="P81" s="92">
        <f aca="true" t="shared" si="20" ref="P81:V81">SUM(P79:P80)</f>
        <v>1</v>
      </c>
      <c r="Q81" s="93">
        <f t="shared" si="20"/>
        <v>43</v>
      </c>
      <c r="R81" s="92">
        <f t="shared" si="20"/>
        <v>2968</v>
      </c>
      <c r="S81" s="92">
        <f t="shared" si="20"/>
        <v>2347</v>
      </c>
      <c r="T81" s="93">
        <f t="shared" si="20"/>
        <v>485</v>
      </c>
      <c r="U81" s="95">
        <f t="shared" si="20"/>
        <v>33</v>
      </c>
      <c r="V81" s="92">
        <f t="shared" si="20"/>
        <v>5877</v>
      </c>
    </row>
    <row r="82" spans="1:22" s="73" customFormat="1" ht="12.75">
      <c r="A82" s="30" t="s">
        <v>14</v>
      </c>
      <c r="B82" s="107"/>
      <c r="C82" s="108"/>
      <c r="D82" s="109"/>
      <c r="E82" s="108"/>
      <c r="F82" s="108"/>
      <c r="G82" s="108"/>
      <c r="H82" s="107"/>
      <c r="I82" s="107"/>
      <c r="J82" s="108"/>
      <c r="K82" s="109"/>
      <c r="L82" s="108"/>
      <c r="M82" s="108"/>
      <c r="N82" s="108"/>
      <c r="O82" s="107"/>
      <c r="P82" s="107"/>
      <c r="Q82" s="108"/>
      <c r="R82" s="109"/>
      <c r="S82" s="108"/>
      <c r="T82" s="108"/>
      <c r="U82" s="108"/>
      <c r="V82" s="107"/>
    </row>
    <row r="83" spans="1:22" s="73" customFormat="1" ht="12.75">
      <c r="A83" s="3" t="s">
        <v>52</v>
      </c>
      <c r="B83" s="107">
        <v>0</v>
      </c>
      <c r="C83" s="108">
        <v>21</v>
      </c>
      <c r="D83" s="109">
        <v>799</v>
      </c>
      <c r="E83" s="108">
        <v>681</v>
      </c>
      <c r="F83" s="108">
        <v>190</v>
      </c>
      <c r="G83" s="108">
        <v>19</v>
      </c>
      <c r="H83" s="107">
        <v>1710</v>
      </c>
      <c r="I83" s="107">
        <v>1</v>
      </c>
      <c r="J83" s="108">
        <v>14</v>
      </c>
      <c r="K83" s="109">
        <v>951</v>
      </c>
      <c r="L83" s="108">
        <v>690</v>
      </c>
      <c r="M83" s="108">
        <v>194</v>
      </c>
      <c r="N83" s="108">
        <v>14</v>
      </c>
      <c r="O83" s="107">
        <v>1864</v>
      </c>
      <c r="P83" s="107">
        <f aca="true" t="shared" si="21" ref="P83:U86">SUM(I83,B83)</f>
        <v>1</v>
      </c>
      <c r="Q83" s="108">
        <f t="shared" si="21"/>
        <v>35</v>
      </c>
      <c r="R83" s="109">
        <f t="shared" si="21"/>
        <v>1750</v>
      </c>
      <c r="S83" s="108">
        <f t="shared" si="21"/>
        <v>1371</v>
      </c>
      <c r="T83" s="108">
        <f t="shared" si="21"/>
        <v>384</v>
      </c>
      <c r="U83" s="108">
        <f t="shared" si="21"/>
        <v>33</v>
      </c>
      <c r="V83" s="107">
        <f>SUM(H83,O83)</f>
        <v>3574</v>
      </c>
    </row>
    <row r="84" spans="1:22" s="73" customFormat="1" ht="12.75">
      <c r="A84" s="3" t="s">
        <v>43</v>
      </c>
      <c r="B84" s="107">
        <v>0</v>
      </c>
      <c r="C84" s="108">
        <v>2</v>
      </c>
      <c r="D84" s="109">
        <v>411</v>
      </c>
      <c r="E84" s="108">
        <v>577</v>
      </c>
      <c r="F84" s="108">
        <v>119</v>
      </c>
      <c r="G84" s="108">
        <v>5</v>
      </c>
      <c r="H84" s="107">
        <v>1114</v>
      </c>
      <c r="I84" s="107">
        <v>0</v>
      </c>
      <c r="J84" s="108">
        <v>0</v>
      </c>
      <c r="K84" s="109">
        <v>272</v>
      </c>
      <c r="L84" s="108">
        <v>399</v>
      </c>
      <c r="M84" s="108">
        <v>70</v>
      </c>
      <c r="N84" s="108">
        <v>12</v>
      </c>
      <c r="O84" s="107">
        <v>753</v>
      </c>
      <c r="P84" s="107">
        <f t="shared" si="21"/>
        <v>0</v>
      </c>
      <c r="Q84" s="108">
        <f t="shared" si="21"/>
        <v>2</v>
      </c>
      <c r="R84" s="109">
        <f t="shared" si="21"/>
        <v>683</v>
      </c>
      <c r="S84" s="108">
        <f t="shared" si="21"/>
        <v>976</v>
      </c>
      <c r="T84" s="108">
        <f t="shared" si="21"/>
        <v>189</v>
      </c>
      <c r="U84" s="108">
        <f t="shared" si="21"/>
        <v>17</v>
      </c>
      <c r="V84" s="107">
        <f>SUM(H84,O84)</f>
        <v>1867</v>
      </c>
    </row>
    <row r="85" spans="1:22" s="73" customFormat="1" ht="12.75">
      <c r="A85" s="96" t="s">
        <v>24</v>
      </c>
      <c r="B85" s="93">
        <f>SUM(B83:B84)</f>
        <v>0</v>
      </c>
      <c r="C85" s="93">
        <f aca="true" t="shared" si="22" ref="C85:O85">SUM(C83:C84)</f>
        <v>23</v>
      </c>
      <c r="D85" s="94">
        <f t="shared" si="22"/>
        <v>1210</v>
      </c>
      <c r="E85" s="93">
        <f t="shared" si="22"/>
        <v>1258</v>
      </c>
      <c r="F85" s="93">
        <f t="shared" si="22"/>
        <v>309</v>
      </c>
      <c r="G85" s="93">
        <f t="shared" si="22"/>
        <v>24</v>
      </c>
      <c r="H85" s="92">
        <f t="shared" si="22"/>
        <v>2824</v>
      </c>
      <c r="I85" s="92">
        <f t="shared" si="22"/>
        <v>1</v>
      </c>
      <c r="J85" s="93">
        <f t="shared" si="22"/>
        <v>14</v>
      </c>
      <c r="K85" s="94">
        <f t="shared" si="22"/>
        <v>1223</v>
      </c>
      <c r="L85" s="93">
        <f t="shared" si="22"/>
        <v>1089</v>
      </c>
      <c r="M85" s="93">
        <f t="shared" si="22"/>
        <v>264</v>
      </c>
      <c r="N85" s="93">
        <f t="shared" si="22"/>
        <v>26</v>
      </c>
      <c r="O85" s="92">
        <f t="shared" si="22"/>
        <v>2617</v>
      </c>
      <c r="P85" s="92">
        <f t="shared" si="21"/>
        <v>1</v>
      </c>
      <c r="Q85" s="93">
        <f t="shared" si="21"/>
        <v>37</v>
      </c>
      <c r="R85" s="94">
        <f t="shared" si="21"/>
        <v>2433</v>
      </c>
      <c r="S85" s="93">
        <f t="shared" si="21"/>
        <v>2347</v>
      </c>
      <c r="T85" s="93">
        <f t="shared" si="21"/>
        <v>573</v>
      </c>
      <c r="U85" s="93">
        <f t="shared" si="21"/>
        <v>50</v>
      </c>
      <c r="V85" s="92">
        <f>SUM(H85,O85)</f>
        <v>5441</v>
      </c>
    </row>
    <row r="86" spans="1:22" s="30" customFormat="1" ht="12.75">
      <c r="A86" s="96" t="s">
        <v>15</v>
      </c>
      <c r="B86" s="97">
        <f>SUM(B85,B81)</f>
        <v>0</v>
      </c>
      <c r="C86" s="98">
        <f aca="true" t="shared" si="23" ref="C86:O86">SUM(C85,C81)</f>
        <v>50</v>
      </c>
      <c r="D86" s="99">
        <f t="shared" si="23"/>
        <v>2722</v>
      </c>
      <c r="E86" s="98">
        <f t="shared" si="23"/>
        <v>2552</v>
      </c>
      <c r="F86" s="98">
        <f t="shared" si="23"/>
        <v>576</v>
      </c>
      <c r="G86" s="98">
        <f t="shared" si="23"/>
        <v>41</v>
      </c>
      <c r="H86" s="97">
        <f t="shared" si="23"/>
        <v>5941</v>
      </c>
      <c r="I86" s="97">
        <f t="shared" si="23"/>
        <v>2</v>
      </c>
      <c r="J86" s="98">
        <f t="shared" si="23"/>
        <v>30</v>
      </c>
      <c r="K86" s="99">
        <f t="shared" si="23"/>
        <v>2679</v>
      </c>
      <c r="L86" s="98">
        <f t="shared" si="23"/>
        <v>2142</v>
      </c>
      <c r="M86" s="98">
        <f t="shared" si="23"/>
        <v>482</v>
      </c>
      <c r="N86" s="98">
        <f t="shared" si="23"/>
        <v>42</v>
      </c>
      <c r="O86" s="97">
        <f t="shared" si="23"/>
        <v>5377</v>
      </c>
      <c r="P86" s="97">
        <f t="shared" si="21"/>
        <v>2</v>
      </c>
      <c r="Q86" s="98">
        <f t="shared" si="21"/>
        <v>80</v>
      </c>
      <c r="R86" s="99">
        <f t="shared" si="21"/>
        <v>5401</v>
      </c>
      <c r="S86" s="98">
        <f t="shared" si="21"/>
        <v>4694</v>
      </c>
      <c r="T86" s="98">
        <f t="shared" si="21"/>
        <v>1058</v>
      </c>
      <c r="U86" s="98">
        <f t="shared" si="21"/>
        <v>83</v>
      </c>
      <c r="V86" s="97">
        <f>SUM(H86,O86)</f>
        <v>11318</v>
      </c>
    </row>
    <row r="87" spans="2:22" s="73" customFormat="1" ht="12.75">
      <c r="B87" s="88"/>
      <c r="C87" s="89"/>
      <c r="D87" s="90"/>
      <c r="E87" s="89"/>
      <c r="F87" s="89"/>
      <c r="G87" s="89"/>
      <c r="H87" s="88"/>
      <c r="I87" s="88"/>
      <c r="J87" s="89"/>
      <c r="K87" s="90"/>
      <c r="L87" s="89"/>
      <c r="M87" s="89"/>
      <c r="N87" s="89"/>
      <c r="O87" s="88"/>
      <c r="P87" s="88"/>
      <c r="Q87" s="89"/>
      <c r="R87" s="88"/>
      <c r="S87" s="88"/>
      <c r="T87" s="89"/>
      <c r="U87" s="89"/>
      <c r="V87" s="88"/>
    </row>
    <row r="88" spans="1:22" s="73" customFormat="1" ht="12.75">
      <c r="A88" s="30" t="s">
        <v>16</v>
      </c>
      <c r="B88" s="88"/>
      <c r="C88" s="89"/>
      <c r="D88" s="90"/>
      <c r="E88" s="89"/>
      <c r="F88" s="89"/>
      <c r="G88" s="89"/>
      <c r="H88" s="88"/>
      <c r="I88" s="88"/>
      <c r="J88" s="89"/>
      <c r="K88" s="90"/>
      <c r="L88" s="89"/>
      <c r="M88" s="89"/>
      <c r="N88" s="89"/>
      <c r="O88" s="88"/>
      <c r="P88" s="88"/>
      <c r="Q88" s="89"/>
      <c r="R88" s="88"/>
      <c r="S88" s="88"/>
      <c r="T88" s="89"/>
      <c r="U88" s="89"/>
      <c r="V88" s="88"/>
    </row>
    <row r="89" spans="1:22" s="73" customFormat="1" ht="12.75">
      <c r="A89" s="30" t="s">
        <v>13</v>
      </c>
      <c r="B89" s="88"/>
      <c r="C89" s="89"/>
      <c r="D89" s="90"/>
      <c r="E89" s="89"/>
      <c r="F89" s="89"/>
      <c r="G89" s="89"/>
      <c r="H89" s="88"/>
      <c r="I89" s="88"/>
      <c r="J89" s="89"/>
      <c r="K89" s="90"/>
      <c r="L89" s="89"/>
      <c r="M89" s="89"/>
      <c r="N89" s="89"/>
      <c r="O89" s="88"/>
      <c r="P89" s="88"/>
      <c r="Q89" s="89"/>
      <c r="R89" s="88"/>
      <c r="S89" s="88"/>
      <c r="T89" s="89"/>
      <c r="U89" s="89"/>
      <c r="V89" s="88"/>
    </row>
    <row r="90" spans="1:22" s="73" customFormat="1" ht="12.75">
      <c r="A90" s="73" t="s">
        <v>44</v>
      </c>
      <c r="B90" s="88">
        <v>0</v>
      </c>
      <c r="C90" s="89">
        <v>9</v>
      </c>
      <c r="D90" s="90">
        <v>427</v>
      </c>
      <c r="E90" s="89">
        <v>221</v>
      </c>
      <c r="F90" s="89">
        <v>74</v>
      </c>
      <c r="G90" s="89">
        <v>8</v>
      </c>
      <c r="H90" s="88">
        <v>739</v>
      </c>
      <c r="I90" s="88">
        <v>0</v>
      </c>
      <c r="J90" s="89">
        <v>14</v>
      </c>
      <c r="K90" s="90">
        <v>520</v>
      </c>
      <c r="L90" s="89">
        <v>357</v>
      </c>
      <c r="M90" s="89">
        <v>92</v>
      </c>
      <c r="N90" s="89">
        <v>16</v>
      </c>
      <c r="O90" s="88">
        <v>999</v>
      </c>
      <c r="P90" s="88">
        <f aca="true" t="shared" si="24" ref="P90:U94">SUM(I90,B90)</f>
        <v>0</v>
      </c>
      <c r="Q90" s="89">
        <f t="shared" si="24"/>
        <v>23</v>
      </c>
      <c r="R90" s="88">
        <f t="shared" si="24"/>
        <v>947</v>
      </c>
      <c r="S90" s="88">
        <f t="shared" si="24"/>
        <v>578</v>
      </c>
      <c r="T90" s="89">
        <f t="shared" si="24"/>
        <v>166</v>
      </c>
      <c r="U90" s="89">
        <f t="shared" si="24"/>
        <v>24</v>
      </c>
      <c r="V90" s="88">
        <f>SUM(H90,O90)</f>
        <v>1738</v>
      </c>
    </row>
    <row r="91" spans="1:22" ht="12.75">
      <c r="A91" s="73" t="s">
        <v>45</v>
      </c>
      <c r="B91" s="88">
        <v>0</v>
      </c>
      <c r="C91" s="102">
        <v>1</v>
      </c>
      <c r="D91" s="90">
        <v>249</v>
      </c>
      <c r="E91" s="102">
        <v>312</v>
      </c>
      <c r="F91" s="102">
        <v>182</v>
      </c>
      <c r="G91" s="102">
        <v>45</v>
      </c>
      <c r="H91" s="88">
        <v>789</v>
      </c>
      <c r="I91" s="88">
        <v>0</v>
      </c>
      <c r="J91" s="102">
        <v>1</v>
      </c>
      <c r="K91" s="90">
        <v>194</v>
      </c>
      <c r="L91" s="102">
        <v>250</v>
      </c>
      <c r="M91" s="102">
        <v>115</v>
      </c>
      <c r="N91" s="102">
        <v>46</v>
      </c>
      <c r="O91" s="88">
        <v>606</v>
      </c>
      <c r="P91" s="88">
        <f t="shared" si="24"/>
        <v>0</v>
      </c>
      <c r="Q91" s="89">
        <f t="shared" si="24"/>
        <v>2</v>
      </c>
      <c r="R91" s="88">
        <f t="shared" si="24"/>
        <v>443</v>
      </c>
      <c r="S91" s="88">
        <f t="shared" si="24"/>
        <v>562</v>
      </c>
      <c r="T91" s="89">
        <f t="shared" si="24"/>
        <v>297</v>
      </c>
      <c r="U91" s="89">
        <f t="shared" si="24"/>
        <v>91</v>
      </c>
      <c r="V91" s="88">
        <f>SUM(H91,O91)</f>
        <v>1395</v>
      </c>
    </row>
    <row r="92" spans="1:22" ht="12.75">
      <c r="A92" s="73" t="s">
        <v>46</v>
      </c>
      <c r="B92" s="88">
        <v>0</v>
      </c>
      <c r="C92" s="102">
        <v>0</v>
      </c>
      <c r="D92" s="90">
        <v>6</v>
      </c>
      <c r="E92" s="102">
        <v>11</v>
      </c>
      <c r="F92" s="102">
        <v>7</v>
      </c>
      <c r="G92" s="102">
        <v>5</v>
      </c>
      <c r="H92" s="88">
        <v>29</v>
      </c>
      <c r="I92" s="88">
        <v>0</v>
      </c>
      <c r="J92" s="102">
        <v>1</v>
      </c>
      <c r="K92" s="90">
        <v>30</v>
      </c>
      <c r="L92" s="102">
        <v>26</v>
      </c>
      <c r="M92" s="102">
        <v>6</v>
      </c>
      <c r="N92" s="102">
        <v>4</v>
      </c>
      <c r="O92" s="88">
        <v>67</v>
      </c>
      <c r="P92" s="88">
        <f t="shared" si="24"/>
        <v>0</v>
      </c>
      <c r="Q92" s="89">
        <f t="shared" si="24"/>
        <v>1</v>
      </c>
      <c r="R92" s="88">
        <f t="shared" si="24"/>
        <v>36</v>
      </c>
      <c r="S92" s="88">
        <f t="shared" si="24"/>
        <v>37</v>
      </c>
      <c r="T92" s="89">
        <f t="shared" si="24"/>
        <v>13</v>
      </c>
      <c r="U92" s="89">
        <f t="shared" si="24"/>
        <v>9</v>
      </c>
      <c r="V92" s="88">
        <f>SUM(H92,O92)</f>
        <v>96</v>
      </c>
    </row>
    <row r="93" spans="1:22" ht="12.75">
      <c r="A93" s="73" t="s">
        <v>47</v>
      </c>
      <c r="B93" s="88">
        <v>0</v>
      </c>
      <c r="C93" s="102">
        <v>0</v>
      </c>
      <c r="D93" s="90">
        <v>372</v>
      </c>
      <c r="E93" s="102">
        <v>690</v>
      </c>
      <c r="F93" s="102">
        <v>265</v>
      </c>
      <c r="G93" s="102">
        <v>108</v>
      </c>
      <c r="H93" s="88">
        <v>1435</v>
      </c>
      <c r="I93" s="88">
        <v>0</v>
      </c>
      <c r="J93" s="102">
        <v>3</v>
      </c>
      <c r="K93" s="90">
        <v>250</v>
      </c>
      <c r="L93" s="102">
        <v>453</v>
      </c>
      <c r="M93" s="102">
        <v>147</v>
      </c>
      <c r="N93" s="102">
        <v>68</v>
      </c>
      <c r="O93" s="88">
        <v>921</v>
      </c>
      <c r="P93" s="88">
        <f t="shared" si="24"/>
        <v>0</v>
      </c>
      <c r="Q93" s="89">
        <f t="shared" si="24"/>
        <v>3</v>
      </c>
      <c r="R93" s="88">
        <f t="shared" si="24"/>
        <v>622</v>
      </c>
      <c r="S93" s="88">
        <f t="shared" si="24"/>
        <v>1143</v>
      </c>
      <c r="T93" s="89">
        <f t="shared" si="24"/>
        <v>412</v>
      </c>
      <c r="U93" s="89">
        <f t="shared" si="24"/>
        <v>176</v>
      </c>
      <c r="V93" s="88">
        <f>SUM(H93,O93)</f>
        <v>2356</v>
      </c>
    </row>
    <row r="94" spans="1:22" s="29" customFormat="1" ht="12.75">
      <c r="A94" s="29" t="s">
        <v>1</v>
      </c>
      <c r="B94" s="92">
        <f aca="true" t="shared" si="25" ref="B94:O94">SUM(B90:B93)</f>
        <v>0</v>
      </c>
      <c r="C94" s="93">
        <f t="shared" si="25"/>
        <v>10</v>
      </c>
      <c r="D94" s="94">
        <f t="shared" si="25"/>
        <v>1054</v>
      </c>
      <c r="E94" s="93">
        <f t="shared" si="25"/>
        <v>1234</v>
      </c>
      <c r="F94" s="93">
        <f t="shared" si="25"/>
        <v>528</v>
      </c>
      <c r="G94" s="93">
        <f t="shared" si="25"/>
        <v>166</v>
      </c>
      <c r="H94" s="92">
        <f t="shared" si="25"/>
        <v>2992</v>
      </c>
      <c r="I94" s="92">
        <f t="shared" si="25"/>
        <v>0</v>
      </c>
      <c r="J94" s="93">
        <f t="shared" si="25"/>
        <v>19</v>
      </c>
      <c r="K94" s="94">
        <f t="shared" si="25"/>
        <v>994</v>
      </c>
      <c r="L94" s="93">
        <f t="shared" si="25"/>
        <v>1086</v>
      </c>
      <c r="M94" s="93">
        <f t="shared" si="25"/>
        <v>360</v>
      </c>
      <c r="N94" s="93">
        <f t="shared" si="25"/>
        <v>134</v>
      </c>
      <c r="O94" s="92">
        <f t="shared" si="25"/>
        <v>2593</v>
      </c>
      <c r="P94" s="92">
        <f t="shared" si="24"/>
        <v>0</v>
      </c>
      <c r="Q94" s="93">
        <f t="shared" si="24"/>
        <v>29</v>
      </c>
      <c r="R94" s="92">
        <f t="shared" si="24"/>
        <v>2048</v>
      </c>
      <c r="S94" s="92">
        <f t="shared" si="24"/>
        <v>2320</v>
      </c>
      <c r="T94" s="93">
        <f t="shared" si="24"/>
        <v>888</v>
      </c>
      <c r="U94" s="93">
        <f t="shared" si="24"/>
        <v>300</v>
      </c>
      <c r="V94" s="92">
        <f>SUM(H94,O94)</f>
        <v>5585</v>
      </c>
    </row>
    <row r="95" spans="1:22" s="73" customFormat="1" ht="12.75">
      <c r="A95" s="30" t="s">
        <v>14</v>
      </c>
      <c r="B95" s="88"/>
      <c r="C95" s="89"/>
      <c r="D95" s="90"/>
      <c r="E95" s="89"/>
      <c r="F95" s="89"/>
      <c r="G95" s="89"/>
      <c r="H95" s="88"/>
      <c r="I95" s="88"/>
      <c r="J95" s="89"/>
      <c r="K95" s="90"/>
      <c r="L95" s="89"/>
      <c r="M95" s="89"/>
      <c r="N95" s="89"/>
      <c r="O95" s="88"/>
      <c r="P95" s="88"/>
      <c r="Q95" s="89"/>
      <c r="R95" s="88"/>
      <c r="S95" s="88"/>
      <c r="T95" s="89"/>
      <c r="U95" s="89"/>
      <c r="V95" s="88"/>
    </row>
    <row r="96" spans="1:22" ht="12.75">
      <c r="A96" s="73" t="s">
        <v>44</v>
      </c>
      <c r="B96" s="88">
        <v>1</v>
      </c>
      <c r="C96" s="89">
        <v>9</v>
      </c>
      <c r="D96" s="90">
        <v>296</v>
      </c>
      <c r="E96" s="89">
        <v>184</v>
      </c>
      <c r="F96" s="89">
        <v>85</v>
      </c>
      <c r="G96" s="89">
        <v>14</v>
      </c>
      <c r="H96" s="88">
        <v>589</v>
      </c>
      <c r="I96" s="88">
        <v>0</v>
      </c>
      <c r="J96" s="89">
        <v>10</v>
      </c>
      <c r="K96" s="90">
        <v>442</v>
      </c>
      <c r="L96" s="89">
        <v>252</v>
      </c>
      <c r="M96" s="89">
        <v>87</v>
      </c>
      <c r="N96" s="89">
        <v>12</v>
      </c>
      <c r="O96" s="88">
        <v>803</v>
      </c>
      <c r="P96" s="88">
        <f aca="true" t="shared" si="26" ref="P96:P101">SUM(I96,B96)</f>
        <v>1</v>
      </c>
      <c r="Q96" s="89">
        <f aca="true" t="shared" si="27" ref="Q96:Q101">SUM(J96,C96)</f>
        <v>19</v>
      </c>
      <c r="R96" s="88">
        <f aca="true" t="shared" si="28" ref="R96:R101">SUM(K96,D96)</f>
        <v>738</v>
      </c>
      <c r="S96" s="88">
        <f aca="true" t="shared" si="29" ref="S96:S101">SUM(L96,E96)</f>
        <v>436</v>
      </c>
      <c r="T96" s="89">
        <f aca="true" t="shared" si="30" ref="T96:T101">SUM(M96,F96)</f>
        <v>172</v>
      </c>
      <c r="U96" s="89">
        <f aca="true" t="shared" si="31" ref="U96:U101">SUM(N96,G96)</f>
        <v>26</v>
      </c>
      <c r="V96" s="88">
        <f aca="true" t="shared" si="32" ref="V96:V101">SUM(H96,O96)</f>
        <v>1392</v>
      </c>
    </row>
    <row r="97" spans="1:22" ht="12.75">
      <c r="A97" s="73" t="s">
        <v>45</v>
      </c>
      <c r="B97" s="88">
        <v>1</v>
      </c>
      <c r="C97" s="102">
        <v>0</v>
      </c>
      <c r="D97" s="90">
        <v>219</v>
      </c>
      <c r="E97" s="102">
        <v>290</v>
      </c>
      <c r="F97" s="102">
        <v>199</v>
      </c>
      <c r="G97" s="102">
        <v>66</v>
      </c>
      <c r="H97" s="88">
        <v>775</v>
      </c>
      <c r="I97" s="88">
        <v>0</v>
      </c>
      <c r="J97" s="102">
        <v>2</v>
      </c>
      <c r="K97" s="90">
        <v>180</v>
      </c>
      <c r="L97" s="102">
        <v>217</v>
      </c>
      <c r="M97" s="102">
        <v>164</v>
      </c>
      <c r="N97" s="102">
        <v>37</v>
      </c>
      <c r="O97" s="88">
        <v>600</v>
      </c>
      <c r="P97" s="88">
        <f t="shared" si="26"/>
        <v>1</v>
      </c>
      <c r="Q97" s="89">
        <f t="shared" si="27"/>
        <v>2</v>
      </c>
      <c r="R97" s="88">
        <f t="shared" si="28"/>
        <v>399</v>
      </c>
      <c r="S97" s="88">
        <f t="shared" si="29"/>
        <v>507</v>
      </c>
      <c r="T97" s="89">
        <f t="shared" si="30"/>
        <v>363</v>
      </c>
      <c r="U97" s="89">
        <f t="shared" si="31"/>
        <v>103</v>
      </c>
      <c r="V97" s="88">
        <f t="shared" si="32"/>
        <v>1375</v>
      </c>
    </row>
    <row r="98" spans="1:22" ht="12.75">
      <c r="A98" s="73" t="s">
        <v>46</v>
      </c>
      <c r="B98" s="88">
        <v>0</v>
      </c>
      <c r="C98" s="102">
        <v>0</v>
      </c>
      <c r="D98" s="90">
        <v>6</v>
      </c>
      <c r="E98" s="102">
        <v>13</v>
      </c>
      <c r="F98" s="102">
        <v>6</v>
      </c>
      <c r="G98" s="102">
        <v>4</v>
      </c>
      <c r="H98" s="88">
        <v>29</v>
      </c>
      <c r="I98" s="88">
        <v>0</v>
      </c>
      <c r="J98" s="102">
        <v>1</v>
      </c>
      <c r="K98" s="90">
        <v>24</v>
      </c>
      <c r="L98" s="102">
        <v>27</v>
      </c>
      <c r="M98" s="102">
        <v>13</v>
      </c>
      <c r="N98" s="102">
        <v>3</v>
      </c>
      <c r="O98" s="88">
        <v>68</v>
      </c>
      <c r="P98" s="88">
        <f t="shared" si="26"/>
        <v>0</v>
      </c>
      <c r="Q98" s="89">
        <f t="shared" si="27"/>
        <v>1</v>
      </c>
      <c r="R98" s="88">
        <f t="shared" si="28"/>
        <v>30</v>
      </c>
      <c r="S98" s="88">
        <f t="shared" si="29"/>
        <v>40</v>
      </c>
      <c r="T98" s="89">
        <f t="shared" si="30"/>
        <v>19</v>
      </c>
      <c r="U98" s="89">
        <f t="shared" si="31"/>
        <v>7</v>
      </c>
      <c r="V98" s="88">
        <f t="shared" si="32"/>
        <v>97</v>
      </c>
    </row>
    <row r="99" spans="1:22" ht="12.75">
      <c r="A99" s="73" t="s">
        <v>47</v>
      </c>
      <c r="B99" s="88">
        <v>0</v>
      </c>
      <c r="C99" s="102">
        <v>1</v>
      </c>
      <c r="D99" s="90">
        <v>254</v>
      </c>
      <c r="E99" s="102">
        <v>552</v>
      </c>
      <c r="F99" s="102">
        <v>279</v>
      </c>
      <c r="G99" s="102">
        <v>138</v>
      </c>
      <c r="H99" s="88">
        <v>1224</v>
      </c>
      <c r="I99" s="88">
        <v>0</v>
      </c>
      <c r="J99" s="102">
        <v>2</v>
      </c>
      <c r="K99" s="90">
        <v>212</v>
      </c>
      <c r="L99" s="102">
        <v>434</v>
      </c>
      <c r="M99" s="102">
        <v>197</v>
      </c>
      <c r="N99" s="102">
        <v>71</v>
      </c>
      <c r="O99" s="88">
        <v>916</v>
      </c>
      <c r="P99" s="88">
        <f t="shared" si="26"/>
        <v>0</v>
      </c>
      <c r="Q99" s="89">
        <f t="shared" si="27"/>
        <v>3</v>
      </c>
      <c r="R99" s="88">
        <f t="shared" si="28"/>
        <v>466</v>
      </c>
      <c r="S99" s="88">
        <f t="shared" si="29"/>
        <v>986</v>
      </c>
      <c r="T99" s="89">
        <f t="shared" si="30"/>
        <v>476</v>
      </c>
      <c r="U99" s="89">
        <f t="shared" si="31"/>
        <v>209</v>
      </c>
      <c r="V99" s="88">
        <f t="shared" si="32"/>
        <v>2140</v>
      </c>
    </row>
    <row r="100" spans="1:22" s="60" customFormat="1" ht="12.75">
      <c r="A100" s="29" t="s">
        <v>1</v>
      </c>
      <c r="B100" s="92">
        <f aca="true" t="shared" si="33" ref="B100:O100">SUM(B96:B99)</f>
        <v>2</v>
      </c>
      <c r="C100" s="93">
        <f t="shared" si="33"/>
        <v>10</v>
      </c>
      <c r="D100" s="94">
        <f t="shared" si="33"/>
        <v>775</v>
      </c>
      <c r="E100" s="93">
        <f t="shared" si="33"/>
        <v>1039</v>
      </c>
      <c r="F100" s="93">
        <f t="shared" si="33"/>
        <v>569</v>
      </c>
      <c r="G100" s="93">
        <f t="shared" si="33"/>
        <v>222</v>
      </c>
      <c r="H100" s="92">
        <f t="shared" si="33"/>
        <v>2617</v>
      </c>
      <c r="I100" s="92">
        <f t="shared" si="33"/>
        <v>0</v>
      </c>
      <c r="J100" s="93">
        <f t="shared" si="33"/>
        <v>15</v>
      </c>
      <c r="K100" s="94">
        <f t="shared" si="33"/>
        <v>858</v>
      </c>
      <c r="L100" s="93">
        <f t="shared" si="33"/>
        <v>930</v>
      </c>
      <c r="M100" s="93">
        <f t="shared" si="33"/>
        <v>461</v>
      </c>
      <c r="N100" s="93">
        <f t="shared" si="33"/>
        <v>123</v>
      </c>
      <c r="O100" s="92">
        <f t="shared" si="33"/>
        <v>2387</v>
      </c>
      <c r="P100" s="92">
        <f t="shared" si="26"/>
        <v>2</v>
      </c>
      <c r="Q100" s="93">
        <f t="shared" si="27"/>
        <v>25</v>
      </c>
      <c r="R100" s="92">
        <f t="shared" si="28"/>
        <v>1633</v>
      </c>
      <c r="S100" s="92">
        <f t="shared" si="29"/>
        <v>1969</v>
      </c>
      <c r="T100" s="93">
        <f t="shared" si="30"/>
        <v>1030</v>
      </c>
      <c r="U100" s="93">
        <f t="shared" si="31"/>
        <v>345</v>
      </c>
      <c r="V100" s="92">
        <f t="shared" si="32"/>
        <v>5004</v>
      </c>
    </row>
    <row r="101" spans="1:22" s="30" customFormat="1" ht="12.75">
      <c r="A101" s="96" t="s">
        <v>17</v>
      </c>
      <c r="B101" s="97">
        <f>SUM(B94,B100)</f>
        <v>2</v>
      </c>
      <c r="C101" s="98">
        <f aca="true" t="shared" si="34" ref="C101:O101">SUM(C94,C100)</f>
        <v>20</v>
      </c>
      <c r="D101" s="99">
        <f t="shared" si="34"/>
        <v>1829</v>
      </c>
      <c r="E101" s="98">
        <f t="shared" si="34"/>
        <v>2273</v>
      </c>
      <c r="F101" s="98">
        <f t="shared" si="34"/>
        <v>1097</v>
      </c>
      <c r="G101" s="98">
        <f t="shared" si="34"/>
        <v>388</v>
      </c>
      <c r="H101" s="97">
        <f t="shared" si="34"/>
        <v>5609</v>
      </c>
      <c r="I101" s="97">
        <f t="shared" si="34"/>
        <v>0</v>
      </c>
      <c r="J101" s="98">
        <f t="shared" si="34"/>
        <v>34</v>
      </c>
      <c r="K101" s="99">
        <f t="shared" si="34"/>
        <v>1852</v>
      </c>
      <c r="L101" s="98">
        <f t="shared" si="34"/>
        <v>2016</v>
      </c>
      <c r="M101" s="98">
        <f t="shared" si="34"/>
        <v>821</v>
      </c>
      <c r="N101" s="98">
        <f t="shared" si="34"/>
        <v>257</v>
      </c>
      <c r="O101" s="97">
        <f t="shared" si="34"/>
        <v>4980</v>
      </c>
      <c r="P101" s="97">
        <f t="shared" si="26"/>
        <v>2</v>
      </c>
      <c r="Q101" s="98">
        <f t="shared" si="27"/>
        <v>54</v>
      </c>
      <c r="R101" s="97">
        <f t="shared" si="28"/>
        <v>3681</v>
      </c>
      <c r="S101" s="97">
        <f t="shared" si="29"/>
        <v>4289</v>
      </c>
      <c r="T101" s="98">
        <f t="shared" si="30"/>
        <v>1918</v>
      </c>
      <c r="U101" s="98">
        <f t="shared" si="31"/>
        <v>645</v>
      </c>
      <c r="V101" s="97">
        <f t="shared" si="32"/>
        <v>10589</v>
      </c>
    </row>
    <row r="102" spans="1:22" s="30" customFormat="1" ht="12.75">
      <c r="A102" s="73"/>
      <c r="B102" s="103"/>
      <c r="C102" s="104"/>
      <c r="D102" s="105"/>
      <c r="E102" s="104"/>
      <c r="F102" s="104"/>
      <c r="G102" s="104"/>
      <c r="H102" s="103"/>
      <c r="I102" s="103"/>
      <c r="J102" s="104"/>
      <c r="K102" s="105"/>
      <c r="L102" s="104"/>
      <c r="M102" s="104"/>
      <c r="N102" s="104"/>
      <c r="O102" s="103"/>
      <c r="P102" s="103"/>
      <c r="Q102" s="104"/>
      <c r="R102" s="103"/>
      <c r="S102" s="103"/>
      <c r="T102" s="104"/>
      <c r="U102" s="104"/>
      <c r="V102" s="103"/>
    </row>
    <row r="103" spans="1:22" s="30" customFormat="1" ht="12.75">
      <c r="A103" s="30" t="s">
        <v>18</v>
      </c>
      <c r="B103" s="103"/>
      <c r="C103" s="104"/>
      <c r="D103" s="105"/>
      <c r="E103" s="104"/>
      <c r="F103" s="104"/>
      <c r="G103" s="104"/>
      <c r="H103" s="103"/>
      <c r="I103" s="103"/>
      <c r="J103" s="104"/>
      <c r="K103" s="105"/>
      <c r="L103" s="104"/>
      <c r="M103" s="104"/>
      <c r="N103" s="104"/>
      <c r="O103" s="103"/>
      <c r="P103" s="103"/>
      <c r="Q103" s="104"/>
      <c r="R103" s="103"/>
      <c r="S103" s="103"/>
      <c r="T103" s="104"/>
      <c r="U103" s="104"/>
      <c r="V103" s="103"/>
    </row>
    <row r="104" spans="1:22" s="30" customFormat="1" ht="12.75">
      <c r="A104" s="30" t="s">
        <v>13</v>
      </c>
      <c r="B104" s="103"/>
      <c r="C104" s="104"/>
      <c r="D104" s="105"/>
      <c r="E104" s="104"/>
      <c r="F104" s="104"/>
      <c r="G104" s="104"/>
      <c r="H104" s="103"/>
      <c r="I104" s="103"/>
      <c r="J104" s="104"/>
      <c r="K104" s="105"/>
      <c r="L104" s="104"/>
      <c r="M104" s="104"/>
      <c r="N104" s="104"/>
      <c r="O104" s="103"/>
      <c r="P104" s="103"/>
      <c r="Q104" s="104"/>
      <c r="R104" s="103"/>
      <c r="S104" s="103"/>
      <c r="T104" s="104"/>
      <c r="U104" s="104"/>
      <c r="V104" s="103"/>
    </row>
    <row r="105" spans="1:22" ht="12.75">
      <c r="A105" s="73" t="s">
        <v>44</v>
      </c>
      <c r="B105" s="88">
        <v>0</v>
      </c>
      <c r="C105" s="89">
        <v>8</v>
      </c>
      <c r="D105" s="90">
        <v>227</v>
      </c>
      <c r="E105" s="89">
        <v>155</v>
      </c>
      <c r="F105" s="89">
        <v>69</v>
      </c>
      <c r="G105" s="89">
        <v>17</v>
      </c>
      <c r="H105" s="88">
        <v>476</v>
      </c>
      <c r="I105" s="88">
        <v>0</v>
      </c>
      <c r="J105" s="89">
        <v>10</v>
      </c>
      <c r="K105" s="90">
        <v>345</v>
      </c>
      <c r="L105" s="89">
        <v>199</v>
      </c>
      <c r="M105" s="89">
        <v>101</v>
      </c>
      <c r="N105" s="89">
        <v>21</v>
      </c>
      <c r="O105" s="88">
        <v>676</v>
      </c>
      <c r="P105" s="88">
        <f aca="true" t="shared" si="35" ref="P105:U109">SUM(I105,B105)</f>
        <v>0</v>
      </c>
      <c r="Q105" s="89">
        <f t="shared" si="35"/>
        <v>18</v>
      </c>
      <c r="R105" s="88">
        <f t="shared" si="35"/>
        <v>572</v>
      </c>
      <c r="S105" s="88">
        <f t="shared" si="35"/>
        <v>354</v>
      </c>
      <c r="T105" s="89">
        <f t="shared" si="35"/>
        <v>170</v>
      </c>
      <c r="U105" s="89">
        <f t="shared" si="35"/>
        <v>38</v>
      </c>
      <c r="V105" s="88">
        <f>SUM(H105,O105)</f>
        <v>1152</v>
      </c>
    </row>
    <row r="106" spans="1:22" ht="12.75">
      <c r="A106" s="73" t="s">
        <v>45</v>
      </c>
      <c r="B106" s="88">
        <v>0</v>
      </c>
      <c r="C106" s="102">
        <v>2</v>
      </c>
      <c r="D106" s="90">
        <v>177</v>
      </c>
      <c r="E106" s="102">
        <v>283</v>
      </c>
      <c r="F106" s="102">
        <v>198</v>
      </c>
      <c r="G106" s="102">
        <v>91</v>
      </c>
      <c r="H106" s="88">
        <v>751</v>
      </c>
      <c r="I106" s="88">
        <v>0</v>
      </c>
      <c r="J106" s="102">
        <v>1</v>
      </c>
      <c r="K106" s="90">
        <v>191</v>
      </c>
      <c r="L106" s="102">
        <v>253</v>
      </c>
      <c r="M106" s="102">
        <v>158</v>
      </c>
      <c r="N106" s="102">
        <v>56</v>
      </c>
      <c r="O106" s="88">
        <v>659</v>
      </c>
      <c r="P106" s="88">
        <f t="shared" si="35"/>
        <v>0</v>
      </c>
      <c r="Q106" s="89">
        <f t="shared" si="35"/>
        <v>3</v>
      </c>
      <c r="R106" s="88">
        <f t="shared" si="35"/>
        <v>368</v>
      </c>
      <c r="S106" s="88">
        <f t="shared" si="35"/>
        <v>536</v>
      </c>
      <c r="T106" s="89">
        <f t="shared" si="35"/>
        <v>356</v>
      </c>
      <c r="U106" s="89">
        <f t="shared" si="35"/>
        <v>147</v>
      </c>
      <c r="V106" s="88">
        <f>SUM(H106,O106)</f>
        <v>1410</v>
      </c>
    </row>
    <row r="107" spans="1:22" ht="12.75">
      <c r="A107" s="73" t="s">
        <v>46</v>
      </c>
      <c r="B107" s="88">
        <v>0</v>
      </c>
      <c r="C107" s="102">
        <v>0</v>
      </c>
      <c r="D107" s="90">
        <v>5</v>
      </c>
      <c r="E107" s="102">
        <v>21</v>
      </c>
      <c r="F107" s="102">
        <v>13</v>
      </c>
      <c r="G107" s="102">
        <v>7</v>
      </c>
      <c r="H107" s="88">
        <v>46</v>
      </c>
      <c r="I107" s="88">
        <v>0</v>
      </c>
      <c r="J107" s="102">
        <v>1</v>
      </c>
      <c r="K107" s="90">
        <v>33</v>
      </c>
      <c r="L107" s="102">
        <v>37</v>
      </c>
      <c r="M107" s="102">
        <v>26</v>
      </c>
      <c r="N107" s="102">
        <v>11</v>
      </c>
      <c r="O107" s="88">
        <v>108</v>
      </c>
      <c r="P107" s="88">
        <f t="shared" si="35"/>
        <v>0</v>
      </c>
      <c r="Q107" s="89">
        <f t="shared" si="35"/>
        <v>1</v>
      </c>
      <c r="R107" s="88">
        <f t="shared" si="35"/>
        <v>38</v>
      </c>
      <c r="S107" s="88">
        <f t="shared" si="35"/>
        <v>58</v>
      </c>
      <c r="T107" s="89">
        <f t="shared" si="35"/>
        <v>39</v>
      </c>
      <c r="U107" s="89">
        <f t="shared" si="35"/>
        <v>18</v>
      </c>
      <c r="V107" s="88">
        <f>SUM(H107,O107)</f>
        <v>154</v>
      </c>
    </row>
    <row r="108" spans="1:22" ht="12.75">
      <c r="A108" s="73" t="s">
        <v>47</v>
      </c>
      <c r="B108" s="88">
        <v>0</v>
      </c>
      <c r="C108" s="102">
        <v>2</v>
      </c>
      <c r="D108" s="90">
        <v>236</v>
      </c>
      <c r="E108" s="102">
        <v>548</v>
      </c>
      <c r="F108" s="102">
        <v>292</v>
      </c>
      <c r="G108" s="102">
        <v>171</v>
      </c>
      <c r="H108" s="88">
        <v>1249</v>
      </c>
      <c r="I108" s="88">
        <v>0</v>
      </c>
      <c r="J108" s="102">
        <v>1</v>
      </c>
      <c r="K108" s="90">
        <v>172</v>
      </c>
      <c r="L108" s="102">
        <v>370</v>
      </c>
      <c r="M108" s="102">
        <v>205</v>
      </c>
      <c r="N108" s="102">
        <v>96</v>
      </c>
      <c r="O108" s="88">
        <v>844</v>
      </c>
      <c r="P108" s="88">
        <f t="shared" si="35"/>
        <v>0</v>
      </c>
      <c r="Q108" s="89">
        <f t="shared" si="35"/>
        <v>3</v>
      </c>
      <c r="R108" s="88">
        <f t="shared" si="35"/>
        <v>408</v>
      </c>
      <c r="S108" s="88">
        <f t="shared" si="35"/>
        <v>918</v>
      </c>
      <c r="T108" s="89">
        <f t="shared" si="35"/>
        <v>497</v>
      </c>
      <c r="U108" s="89">
        <f t="shared" si="35"/>
        <v>267</v>
      </c>
      <c r="V108" s="88">
        <f>SUM(H108,O108)</f>
        <v>2093</v>
      </c>
    </row>
    <row r="109" spans="1:22" s="110" customFormat="1" ht="12.75">
      <c r="A109" s="29" t="s">
        <v>1</v>
      </c>
      <c r="B109" s="92">
        <f aca="true" t="shared" si="36" ref="B109:O109">SUM(B105:B108)</f>
        <v>0</v>
      </c>
      <c r="C109" s="93">
        <f t="shared" si="36"/>
        <v>12</v>
      </c>
      <c r="D109" s="94">
        <f t="shared" si="36"/>
        <v>645</v>
      </c>
      <c r="E109" s="93">
        <f t="shared" si="36"/>
        <v>1007</v>
      </c>
      <c r="F109" s="93">
        <f t="shared" si="36"/>
        <v>572</v>
      </c>
      <c r="G109" s="93">
        <f t="shared" si="36"/>
        <v>286</v>
      </c>
      <c r="H109" s="92">
        <f t="shared" si="36"/>
        <v>2522</v>
      </c>
      <c r="I109" s="92">
        <f t="shared" si="36"/>
        <v>0</v>
      </c>
      <c r="J109" s="93">
        <f t="shared" si="36"/>
        <v>13</v>
      </c>
      <c r="K109" s="94">
        <f t="shared" si="36"/>
        <v>741</v>
      </c>
      <c r="L109" s="93">
        <f t="shared" si="36"/>
        <v>859</v>
      </c>
      <c r="M109" s="93">
        <f t="shared" si="36"/>
        <v>490</v>
      </c>
      <c r="N109" s="93">
        <f t="shared" si="36"/>
        <v>184</v>
      </c>
      <c r="O109" s="92">
        <f t="shared" si="36"/>
        <v>2287</v>
      </c>
      <c r="P109" s="92">
        <f t="shared" si="35"/>
        <v>0</v>
      </c>
      <c r="Q109" s="93">
        <f t="shared" si="35"/>
        <v>25</v>
      </c>
      <c r="R109" s="92">
        <f t="shared" si="35"/>
        <v>1386</v>
      </c>
      <c r="S109" s="92">
        <f t="shared" si="35"/>
        <v>1866</v>
      </c>
      <c r="T109" s="93">
        <f t="shared" si="35"/>
        <v>1062</v>
      </c>
      <c r="U109" s="93">
        <f t="shared" si="35"/>
        <v>470</v>
      </c>
      <c r="V109" s="92">
        <f>SUM(H109,O109)</f>
        <v>4809</v>
      </c>
    </row>
    <row r="110" spans="1:22" ht="12.75">
      <c r="A110" s="30" t="s">
        <v>14</v>
      </c>
      <c r="B110" s="88"/>
      <c r="C110" s="89"/>
      <c r="D110" s="90"/>
      <c r="E110" s="89"/>
      <c r="F110" s="89"/>
      <c r="G110" s="89"/>
      <c r="H110" s="88"/>
      <c r="I110" s="88"/>
      <c r="J110" s="89"/>
      <c r="K110" s="90"/>
      <c r="L110" s="89"/>
      <c r="M110" s="89"/>
      <c r="N110" s="89"/>
      <c r="O110" s="88"/>
      <c r="P110" s="88"/>
      <c r="Q110" s="89"/>
      <c r="R110" s="88"/>
      <c r="S110" s="88"/>
      <c r="T110" s="89"/>
      <c r="U110" s="89"/>
      <c r="V110" s="88"/>
    </row>
    <row r="111" spans="1:22" s="73" customFormat="1" ht="12.75">
      <c r="A111" s="73" t="s">
        <v>44</v>
      </c>
      <c r="B111" s="88">
        <v>1</v>
      </c>
      <c r="C111" s="89">
        <v>7</v>
      </c>
      <c r="D111" s="90">
        <v>206</v>
      </c>
      <c r="E111" s="89">
        <v>122</v>
      </c>
      <c r="F111" s="89">
        <v>59</v>
      </c>
      <c r="G111" s="89">
        <v>21</v>
      </c>
      <c r="H111" s="88">
        <v>416</v>
      </c>
      <c r="I111" s="88">
        <v>1</v>
      </c>
      <c r="J111" s="89">
        <v>9</v>
      </c>
      <c r="K111" s="90">
        <v>307</v>
      </c>
      <c r="L111" s="89">
        <v>194</v>
      </c>
      <c r="M111" s="89">
        <v>65</v>
      </c>
      <c r="N111" s="89">
        <v>11</v>
      </c>
      <c r="O111" s="88">
        <v>587</v>
      </c>
      <c r="P111" s="88">
        <f aca="true" t="shared" si="37" ref="P111:P117">SUM(I111,B111)</f>
        <v>2</v>
      </c>
      <c r="Q111" s="89">
        <f aca="true" t="shared" si="38" ref="Q111:Q117">SUM(J111,C111)</f>
        <v>16</v>
      </c>
      <c r="R111" s="88">
        <f aca="true" t="shared" si="39" ref="R111:R117">SUM(K111,D111)</f>
        <v>513</v>
      </c>
      <c r="S111" s="88">
        <f aca="true" t="shared" si="40" ref="S111:S117">SUM(L111,E111)</f>
        <v>316</v>
      </c>
      <c r="T111" s="89">
        <f aca="true" t="shared" si="41" ref="T111:T117">SUM(M111,F111)</f>
        <v>124</v>
      </c>
      <c r="U111" s="89">
        <f aca="true" t="shared" si="42" ref="U111:U117">SUM(N111,G111)</f>
        <v>32</v>
      </c>
      <c r="V111" s="88">
        <f aca="true" t="shared" si="43" ref="V111:V117">SUM(H111,O111)</f>
        <v>1003</v>
      </c>
    </row>
    <row r="112" spans="1:22" ht="12.75">
      <c r="A112" s="73" t="s">
        <v>45</v>
      </c>
      <c r="B112" s="88">
        <v>0</v>
      </c>
      <c r="C112" s="102">
        <v>0</v>
      </c>
      <c r="D112" s="90">
        <v>167</v>
      </c>
      <c r="E112" s="102">
        <v>164</v>
      </c>
      <c r="F112" s="102">
        <v>151</v>
      </c>
      <c r="G112" s="102">
        <v>75</v>
      </c>
      <c r="H112" s="88">
        <v>557</v>
      </c>
      <c r="I112" s="88">
        <v>0</v>
      </c>
      <c r="J112" s="102">
        <v>0</v>
      </c>
      <c r="K112" s="90">
        <v>145</v>
      </c>
      <c r="L112" s="102">
        <v>184</v>
      </c>
      <c r="M112" s="102">
        <v>118</v>
      </c>
      <c r="N112" s="102">
        <v>56</v>
      </c>
      <c r="O112" s="88">
        <v>503</v>
      </c>
      <c r="P112" s="88">
        <f t="shared" si="37"/>
        <v>0</v>
      </c>
      <c r="Q112" s="89">
        <f t="shared" si="38"/>
        <v>0</v>
      </c>
      <c r="R112" s="88">
        <f t="shared" si="39"/>
        <v>312</v>
      </c>
      <c r="S112" s="88">
        <f t="shared" si="40"/>
        <v>348</v>
      </c>
      <c r="T112" s="89">
        <f t="shared" si="41"/>
        <v>269</v>
      </c>
      <c r="U112" s="89">
        <f t="shared" si="42"/>
        <v>131</v>
      </c>
      <c r="V112" s="88">
        <f t="shared" si="43"/>
        <v>1060</v>
      </c>
    </row>
    <row r="113" spans="1:22" ht="12.75">
      <c r="A113" s="73" t="s">
        <v>46</v>
      </c>
      <c r="B113" s="88">
        <v>0</v>
      </c>
      <c r="C113" s="102">
        <v>0</v>
      </c>
      <c r="D113" s="90">
        <v>5</v>
      </c>
      <c r="E113" s="102">
        <v>6</v>
      </c>
      <c r="F113" s="102">
        <v>5</v>
      </c>
      <c r="G113" s="102">
        <v>2</v>
      </c>
      <c r="H113" s="88">
        <v>18</v>
      </c>
      <c r="I113" s="88">
        <v>0</v>
      </c>
      <c r="J113" s="102">
        <v>0</v>
      </c>
      <c r="K113" s="90">
        <v>22</v>
      </c>
      <c r="L113" s="102">
        <v>32</v>
      </c>
      <c r="M113" s="102">
        <v>7</v>
      </c>
      <c r="N113" s="102">
        <v>5</v>
      </c>
      <c r="O113" s="88">
        <v>66</v>
      </c>
      <c r="P113" s="88">
        <f t="shared" si="37"/>
        <v>0</v>
      </c>
      <c r="Q113" s="89">
        <f t="shared" si="38"/>
        <v>0</v>
      </c>
      <c r="R113" s="88">
        <f t="shared" si="39"/>
        <v>27</v>
      </c>
      <c r="S113" s="88">
        <f t="shared" si="40"/>
        <v>38</v>
      </c>
      <c r="T113" s="89">
        <f t="shared" si="41"/>
        <v>12</v>
      </c>
      <c r="U113" s="89">
        <f t="shared" si="42"/>
        <v>7</v>
      </c>
      <c r="V113" s="88">
        <f t="shared" si="43"/>
        <v>84</v>
      </c>
    </row>
    <row r="114" spans="1:22" ht="12.75">
      <c r="A114" s="73" t="s">
        <v>47</v>
      </c>
      <c r="B114" s="88">
        <v>0</v>
      </c>
      <c r="C114" s="102">
        <v>0</v>
      </c>
      <c r="D114" s="90">
        <v>168</v>
      </c>
      <c r="E114" s="102">
        <v>379</v>
      </c>
      <c r="F114" s="102">
        <v>232</v>
      </c>
      <c r="G114" s="102">
        <v>126</v>
      </c>
      <c r="H114" s="88">
        <v>905</v>
      </c>
      <c r="I114" s="88">
        <v>0</v>
      </c>
      <c r="J114" s="102">
        <v>0</v>
      </c>
      <c r="K114" s="90">
        <v>154</v>
      </c>
      <c r="L114" s="102">
        <v>291</v>
      </c>
      <c r="M114" s="102">
        <v>180</v>
      </c>
      <c r="N114" s="102">
        <v>79</v>
      </c>
      <c r="O114" s="88">
        <v>704</v>
      </c>
      <c r="P114" s="88">
        <f t="shared" si="37"/>
        <v>0</v>
      </c>
      <c r="Q114" s="89">
        <f t="shared" si="38"/>
        <v>0</v>
      </c>
      <c r="R114" s="88">
        <f t="shared" si="39"/>
        <v>322</v>
      </c>
      <c r="S114" s="88">
        <f t="shared" si="40"/>
        <v>670</v>
      </c>
      <c r="T114" s="89">
        <f t="shared" si="41"/>
        <v>412</v>
      </c>
      <c r="U114" s="89">
        <f t="shared" si="42"/>
        <v>205</v>
      </c>
      <c r="V114" s="88">
        <f t="shared" si="43"/>
        <v>1609</v>
      </c>
    </row>
    <row r="115" spans="1:22" s="60" customFormat="1" ht="12.75">
      <c r="A115" s="29" t="s">
        <v>1</v>
      </c>
      <c r="B115" s="92">
        <f aca="true" t="shared" si="44" ref="B115:O115">SUM(B111:B114)</f>
        <v>1</v>
      </c>
      <c r="C115" s="93">
        <f t="shared" si="44"/>
        <v>7</v>
      </c>
      <c r="D115" s="94">
        <f t="shared" si="44"/>
        <v>546</v>
      </c>
      <c r="E115" s="93">
        <f t="shared" si="44"/>
        <v>671</v>
      </c>
      <c r="F115" s="93">
        <f t="shared" si="44"/>
        <v>447</v>
      </c>
      <c r="G115" s="93">
        <f t="shared" si="44"/>
        <v>224</v>
      </c>
      <c r="H115" s="92">
        <f t="shared" si="44"/>
        <v>1896</v>
      </c>
      <c r="I115" s="92">
        <f t="shared" si="44"/>
        <v>1</v>
      </c>
      <c r="J115" s="93">
        <f t="shared" si="44"/>
        <v>9</v>
      </c>
      <c r="K115" s="94">
        <f t="shared" si="44"/>
        <v>628</v>
      </c>
      <c r="L115" s="93">
        <f t="shared" si="44"/>
        <v>701</v>
      </c>
      <c r="M115" s="93">
        <f t="shared" si="44"/>
        <v>370</v>
      </c>
      <c r="N115" s="93">
        <f t="shared" si="44"/>
        <v>151</v>
      </c>
      <c r="O115" s="92">
        <f t="shared" si="44"/>
        <v>1860</v>
      </c>
      <c r="P115" s="92">
        <f t="shared" si="37"/>
        <v>2</v>
      </c>
      <c r="Q115" s="93">
        <f t="shared" si="38"/>
        <v>16</v>
      </c>
      <c r="R115" s="92">
        <f t="shared" si="39"/>
        <v>1174</v>
      </c>
      <c r="S115" s="92">
        <f t="shared" si="40"/>
        <v>1372</v>
      </c>
      <c r="T115" s="93">
        <f t="shared" si="41"/>
        <v>817</v>
      </c>
      <c r="U115" s="93">
        <f t="shared" si="42"/>
        <v>375</v>
      </c>
      <c r="V115" s="92">
        <f t="shared" si="43"/>
        <v>3756</v>
      </c>
    </row>
    <row r="116" spans="1:22" s="1" customFormat="1" ht="12.75">
      <c r="A116" s="96" t="s">
        <v>19</v>
      </c>
      <c r="B116" s="97">
        <f>SUM(B115,B109)</f>
        <v>1</v>
      </c>
      <c r="C116" s="98">
        <f aca="true" t="shared" si="45" ref="C116:O116">SUM(C115,C109)</f>
        <v>19</v>
      </c>
      <c r="D116" s="99">
        <f t="shared" si="45"/>
        <v>1191</v>
      </c>
      <c r="E116" s="98">
        <f t="shared" si="45"/>
        <v>1678</v>
      </c>
      <c r="F116" s="98">
        <f t="shared" si="45"/>
        <v>1019</v>
      </c>
      <c r="G116" s="98">
        <f t="shared" si="45"/>
        <v>510</v>
      </c>
      <c r="H116" s="97">
        <f t="shared" si="45"/>
        <v>4418</v>
      </c>
      <c r="I116" s="97">
        <f t="shared" si="45"/>
        <v>1</v>
      </c>
      <c r="J116" s="98">
        <f t="shared" si="45"/>
        <v>22</v>
      </c>
      <c r="K116" s="99">
        <f t="shared" si="45"/>
        <v>1369</v>
      </c>
      <c r="L116" s="98">
        <f t="shared" si="45"/>
        <v>1560</v>
      </c>
      <c r="M116" s="98">
        <f t="shared" si="45"/>
        <v>860</v>
      </c>
      <c r="N116" s="98">
        <f t="shared" si="45"/>
        <v>335</v>
      </c>
      <c r="O116" s="97">
        <f t="shared" si="45"/>
        <v>4147</v>
      </c>
      <c r="P116" s="97">
        <f t="shared" si="37"/>
        <v>2</v>
      </c>
      <c r="Q116" s="98">
        <f t="shared" si="38"/>
        <v>41</v>
      </c>
      <c r="R116" s="97">
        <f t="shared" si="39"/>
        <v>2560</v>
      </c>
      <c r="S116" s="97">
        <f t="shared" si="40"/>
        <v>3238</v>
      </c>
      <c r="T116" s="98">
        <f t="shared" si="41"/>
        <v>1879</v>
      </c>
      <c r="U116" s="98">
        <f t="shared" si="42"/>
        <v>845</v>
      </c>
      <c r="V116" s="97">
        <f t="shared" si="43"/>
        <v>8565</v>
      </c>
    </row>
    <row r="117" spans="1:22" s="30" customFormat="1" ht="15" customHeight="1">
      <c r="A117" s="29" t="s">
        <v>20</v>
      </c>
      <c r="B117" s="103">
        <f>SUM(B116,B101,B86)</f>
        <v>3</v>
      </c>
      <c r="C117" s="104">
        <f aca="true" t="shared" si="46" ref="C117:O117">SUM(C116,C101,C86)</f>
        <v>89</v>
      </c>
      <c r="D117" s="105">
        <f t="shared" si="46"/>
        <v>5742</v>
      </c>
      <c r="E117" s="104">
        <f t="shared" si="46"/>
        <v>6503</v>
      </c>
      <c r="F117" s="104">
        <f t="shared" si="46"/>
        <v>2692</v>
      </c>
      <c r="G117" s="104">
        <f t="shared" si="46"/>
        <v>939</v>
      </c>
      <c r="H117" s="103">
        <f t="shared" si="46"/>
        <v>15968</v>
      </c>
      <c r="I117" s="103">
        <f t="shared" si="46"/>
        <v>3</v>
      </c>
      <c r="J117" s="104">
        <f t="shared" si="46"/>
        <v>86</v>
      </c>
      <c r="K117" s="105">
        <f t="shared" si="46"/>
        <v>5900</v>
      </c>
      <c r="L117" s="104">
        <f t="shared" si="46"/>
        <v>5718</v>
      </c>
      <c r="M117" s="104">
        <f t="shared" si="46"/>
        <v>2163</v>
      </c>
      <c r="N117" s="104">
        <f t="shared" si="46"/>
        <v>634</v>
      </c>
      <c r="O117" s="103">
        <f t="shared" si="46"/>
        <v>14504</v>
      </c>
      <c r="P117" s="103">
        <f t="shared" si="37"/>
        <v>6</v>
      </c>
      <c r="Q117" s="104">
        <f t="shared" si="38"/>
        <v>175</v>
      </c>
      <c r="R117" s="103">
        <f t="shared" si="39"/>
        <v>11642</v>
      </c>
      <c r="S117" s="103">
        <f t="shared" si="40"/>
        <v>12221</v>
      </c>
      <c r="T117" s="104">
        <f t="shared" si="41"/>
        <v>4855</v>
      </c>
      <c r="U117" s="104">
        <f t="shared" si="42"/>
        <v>1573</v>
      </c>
      <c r="V117" s="103">
        <f t="shared" si="43"/>
        <v>30472</v>
      </c>
    </row>
    <row r="118" spans="1:22" s="30" customFormat="1" ht="15" customHeight="1">
      <c r="A118" s="29"/>
      <c r="B118" s="104"/>
      <c r="C118" s="104"/>
      <c r="D118" s="104"/>
      <c r="E118" s="104"/>
      <c r="F118" s="104"/>
      <c r="G118" s="104"/>
      <c r="H118" s="104"/>
      <c r="I118" s="104"/>
      <c r="J118" s="104"/>
      <c r="K118" s="104"/>
      <c r="L118" s="104"/>
      <c r="M118" s="104"/>
      <c r="N118" s="104"/>
      <c r="O118" s="104"/>
      <c r="P118" s="104"/>
      <c r="Q118" s="104"/>
      <c r="R118" s="104"/>
      <c r="S118" s="104"/>
      <c r="T118" s="104"/>
      <c r="U118" s="104"/>
      <c r="V118" s="104"/>
    </row>
    <row r="119" spans="1:22" s="30" customFormat="1" ht="15" customHeight="1">
      <c r="A119" s="29"/>
      <c r="B119" s="104"/>
      <c r="C119" s="104"/>
      <c r="D119" s="104"/>
      <c r="E119" s="104"/>
      <c r="F119" s="104"/>
      <c r="G119" s="104"/>
      <c r="H119" s="104"/>
      <c r="I119" s="104"/>
      <c r="J119" s="104"/>
      <c r="K119" s="104"/>
      <c r="L119" s="104"/>
      <c r="M119" s="104"/>
      <c r="N119" s="104"/>
      <c r="O119" s="104"/>
      <c r="P119" s="104"/>
      <c r="Q119" s="104"/>
      <c r="R119" s="104"/>
      <c r="S119" s="104"/>
      <c r="T119" s="104"/>
      <c r="U119" s="104"/>
      <c r="V119" s="104"/>
    </row>
    <row r="120" spans="1:22" s="30" customFormat="1" ht="15" customHeight="1">
      <c r="A120" s="29"/>
      <c r="B120" s="104"/>
      <c r="C120" s="104"/>
      <c r="D120" s="104"/>
      <c r="E120" s="104"/>
      <c r="F120" s="104"/>
      <c r="G120" s="104"/>
      <c r="H120" s="104"/>
      <c r="I120" s="104"/>
      <c r="J120" s="104"/>
      <c r="K120" s="104"/>
      <c r="L120" s="104"/>
      <c r="M120" s="104"/>
      <c r="N120" s="104"/>
      <c r="O120" s="104"/>
      <c r="P120" s="104"/>
      <c r="Q120" s="104"/>
      <c r="R120" s="104"/>
      <c r="S120" s="104"/>
      <c r="T120" s="104"/>
      <c r="U120" s="104"/>
      <c r="V120" s="104"/>
    </row>
    <row r="121" spans="1:22" s="30" customFormat="1" ht="15" customHeight="1">
      <c r="A121" s="29"/>
      <c r="B121" s="104"/>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0" customFormat="1" ht="15" customHeight="1">
      <c r="A122" s="29"/>
      <c r="B122" s="104"/>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0" customFormat="1" ht="15" customHeight="1">
      <c r="A123" s="29"/>
      <c r="B123" s="104"/>
      <c r="C123" s="104"/>
      <c r="D123" s="104"/>
      <c r="E123" s="104"/>
      <c r="F123" s="104"/>
      <c r="G123" s="104"/>
      <c r="H123" s="104"/>
      <c r="I123" s="104"/>
      <c r="J123" s="104"/>
      <c r="K123" s="104"/>
      <c r="L123" s="104"/>
      <c r="M123" s="104"/>
      <c r="N123" s="104"/>
      <c r="O123" s="104"/>
      <c r="P123" s="104"/>
      <c r="Q123" s="104"/>
      <c r="R123" s="104"/>
      <c r="S123" s="104"/>
      <c r="T123" s="104"/>
      <c r="U123" s="104"/>
      <c r="V123" s="104"/>
    </row>
    <row r="124" spans="1:22" s="30" customFormat="1" ht="15" customHeight="1">
      <c r="A124" s="29"/>
      <c r="B124" s="104"/>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0" customFormat="1" ht="15" customHeight="1">
      <c r="A125" s="29"/>
      <c r="B125" s="104"/>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0" customFormat="1" ht="15" customHeight="1">
      <c r="A126" s="29"/>
      <c r="B126" s="104"/>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0" customFormat="1" ht="15" customHeight="1">
      <c r="A127" s="29"/>
      <c r="B127" s="104"/>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0" customFormat="1" ht="15" customHeight="1">
      <c r="A128" s="29"/>
      <c r="B128" s="104"/>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2" s="30" customFormat="1" ht="15" customHeight="1">
      <c r="A129" s="29"/>
      <c r="B129" s="104"/>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2" s="30" customFormat="1" ht="15" customHeight="1">
      <c r="A130" s="29"/>
      <c r="B130" s="104"/>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3" ht="12.75">
      <c r="A131" s="30" t="s">
        <v>66</v>
      </c>
      <c r="C131" s="74"/>
    </row>
    <row r="132" spans="1:22" ht="12.75">
      <c r="A132" s="222" t="s">
        <v>5</v>
      </c>
      <c r="B132" s="222"/>
      <c r="C132" s="222"/>
      <c r="D132" s="222"/>
      <c r="E132" s="222"/>
      <c r="F132" s="222"/>
      <c r="G132" s="222"/>
      <c r="H132" s="222"/>
      <c r="I132" s="222"/>
      <c r="J132" s="222"/>
      <c r="K132" s="222"/>
      <c r="L132" s="222"/>
      <c r="M132" s="222"/>
      <c r="N132" s="222"/>
      <c r="O132" s="222"/>
      <c r="P132" s="222"/>
      <c r="Q132" s="222"/>
      <c r="R132" s="222"/>
      <c r="S132" s="222"/>
      <c r="T132" s="222"/>
      <c r="U132" s="222"/>
      <c r="V132" s="222"/>
    </row>
    <row r="133" spans="1:22" ht="12.75">
      <c r="A133" s="222" t="s">
        <v>48</v>
      </c>
      <c r="B133" s="222"/>
      <c r="C133" s="222"/>
      <c r="D133" s="222"/>
      <c r="E133" s="222"/>
      <c r="F133" s="222"/>
      <c r="G133" s="222"/>
      <c r="H133" s="222"/>
      <c r="I133" s="222"/>
      <c r="J133" s="222"/>
      <c r="K133" s="222"/>
      <c r="L133" s="222"/>
      <c r="M133" s="222"/>
      <c r="N133" s="222"/>
      <c r="O133" s="222"/>
      <c r="P133" s="222"/>
      <c r="Q133" s="222"/>
      <c r="R133" s="222"/>
      <c r="S133" s="222"/>
      <c r="T133" s="222"/>
      <c r="U133" s="222"/>
      <c r="V133" s="222"/>
    </row>
    <row r="134" spans="1:22" s="2" customFormat="1" ht="12.75">
      <c r="A134" s="223" t="s">
        <v>27</v>
      </c>
      <c r="B134" s="223"/>
      <c r="C134" s="223"/>
      <c r="D134" s="223"/>
      <c r="E134" s="223"/>
      <c r="F134" s="223"/>
      <c r="G134" s="223"/>
      <c r="H134" s="223"/>
      <c r="I134" s="223"/>
      <c r="J134" s="223"/>
      <c r="K134" s="223"/>
      <c r="L134" s="223"/>
      <c r="M134" s="223"/>
      <c r="N134" s="223"/>
      <c r="O134" s="223"/>
      <c r="P134" s="223"/>
      <c r="Q134" s="223"/>
      <c r="R134" s="223"/>
      <c r="S134" s="223"/>
      <c r="T134" s="223"/>
      <c r="U134" s="223"/>
      <c r="V134" s="223"/>
    </row>
    <row r="135" spans="1:22" s="2" customFormat="1" ht="12.75">
      <c r="A135" s="72"/>
      <c r="B135" s="72"/>
      <c r="C135" s="72"/>
      <c r="D135" s="72"/>
      <c r="E135" s="72"/>
      <c r="F135" s="72"/>
      <c r="G135" s="72"/>
      <c r="H135" s="72"/>
      <c r="I135" s="72"/>
      <c r="J135" s="72"/>
      <c r="K135" s="72"/>
      <c r="L135" s="72"/>
      <c r="M135" s="72"/>
      <c r="N135" s="72"/>
      <c r="O135" s="72"/>
      <c r="P135" s="72"/>
      <c r="Q135" s="72"/>
      <c r="R135" s="72"/>
      <c r="S135" s="72"/>
      <c r="T135" s="72"/>
      <c r="U135" s="72"/>
      <c r="V135" s="72"/>
    </row>
    <row r="136" spans="1:22" ht="12.75">
      <c r="A136" s="222" t="s">
        <v>20</v>
      </c>
      <c r="B136" s="222"/>
      <c r="C136" s="222"/>
      <c r="D136" s="222"/>
      <c r="E136" s="222"/>
      <c r="F136" s="222"/>
      <c r="G136" s="222"/>
      <c r="H136" s="222"/>
      <c r="I136" s="222"/>
      <c r="J136" s="222"/>
      <c r="K136" s="222"/>
      <c r="L136" s="222"/>
      <c r="M136" s="222"/>
      <c r="N136" s="222"/>
      <c r="O136" s="222"/>
      <c r="P136" s="222"/>
      <c r="Q136" s="222"/>
      <c r="R136" s="222"/>
      <c r="S136" s="222"/>
      <c r="T136" s="222"/>
      <c r="U136" s="222"/>
      <c r="V136" s="222"/>
    </row>
    <row r="137" ht="6.75" customHeight="1" thickBot="1"/>
    <row r="138" spans="1:22" ht="12.75">
      <c r="A138" s="75"/>
      <c r="B138" s="216" t="s">
        <v>30</v>
      </c>
      <c r="C138" s="217"/>
      <c r="D138" s="217"/>
      <c r="E138" s="217"/>
      <c r="F138" s="217"/>
      <c r="G138" s="217"/>
      <c r="H138" s="218"/>
      <c r="I138" s="216" t="s">
        <v>31</v>
      </c>
      <c r="J138" s="217"/>
      <c r="K138" s="217"/>
      <c r="L138" s="217"/>
      <c r="M138" s="217"/>
      <c r="N138" s="217"/>
      <c r="O138" s="218"/>
      <c r="P138" s="216" t="s">
        <v>1</v>
      </c>
      <c r="Q138" s="217"/>
      <c r="R138" s="217"/>
      <c r="S138" s="217"/>
      <c r="T138" s="217"/>
      <c r="U138" s="217"/>
      <c r="V138" s="217"/>
    </row>
    <row r="139" spans="2:22" ht="12.75">
      <c r="B139" s="219" t="s">
        <v>32</v>
      </c>
      <c r="C139" s="220"/>
      <c r="D139" s="76" t="s">
        <v>33</v>
      </c>
      <c r="E139" s="220" t="s">
        <v>34</v>
      </c>
      <c r="F139" s="220"/>
      <c r="G139" s="220"/>
      <c r="H139" s="77" t="s">
        <v>1</v>
      </c>
      <c r="I139" s="219" t="s">
        <v>32</v>
      </c>
      <c r="J139" s="221"/>
      <c r="K139" s="73" t="s">
        <v>33</v>
      </c>
      <c r="L139" s="219" t="s">
        <v>34</v>
      </c>
      <c r="M139" s="220"/>
      <c r="N139" s="220"/>
      <c r="O139" s="77" t="s">
        <v>1</v>
      </c>
      <c r="P139" s="219" t="s">
        <v>32</v>
      </c>
      <c r="Q139" s="221"/>
      <c r="R139" s="73" t="s">
        <v>33</v>
      </c>
      <c r="S139" s="219" t="s">
        <v>34</v>
      </c>
      <c r="T139" s="220"/>
      <c r="U139" s="220"/>
      <c r="V139" s="77" t="s">
        <v>1</v>
      </c>
    </row>
    <row r="140" spans="1:22" ht="12.75">
      <c r="A140" s="78" t="s">
        <v>35</v>
      </c>
      <c r="B140" s="79" t="s">
        <v>36</v>
      </c>
      <c r="C140" s="78">
        <v>1</v>
      </c>
      <c r="D140" s="80" t="s">
        <v>37</v>
      </c>
      <c r="E140" s="78" t="s">
        <v>38</v>
      </c>
      <c r="F140" s="78" t="s">
        <v>39</v>
      </c>
      <c r="G140" s="78" t="s">
        <v>40</v>
      </c>
      <c r="H140" s="81"/>
      <c r="I140" s="79" t="s">
        <v>36</v>
      </c>
      <c r="J140" s="78">
        <v>1</v>
      </c>
      <c r="K140" s="80" t="s">
        <v>37</v>
      </c>
      <c r="L140" s="78" t="s">
        <v>38</v>
      </c>
      <c r="M140" s="78" t="s">
        <v>39</v>
      </c>
      <c r="N140" s="78" t="s">
        <v>40</v>
      </c>
      <c r="O140" s="81"/>
      <c r="P140" s="79" t="s">
        <v>36</v>
      </c>
      <c r="Q140" s="78">
        <v>1</v>
      </c>
      <c r="R140" s="80" t="s">
        <v>37</v>
      </c>
      <c r="S140" s="78" t="s">
        <v>38</v>
      </c>
      <c r="T140" s="78" t="s">
        <v>39</v>
      </c>
      <c r="U140" s="78" t="s">
        <v>40</v>
      </c>
      <c r="V140" s="81"/>
    </row>
    <row r="141" spans="1:22" ht="12.75">
      <c r="A141" s="82" t="s">
        <v>10</v>
      </c>
      <c r="B141" s="79"/>
      <c r="C141" s="78"/>
      <c r="D141" s="80"/>
      <c r="E141" s="78"/>
      <c r="F141" s="78"/>
      <c r="G141" s="78"/>
      <c r="H141" s="79"/>
      <c r="I141" s="79"/>
      <c r="J141" s="78"/>
      <c r="K141" s="80"/>
      <c r="L141" s="78"/>
      <c r="M141" s="78"/>
      <c r="N141" s="78"/>
      <c r="O141" s="79"/>
      <c r="P141" s="79"/>
      <c r="Q141" s="78"/>
      <c r="R141" s="80"/>
      <c r="S141" s="78"/>
      <c r="T141" s="78"/>
      <c r="U141" s="78"/>
      <c r="V141" s="79"/>
    </row>
    <row r="142" spans="1:22" ht="12.75">
      <c r="A142" s="30" t="s">
        <v>13</v>
      </c>
      <c r="B142" s="77"/>
      <c r="C142" s="84"/>
      <c r="D142" s="85"/>
      <c r="E142" s="84"/>
      <c r="F142" s="84"/>
      <c r="G142" s="84"/>
      <c r="H142" s="77"/>
      <c r="I142" s="77"/>
      <c r="J142" s="84"/>
      <c r="K142" s="85"/>
      <c r="L142" s="84"/>
      <c r="M142" s="84"/>
      <c r="N142" s="84"/>
      <c r="O142" s="77"/>
      <c r="P142" s="77"/>
      <c r="Q142" s="84"/>
      <c r="R142" s="85"/>
      <c r="S142" s="84"/>
      <c r="T142" s="84"/>
      <c r="U142" s="87"/>
      <c r="V142" s="77"/>
    </row>
    <row r="143" spans="1:22" ht="12.75">
      <c r="A143" s="73" t="s">
        <v>41</v>
      </c>
      <c r="B143" s="88">
        <f>SUM(B79,B13)</f>
        <v>15</v>
      </c>
      <c r="C143" s="89">
        <f aca="true" t="shared" si="47" ref="C143:V143">SUM(C79,C13)</f>
        <v>573</v>
      </c>
      <c r="D143" s="90">
        <f t="shared" si="47"/>
        <v>25805</v>
      </c>
      <c r="E143" s="89">
        <f t="shared" si="47"/>
        <v>4402</v>
      </c>
      <c r="F143" s="89">
        <f t="shared" si="47"/>
        <v>551</v>
      </c>
      <c r="G143" s="89">
        <f t="shared" si="47"/>
        <v>18</v>
      </c>
      <c r="H143" s="88">
        <f t="shared" si="47"/>
        <v>31364</v>
      </c>
      <c r="I143" s="88">
        <f t="shared" si="47"/>
        <v>8</v>
      </c>
      <c r="J143" s="89">
        <f t="shared" si="47"/>
        <v>499</v>
      </c>
      <c r="K143" s="90">
        <f t="shared" si="47"/>
        <v>26038</v>
      </c>
      <c r="L143" s="89">
        <f t="shared" si="47"/>
        <v>3796</v>
      </c>
      <c r="M143" s="89">
        <f t="shared" si="47"/>
        <v>398</v>
      </c>
      <c r="N143" s="89">
        <f t="shared" si="47"/>
        <v>19</v>
      </c>
      <c r="O143" s="88">
        <f t="shared" si="47"/>
        <v>30758</v>
      </c>
      <c r="P143" s="88">
        <f t="shared" si="47"/>
        <v>23</v>
      </c>
      <c r="Q143" s="89">
        <f t="shared" si="47"/>
        <v>1072</v>
      </c>
      <c r="R143" s="88">
        <f t="shared" si="47"/>
        <v>51843</v>
      </c>
      <c r="S143" s="88">
        <f t="shared" si="47"/>
        <v>8198</v>
      </c>
      <c r="T143" s="89">
        <f t="shared" si="47"/>
        <v>949</v>
      </c>
      <c r="U143" s="91">
        <f t="shared" si="47"/>
        <v>37</v>
      </c>
      <c r="V143" s="88">
        <f t="shared" si="47"/>
        <v>62122</v>
      </c>
    </row>
    <row r="144" spans="1:22" ht="12.75">
      <c r="A144" s="73" t="s">
        <v>42</v>
      </c>
      <c r="B144" s="88">
        <f aca="true" t="shared" si="48" ref="B144:V144">SUM(B80,B14)</f>
        <v>0</v>
      </c>
      <c r="C144" s="89">
        <f t="shared" si="48"/>
        <v>1</v>
      </c>
      <c r="D144" s="90">
        <f t="shared" si="48"/>
        <v>2732</v>
      </c>
      <c r="E144" s="89">
        <f t="shared" si="48"/>
        <v>2246</v>
      </c>
      <c r="F144" s="89">
        <f t="shared" si="48"/>
        <v>120</v>
      </c>
      <c r="G144" s="89">
        <f t="shared" si="48"/>
        <v>10</v>
      </c>
      <c r="H144" s="88">
        <f t="shared" si="48"/>
        <v>5109</v>
      </c>
      <c r="I144" s="88">
        <f t="shared" si="48"/>
        <v>0</v>
      </c>
      <c r="J144" s="89">
        <f t="shared" si="48"/>
        <v>2</v>
      </c>
      <c r="K144" s="90">
        <f t="shared" si="48"/>
        <v>2242</v>
      </c>
      <c r="L144" s="89">
        <f t="shared" si="48"/>
        <v>1693</v>
      </c>
      <c r="M144" s="89">
        <f t="shared" si="48"/>
        <v>94</v>
      </c>
      <c r="N144" s="89">
        <f t="shared" si="48"/>
        <v>4</v>
      </c>
      <c r="O144" s="88">
        <f t="shared" si="48"/>
        <v>4035</v>
      </c>
      <c r="P144" s="88">
        <f t="shared" si="48"/>
        <v>0</v>
      </c>
      <c r="Q144" s="89">
        <f t="shared" si="48"/>
        <v>3</v>
      </c>
      <c r="R144" s="88">
        <f t="shared" si="48"/>
        <v>4974</v>
      </c>
      <c r="S144" s="88">
        <f t="shared" si="48"/>
        <v>3939</v>
      </c>
      <c r="T144" s="89">
        <f t="shared" si="48"/>
        <v>214</v>
      </c>
      <c r="U144" s="91">
        <f t="shared" si="48"/>
        <v>14</v>
      </c>
      <c r="V144" s="88">
        <f t="shared" si="48"/>
        <v>9144</v>
      </c>
    </row>
    <row r="145" spans="1:22" ht="12.75">
      <c r="A145" s="29" t="s">
        <v>23</v>
      </c>
      <c r="B145" s="92">
        <f aca="true" t="shared" si="49" ref="B145:V145">SUM(B81,B15)</f>
        <v>15</v>
      </c>
      <c r="C145" s="93">
        <f t="shared" si="49"/>
        <v>574</v>
      </c>
      <c r="D145" s="94">
        <f t="shared" si="49"/>
        <v>28537</v>
      </c>
      <c r="E145" s="93">
        <f t="shared" si="49"/>
        <v>6648</v>
      </c>
      <c r="F145" s="93">
        <f t="shared" si="49"/>
        <v>671</v>
      </c>
      <c r="G145" s="93">
        <f t="shared" si="49"/>
        <v>28</v>
      </c>
      <c r="H145" s="92">
        <f t="shared" si="49"/>
        <v>36473</v>
      </c>
      <c r="I145" s="92">
        <f t="shared" si="49"/>
        <v>8</v>
      </c>
      <c r="J145" s="93">
        <f t="shared" si="49"/>
        <v>501</v>
      </c>
      <c r="K145" s="94">
        <f t="shared" si="49"/>
        <v>28280</v>
      </c>
      <c r="L145" s="93">
        <f t="shared" si="49"/>
        <v>5489</v>
      </c>
      <c r="M145" s="93">
        <f t="shared" si="49"/>
        <v>492</v>
      </c>
      <c r="N145" s="93">
        <f t="shared" si="49"/>
        <v>23</v>
      </c>
      <c r="O145" s="92">
        <f t="shared" si="49"/>
        <v>34793</v>
      </c>
      <c r="P145" s="92">
        <f t="shared" si="49"/>
        <v>23</v>
      </c>
      <c r="Q145" s="93">
        <f t="shared" si="49"/>
        <v>1075</v>
      </c>
      <c r="R145" s="92">
        <f t="shared" si="49"/>
        <v>56817</v>
      </c>
      <c r="S145" s="92">
        <f t="shared" si="49"/>
        <v>12137</v>
      </c>
      <c r="T145" s="93">
        <f t="shared" si="49"/>
        <v>1163</v>
      </c>
      <c r="U145" s="95">
        <f t="shared" si="49"/>
        <v>51</v>
      </c>
      <c r="V145" s="92">
        <f t="shared" si="49"/>
        <v>71266</v>
      </c>
    </row>
    <row r="146" spans="1:22" ht="12.75">
      <c r="A146" s="30" t="s">
        <v>14</v>
      </c>
      <c r="B146" s="88"/>
      <c r="C146" s="89"/>
      <c r="D146" s="90"/>
      <c r="E146" s="89"/>
      <c r="F146" s="89"/>
      <c r="G146" s="89"/>
      <c r="H146" s="88"/>
      <c r="I146" s="88"/>
      <c r="J146" s="89"/>
      <c r="K146" s="90"/>
      <c r="L146" s="89"/>
      <c r="M146" s="89"/>
      <c r="N146" s="89"/>
      <c r="O146" s="88"/>
      <c r="P146" s="88"/>
      <c r="Q146" s="89"/>
      <c r="R146" s="88"/>
      <c r="S146" s="88"/>
      <c r="T146" s="89"/>
      <c r="U146" s="91"/>
      <c r="V146" s="88"/>
    </row>
    <row r="147" spans="1:22" ht="12.75">
      <c r="A147" s="73" t="s">
        <v>52</v>
      </c>
      <c r="B147" s="88">
        <f aca="true" t="shared" si="50" ref="B147:V147">SUM(B83,B17)</f>
        <v>5</v>
      </c>
      <c r="C147" s="89">
        <f t="shared" si="50"/>
        <v>530</v>
      </c>
      <c r="D147" s="90">
        <f t="shared" si="50"/>
        <v>23018</v>
      </c>
      <c r="E147" s="89">
        <f t="shared" si="50"/>
        <v>3951</v>
      </c>
      <c r="F147" s="89">
        <f t="shared" si="50"/>
        <v>605</v>
      </c>
      <c r="G147" s="89">
        <f t="shared" si="50"/>
        <v>42</v>
      </c>
      <c r="H147" s="88">
        <f t="shared" si="50"/>
        <v>28151</v>
      </c>
      <c r="I147" s="88">
        <f t="shared" si="50"/>
        <v>3</v>
      </c>
      <c r="J147" s="89">
        <f t="shared" si="50"/>
        <v>490</v>
      </c>
      <c r="K147" s="90">
        <f t="shared" si="50"/>
        <v>24348</v>
      </c>
      <c r="L147" s="89">
        <f t="shared" si="50"/>
        <v>3661</v>
      </c>
      <c r="M147" s="89">
        <f t="shared" si="50"/>
        <v>473</v>
      </c>
      <c r="N147" s="89">
        <f t="shared" si="50"/>
        <v>34</v>
      </c>
      <c r="O147" s="88">
        <f t="shared" si="50"/>
        <v>29009</v>
      </c>
      <c r="P147" s="88">
        <f t="shared" si="50"/>
        <v>8</v>
      </c>
      <c r="Q147" s="89">
        <f t="shared" si="50"/>
        <v>1020</v>
      </c>
      <c r="R147" s="88">
        <f t="shared" si="50"/>
        <v>47366</v>
      </c>
      <c r="S147" s="88">
        <f t="shared" si="50"/>
        <v>7612</v>
      </c>
      <c r="T147" s="89">
        <f t="shared" si="50"/>
        <v>1078</v>
      </c>
      <c r="U147" s="91">
        <f t="shared" si="50"/>
        <v>76</v>
      </c>
      <c r="V147" s="88">
        <f t="shared" si="50"/>
        <v>57160</v>
      </c>
    </row>
    <row r="148" spans="1:22" ht="12.75">
      <c r="A148" s="73" t="s">
        <v>43</v>
      </c>
      <c r="B148" s="88">
        <f aca="true" t="shared" si="51" ref="B148:V148">SUM(B84,B18)</f>
        <v>0</v>
      </c>
      <c r="C148" s="89">
        <f t="shared" si="51"/>
        <v>5</v>
      </c>
      <c r="D148" s="90">
        <f t="shared" si="51"/>
        <v>3268</v>
      </c>
      <c r="E148" s="89">
        <f t="shared" si="51"/>
        <v>2984</v>
      </c>
      <c r="F148" s="89">
        <f t="shared" si="51"/>
        <v>245</v>
      </c>
      <c r="G148" s="89">
        <f t="shared" si="51"/>
        <v>10</v>
      </c>
      <c r="H148" s="88">
        <f t="shared" si="51"/>
        <v>6512</v>
      </c>
      <c r="I148" s="88">
        <f t="shared" si="51"/>
        <v>0</v>
      </c>
      <c r="J148" s="89">
        <f t="shared" si="51"/>
        <v>2</v>
      </c>
      <c r="K148" s="90">
        <f t="shared" si="51"/>
        <v>2502</v>
      </c>
      <c r="L148" s="89">
        <f t="shared" si="51"/>
        <v>2200</v>
      </c>
      <c r="M148" s="89">
        <f t="shared" si="51"/>
        <v>165</v>
      </c>
      <c r="N148" s="89">
        <f t="shared" si="51"/>
        <v>13</v>
      </c>
      <c r="O148" s="88">
        <f t="shared" si="51"/>
        <v>4882</v>
      </c>
      <c r="P148" s="88">
        <f t="shared" si="51"/>
        <v>0</v>
      </c>
      <c r="Q148" s="89">
        <f t="shared" si="51"/>
        <v>7</v>
      </c>
      <c r="R148" s="88">
        <f t="shared" si="51"/>
        <v>5770</v>
      </c>
      <c r="S148" s="88">
        <f t="shared" si="51"/>
        <v>5184</v>
      </c>
      <c r="T148" s="89">
        <f t="shared" si="51"/>
        <v>410</v>
      </c>
      <c r="U148" s="91">
        <f t="shared" si="51"/>
        <v>23</v>
      </c>
      <c r="V148" s="88">
        <f t="shared" si="51"/>
        <v>11394</v>
      </c>
    </row>
    <row r="149" spans="1:22" ht="12.75">
      <c r="A149" s="29" t="s">
        <v>24</v>
      </c>
      <c r="B149" s="92">
        <f aca="true" t="shared" si="52" ref="B149:V149">SUM(B85,B19)</f>
        <v>5</v>
      </c>
      <c r="C149" s="93">
        <f t="shared" si="52"/>
        <v>535</v>
      </c>
      <c r="D149" s="94">
        <f t="shared" si="52"/>
        <v>26286</v>
      </c>
      <c r="E149" s="93">
        <f t="shared" si="52"/>
        <v>6935</v>
      </c>
      <c r="F149" s="93">
        <f t="shared" si="52"/>
        <v>850</v>
      </c>
      <c r="G149" s="93">
        <f t="shared" si="52"/>
        <v>52</v>
      </c>
      <c r="H149" s="92">
        <f t="shared" si="52"/>
        <v>34663</v>
      </c>
      <c r="I149" s="92">
        <f t="shared" si="52"/>
        <v>3</v>
      </c>
      <c r="J149" s="93">
        <f t="shared" si="52"/>
        <v>492</v>
      </c>
      <c r="K149" s="94">
        <f t="shared" si="52"/>
        <v>26850</v>
      </c>
      <c r="L149" s="93">
        <f t="shared" si="52"/>
        <v>5861</v>
      </c>
      <c r="M149" s="93">
        <f t="shared" si="52"/>
        <v>638</v>
      </c>
      <c r="N149" s="93">
        <f t="shared" si="52"/>
        <v>47</v>
      </c>
      <c r="O149" s="92">
        <f t="shared" si="52"/>
        <v>33891</v>
      </c>
      <c r="P149" s="92">
        <f t="shared" si="52"/>
        <v>8</v>
      </c>
      <c r="Q149" s="93">
        <f t="shared" si="52"/>
        <v>1027</v>
      </c>
      <c r="R149" s="92">
        <f t="shared" si="52"/>
        <v>53136</v>
      </c>
      <c r="S149" s="92">
        <f t="shared" si="52"/>
        <v>12796</v>
      </c>
      <c r="T149" s="93">
        <f t="shared" si="52"/>
        <v>1488</v>
      </c>
      <c r="U149" s="95">
        <f t="shared" si="52"/>
        <v>99</v>
      </c>
      <c r="V149" s="92">
        <f t="shared" si="52"/>
        <v>68554</v>
      </c>
    </row>
    <row r="150" spans="1:22" ht="12.75">
      <c r="A150" s="96" t="s">
        <v>15</v>
      </c>
      <c r="B150" s="97">
        <f aca="true" t="shared" si="53" ref="B150:V150">SUM(B86,B20)</f>
        <v>20</v>
      </c>
      <c r="C150" s="98">
        <f t="shared" si="53"/>
        <v>1109</v>
      </c>
      <c r="D150" s="99">
        <f t="shared" si="53"/>
        <v>54823</v>
      </c>
      <c r="E150" s="98">
        <f t="shared" si="53"/>
        <v>13583</v>
      </c>
      <c r="F150" s="98">
        <f t="shared" si="53"/>
        <v>1521</v>
      </c>
      <c r="G150" s="98">
        <f t="shared" si="53"/>
        <v>80</v>
      </c>
      <c r="H150" s="97">
        <f t="shared" si="53"/>
        <v>71136</v>
      </c>
      <c r="I150" s="97">
        <f t="shared" si="53"/>
        <v>11</v>
      </c>
      <c r="J150" s="98">
        <f t="shared" si="53"/>
        <v>993</v>
      </c>
      <c r="K150" s="99">
        <f t="shared" si="53"/>
        <v>55130</v>
      </c>
      <c r="L150" s="98">
        <f t="shared" si="53"/>
        <v>11350</v>
      </c>
      <c r="M150" s="98">
        <f t="shared" si="53"/>
        <v>1130</v>
      </c>
      <c r="N150" s="98">
        <f t="shared" si="53"/>
        <v>70</v>
      </c>
      <c r="O150" s="97">
        <f t="shared" si="53"/>
        <v>68684</v>
      </c>
      <c r="P150" s="97">
        <f t="shared" si="53"/>
        <v>31</v>
      </c>
      <c r="Q150" s="98">
        <f t="shared" si="53"/>
        <v>2102</v>
      </c>
      <c r="R150" s="97">
        <f t="shared" si="53"/>
        <v>109953</v>
      </c>
      <c r="S150" s="97">
        <f t="shared" si="53"/>
        <v>24933</v>
      </c>
      <c r="T150" s="98">
        <f t="shared" si="53"/>
        <v>2651</v>
      </c>
      <c r="U150" s="100">
        <f t="shared" si="53"/>
        <v>150</v>
      </c>
      <c r="V150" s="97">
        <f t="shared" si="53"/>
        <v>139820</v>
      </c>
    </row>
    <row r="151" spans="2:22" ht="12.75">
      <c r="B151" s="88"/>
      <c r="C151" s="89"/>
      <c r="D151" s="90"/>
      <c r="E151" s="89"/>
      <c r="F151" s="89"/>
      <c r="G151" s="89"/>
      <c r="H151" s="88"/>
      <c r="I151" s="88"/>
      <c r="J151" s="89"/>
      <c r="K151" s="90"/>
      <c r="L151" s="89"/>
      <c r="M151" s="89"/>
      <c r="N151" s="89"/>
      <c r="O151" s="88"/>
      <c r="P151" s="88"/>
      <c r="Q151" s="89"/>
      <c r="R151" s="88"/>
      <c r="S151" s="88"/>
      <c r="T151" s="89"/>
      <c r="U151" s="91"/>
      <c r="V151" s="88"/>
    </row>
    <row r="152" spans="1:22" ht="12.75">
      <c r="A152" s="30" t="s">
        <v>16</v>
      </c>
      <c r="B152" s="88"/>
      <c r="C152" s="89"/>
      <c r="D152" s="90"/>
      <c r="E152" s="89"/>
      <c r="F152" s="89"/>
      <c r="G152" s="89"/>
      <c r="H152" s="88"/>
      <c r="I152" s="88"/>
      <c r="J152" s="89"/>
      <c r="K152" s="90"/>
      <c r="L152" s="89"/>
      <c r="M152" s="89"/>
      <c r="N152" s="89"/>
      <c r="O152" s="88"/>
      <c r="P152" s="88"/>
      <c r="Q152" s="89"/>
      <c r="R152" s="88"/>
      <c r="S152" s="88"/>
      <c r="T152" s="89"/>
      <c r="U152" s="91"/>
      <c r="V152" s="88"/>
    </row>
    <row r="153" spans="1:22" ht="12.75">
      <c r="A153" s="30" t="s">
        <v>13</v>
      </c>
      <c r="B153" s="88"/>
      <c r="C153" s="89"/>
      <c r="D153" s="90"/>
      <c r="E153" s="89"/>
      <c r="F153" s="89"/>
      <c r="G153" s="89"/>
      <c r="H153" s="88"/>
      <c r="I153" s="88"/>
      <c r="J153" s="89"/>
      <c r="K153" s="90"/>
      <c r="L153" s="89"/>
      <c r="M153" s="89"/>
      <c r="N153" s="89"/>
      <c r="O153" s="88"/>
      <c r="P153" s="88"/>
      <c r="Q153" s="89"/>
      <c r="R153" s="88"/>
      <c r="S153" s="88"/>
      <c r="T153" s="89"/>
      <c r="U153" s="91"/>
      <c r="V153" s="88"/>
    </row>
    <row r="154" spans="1:22" ht="12.75">
      <c r="A154" s="73" t="s">
        <v>44</v>
      </c>
      <c r="B154" s="88">
        <f aca="true" t="shared" si="54" ref="B154:V154">SUM(B90,B24)</f>
        <v>8</v>
      </c>
      <c r="C154" s="89">
        <f t="shared" si="54"/>
        <v>492</v>
      </c>
      <c r="D154" s="90">
        <f t="shared" si="54"/>
        <v>13076</v>
      </c>
      <c r="E154" s="89">
        <f t="shared" si="54"/>
        <v>1509</v>
      </c>
      <c r="F154" s="89">
        <f t="shared" si="54"/>
        <v>225</v>
      </c>
      <c r="G154" s="89">
        <f t="shared" si="54"/>
        <v>22</v>
      </c>
      <c r="H154" s="88">
        <f t="shared" si="54"/>
        <v>15332</v>
      </c>
      <c r="I154" s="88">
        <f t="shared" si="54"/>
        <v>6</v>
      </c>
      <c r="J154" s="89">
        <f t="shared" si="54"/>
        <v>435</v>
      </c>
      <c r="K154" s="90">
        <f t="shared" si="54"/>
        <v>16369</v>
      </c>
      <c r="L154" s="89">
        <f t="shared" si="54"/>
        <v>1653</v>
      </c>
      <c r="M154" s="89">
        <f t="shared" si="54"/>
        <v>230</v>
      </c>
      <c r="N154" s="89">
        <f t="shared" si="54"/>
        <v>26</v>
      </c>
      <c r="O154" s="88">
        <f t="shared" si="54"/>
        <v>18719</v>
      </c>
      <c r="P154" s="88">
        <f t="shared" si="54"/>
        <v>14</v>
      </c>
      <c r="Q154" s="89">
        <f t="shared" si="54"/>
        <v>927</v>
      </c>
      <c r="R154" s="88">
        <f t="shared" si="54"/>
        <v>29445</v>
      </c>
      <c r="S154" s="88">
        <f t="shared" si="54"/>
        <v>3162</v>
      </c>
      <c r="T154" s="89">
        <f t="shared" si="54"/>
        <v>455</v>
      </c>
      <c r="U154" s="91">
        <f t="shared" si="54"/>
        <v>48</v>
      </c>
      <c r="V154" s="88">
        <f t="shared" si="54"/>
        <v>34051</v>
      </c>
    </row>
    <row r="155" spans="1:22" ht="12.75">
      <c r="A155" s="73" t="s">
        <v>45</v>
      </c>
      <c r="B155" s="88">
        <f aca="true" t="shared" si="55" ref="B155:V155">SUM(B91,B25)</f>
        <v>1</v>
      </c>
      <c r="C155" s="102">
        <f t="shared" si="55"/>
        <v>44</v>
      </c>
      <c r="D155" s="90">
        <f t="shared" si="55"/>
        <v>7574</v>
      </c>
      <c r="E155" s="102">
        <f t="shared" si="55"/>
        <v>2915</v>
      </c>
      <c r="F155" s="102">
        <f t="shared" si="55"/>
        <v>650</v>
      </c>
      <c r="G155" s="102">
        <f t="shared" si="55"/>
        <v>106</v>
      </c>
      <c r="H155" s="88">
        <f t="shared" si="55"/>
        <v>11290</v>
      </c>
      <c r="I155" s="88">
        <f t="shared" si="55"/>
        <v>1</v>
      </c>
      <c r="J155" s="102">
        <f t="shared" si="55"/>
        <v>18</v>
      </c>
      <c r="K155" s="90">
        <f t="shared" si="55"/>
        <v>5388</v>
      </c>
      <c r="L155" s="102">
        <f t="shared" si="55"/>
        <v>1995</v>
      </c>
      <c r="M155" s="102">
        <f t="shared" si="55"/>
        <v>367</v>
      </c>
      <c r="N155" s="102">
        <f t="shared" si="55"/>
        <v>78</v>
      </c>
      <c r="O155" s="88">
        <f t="shared" si="55"/>
        <v>7847</v>
      </c>
      <c r="P155" s="88">
        <f t="shared" si="55"/>
        <v>2</v>
      </c>
      <c r="Q155" s="89">
        <f t="shared" si="55"/>
        <v>62</v>
      </c>
      <c r="R155" s="88">
        <f t="shared" si="55"/>
        <v>12962</v>
      </c>
      <c r="S155" s="88">
        <f t="shared" si="55"/>
        <v>4910</v>
      </c>
      <c r="T155" s="89">
        <f t="shared" si="55"/>
        <v>1017</v>
      </c>
      <c r="U155" s="91">
        <f t="shared" si="55"/>
        <v>184</v>
      </c>
      <c r="V155" s="88">
        <f t="shared" si="55"/>
        <v>19137</v>
      </c>
    </row>
    <row r="156" spans="1:22" ht="12.75">
      <c r="A156" s="73" t="s">
        <v>46</v>
      </c>
      <c r="B156" s="88">
        <f aca="true" t="shared" si="56" ref="B156:V156">SUM(B92,B26)</f>
        <v>0</v>
      </c>
      <c r="C156" s="102">
        <f t="shared" si="56"/>
        <v>9</v>
      </c>
      <c r="D156" s="90">
        <f t="shared" si="56"/>
        <v>249</v>
      </c>
      <c r="E156" s="102">
        <f t="shared" si="56"/>
        <v>147</v>
      </c>
      <c r="F156" s="102">
        <f t="shared" si="56"/>
        <v>47</v>
      </c>
      <c r="G156" s="102">
        <f t="shared" si="56"/>
        <v>9</v>
      </c>
      <c r="H156" s="88">
        <f t="shared" si="56"/>
        <v>461</v>
      </c>
      <c r="I156" s="88">
        <f t="shared" si="56"/>
        <v>1</v>
      </c>
      <c r="J156" s="102">
        <f t="shared" si="56"/>
        <v>6</v>
      </c>
      <c r="K156" s="90">
        <f t="shared" si="56"/>
        <v>590</v>
      </c>
      <c r="L156" s="102">
        <f t="shared" si="56"/>
        <v>215</v>
      </c>
      <c r="M156" s="102">
        <f t="shared" si="56"/>
        <v>39</v>
      </c>
      <c r="N156" s="102">
        <f t="shared" si="56"/>
        <v>9</v>
      </c>
      <c r="O156" s="88">
        <f t="shared" si="56"/>
        <v>860</v>
      </c>
      <c r="P156" s="88">
        <f t="shared" si="56"/>
        <v>1</v>
      </c>
      <c r="Q156" s="89">
        <f t="shared" si="56"/>
        <v>15</v>
      </c>
      <c r="R156" s="88">
        <f t="shared" si="56"/>
        <v>839</v>
      </c>
      <c r="S156" s="88">
        <f t="shared" si="56"/>
        <v>362</v>
      </c>
      <c r="T156" s="89">
        <f t="shared" si="56"/>
        <v>86</v>
      </c>
      <c r="U156" s="91">
        <f t="shared" si="56"/>
        <v>18</v>
      </c>
      <c r="V156" s="88">
        <f t="shared" si="56"/>
        <v>1321</v>
      </c>
    </row>
    <row r="157" spans="1:22" ht="12.75">
      <c r="A157" s="73" t="s">
        <v>47</v>
      </c>
      <c r="B157" s="88">
        <f aca="true" t="shared" si="57" ref="B157:V157">SUM(B93,B27)</f>
        <v>0</v>
      </c>
      <c r="C157" s="102">
        <f t="shared" si="57"/>
        <v>4</v>
      </c>
      <c r="D157" s="90">
        <f t="shared" si="57"/>
        <v>3447</v>
      </c>
      <c r="E157" s="102">
        <f t="shared" si="57"/>
        <v>3757</v>
      </c>
      <c r="F157" s="102">
        <f t="shared" si="57"/>
        <v>777</v>
      </c>
      <c r="G157" s="102">
        <f t="shared" si="57"/>
        <v>195</v>
      </c>
      <c r="H157" s="88">
        <f t="shared" si="57"/>
        <v>8180</v>
      </c>
      <c r="I157" s="88">
        <f t="shared" si="57"/>
        <v>0</v>
      </c>
      <c r="J157" s="102">
        <f t="shared" si="57"/>
        <v>5</v>
      </c>
      <c r="K157" s="90">
        <f t="shared" si="57"/>
        <v>2710</v>
      </c>
      <c r="L157" s="102">
        <f t="shared" si="57"/>
        <v>2723</v>
      </c>
      <c r="M157" s="102">
        <f t="shared" si="57"/>
        <v>431</v>
      </c>
      <c r="N157" s="102">
        <f t="shared" si="57"/>
        <v>116</v>
      </c>
      <c r="O157" s="88">
        <f t="shared" si="57"/>
        <v>5985</v>
      </c>
      <c r="P157" s="88">
        <f t="shared" si="57"/>
        <v>0</v>
      </c>
      <c r="Q157" s="89">
        <f t="shared" si="57"/>
        <v>9</v>
      </c>
      <c r="R157" s="88">
        <f t="shared" si="57"/>
        <v>6157</v>
      </c>
      <c r="S157" s="88">
        <f t="shared" si="57"/>
        <v>6480</v>
      </c>
      <c r="T157" s="89">
        <f t="shared" si="57"/>
        <v>1208</v>
      </c>
      <c r="U157" s="91">
        <f t="shared" si="57"/>
        <v>311</v>
      </c>
      <c r="V157" s="88">
        <f t="shared" si="57"/>
        <v>14165</v>
      </c>
    </row>
    <row r="158" spans="1:22" s="110" customFormat="1" ht="12.75">
      <c r="A158" s="29" t="s">
        <v>1</v>
      </c>
      <c r="B158" s="92">
        <f aca="true" t="shared" si="58" ref="B158:V158">SUM(B94,B28)</f>
        <v>9</v>
      </c>
      <c r="C158" s="93">
        <f t="shared" si="58"/>
        <v>549</v>
      </c>
      <c r="D158" s="94">
        <f t="shared" si="58"/>
        <v>24346</v>
      </c>
      <c r="E158" s="93">
        <f t="shared" si="58"/>
        <v>8328</v>
      </c>
      <c r="F158" s="93">
        <f t="shared" si="58"/>
        <v>1699</v>
      </c>
      <c r="G158" s="93">
        <f t="shared" si="58"/>
        <v>332</v>
      </c>
      <c r="H158" s="92">
        <f t="shared" si="58"/>
        <v>35263</v>
      </c>
      <c r="I158" s="92">
        <f t="shared" si="58"/>
        <v>8</v>
      </c>
      <c r="J158" s="93">
        <f t="shared" si="58"/>
        <v>464</v>
      </c>
      <c r="K158" s="94">
        <f t="shared" si="58"/>
        <v>25057</v>
      </c>
      <c r="L158" s="93">
        <f t="shared" si="58"/>
        <v>6586</v>
      </c>
      <c r="M158" s="93">
        <f t="shared" si="58"/>
        <v>1067</v>
      </c>
      <c r="N158" s="93">
        <f t="shared" si="58"/>
        <v>229</v>
      </c>
      <c r="O158" s="92">
        <f t="shared" si="58"/>
        <v>33411</v>
      </c>
      <c r="P158" s="92">
        <f t="shared" si="58"/>
        <v>17</v>
      </c>
      <c r="Q158" s="93">
        <f t="shared" si="58"/>
        <v>1013</v>
      </c>
      <c r="R158" s="92">
        <f t="shared" si="58"/>
        <v>49403</v>
      </c>
      <c r="S158" s="92">
        <f t="shared" si="58"/>
        <v>14914</v>
      </c>
      <c r="T158" s="93">
        <f t="shared" si="58"/>
        <v>2766</v>
      </c>
      <c r="U158" s="95">
        <f t="shared" si="58"/>
        <v>561</v>
      </c>
      <c r="V158" s="92">
        <f t="shared" si="58"/>
        <v>68674</v>
      </c>
    </row>
    <row r="159" spans="1:22" ht="12.75">
      <c r="A159" s="30" t="s">
        <v>14</v>
      </c>
      <c r="B159" s="88"/>
      <c r="C159" s="89"/>
      <c r="D159" s="90"/>
      <c r="E159" s="89"/>
      <c r="F159" s="89"/>
      <c r="G159" s="89"/>
      <c r="H159" s="88"/>
      <c r="I159" s="88"/>
      <c r="J159" s="89"/>
      <c r="K159" s="90"/>
      <c r="L159" s="89"/>
      <c r="M159" s="89"/>
      <c r="N159" s="89"/>
      <c r="O159" s="88"/>
      <c r="P159" s="88"/>
      <c r="Q159" s="89"/>
      <c r="R159" s="88"/>
      <c r="S159" s="88"/>
      <c r="T159" s="89"/>
      <c r="U159" s="91"/>
      <c r="V159" s="88"/>
    </row>
    <row r="160" spans="1:22" ht="12.75">
      <c r="A160" s="73" t="s">
        <v>44</v>
      </c>
      <c r="B160" s="88">
        <f aca="true" t="shared" si="59" ref="B160:V160">SUM(B96,B30)</f>
        <v>12</v>
      </c>
      <c r="C160" s="89">
        <f t="shared" si="59"/>
        <v>403</v>
      </c>
      <c r="D160" s="90">
        <f t="shared" si="59"/>
        <v>11152</v>
      </c>
      <c r="E160" s="89">
        <f t="shared" si="59"/>
        <v>1404</v>
      </c>
      <c r="F160" s="89">
        <f t="shared" si="59"/>
        <v>202</v>
      </c>
      <c r="G160" s="89">
        <f t="shared" si="59"/>
        <v>24</v>
      </c>
      <c r="H160" s="88">
        <f t="shared" si="59"/>
        <v>13197</v>
      </c>
      <c r="I160" s="88">
        <f t="shared" si="59"/>
        <v>9</v>
      </c>
      <c r="J160" s="89">
        <f t="shared" si="59"/>
        <v>388</v>
      </c>
      <c r="K160" s="90">
        <f t="shared" si="59"/>
        <v>14550</v>
      </c>
      <c r="L160" s="89">
        <f t="shared" si="59"/>
        <v>1350</v>
      </c>
      <c r="M160" s="89">
        <f t="shared" si="59"/>
        <v>207</v>
      </c>
      <c r="N160" s="89">
        <f t="shared" si="59"/>
        <v>27</v>
      </c>
      <c r="O160" s="88">
        <f t="shared" si="59"/>
        <v>16531</v>
      </c>
      <c r="P160" s="88">
        <f t="shared" si="59"/>
        <v>21</v>
      </c>
      <c r="Q160" s="89">
        <f t="shared" si="59"/>
        <v>791</v>
      </c>
      <c r="R160" s="88">
        <f t="shared" si="59"/>
        <v>25702</v>
      </c>
      <c r="S160" s="88">
        <f t="shared" si="59"/>
        <v>2754</v>
      </c>
      <c r="T160" s="89">
        <f t="shared" si="59"/>
        <v>409</v>
      </c>
      <c r="U160" s="91">
        <f t="shared" si="59"/>
        <v>51</v>
      </c>
      <c r="V160" s="88">
        <f t="shared" si="59"/>
        <v>29728</v>
      </c>
    </row>
    <row r="161" spans="1:22" ht="12.75">
      <c r="A161" s="73" t="s">
        <v>45</v>
      </c>
      <c r="B161" s="88">
        <f aca="true" t="shared" si="60" ref="B161:V161">SUM(B97,B31)</f>
        <v>1</v>
      </c>
      <c r="C161" s="102">
        <f t="shared" si="60"/>
        <v>46</v>
      </c>
      <c r="D161" s="90">
        <f t="shared" si="60"/>
        <v>7425</v>
      </c>
      <c r="E161" s="102">
        <f t="shared" si="60"/>
        <v>3098</v>
      </c>
      <c r="F161" s="102">
        <f t="shared" si="60"/>
        <v>886</v>
      </c>
      <c r="G161" s="102">
        <f t="shared" si="60"/>
        <v>149</v>
      </c>
      <c r="H161" s="88">
        <f t="shared" si="60"/>
        <v>11605</v>
      </c>
      <c r="I161" s="88">
        <f t="shared" si="60"/>
        <v>0</v>
      </c>
      <c r="J161" s="102">
        <f t="shared" si="60"/>
        <v>24</v>
      </c>
      <c r="K161" s="90">
        <f t="shared" si="60"/>
        <v>5692</v>
      </c>
      <c r="L161" s="102">
        <f t="shared" si="60"/>
        <v>2174</v>
      </c>
      <c r="M161" s="102">
        <f t="shared" si="60"/>
        <v>523</v>
      </c>
      <c r="N161" s="102">
        <f t="shared" si="60"/>
        <v>83</v>
      </c>
      <c r="O161" s="88">
        <f t="shared" si="60"/>
        <v>8496</v>
      </c>
      <c r="P161" s="88">
        <f t="shared" si="60"/>
        <v>1</v>
      </c>
      <c r="Q161" s="89">
        <f t="shared" si="60"/>
        <v>70</v>
      </c>
      <c r="R161" s="88">
        <f t="shared" si="60"/>
        <v>13117</v>
      </c>
      <c r="S161" s="88">
        <f t="shared" si="60"/>
        <v>5272</v>
      </c>
      <c r="T161" s="89">
        <f t="shared" si="60"/>
        <v>1409</v>
      </c>
      <c r="U161" s="91">
        <f t="shared" si="60"/>
        <v>232</v>
      </c>
      <c r="V161" s="88">
        <f t="shared" si="60"/>
        <v>20101</v>
      </c>
    </row>
    <row r="162" spans="1:22" ht="12.75">
      <c r="A162" s="73" t="s">
        <v>46</v>
      </c>
      <c r="B162" s="88">
        <f aca="true" t="shared" si="61" ref="B162:V162">SUM(B98,B32)</f>
        <v>0</v>
      </c>
      <c r="C162" s="102">
        <f t="shared" si="61"/>
        <v>3</v>
      </c>
      <c r="D162" s="90">
        <f t="shared" si="61"/>
        <v>284</v>
      </c>
      <c r="E162" s="102">
        <f t="shared" si="61"/>
        <v>181</v>
      </c>
      <c r="F162" s="102">
        <f t="shared" si="61"/>
        <v>39</v>
      </c>
      <c r="G162" s="102">
        <f t="shared" si="61"/>
        <v>9</v>
      </c>
      <c r="H162" s="88">
        <f t="shared" si="61"/>
        <v>516</v>
      </c>
      <c r="I162" s="88">
        <f t="shared" si="61"/>
        <v>1</v>
      </c>
      <c r="J162" s="102">
        <f t="shared" si="61"/>
        <v>14</v>
      </c>
      <c r="K162" s="90">
        <f t="shared" si="61"/>
        <v>638</v>
      </c>
      <c r="L162" s="102">
        <f t="shared" si="61"/>
        <v>237</v>
      </c>
      <c r="M162" s="102">
        <f t="shared" si="61"/>
        <v>48</v>
      </c>
      <c r="N162" s="102">
        <f t="shared" si="61"/>
        <v>12</v>
      </c>
      <c r="O162" s="88">
        <f t="shared" si="61"/>
        <v>950</v>
      </c>
      <c r="P162" s="88">
        <f t="shared" si="61"/>
        <v>1</v>
      </c>
      <c r="Q162" s="89">
        <f t="shared" si="61"/>
        <v>17</v>
      </c>
      <c r="R162" s="88">
        <f t="shared" si="61"/>
        <v>922</v>
      </c>
      <c r="S162" s="88">
        <f t="shared" si="61"/>
        <v>418</v>
      </c>
      <c r="T162" s="89">
        <f t="shared" si="61"/>
        <v>87</v>
      </c>
      <c r="U162" s="91">
        <f t="shared" si="61"/>
        <v>21</v>
      </c>
      <c r="V162" s="88">
        <f t="shared" si="61"/>
        <v>1466</v>
      </c>
    </row>
    <row r="163" spans="1:22" ht="12.75">
      <c r="A163" s="73" t="s">
        <v>47</v>
      </c>
      <c r="B163" s="88">
        <f aca="true" t="shared" si="62" ref="B163:V163">SUM(B99,B33)</f>
        <v>0</v>
      </c>
      <c r="C163" s="102">
        <f t="shared" si="62"/>
        <v>3</v>
      </c>
      <c r="D163" s="90">
        <f t="shared" si="62"/>
        <v>3215</v>
      </c>
      <c r="E163" s="102">
        <f t="shared" si="62"/>
        <v>3628</v>
      </c>
      <c r="F163" s="102">
        <f t="shared" si="62"/>
        <v>1013</v>
      </c>
      <c r="G163" s="102">
        <f t="shared" si="62"/>
        <v>248</v>
      </c>
      <c r="H163" s="88">
        <f t="shared" si="62"/>
        <v>8107</v>
      </c>
      <c r="I163" s="88">
        <f t="shared" si="62"/>
        <v>1</v>
      </c>
      <c r="J163" s="102">
        <f t="shared" si="62"/>
        <v>2</v>
      </c>
      <c r="K163" s="90">
        <f t="shared" si="62"/>
        <v>2757</v>
      </c>
      <c r="L163" s="102">
        <f t="shared" si="62"/>
        <v>2903</v>
      </c>
      <c r="M163" s="102">
        <f t="shared" si="62"/>
        <v>560</v>
      </c>
      <c r="N163" s="102">
        <f t="shared" si="62"/>
        <v>110</v>
      </c>
      <c r="O163" s="88">
        <f t="shared" si="62"/>
        <v>6333</v>
      </c>
      <c r="P163" s="88">
        <f t="shared" si="62"/>
        <v>1</v>
      </c>
      <c r="Q163" s="89">
        <f t="shared" si="62"/>
        <v>5</v>
      </c>
      <c r="R163" s="88">
        <f t="shared" si="62"/>
        <v>5972</v>
      </c>
      <c r="S163" s="88">
        <f t="shared" si="62"/>
        <v>6531</v>
      </c>
      <c r="T163" s="89">
        <f t="shared" si="62"/>
        <v>1573</v>
      </c>
      <c r="U163" s="91">
        <f t="shared" si="62"/>
        <v>358</v>
      </c>
      <c r="V163" s="88">
        <f t="shared" si="62"/>
        <v>14440</v>
      </c>
    </row>
    <row r="164" spans="1:22" ht="12.75">
      <c r="A164" s="29" t="s">
        <v>1</v>
      </c>
      <c r="B164" s="97">
        <f aca="true" t="shared" si="63" ref="B164:V164">SUM(B100,B34)</f>
        <v>13</v>
      </c>
      <c r="C164" s="98">
        <f t="shared" si="63"/>
        <v>455</v>
      </c>
      <c r="D164" s="99">
        <f t="shared" si="63"/>
        <v>22076</v>
      </c>
      <c r="E164" s="98">
        <f t="shared" si="63"/>
        <v>8311</v>
      </c>
      <c r="F164" s="98">
        <f t="shared" si="63"/>
        <v>2140</v>
      </c>
      <c r="G164" s="98">
        <f t="shared" si="63"/>
        <v>430</v>
      </c>
      <c r="H164" s="97">
        <f t="shared" si="63"/>
        <v>33425</v>
      </c>
      <c r="I164" s="97">
        <f t="shared" si="63"/>
        <v>11</v>
      </c>
      <c r="J164" s="98">
        <f t="shared" si="63"/>
        <v>428</v>
      </c>
      <c r="K164" s="99">
        <f t="shared" si="63"/>
        <v>23637</v>
      </c>
      <c r="L164" s="98">
        <f t="shared" si="63"/>
        <v>6664</v>
      </c>
      <c r="M164" s="98">
        <f t="shared" si="63"/>
        <v>1338</v>
      </c>
      <c r="N164" s="98">
        <f t="shared" si="63"/>
        <v>232</v>
      </c>
      <c r="O164" s="97">
        <f t="shared" si="63"/>
        <v>32310</v>
      </c>
      <c r="P164" s="97">
        <f t="shared" si="63"/>
        <v>24</v>
      </c>
      <c r="Q164" s="98">
        <f t="shared" si="63"/>
        <v>883</v>
      </c>
      <c r="R164" s="97">
        <f t="shared" si="63"/>
        <v>45713</v>
      </c>
      <c r="S164" s="97">
        <f t="shared" si="63"/>
        <v>14975</v>
      </c>
      <c r="T164" s="98">
        <f t="shared" si="63"/>
        <v>3478</v>
      </c>
      <c r="U164" s="100">
        <f t="shared" si="63"/>
        <v>662</v>
      </c>
      <c r="V164" s="97">
        <f t="shared" si="63"/>
        <v>65735</v>
      </c>
    </row>
    <row r="165" spans="1:22" ht="12.75">
      <c r="A165" s="96" t="s">
        <v>17</v>
      </c>
      <c r="B165" s="97">
        <f aca="true" t="shared" si="64" ref="B165:V165">SUM(B101,B35)</f>
        <v>22</v>
      </c>
      <c r="C165" s="98">
        <f t="shared" si="64"/>
        <v>1004</v>
      </c>
      <c r="D165" s="99">
        <f t="shared" si="64"/>
        <v>46422</v>
      </c>
      <c r="E165" s="98">
        <f t="shared" si="64"/>
        <v>16639</v>
      </c>
      <c r="F165" s="98">
        <f t="shared" si="64"/>
        <v>3839</v>
      </c>
      <c r="G165" s="98">
        <f t="shared" si="64"/>
        <v>762</v>
      </c>
      <c r="H165" s="97">
        <f t="shared" si="64"/>
        <v>68688</v>
      </c>
      <c r="I165" s="97">
        <f t="shared" si="64"/>
        <v>19</v>
      </c>
      <c r="J165" s="98">
        <f t="shared" si="64"/>
        <v>892</v>
      </c>
      <c r="K165" s="99">
        <f t="shared" si="64"/>
        <v>48694</v>
      </c>
      <c r="L165" s="98">
        <f t="shared" si="64"/>
        <v>13250</v>
      </c>
      <c r="M165" s="98">
        <f t="shared" si="64"/>
        <v>2405</v>
      </c>
      <c r="N165" s="98">
        <f t="shared" si="64"/>
        <v>461</v>
      </c>
      <c r="O165" s="97">
        <f t="shared" si="64"/>
        <v>65721</v>
      </c>
      <c r="P165" s="97">
        <f t="shared" si="64"/>
        <v>41</v>
      </c>
      <c r="Q165" s="98">
        <f t="shared" si="64"/>
        <v>1896</v>
      </c>
      <c r="R165" s="97">
        <f t="shared" si="64"/>
        <v>95116</v>
      </c>
      <c r="S165" s="97">
        <f t="shared" si="64"/>
        <v>29889</v>
      </c>
      <c r="T165" s="98">
        <f t="shared" si="64"/>
        <v>6244</v>
      </c>
      <c r="U165" s="100">
        <f t="shared" si="64"/>
        <v>1223</v>
      </c>
      <c r="V165" s="97">
        <f t="shared" si="64"/>
        <v>134409</v>
      </c>
    </row>
    <row r="166" spans="2:22" ht="12.75">
      <c r="B166" s="88"/>
      <c r="C166" s="89"/>
      <c r="D166" s="90"/>
      <c r="E166" s="89"/>
      <c r="F166" s="89"/>
      <c r="G166" s="89"/>
      <c r="H166" s="88"/>
      <c r="I166" s="88"/>
      <c r="J166" s="89"/>
      <c r="K166" s="90"/>
      <c r="L166" s="89"/>
      <c r="M166" s="89"/>
      <c r="N166" s="89"/>
      <c r="O166" s="88"/>
      <c r="P166" s="88"/>
      <c r="Q166" s="89"/>
      <c r="R166" s="88"/>
      <c r="S166" s="88"/>
      <c r="T166" s="89"/>
      <c r="U166" s="91"/>
      <c r="V166" s="88"/>
    </row>
    <row r="167" spans="1:22" ht="12.75">
      <c r="A167" s="30" t="s">
        <v>18</v>
      </c>
      <c r="B167" s="88"/>
      <c r="C167" s="89"/>
      <c r="D167" s="90"/>
      <c r="E167" s="89"/>
      <c r="F167" s="89"/>
      <c r="G167" s="89"/>
      <c r="H167" s="88"/>
      <c r="I167" s="88"/>
      <c r="J167" s="89"/>
      <c r="K167" s="90"/>
      <c r="L167" s="89"/>
      <c r="M167" s="89"/>
      <c r="N167" s="89"/>
      <c r="O167" s="88"/>
      <c r="P167" s="88"/>
      <c r="Q167" s="89"/>
      <c r="R167" s="88"/>
      <c r="S167" s="88"/>
      <c r="T167" s="89"/>
      <c r="U167" s="91"/>
      <c r="V167" s="88"/>
    </row>
    <row r="168" spans="1:22" ht="12.75">
      <c r="A168" s="30" t="s">
        <v>13</v>
      </c>
      <c r="B168" s="88"/>
      <c r="C168" s="89"/>
      <c r="D168" s="90"/>
      <c r="E168" s="89"/>
      <c r="F168" s="89"/>
      <c r="G168" s="89"/>
      <c r="H168" s="88"/>
      <c r="I168" s="88"/>
      <c r="J168" s="89"/>
      <c r="K168" s="90"/>
      <c r="L168" s="89"/>
      <c r="M168" s="89"/>
      <c r="N168" s="89"/>
      <c r="O168" s="88"/>
      <c r="P168" s="88"/>
      <c r="Q168" s="89"/>
      <c r="R168" s="88"/>
      <c r="S168" s="88"/>
      <c r="T168" s="89"/>
      <c r="U168" s="91"/>
      <c r="V168" s="88"/>
    </row>
    <row r="169" spans="1:22" ht="12.75">
      <c r="A169" s="73" t="s">
        <v>44</v>
      </c>
      <c r="B169" s="88">
        <f aca="true" t="shared" si="65" ref="B169:V169">SUM(B105,B39)</f>
        <v>8</v>
      </c>
      <c r="C169" s="89">
        <f t="shared" si="65"/>
        <v>354</v>
      </c>
      <c r="D169" s="90">
        <f t="shared" si="65"/>
        <v>9353</v>
      </c>
      <c r="E169" s="89">
        <f t="shared" si="65"/>
        <v>1550</v>
      </c>
      <c r="F169" s="89">
        <f t="shared" si="65"/>
        <v>233</v>
      </c>
      <c r="G169" s="89">
        <f t="shared" si="65"/>
        <v>36</v>
      </c>
      <c r="H169" s="88">
        <f t="shared" si="65"/>
        <v>11534</v>
      </c>
      <c r="I169" s="88">
        <f t="shared" si="65"/>
        <v>3</v>
      </c>
      <c r="J169" s="89">
        <f t="shared" si="65"/>
        <v>368</v>
      </c>
      <c r="K169" s="90">
        <f t="shared" si="65"/>
        <v>13291</v>
      </c>
      <c r="L169" s="89">
        <f t="shared" si="65"/>
        <v>1458</v>
      </c>
      <c r="M169" s="89">
        <f t="shared" si="65"/>
        <v>235</v>
      </c>
      <c r="N169" s="89">
        <f t="shared" si="65"/>
        <v>34</v>
      </c>
      <c r="O169" s="88">
        <f t="shared" si="65"/>
        <v>15389</v>
      </c>
      <c r="P169" s="88">
        <f t="shared" si="65"/>
        <v>11</v>
      </c>
      <c r="Q169" s="89">
        <f t="shared" si="65"/>
        <v>722</v>
      </c>
      <c r="R169" s="88">
        <f t="shared" si="65"/>
        <v>22644</v>
      </c>
      <c r="S169" s="88">
        <f t="shared" si="65"/>
        <v>3008</v>
      </c>
      <c r="T169" s="89">
        <f t="shared" si="65"/>
        <v>468</v>
      </c>
      <c r="U169" s="91">
        <f t="shared" si="65"/>
        <v>70</v>
      </c>
      <c r="V169" s="88">
        <f t="shared" si="65"/>
        <v>26923</v>
      </c>
    </row>
    <row r="170" spans="1:22" ht="12.75">
      <c r="A170" s="73" t="s">
        <v>45</v>
      </c>
      <c r="B170" s="88">
        <f aca="true" t="shared" si="66" ref="B170:V170">SUM(B106,B40)</f>
        <v>0</v>
      </c>
      <c r="C170" s="102">
        <f t="shared" si="66"/>
        <v>54</v>
      </c>
      <c r="D170" s="90">
        <f t="shared" si="66"/>
        <v>7786</v>
      </c>
      <c r="E170" s="102">
        <f t="shared" si="66"/>
        <v>3956</v>
      </c>
      <c r="F170" s="102">
        <f t="shared" si="66"/>
        <v>1129</v>
      </c>
      <c r="G170" s="102">
        <f t="shared" si="66"/>
        <v>258</v>
      </c>
      <c r="H170" s="88">
        <f t="shared" si="66"/>
        <v>13183</v>
      </c>
      <c r="I170" s="88">
        <f t="shared" si="66"/>
        <v>0</v>
      </c>
      <c r="J170" s="102">
        <f t="shared" si="66"/>
        <v>35</v>
      </c>
      <c r="K170" s="90">
        <f t="shared" si="66"/>
        <v>6287</v>
      </c>
      <c r="L170" s="102">
        <f t="shared" si="66"/>
        <v>2676</v>
      </c>
      <c r="M170" s="102">
        <f t="shared" si="66"/>
        <v>643</v>
      </c>
      <c r="N170" s="102">
        <f t="shared" si="66"/>
        <v>153</v>
      </c>
      <c r="O170" s="88">
        <f t="shared" si="66"/>
        <v>9794</v>
      </c>
      <c r="P170" s="88">
        <f t="shared" si="66"/>
        <v>0</v>
      </c>
      <c r="Q170" s="89">
        <f t="shared" si="66"/>
        <v>89</v>
      </c>
      <c r="R170" s="88">
        <f t="shared" si="66"/>
        <v>14073</v>
      </c>
      <c r="S170" s="88">
        <f t="shared" si="66"/>
        <v>6632</v>
      </c>
      <c r="T170" s="89">
        <f t="shared" si="66"/>
        <v>1772</v>
      </c>
      <c r="U170" s="91">
        <f t="shared" si="66"/>
        <v>411</v>
      </c>
      <c r="V170" s="88">
        <f t="shared" si="66"/>
        <v>22977</v>
      </c>
    </row>
    <row r="171" spans="1:22" ht="12.75">
      <c r="A171" s="73" t="s">
        <v>46</v>
      </c>
      <c r="B171" s="88">
        <f aca="true" t="shared" si="67" ref="B171:V171">SUM(B107,B41)</f>
        <v>0</v>
      </c>
      <c r="C171" s="102">
        <f t="shared" si="67"/>
        <v>10</v>
      </c>
      <c r="D171" s="90">
        <f t="shared" si="67"/>
        <v>320</v>
      </c>
      <c r="E171" s="102">
        <f t="shared" si="67"/>
        <v>246</v>
      </c>
      <c r="F171" s="102">
        <f t="shared" si="67"/>
        <v>78</v>
      </c>
      <c r="G171" s="102">
        <f t="shared" si="67"/>
        <v>27</v>
      </c>
      <c r="H171" s="88">
        <f t="shared" si="67"/>
        <v>681</v>
      </c>
      <c r="I171" s="88">
        <f t="shared" si="67"/>
        <v>0</v>
      </c>
      <c r="J171" s="102">
        <f t="shared" si="67"/>
        <v>13</v>
      </c>
      <c r="K171" s="90">
        <f t="shared" si="67"/>
        <v>695</v>
      </c>
      <c r="L171" s="102">
        <f t="shared" si="67"/>
        <v>326</v>
      </c>
      <c r="M171" s="102">
        <f t="shared" si="67"/>
        <v>104</v>
      </c>
      <c r="N171" s="102">
        <f t="shared" si="67"/>
        <v>24</v>
      </c>
      <c r="O171" s="88">
        <f t="shared" si="67"/>
        <v>1162</v>
      </c>
      <c r="P171" s="88">
        <f t="shared" si="67"/>
        <v>0</v>
      </c>
      <c r="Q171" s="89">
        <f t="shared" si="67"/>
        <v>23</v>
      </c>
      <c r="R171" s="88">
        <f t="shared" si="67"/>
        <v>1015</v>
      </c>
      <c r="S171" s="88">
        <f t="shared" si="67"/>
        <v>572</v>
      </c>
      <c r="T171" s="89">
        <f t="shared" si="67"/>
        <v>182</v>
      </c>
      <c r="U171" s="91">
        <f t="shared" si="67"/>
        <v>51</v>
      </c>
      <c r="V171" s="88">
        <f t="shared" si="67"/>
        <v>1843</v>
      </c>
    </row>
    <row r="172" spans="1:22" ht="12.75">
      <c r="A172" s="73" t="s">
        <v>47</v>
      </c>
      <c r="B172" s="88">
        <f aca="true" t="shared" si="68" ref="B172:V172">SUM(B108,B42)</f>
        <v>0</v>
      </c>
      <c r="C172" s="102">
        <f t="shared" si="68"/>
        <v>5</v>
      </c>
      <c r="D172" s="90">
        <f t="shared" si="68"/>
        <v>3269</v>
      </c>
      <c r="E172" s="102">
        <f t="shared" si="68"/>
        <v>3927</v>
      </c>
      <c r="F172" s="102">
        <f t="shared" si="68"/>
        <v>1095</v>
      </c>
      <c r="G172" s="102">
        <f t="shared" si="68"/>
        <v>406</v>
      </c>
      <c r="H172" s="88">
        <f t="shared" si="68"/>
        <v>8702</v>
      </c>
      <c r="I172" s="88">
        <f t="shared" si="68"/>
        <v>0</v>
      </c>
      <c r="J172" s="102">
        <f t="shared" si="68"/>
        <v>5</v>
      </c>
      <c r="K172" s="90">
        <f t="shared" si="68"/>
        <v>2739</v>
      </c>
      <c r="L172" s="102">
        <f t="shared" si="68"/>
        <v>2922</v>
      </c>
      <c r="M172" s="102">
        <f t="shared" si="68"/>
        <v>812</v>
      </c>
      <c r="N172" s="102">
        <f t="shared" si="68"/>
        <v>231</v>
      </c>
      <c r="O172" s="88">
        <f t="shared" si="68"/>
        <v>6709</v>
      </c>
      <c r="P172" s="88">
        <f t="shared" si="68"/>
        <v>0</v>
      </c>
      <c r="Q172" s="89">
        <f t="shared" si="68"/>
        <v>10</v>
      </c>
      <c r="R172" s="88">
        <f t="shared" si="68"/>
        <v>6008</v>
      </c>
      <c r="S172" s="88">
        <f t="shared" si="68"/>
        <v>6849</v>
      </c>
      <c r="T172" s="89">
        <f t="shared" si="68"/>
        <v>1907</v>
      </c>
      <c r="U172" s="91">
        <f t="shared" si="68"/>
        <v>637</v>
      </c>
      <c r="V172" s="88">
        <f t="shared" si="68"/>
        <v>15411</v>
      </c>
    </row>
    <row r="173" spans="1:22" ht="12.75">
      <c r="A173" s="29" t="s">
        <v>1</v>
      </c>
      <c r="B173" s="97">
        <f aca="true" t="shared" si="69" ref="B173:V173">SUM(B109,B43)</f>
        <v>8</v>
      </c>
      <c r="C173" s="98">
        <f t="shared" si="69"/>
        <v>423</v>
      </c>
      <c r="D173" s="99">
        <f t="shared" si="69"/>
        <v>20728</v>
      </c>
      <c r="E173" s="98">
        <f t="shared" si="69"/>
        <v>9679</v>
      </c>
      <c r="F173" s="98">
        <f t="shared" si="69"/>
        <v>2535</v>
      </c>
      <c r="G173" s="98">
        <f t="shared" si="69"/>
        <v>727</v>
      </c>
      <c r="H173" s="97">
        <f t="shared" si="69"/>
        <v>34100</v>
      </c>
      <c r="I173" s="97">
        <f t="shared" si="69"/>
        <v>3</v>
      </c>
      <c r="J173" s="98">
        <f t="shared" si="69"/>
        <v>421</v>
      </c>
      <c r="K173" s="99">
        <f t="shared" si="69"/>
        <v>23012</v>
      </c>
      <c r="L173" s="98">
        <f t="shared" si="69"/>
        <v>7382</v>
      </c>
      <c r="M173" s="98">
        <f t="shared" si="69"/>
        <v>1794</v>
      </c>
      <c r="N173" s="98">
        <f t="shared" si="69"/>
        <v>442</v>
      </c>
      <c r="O173" s="97">
        <f t="shared" si="69"/>
        <v>33054</v>
      </c>
      <c r="P173" s="97">
        <f t="shared" si="69"/>
        <v>11</v>
      </c>
      <c r="Q173" s="98">
        <f t="shared" si="69"/>
        <v>844</v>
      </c>
      <c r="R173" s="97">
        <f t="shared" si="69"/>
        <v>43740</v>
      </c>
      <c r="S173" s="97">
        <f t="shared" si="69"/>
        <v>17061</v>
      </c>
      <c r="T173" s="98">
        <f t="shared" si="69"/>
        <v>4329</v>
      </c>
      <c r="U173" s="100">
        <f t="shared" si="69"/>
        <v>1169</v>
      </c>
      <c r="V173" s="97">
        <f t="shared" si="69"/>
        <v>67154</v>
      </c>
    </row>
    <row r="174" spans="1:22" ht="12.75">
      <c r="A174" s="30" t="s">
        <v>14</v>
      </c>
      <c r="B174" s="88"/>
      <c r="C174" s="89"/>
      <c r="D174" s="90"/>
      <c r="E174" s="89"/>
      <c r="F174" s="89"/>
      <c r="G174" s="89"/>
      <c r="H174" s="88"/>
      <c r="I174" s="88"/>
      <c r="J174" s="89"/>
      <c r="K174" s="90"/>
      <c r="L174" s="89"/>
      <c r="M174" s="89"/>
      <c r="N174" s="89"/>
      <c r="O174" s="88"/>
      <c r="P174" s="88"/>
      <c r="Q174" s="89"/>
      <c r="R174" s="88"/>
      <c r="S174" s="88"/>
      <c r="T174" s="89"/>
      <c r="U174" s="91"/>
      <c r="V174" s="88"/>
    </row>
    <row r="175" spans="1:22" ht="12.75">
      <c r="A175" s="73" t="s">
        <v>44</v>
      </c>
      <c r="B175" s="88">
        <f aca="true" t="shared" si="70" ref="B175:V175">SUM(B111,B45)</f>
        <v>6</v>
      </c>
      <c r="C175" s="89">
        <f t="shared" si="70"/>
        <v>349</v>
      </c>
      <c r="D175" s="90">
        <f t="shared" si="70"/>
        <v>8574</v>
      </c>
      <c r="E175" s="89">
        <f t="shared" si="70"/>
        <v>1372</v>
      </c>
      <c r="F175" s="89">
        <f t="shared" si="70"/>
        <v>222</v>
      </c>
      <c r="G175" s="89">
        <f t="shared" si="70"/>
        <v>43</v>
      </c>
      <c r="H175" s="88">
        <f t="shared" si="70"/>
        <v>10566</v>
      </c>
      <c r="I175" s="88">
        <f t="shared" si="70"/>
        <v>2</v>
      </c>
      <c r="J175" s="89">
        <f t="shared" si="70"/>
        <v>329</v>
      </c>
      <c r="K175" s="90">
        <f t="shared" si="70"/>
        <v>12716</v>
      </c>
      <c r="L175" s="89">
        <f t="shared" si="70"/>
        <v>1323</v>
      </c>
      <c r="M175" s="89">
        <f t="shared" si="70"/>
        <v>189</v>
      </c>
      <c r="N175" s="89">
        <f t="shared" si="70"/>
        <v>28</v>
      </c>
      <c r="O175" s="88">
        <f t="shared" si="70"/>
        <v>14587</v>
      </c>
      <c r="P175" s="88">
        <f t="shared" si="70"/>
        <v>8</v>
      </c>
      <c r="Q175" s="89">
        <f t="shared" si="70"/>
        <v>678</v>
      </c>
      <c r="R175" s="88">
        <f t="shared" si="70"/>
        <v>21290</v>
      </c>
      <c r="S175" s="88">
        <f t="shared" si="70"/>
        <v>2695</v>
      </c>
      <c r="T175" s="89">
        <f t="shared" si="70"/>
        <v>411</v>
      </c>
      <c r="U175" s="91">
        <f t="shared" si="70"/>
        <v>71</v>
      </c>
      <c r="V175" s="88">
        <f t="shared" si="70"/>
        <v>25153</v>
      </c>
    </row>
    <row r="176" spans="1:22" ht="12.75">
      <c r="A176" s="73" t="s">
        <v>45</v>
      </c>
      <c r="B176" s="88">
        <f aca="true" t="shared" si="71" ref="B176:V176">SUM(B112,B46)</f>
        <v>0</v>
      </c>
      <c r="C176" s="102">
        <f t="shared" si="71"/>
        <v>44</v>
      </c>
      <c r="D176" s="90">
        <f t="shared" si="71"/>
        <v>6795</v>
      </c>
      <c r="E176" s="102">
        <f t="shared" si="71"/>
        <v>3324</v>
      </c>
      <c r="F176" s="102">
        <f t="shared" si="71"/>
        <v>1056</v>
      </c>
      <c r="G176" s="102">
        <f t="shared" si="71"/>
        <v>296</v>
      </c>
      <c r="H176" s="88">
        <f t="shared" si="71"/>
        <v>11515</v>
      </c>
      <c r="I176" s="88">
        <f t="shared" si="71"/>
        <v>0</v>
      </c>
      <c r="J176" s="102">
        <f t="shared" si="71"/>
        <v>22</v>
      </c>
      <c r="K176" s="90">
        <f t="shared" si="71"/>
        <v>5920</v>
      </c>
      <c r="L176" s="102">
        <f t="shared" si="71"/>
        <v>2352</v>
      </c>
      <c r="M176" s="102">
        <f t="shared" si="71"/>
        <v>557</v>
      </c>
      <c r="N176" s="102">
        <f t="shared" si="71"/>
        <v>148</v>
      </c>
      <c r="O176" s="88">
        <f t="shared" si="71"/>
        <v>8999</v>
      </c>
      <c r="P176" s="88">
        <f t="shared" si="71"/>
        <v>0</v>
      </c>
      <c r="Q176" s="89">
        <f t="shared" si="71"/>
        <v>66</v>
      </c>
      <c r="R176" s="88">
        <f t="shared" si="71"/>
        <v>12715</v>
      </c>
      <c r="S176" s="88">
        <f t="shared" si="71"/>
        <v>5676</v>
      </c>
      <c r="T176" s="89">
        <f t="shared" si="71"/>
        <v>1613</v>
      </c>
      <c r="U176" s="91">
        <f t="shared" si="71"/>
        <v>444</v>
      </c>
      <c r="V176" s="88">
        <f t="shared" si="71"/>
        <v>20514</v>
      </c>
    </row>
    <row r="177" spans="1:22" ht="12.75">
      <c r="A177" s="73" t="s">
        <v>46</v>
      </c>
      <c r="B177" s="88">
        <f aca="true" t="shared" si="72" ref="B177:V177">SUM(B113,B47)</f>
        <v>0</v>
      </c>
      <c r="C177" s="102">
        <f t="shared" si="72"/>
        <v>5</v>
      </c>
      <c r="D177" s="90">
        <f t="shared" si="72"/>
        <v>214</v>
      </c>
      <c r="E177" s="102">
        <f t="shared" si="72"/>
        <v>171</v>
      </c>
      <c r="F177" s="102">
        <f t="shared" si="72"/>
        <v>50</v>
      </c>
      <c r="G177" s="102">
        <f t="shared" si="72"/>
        <v>14</v>
      </c>
      <c r="H177" s="88">
        <f t="shared" si="72"/>
        <v>454</v>
      </c>
      <c r="I177" s="88">
        <f t="shared" si="72"/>
        <v>0</v>
      </c>
      <c r="J177" s="102">
        <f t="shared" si="72"/>
        <v>10</v>
      </c>
      <c r="K177" s="90">
        <f t="shared" si="72"/>
        <v>618</v>
      </c>
      <c r="L177" s="102">
        <f t="shared" si="72"/>
        <v>286</v>
      </c>
      <c r="M177" s="102">
        <f t="shared" si="72"/>
        <v>44</v>
      </c>
      <c r="N177" s="102">
        <f t="shared" si="72"/>
        <v>15</v>
      </c>
      <c r="O177" s="88">
        <f t="shared" si="72"/>
        <v>973</v>
      </c>
      <c r="P177" s="88">
        <f t="shared" si="72"/>
        <v>0</v>
      </c>
      <c r="Q177" s="89">
        <f t="shared" si="72"/>
        <v>15</v>
      </c>
      <c r="R177" s="88">
        <f t="shared" si="72"/>
        <v>832</v>
      </c>
      <c r="S177" s="88">
        <f t="shared" si="72"/>
        <v>457</v>
      </c>
      <c r="T177" s="89">
        <f t="shared" si="72"/>
        <v>94</v>
      </c>
      <c r="U177" s="91">
        <f t="shared" si="72"/>
        <v>29</v>
      </c>
      <c r="V177" s="88">
        <f t="shared" si="72"/>
        <v>1427</v>
      </c>
    </row>
    <row r="178" spans="1:22" ht="12.75">
      <c r="A178" s="73" t="s">
        <v>47</v>
      </c>
      <c r="B178" s="88">
        <f aca="true" t="shared" si="73" ref="B178:V178">SUM(B114,B48)</f>
        <v>0</v>
      </c>
      <c r="C178" s="102">
        <f t="shared" si="73"/>
        <v>1</v>
      </c>
      <c r="D178" s="90">
        <f t="shared" si="73"/>
        <v>3013</v>
      </c>
      <c r="E178" s="102">
        <f t="shared" si="73"/>
        <v>3285</v>
      </c>
      <c r="F178" s="102">
        <f t="shared" si="73"/>
        <v>1000</v>
      </c>
      <c r="G178" s="102">
        <f t="shared" si="73"/>
        <v>357</v>
      </c>
      <c r="H178" s="88">
        <f t="shared" si="73"/>
        <v>7656</v>
      </c>
      <c r="I178" s="88">
        <f t="shared" si="73"/>
        <v>0</v>
      </c>
      <c r="J178" s="102">
        <f t="shared" si="73"/>
        <v>4</v>
      </c>
      <c r="K178" s="90">
        <f t="shared" si="73"/>
        <v>2637</v>
      </c>
      <c r="L178" s="102">
        <f t="shared" si="73"/>
        <v>2652</v>
      </c>
      <c r="M178" s="102">
        <f t="shared" si="73"/>
        <v>690</v>
      </c>
      <c r="N178" s="102">
        <f t="shared" si="73"/>
        <v>197</v>
      </c>
      <c r="O178" s="88">
        <f t="shared" si="73"/>
        <v>6180</v>
      </c>
      <c r="P178" s="88">
        <f t="shared" si="73"/>
        <v>0</v>
      </c>
      <c r="Q178" s="89">
        <f t="shared" si="73"/>
        <v>5</v>
      </c>
      <c r="R178" s="88">
        <f t="shared" si="73"/>
        <v>5650</v>
      </c>
      <c r="S178" s="88">
        <f t="shared" si="73"/>
        <v>5937</v>
      </c>
      <c r="T178" s="89">
        <f t="shared" si="73"/>
        <v>1690</v>
      </c>
      <c r="U178" s="91">
        <f t="shared" si="73"/>
        <v>554</v>
      </c>
      <c r="V178" s="88">
        <f t="shared" si="73"/>
        <v>13836</v>
      </c>
    </row>
    <row r="179" spans="1:22" ht="12.75">
      <c r="A179" s="29" t="s">
        <v>1</v>
      </c>
      <c r="B179" s="97">
        <f aca="true" t="shared" si="74" ref="B179:V179">SUM(B115,B49)</f>
        <v>6</v>
      </c>
      <c r="C179" s="98">
        <f t="shared" si="74"/>
        <v>399</v>
      </c>
      <c r="D179" s="99">
        <f t="shared" si="74"/>
        <v>18596</v>
      </c>
      <c r="E179" s="98">
        <f t="shared" si="74"/>
        <v>8152</v>
      </c>
      <c r="F179" s="98">
        <f t="shared" si="74"/>
        <v>2328</v>
      </c>
      <c r="G179" s="98">
        <f t="shared" si="74"/>
        <v>710</v>
      </c>
      <c r="H179" s="97">
        <f t="shared" si="74"/>
        <v>30191</v>
      </c>
      <c r="I179" s="97">
        <f t="shared" si="74"/>
        <v>2</v>
      </c>
      <c r="J179" s="98">
        <f t="shared" si="74"/>
        <v>365</v>
      </c>
      <c r="K179" s="99">
        <f t="shared" si="74"/>
        <v>21891</v>
      </c>
      <c r="L179" s="98">
        <f t="shared" si="74"/>
        <v>6613</v>
      </c>
      <c r="M179" s="98">
        <f t="shared" si="74"/>
        <v>1480</v>
      </c>
      <c r="N179" s="98">
        <f t="shared" si="74"/>
        <v>388</v>
      </c>
      <c r="O179" s="97">
        <f t="shared" si="74"/>
        <v>30739</v>
      </c>
      <c r="P179" s="97">
        <f t="shared" si="74"/>
        <v>8</v>
      </c>
      <c r="Q179" s="98">
        <f t="shared" si="74"/>
        <v>764</v>
      </c>
      <c r="R179" s="97">
        <f t="shared" si="74"/>
        <v>40487</v>
      </c>
      <c r="S179" s="97">
        <f t="shared" si="74"/>
        <v>14765</v>
      </c>
      <c r="T179" s="98">
        <f t="shared" si="74"/>
        <v>3808</v>
      </c>
      <c r="U179" s="100">
        <f t="shared" si="74"/>
        <v>1098</v>
      </c>
      <c r="V179" s="97">
        <f t="shared" si="74"/>
        <v>60930</v>
      </c>
    </row>
    <row r="180" spans="1:22" ht="12.75">
      <c r="A180" s="96" t="s">
        <v>19</v>
      </c>
      <c r="B180" s="97">
        <f aca="true" t="shared" si="75" ref="B180:V180">SUM(B116,B50)</f>
        <v>14</v>
      </c>
      <c r="C180" s="98">
        <f t="shared" si="75"/>
        <v>822</v>
      </c>
      <c r="D180" s="99">
        <f t="shared" si="75"/>
        <v>39324</v>
      </c>
      <c r="E180" s="98">
        <f t="shared" si="75"/>
        <v>17831</v>
      </c>
      <c r="F180" s="98">
        <f t="shared" si="75"/>
        <v>4863</v>
      </c>
      <c r="G180" s="98">
        <f t="shared" si="75"/>
        <v>1437</v>
      </c>
      <c r="H180" s="97">
        <f t="shared" si="75"/>
        <v>64291</v>
      </c>
      <c r="I180" s="97">
        <f t="shared" si="75"/>
        <v>5</v>
      </c>
      <c r="J180" s="98">
        <f t="shared" si="75"/>
        <v>786</v>
      </c>
      <c r="K180" s="99">
        <f t="shared" si="75"/>
        <v>44903</v>
      </c>
      <c r="L180" s="98">
        <f t="shared" si="75"/>
        <v>13995</v>
      </c>
      <c r="M180" s="98">
        <f t="shared" si="75"/>
        <v>3274</v>
      </c>
      <c r="N180" s="98">
        <f t="shared" si="75"/>
        <v>830</v>
      </c>
      <c r="O180" s="97">
        <f t="shared" si="75"/>
        <v>63793</v>
      </c>
      <c r="P180" s="97">
        <f t="shared" si="75"/>
        <v>19</v>
      </c>
      <c r="Q180" s="98">
        <f t="shared" si="75"/>
        <v>1608</v>
      </c>
      <c r="R180" s="97">
        <f t="shared" si="75"/>
        <v>84227</v>
      </c>
      <c r="S180" s="97">
        <f t="shared" si="75"/>
        <v>31826</v>
      </c>
      <c r="T180" s="98">
        <f t="shared" si="75"/>
        <v>8137</v>
      </c>
      <c r="U180" s="100">
        <f t="shared" si="75"/>
        <v>2267</v>
      </c>
      <c r="V180" s="97">
        <f t="shared" si="75"/>
        <v>128084</v>
      </c>
    </row>
    <row r="181" spans="1:22" ht="12.75">
      <c r="A181" s="29" t="s">
        <v>20</v>
      </c>
      <c r="B181" s="103">
        <f aca="true" t="shared" si="76" ref="B181:V181">SUM(B117,B51)</f>
        <v>56</v>
      </c>
      <c r="C181" s="104">
        <f t="shared" si="76"/>
        <v>2935</v>
      </c>
      <c r="D181" s="105">
        <f t="shared" si="76"/>
        <v>140569</v>
      </c>
      <c r="E181" s="104">
        <f t="shared" si="76"/>
        <v>48053</v>
      </c>
      <c r="F181" s="104">
        <f t="shared" si="76"/>
        <v>10223</v>
      </c>
      <c r="G181" s="104">
        <f t="shared" si="76"/>
        <v>2279</v>
      </c>
      <c r="H181" s="103">
        <f t="shared" si="76"/>
        <v>204115</v>
      </c>
      <c r="I181" s="103">
        <f t="shared" si="76"/>
        <v>35</v>
      </c>
      <c r="J181" s="104">
        <f t="shared" si="76"/>
        <v>2671</v>
      </c>
      <c r="K181" s="105">
        <f t="shared" si="76"/>
        <v>148727</v>
      </c>
      <c r="L181" s="104">
        <f t="shared" si="76"/>
        <v>38595</v>
      </c>
      <c r="M181" s="104">
        <f t="shared" si="76"/>
        <v>6809</v>
      </c>
      <c r="N181" s="104">
        <f t="shared" si="76"/>
        <v>1361</v>
      </c>
      <c r="O181" s="103">
        <f t="shared" si="76"/>
        <v>198198</v>
      </c>
      <c r="P181" s="103">
        <f t="shared" si="76"/>
        <v>91</v>
      </c>
      <c r="Q181" s="104">
        <f t="shared" si="76"/>
        <v>5606</v>
      </c>
      <c r="R181" s="103">
        <f t="shared" si="76"/>
        <v>289296</v>
      </c>
      <c r="S181" s="103">
        <f t="shared" si="76"/>
        <v>86648</v>
      </c>
      <c r="T181" s="104">
        <f t="shared" si="76"/>
        <v>17032</v>
      </c>
      <c r="U181" s="106">
        <f t="shared" si="76"/>
        <v>3640</v>
      </c>
      <c r="V181" s="103">
        <f t="shared" si="76"/>
        <v>402313</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A71" sqref="A71"/>
    </sheetView>
  </sheetViews>
  <sheetFormatPr defaultColWidth="22.7109375" defaultRowHeight="12.75"/>
  <cols>
    <col min="1" max="1" width="27.2812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66</v>
      </c>
      <c r="C1"/>
    </row>
    <row r="2" spans="1:22" ht="12.75">
      <c r="A2" s="230" t="s">
        <v>5</v>
      </c>
      <c r="B2" s="230"/>
      <c r="C2" s="230"/>
      <c r="D2" s="230"/>
      <c r="E2" s="230"/>
      <c r="F2" s="230"/>
      <c r="G2" s="230"/>
      <c r="H2" s="230"/>
      <c r="I2" s="230"/>
      <c r="J2" s="230"/>
      <c r="K2" s="230"/>
      <c r="L2" s="230"/>
      <c r="M2" s="230"/>
      <c r="N2" s="230"/>
      <c r="O2" s="230"/>
      <c r="P2" s="230"/>
      <c r="Q2" s="230"/>
      <c r="R2" s="230"/>
      <c r="S2" s="230"/>
      <c r="T2" s="230"/>
      <c r="U2" s="230"/>
      <c r="V2" s="230"/>
    </row>
    <row r="3" spans="1:22" ht="12.75">
      <c r="A3" s="230" t="s">
        <v>49</v>
      </c>
      <c r="B3" s="230"/>
      <c r="C3" s="230"/>
      <c r="D3" s="230"/>
      <c r="E3" s="230"/>
      <c r="F3" s="230"/>
      <c r="G3" s="230"/>
      <c r="H3" s="230"/>
      <c r="I3" s="230"/>
      <c r="J3" s="230"/>
      <c r="K3" s="230"/>
      <c r="L3" s="230"/>
      <c r="M3" s="230"/>
      <c r="N3" s="230"/>
      <c r="O3" s="230"/>
      <c r="P3" s="230"/>
      <c r="Q3" s="230"/>
      <c r="R3" s="230"/>
      <c r="S3" s="230"/>
      <c r="T3" s="230"/>
      <c r="U3" s="230"/>
      <c r="V3" s="230"/>
    </row>
    <row r="4" spans="1:22" s="114" customFormat="1" ht="12.75">
      <c r="A4" s="231" t="s">
        <v>27</v>
      </c>
      <c r="B4" s="231"/>
      <c r="C4" s="231"/>
      <c r="D4" s="231"/>
      <c r="E4" s="231"/>
      <c r="F4" s="231"/>
      <c r="G4" s="231"/>
      <c r="H4" s="231"/>
      <c r="I4" s="231"/>
      <c r="J4" s="231"/>
      <c r="K4" s="231"/>
      <c r="L4" s="231"/>
      <c r="M4" s="231"/>
      <c r="N4" s="231"/>
      <c r="O4" s="231"/>
      <c r="P4" s="231"/>
      <c r="Q4" s="231"/>
      <c r="R4" s="231"/>
      <c r="S4" s="231"/>
      <c r="T4" s="231"/>
      <c r="U4" s="231"/>
      <c r="V4" s="231"/>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0" t="s">
        <v>6</v>
      </c>
      <c r="B6" s="230"/>
      <c r="C6" s="230"/>
      <c r="D6" s="230"/>
      <c r="E6" s="230"/>
      <c r="F6" s="230"/>
      <c r="G6" s="230"/>
      <c r="H6" s="230"/>
      <c r="I6" s="230"/>
      <c r="J6" s="230"/>
      <c r="K6" s="230"/>
      <c r="L6" s="230"/>
      <c r="M6" s="230"/>
      <c r="N6" s="230"/>
      <c r="O6" s="230"/>
      <c r="P6" s="230"/>
      <c r="Q6" s="230"/>
      <c r="R6" s="230"/>
      <c r="S6" s="230"/>
      <c r="T6" s="230"/>
      <c r="U6" s="230"/>
      <c r="V6" s="230"/>
    </row>
    <row r="7" ht="6.75" customHeight="1" thickBot="1">
      <c r="C7"/>
    </row>
    <row r="8" spans="1:22" ht="12.75">
      <c r="A8" s="115"/>
      <c r="B8" s="224" t="s">
        <v>30</v>
      </c>
      <c r="C8" s="225"/>
      <c r="D8" s="225"/>
      <c r="E8" s="225"/>
      <c r="F8" s="225"/>
      <c r="G8" s="225"/>
      <c r="H8" s="226"/>
      <c r="I8" s="224" t="s">
        <v>31</v>
      </c>
      <c r="J8" s="225"/>
      <c r="K8" s="225"/>
      <c r="L8" s="225"/>
      <c r="M8" s="225"/>
      <c r="N8" s="225"/>
      <c r="O8" s="226"/>
      <c r="P8" s="224" t="s">
        <v>1</v>
      </c>
      <c r="Q8" s="225"/>
      <c r="R8" s="225"/>
      <c r="S8" s="225"/>
      <c r="T8" s="225"/>
      <c r="U8" s="225"/>
      <c r="V8" s="225"/>
    </row>
    <row r="9" spans="2:22" ht="12.75">
      <c r="B9" s="227" t="s">
        <v>32</v>
      </c>
      <c r="C9" s="228"/>
      <c r="D9" s="116" t="s">
        <v>33</v>
      </c>
      <c r="E9" s="228" t="s">
        <v>34</v>
      </c>
      <c r="F9" s="228"/>
      <c r="G9" s="228"/>
      <c r="H9" s="117" t="s">
        <v>1</v>
      </c>
      <c r="I9" s="227" t="s">
        <v>32</v>
      </c>
      <c r="J9" s="229"/>
      <c r="K9" s="112" t="s">
        <v>33</v>
      </c>
      <c r="L9" s="227" t="s">
        <v>34</v>
      </c>
      <c r="M9" s="228"/>
      <c r="N9" s="228"/>
      <c r="O9" s="117" t="s">
        <v>1</v>
      </c>
      <c r="P9" s="227" t="s">
        <v>32</v>
      </c>
      <c r="Q9" s="229"/>
      <c r="R9" s="112" t="s">
        <v>33</v>
      </c>
      <c r="S9" s="227" t="s">
        <v>34</v>
      </c>
      <c r="T9" s="228"/>
      <c r="U9" s="228"/>
      <c r="V9" s="117" t="s">
        <v>1</v>
      </c>
    </row>
    <row r="10" spans="1:22" ht="12.75">
      <c r="A10" s="118" t="s">
        <v>35</v>
      </c>
      <c r="B10" s="119" t="s">
        <v>36</v>
      </c>
      <c r="C10" s="118">
        <v>1</v>
      </c>
      <c r="D10" s="120" t="s">
        <v>37</v>
      </c>
      <c r="E10" s="118" t="s">
        <v>38</v>
      </c>
      <c r="F10" s="118" t="s">
        <v>39</v>
      </c>
      <c r="G10" s="118" t="s">
        <v>40</v>
      </c>
      <c r="H10" s="121"/>
      <c r="I10" s="119" t="s">
        <v>36</v>
      </c>
      <c r="J10" s="118">
        <v>1</v>
      </c>
      <c r="K10" s="120" t="s">
        <v>37</v>
      </c>
      <c r="L10" s="118" t="s">
        <v>38</v>
      </c>
      <c r="M10" s="118" t="s">
        <v>39</v>
      </c>
      <c r="N10" s="118" t="s">
        <v>40</v>
      </c>
      <c r="O10" s="121"/>
      <c r="P10" s="119" t="s">
        <v>36</v>
      </c>
      <c r="Q10" s="118">
        <v>1</v>
      </c>
      <c r="R10" s="120" t="s">
        <v>37</v>
      </c>
      <c r="S10" s="118" t="s">
        <v>38</v>
      </c>
      <c r="T10" s="118" t="s">
        <v>39</v>
      </c>
      <c r="U10" s="118" t="s">
        <v>40</v>
      </c>
      <c r="V10" s="121"/>
    </row>
    <row r="11" spans="1:22" ht="12.75">
      <c r="A11" s="122" t="s">
        <v>10</v>
      </c>
      <c r="B11" s="119"/>
      <c r="C11" s="118"/>
      <c r="D11" s="120"/>
      <c r="E11" s="118"/>
      <c r="F11" s="118"/>
      <c r="G11" s="118"/>
      <c r="H11" s="119"/>
      <c r="I11" s="119"/>
      <c r="J11" s="118"/>
      <c r="K11" s="120"/>
      <c r="L11" s="118"/>
      <c r="M11" s="118"/>
      <c r="N11" s="118"/>
      <c r="O11" s="119"/>
      <c r="P11" s="119"/>
      <c r="Q11" s="118"/>
      <c r="R11" s="120"/>
      <c r="S11" s="118"/>
      <c r="T11" s="118"/>
      <c r="U11" s="123"/>
      <c r="V11" s="119"/>
    </row>
    <row r="12" spans="1:22" ht="12.75">
      <c r="A12" s="111" t="s">
        <v>13</v>
      </c>
      <c r="B12" s="117"/>
      <c r="C12" s="124"/>
      <c r="D12" s="125"/>
      <c r="E12" s="124"/>
      <c r="F12" s="124"/>
      <c r="G12" s="124"/>
      <c r="H12" s="117"/>
      <c r="I12" s="117"/>
      <c r="J12" s="124"/>
      <c r="K12" s="125"/>
      <c r="L12" s="124"/>
      <c r="M12" s="124"/>
      <c r="N12" s="124"/>
      <c r="O12" s="117"/>
      <c r="P12" s="117"/>
      <c r="Q12" s="124"/>
      <c r="R12" s="117"/>
      <c r="S12" s="126"/>
      <c r="T12" s="124"/>
      <c r="U12" s="127"/>
      <c r="V12" s="117"/>
    </row>
    <row r="13" spans="1:22" s="112" customFormat="1" ht="12.75">
      <c r="A13" s="112" t="s">
        <v>41</v>
      </c>
      <c r="B13" s="128">
        <f>SV_SO_1718_1a!B13/SV_SO_1718_1a!$H13*100</f>
        <v>0.05131713992473486</v>
      </c>
      <c r="C13" s="129">
        <f>SV_SO_1718_1a!C13/SV_SO_1718_1a!$H13*100</f>
        <v>1.8679438932603492</v>
      </c>
      <c r="D13" s="130">
        <f>SV_SO_1718_1a!D13/SV_SO_1718_1a!$H13*100</f>
        <v>84.66985973315087</v>
      </c>
      <c r="E13" s="129">
        <f>SV_SO_1718_1a!E13/SV_SO_1718_1a!$H13*100</f>
        <v>12.20321587410195</v>
      </c>
      <c r="F13" s="129">
        <f>SV_SO_1718_1a!F13/SV_SO_1718_1a!$H13*100</f>
        <v>1.1802942182689018</v>
      </c>
      <c r="G13" s="129">
        <f>SV_SO_1718_1a!G13/SV_SO_1718_1a!$H13*100</f>
        <v>0.027369141293191925</v>
      </c>
      <c r="H13" s="128">
        <f>SV_SO_1718_1a!H13/SV_SO_1718_1a!$H13*100</f>
        <v>100</v>
      </c>
      <c r="I13" s="128">
        <f>SV_SO_1718_1a!I13/SV_SO_1718_1a!$O13*100</f>
        <v>0.024389394097766626</v>
      </c>
      <c r="J13" s="129">
        <f>SV_SO_1718_1a!J13/SV_SO_1718_1a!$O13*100</f>
        <v>1.686352391902721</v>
      </c>
      <c r="K13" s="130">
        <f>SV_SO_1718_1a!K13/SV_SO_1718_1a!$O13*100</f>
        <v>86.80533779310825</v>
      </c>
      <c r="L13" s="129">
        <f>SV_SO_1718_1a!L13/SV_SO_1718_1a!$O13*100</f>
        <v>10.658165220724017</v>
      </c>
      <c r="M13" s="129">
        <f>SV_SO_1718_1a!M13/SV_SO_1718_1a!$O13*100</f>
        <v>0.8013658060694749</v>
      </c>
      <c r="N13" s="129">
        <f>SV_SO_1718_1a!N13/SV_SO_1718_1a!$O13*100</f>
        <v>0.024389394097766626</v>
      </c>
      <c r="O13" s="128">
        <f>SV_SO_1718_1a!O13/SV_SO_1718_1a!$O13*100</f>
        <v>100</v>
      </c>
      <c r="P13" s="128">
        <f>SV_SO_1718_1a!P13/SV_SO_1718_1a!$V13*100</f>
        <v>0.037976213081079215</v>
      </c>
      <c r="Q13" s="129">
        <f>SV_SO_1718_1a!Q13/SV_SO_1718_1a!$V13*100</f>
        <v>1.7779772487959815</v>
      </c>
      <c r="R13" s="130">
        <f>SV_SO_1718_1a!R13/SV_SO_1718_1a!$V13*100</f>
        <v>85.72784864752896</v>
      </c>
      <c r="S13" s="129">
        <f>SV_SO_1718_1a!S13/SV_SO_1718_1a!$V13*100</f>
        <v>11.437744903419587</v>
      </c>
      <c r="T13" s="129">
        <f>SV_SO_1718_1a!T13/SV_SO_1718_1a!$V13*100</f>
        <v>0.9925601146191159</v>
      </c>
      <c r="U13" s="129">
        <f>SV_SO_1718_1a!U13/SV_SO_1718_1a!$V13*100</f>
        <v>0.025892872555281284</v>
      </c>
      <c r="V13" s="128">
        <f>SV_SO_1718_1a!V13/SV_SO_1718_1a!$V13*100</f>
        <v>100</v>
      </c>
    </row>
    <row r="14" spans="1:22" ht="12.75">
      <c r="A14" s="112" t="s">
        <v>42</v>
      </c>
      <c r="B14" s="128">
        <f>SV_SO_1718_1a!B14/SV_SO_1718_1a!$H14*100</f>
        <v>0</v>
      </c>
      <c r="C14" s="129">
        <f>SV_SO_1718_1a!C14/SV_SO_1718_1a!$H14*100</f>
        <v>0.024236548715462918</v>
      </c>
      <c r="D14" s="130">
        <f>SV_SO_1718_1a!D14/SV_SO_1718_1a!$H14*100</f>
        <v>55.1623848763936</v>
      </c>
      <c r="E14" s="129">
        <f>SV_SO_1718_1a!E14/SV_SO_1718_1a!$H14*100</f>
        <v>43.31071255453223</v>
      </c>
      <c r="F14" s="129">
        <f>SV_SO_1718_1a!F14/SV_SO_1718_1a!$H14*100</f>
        <v>1.429956374212312</v>
      </c>
      <c r="G14" s="129">
        <f>SV_SO_1718_1a!G14/SV_SO_1718_1a!$H14*100</f>
        <v>0.07270964614638875</v>
      </c>
      <c r="H14" s="128">
        <f>SV_SO_1718_1a!H14/SV_SO_1718_1a!$H14*100</f>
        <v>100</v>
      </c>
      <c r="I14" s="128">
        <f>SV_SO_1718_1a!I14/SV_SO_1718_1a!$O14*100</f>
        <v>0</v>
      </c>
      <c r="J14" s="129">
        <f>SV_SO_1718_1a!J14/SV_SO_1718_1a!$O14*100</f>
        <v>0.030012004801920768</v>
      </c>
      <c r="K14" s="130">
        <f>SV_SO_1718_1a!K14/SV_SO_1718_1a!$O14*100</f>
        <v>57.32292917166867</v>
      </c>
      <c r="L14" s="129">
        <f>SV_SO_1718_1a!L14/SV_SO_1718_1a!$O14*100</f>
        <v>41.3265306122449</v>
      </c>
      <c r="M14" s="129">
        <f>SV_SO_1718_1a!M14/SV_SO_1718_1a!$O14*100</f>
        <v>1.3205282112845138</v>
      </c>
      <c r="N14" s="129">
        <f>SV_SO_1718_1a!N14/SV_SO_1718_1a!$O14*100</f>
        <v>0</v>
      </c>
      <c r="O14" s="128">
        <f>SV_SO_1718_1a!O14/SV_SO_1718_1a!$O14*100</f>
        <v>100</v>
      </c>
      <c r="P14" s="128">
        <f>SV_SO_1718_1a!P14/SV_SO_1718_1a!$V14*100</f>
        <v>0</v>
      </c>
      <c r="Q14" s="129">
        <f>SV_SO_1718_1a!Q14/SV_SO_1718_1a!$V14*100</f>
        <v>0.026816840976133013</v>
      </c>
      <c r="R14" s="128">
        <f>SV_SO_1718_1a!R14/SV_SO_1718_1a!$V14*100</f>
        <v>56.127648163046395</v>
      </c>
      <c r="S14" s="128">
        <f>SV_SO_1718_1a!S14/SV_SO_1718_1a!$V14*100</f>
        <v>42.42424242424242</v>
      </c>
      <c r="T14" s="129">
        <f>SV_SO_1718_1a!T14/SV_SO_1718_1a!$V14*100</f>
        <v>1.38106731027085</v>
      </c>
      <c r="U14" s="131">
        <f>SV_SO_1718_1a!U14/SV_SO_1718_1a!$V14*100</f>
        <v>0.04022526146419952</v>
      </c>
      <c r="V14" s="128">
        <f>SV_SO_1718_1a!V14/SV_SO_1718_1a!$V14*100</f>
        <v>100</v>
      </c>
    </row>
    <row r="15" spans="1:22" s="136" customFormat="1" ht="12.75">
      <c r="A15" s="29" t="s">
        <v>23</v>
      </c>
      <c r="B15" s="132">
        <f>SV_SO_1718_1a!B15/SV_SO_1718_1a!$H15*100</f>
        <v>0.044969420793860175</v>
      </c>
      <c r="C15" s="133">
        <f>SV_SO_1718_1a!C15/SV_SO_1718_1a!$H15*100</f>
        <v>1.6398848782827677</v>
      </c>
      <c r="D15" s="134">
        <f>SV_SO_1718_1a!D15/SV_SO_1718_1a!$H15*100</f>
        <v>81.01990646360476</v>
      </c>
      <c r="E15" s="133">
        <f>SV_SO_1718_1a!E15/SV_SO_1718_1a!$H15*100</f>
        <v>16.051085262021825</v>
      </c>
      <c r="F15" s="133">
        <f>SV_SO_1718_1a!F15/SV_SO_1718_1a!$H15*100</f>
        <v>1.2111764000479674</v>
      </c>
      <c r="G15" s="133">
        <f>SV_SO_1718_1a!G15/SV_SO_1718_1a!$H15*100</f>
        <v>0.0329775752488308</v>
      </c>
      <c r="H15" s="132">
        <f>SV_SO_1718_1a!H15/SV_SO_1718_1a!$H15*100</f>
        <v>100</v>
      </c>
      <c r="I15" s="132">
        <f>SV_SO_1718_1a!I15/SV_SO_1718_1a!$O15*100</f>
        <v>0.021852464645833986</v>
      </c>
      <c r="J15" s="133">
        <f>SV_SO_1718_1a!J15/SV_SO_1718_1a!$O15*100</f>
        <v>1.5140636218899262</v>
      </c>
      <c r="K15" s="134">
        <f>SV_SO_1718_1a!K15/SV_SO_1718_1a!$O15*100</f>
        <v>83.73864452283583</v>
      </c>
      <c r="L15" s="133">
        <f>SV_SO_1718_1a!L15/SV_SO_1718_1a!$O15*100</f>
        <v>13.848219024131364</v>
      </c>
      <c r="M15" s="133">
        <f>SV_SO_1718_1a!M15/SV_SO_1718_1a!$O15*100</f>
        <v>0.8553679018512159</v>
      </c>
      <c r="N15" s="133">
        <f>SV_SO_1718_1a!N15/SV_SO_1718_1a!$O15*100</f>
        <v>0.021852464645833986</v>
      </c>
      <c r="O15" s="132">
        <f>SV_SO_1718_1a!O15/SV_SO_1718_1a!$O15*100</f>
        <v>100</v>
      </c>
      <c r="P15" s="132">
        <f>SV_SO_1718_1a!P15/SV_SO_1718_1a!$V15*100</f>
        <v>0.03364480264264632</v>
      </c>
      <c r="Q15" s="133">
        <f>SV_SO_1718_1a!Q15/SV_SO_1718_1a!$V15*100</f>
        <v>1.578247105782318</v>
      </c>
      <c r="R15" s="132">
        <f>SV_SO_1718_1a!R15/SV_SO_1718_1a!$V15*100</f>
        <v>82.35177170472097</v>
      </c>
      <c r="S15" s="132">
        <f>SV_SO_1718_1a!S15/SV_SO_1718_1a!$V15*100</f>
        <v>14.971937175977612</v>
      </c>
      <c r="T15" s="133">
        <f>SV_SO_1718_1a!T15/SV_SO_1718_1a!$V15*100</f>
        <v>1.0368716450779183</v>
      </c>
      <c r="U15" s="135">
        <f>SV_SO_1718_1a!U15/SV_SO_1718_1a!$V15*100</f>
        <v>0.027527565798528806</v>
      </c>
      <c r="V15" s="132">
        <f>SV_SO_1718_1a!V15/SV_SO_1718_1a!$V15*100</f>
        <v>100</v>
      </c>
    </row>
    <row r="16" spans="1:22" ht="12.75">
      <c r="A16" s="30" t="s">
        <v>14</v>
      </c>
      <c r="B16" s="137"/>
      <c r="C16" s="138"/>
      <c r="D16" s="139"/>
      <c r="E16" s="138"/>
      <c r="F16" s="138"/>
      <c r="G16" s="138"/>
      <c r="H16" s="137"/>
      <c r="I16" s="137"/>
      <c r="J16" s="138"/>
      <c r="K16" s="139"/>
      <c r="L16" s="138"/>
      <c r="M16" s="138"/>
      <c r="N16" s="138"/>
      <c r="O16" s="137"/>
      <c r="P16" s="137"/>
      <c r="Q16" s="138"/>
      <c r="R16" s="137"/>
      <c r="S16" s="137"/>
      <c r="T16" s="138"/>
      <c r="U16" s="140"/>
      <c r="V16" s="137"/>
    </row>
    <row r="17" spans="1:22" ht="12.75">
      <c r="A17" s="112" t="s">
        <v>52</v>
      </c>
      <c r="B17" s="128">
        <f>SV_SO_1718_1a!B17/SV_SO_1718_1a!$H17*100</f>
        <v>0.018910026095836013</v>
      </c>
      <c r="C17" s="129">
        <f>SV_SO_1718_1a!C17/SV_SO_1718_1a!$H17*100</f>
        <v>1.925040656556106</v>
      </c>
      <c r="D17" s="130">
        <f>SV_SO_1718_1a!D17/SV_SO_1718_1a!$H17*100</f>
        <v>84.03237396467607</v>
      </c>
      <c r="E17" s="129">
        <f>SV_SO_1718_1a!E17/SV_SO_1718_1a!$H17*100</f>
        <v>12.367157066676752</v>
      </c>
      <c r="F17" s="129">
        <f>SV_SO_1718_1a!F17/SV_SO_1718_1a!$H17*100</f>
        <v>1.569532165954389</v>
      </c>
      <c r="G17" s="129">
        <f>SV_SO_1718_1a!G17/SV_SO_1718_1a!$H17*100</f>
        <v>0.08698612004084565</v>
      </c>
      <c r="H17" s="128">
        <f>SV_SO_1718_1a!H17/SV_SO_1718_1a!$H17*100</f>
        <v>100</v>
      </c>
      <c r="I17" s="128">
        <f>SV_SO_1718_1a!I17/SV_SO_1718_1a!$O17*100</f>
        <v>0.007367839381101492</v>
      </c>
      <c r="J17" s="129">
        <f>SV_SO_1718_1a!J17/SV_SO_1718_1a!$O17*100</f>
        <v>1.753545772702155</v>
      </c>
      <c r="K17" s="130">
        <f>SV_SO_1718_1a!K17/SV_SO_1718_1a!$O17*100</f>
        <v>86.19266899981581</v>
      </c>
      <c r="L17" s="129">
        <f>SV_SO_1718_1a!L17/SV_SO_1718_1a!$O17*100</f>
        <v>10.944925400626266</v>
      </c>
      <c r="M17" s="129">
        <f>SV_SO_1718_1a!M17/SV_SO_1718_1a!$O17*100</f>
        <v>1.027813593663658</v>
      </c>
      <c r="N17" s="129">
        <f>SV_SO_1718_1a!N17/SV_SO_1718_1a!$O17*100</f>
        <v>0.07367839381101492</v>
      </c>
      <c r="O17" s="128">
        <f>SV_SO_1718_1a!O17/SV_SO_1718_1a!$O17*100</f>
        <v>100</v>
      </c>
      <c r="P17" s="128">
        <f>SV_SO_1718_1a!P17/SV_SO_1718_1a!$V17*100</f>
        <v>0.013063113499794722</v>
      </c>
      <c r="Q17" s="129">
        <f>SV_SO_1718_1a!Q17/SV_SO_1718_1a!$V17*100</f>
        <v>1.8381666853282574</v>
      </c>
      <c r="R17" s="128">
        <f>SV_SO_1718_1a!R17/SV_SO_1718_1a!$V17*100</f>
        <v>85.126712200948</v>
      </c>
      <c r="S17" s="128">
        <f>SV_SO_1718_1a!S17/SV_SO_1718_1a!$V17*100</f>
        <v>11.646698764602695</v>
      </c>
      <c r="T17" s="129">
        <f>SV_SO_1718_1a!T17/SV_SO_1718_1a!$V17*100</f>
        <v>1.2951143955510769</v>
      </c>
      <c r="U17" s="131">
        <f>SV_SO_1718_1a!U17/SV_SO_1718_1a!$V17*100</f>
        <v>0.08024484007016758</v>
      </c>
      <c r="V17" s="128">
        <f>SV_SO_1718_1a!V17/SV_SO_1718_1a!$V17*100</f>
        <v>100</v>
      </c>
    </row>
    <row r="18" spans="1:22" ht="12.75">
      <c r="A18" s="112" t="s">
        <v>43</v>
      </c>
      <c r="B18" s="128">
        <f>SV_SO_1718_1a!B18/SV_SO_1718_1a!$H18*100</f>
        <v>0</v>
      </c>
      <c r="C18" s="129">
        <f>SV_SO_1718_1a!C18/SV_SO_1718_1a!$H18*100</f>
        <v>0.05557613931085587</v>
      </c>
      <c r="D18" s="130">
        <f>SV_SO_1718_1a!D18/SV_SO_1718_1a!$H18*100</f>
        <v>52.92701000370508</v>
      </c>
      <c r="E18" s="129">
        <f>SV_SO_1718_1a!E18/SV_SO_1718_1a!$H18*100</f>
        <v>44.590589107076696</v>
      </c>
      <c r="F18" s="129">
        <f>SV_SO_1718_1a!F18/SV_SO_1718_1a!$H18*100</f>
        <v>2.3341978510559467</v>
      </c>
      <c r="G18" s="129">
        <f>SV_SO_1718_1a!G18/SV_SO_1718_1a!$H18*100</f>
        <v>0.09262689885142646</v>
      </c>
      <c r="H18" s="128">
        <f>SV_SO_1718_1a!H18/SV_SO_1718_1a!$H18*100</f>
        <v>100</v>
      </c>
      <c r="I18" s="128">
        <f>SV_SO_1718_1a!I18/SV_SO_1718_1a!$O18*100</f>
        <v>0</v>
      </c>
      <c r="J18" s="129">
        <f>SV_SO_1718_1a!J18/SV_SO_1718_1a!$O18*100</f>
        <v>0.04843787842092516</v>
      </c>
      <c r="K18" s="130">
        <f>SV_SO_1718_1a!K18/SV_SO_1718_1a!$O18*100</f>
        <v>54.00823443933156</v>
      </c>
      <c r="L18" s="129">
        <f>SV_SO_1718_1a!L18/SV_SO_1718_1a!$O18*100</f>
        <v>43.618309518043105</v>
      </c>
      <c r="M18" s="129">
        <f>SV_SO_1718_1a!M18/SV_SO_1718_1a!$O18*100</f>
        <v>2.3007992249939453</v>
      </c>
      <c r="N18" s="129">
        <f>SV_SO_1718_1a!N18/SV_SO_1718_1a!$O18*100</f>
        <v>0.02421893921046258</v>
      </c>
      <c r="O18" s="128">
        <f>SV_SO_1718_1a!O18/SV_SO_1718_1a!$O18*100</f>
        <v>100</v>
      </c>
      <c r="P18" s="128">
        <f>SV_SO_1718_1a!P18/SV_SO_1718_1a!$V18*100</f>
        <v>0</v>
      </c>
      <c r="Q18" s="129">
        <f>SV_SO_1718_1a!Q18/SV_SO_1718_1a!$V18*100</f>
        <v>0.0524824183898394</v>
      </c>
      <c r="R18" s="128">
        <f>SV_SO_1718_1a!R18/SV_SO_1718_1a!$V18*100</f>
        <v>53.39561246982261</v>
      </c>
      <c r="S18" s="128">
        <f>SV_SO_1718_1a!S18/SV_SO_1718_1a!$V18*100</f>
        <v>44.16920331688885</v>
      </c>
      <c r="T18" s="129">
        <f>SV_SO_1718_1a!T18/SV_SO_1718_1a!$V18*100</f>
        <v>2.3197228928309017</v>
      </c>
      <c r="U18" s="131">
        <f>SV_SO_1718_1a!U18/SV_SO_1718_1a!$V18*100</f>
        <v>0.06297890206780728</v>
      </c>
      <c r="V18" s="128">
        <f>SV_SO_1718_1a!V18/SV_SO_1718_1a!$V18*100</f>
        <v>100</v>
      </c>
    </row>
    <row r="19" spans="1:22" s="136" customFormat="1" ht="12.75">
      <c r="A19" s="29" t="s">
        <v>24</v>
      </c>
      <c r="B19" s="132">
        <f>SV_SO_1718_1a!B19/SV_SO_1718_1a!$H19*100</f>
        <v>0.015704010804359434</v>
      </c>
      <c r="C19" s="133">
        <f>SV_SO_1718_1a!C19/SV_SO_1718_1a!$H19*100</f>
        <v>1.6080907063664058</v>
      </c>
      <c r="D19" s="134">
        <f>SV_SO_1718_1a!D19/SV_SO_1718_1a!$H19*100</f>
        <v>78.75875498602343</v>
      </c>
      <c r="E19" s="133">
        <f>SV_SO_1718_1a!E19/SV_SO_1718_1a!$H19*100</f>
        <v>17.8303338672697</v>
      </c>
      <c r="F19" s="133">
        <f>SV_SO_1718_1a!F19/SV_SO_1718_1a!$H19*100</f>
        <v>1.6991739690316907</v>
      </c>
      <c r="G19" s="133">
        <f>SV_SO_1718_1a!G19/SV_SO_1718_1a!$H19*100</f>
        <v>0.08794246050441283</v>
      </c>
      <c r="H19" s="132">
        <f>SV_SO_1718_1a!H19/SV_SO_1718_1a!$H19*100</f>
        <v>100</v>
      </c>
      <c r="I19" s="132">
        <f>SV_SO_1718_1a!I19/SV_SO_1718_1a!$O19*100</f>
        <v>0.006395088571976722</v>
      </c>
      <c r="J19" s="133">
        <f>SV_SO_1718_1a!J19/SV_SO_1718_1a!$O19*100</f>
        <v>1.5284261687024365</v>
      </c>
      <c r="K19" s="134">
        <f>SV_SO_1718_1a!K19/SV_SO_1718_1a!$O19*100</f>
        <v>81.94346741702373</v>
      </c>
      <c r="L19" s="133">
        <f>SV_SO_1718_1a!L19/SV_SO_1718_1a!$O19*100</f>
        <v>15.25868133273646</v>
      </c>
      <c r="M19" s="133">
        <f>SV_SO_1718_1a!M19/SV_SO_1718_1a!$O19*100</f>
        <v>1.1958815629596469</v>
      </c>
      <c r="N19" s="133">
        <f>SV_SO_1718_1a!N19/SV_SO_1718_1a!$O19*100</f>
        <v>0.06714843000575559</v>
      </c>
      <c r="O19" s="132">
        <f>SV_SO_1718_1a!O19/SV_SO_1718_1a!$O19*100</f>
        <v>100</v>
      </c>
      <c r="P19" s="132">
        <f>SV_SO_1718_1a!P19/SV_SO_1718_1a!$V19*100</f>
        <v>0.011091217340326082</v>
      </c>
      <c r="Q19" s="133">
        <f>SV_SO_1718_1a!Q19/SV_SO_1718_1a!$V19*100</f>
        <v>1.5686150238461174</v>
      </c>
      <c r="R19" s="132">
        <f>SV_SO_1718_1a!R19/SV_SO_1718_1a!$V19*100</f>
        <v>80.3368561152219</v>
      </c>
      <c r="S19" s="132">
        <f>SV_SO_1718_1a!S19/SV_SO_1718_1a!$V19*100</f>
        <v>16.556018569866744</v>
      </c>
      <c r="T19" s="133">
        <f>SV_SO_1718_1a!T19/SV_SO_1718_1a!$V19*100</f>
        <v>1.4497805523426235</v>
      </c>
      <c r="U19" s="135">
        <f>SV_SO_1718_1a!U19/SV_SO_1718_1a!$V19*100</f>
        <v>0.07763852138228257</v>
      </c>
      <c r="V19" s="132">
        <f>SV_SO_1718_1a!V19/SV_SO_1718_1a!$V19*100</f>
        <v>100</v>
      </c>
    </row>
    <row r="20" spans="1:22" s="111" customFormat="1" ht="12.75">
      <c r="A20" s="141" t="s">
        <v>15</v>
      </c>
      <c r="B20" s="142">
        <f>SV_SO_1718_1a!B20/SV_SO_1718_1a!$H20*100</f>
        <v>0.03067719917171562</v>
      </c>
      <c r="C20" s="143">
        <f>SV_SO_1718_1a!C20/SV_SO_1718_1a!$H20*100</f>
        <v>1.6243576961423423</v>
      </c>
      <c r="D20" s="144">
        <f>SV_SO_1718_1a!D20/SV_SO_1718_1a!$H20*100</f>
        <v>79.91563770227779</v>
      </c>
      <c r="E20" s="143">
        <f>SV_SO_1718_1a!E20/SV_SO_1718_1a!$H20*100</f>
        <v>16.920009203159754</v>
      </c>
      <c r="F20" s="143">
        <f>SV_SO_1718_1a!F20/SV_SO_1718_1a!$H20*100</f>
        <v>1.449497660863563</v>
      </c>
      <c r="G20" s="143">
        <f>SV_SO_1718_1a!G20/SV_SO_1718_1a!$H20*100</f>
        <v>0.05982053838484546</v>
      </c>
      <c r="H20" s="142">
        <f>SV_SO_1718_1a!H20/SV_SO_1718_1a!$H20*100</f>
        <v>100</v>
      </c>
      <c r="I20" s="142">
        <f>SV_SO_1718_1a!I20/SV_SO_1718_1a!$O20*100</f>
        <v>0.014216437360797383</v>
      </c>
      <c r="J20" s="143">
        <f>SV_SO_1718_1a!J20/SV_SO_1718_1a!$O20*100</f>
        <v>1.52115879760532</v>
      </c>
      <c r="K20" s="144">
        <f>SV_SO_1718_1a!K20/SV_SO_1718_1a!$O20*100</f>
        <v>82.85181733457595</v>
      </c>
      <c r="L20" s="143">
        <f>SV_SO_1718_1a!L20/SV_SO_1718_1a!$O20*100</f>
        <v>14.544995024246923</v>
      </c>
      <c r="M20" s="143">
        <f>SV_SO_1718_1a!M20/SV_SO_1718_1a!$O20*100</f>
        <v>1.0235834899774117</v>
      </c>
      <c r="N20" s="143">
        <f>SV_SO_1718_1a!N20/SV_SO_1718_1a!$O20*100</f>
        <v>0.04422891623359186</v>
      </c>
      <c r="O20" s="142">
        <f>SV_SO_1718_1a!O20/SV_SO_1718_1a!$O20*100</f>
        <v>100</v>
      </c>
      <c r="P20" s="142">
        <f>SV_SO_1718_1a!P20/SV_SO_1718_1a!$V20*100</f>
        <v>0.022567742136309164</v>
      </c>
      <c r="Q20" s="143">
        <f>SV_SO_1718_1a!Q20/SV_SO_1718_1a!$V20*100</f>
        <v>1.573516365504039</v>
      </c>
      <c r="R20" s="142">
        <f>SV_SO_1718_1a!R20/SV_SO_1718_1a!$V20*100</f>
        <v>81.36215778742744</v>
      </c>
      <c r="S20" s="142">
        <f>SV_SO_1718_1a!S20/SV_SO_1718_1a!$V20*100</f>
        <v>15.749949417129693</v>
      </c>
      <c r="T20" s="143">
        <f>SV_SO_1718_1a!T20/SV_SO_1718_1a!$V20*100</f>
        <v>1.2396694214876034</v>
      </c>
      <c r="U20" s="145">
        <f>SV_SO_1718_1a!U20/SV_SO_1718_1a!$V20*100</f>
        <v>0.052139266314921176</v>
      </c>
      <c r="V20" s="142">
        <f>SV_SO_1718_1a!V20/SV_SO_1718_1a!$V20*100</f>
        <v>100</v>
      </c>
    </row>
    <row r="21" spans="2:22" s="112" customFormat="1" ht="12.75">
      <c r="B21" s="137"/>
      <c r="C21" s="138"/>
      <c r="D21" s="139"/>
      <c r="E21" s="138"/>
      <c r="F21" s="138"/>
      <c r="G21" s="138"/>
      <c r="H21" s="137"/>
      <c r="I21" s="137"/>
      <c r="J21" s="138"/>
      <c r="K21" s="139"/>
      <c r="L21" s="138"/>
      <c r="M21" s="138"/>
      <c r="N21" s="138"/>
      <c r="O21" s="137"/>
      <c r="P21" s="137"/>
      <c r="Q21" s="138"/>
      <c r="R21" s="137"/>
      <c r="S21" s="137"/>
      <c r="T21" s="138"/>
      <c r="U21" s="140"/>
      <c r="V21" s="137"/>
    </row>
    <row r="22" spans="1:22" ht="12.75">
      <c r="A22" s="111" t="s">
        <v>16</v>
      </c>
      <c r="B22" s="137"/>
      <c r="C22" s="138"/>
      <c r="D22" s="139"/>
      <c r="E22" s="138"/>
      <c r="F22" s="138"/>
      <c r="G22" s="138"/>
      <c r="H22" s="137"/>
      <c r="I22" s="137"/>
      <c r="J22" s="138"/>
      <c r="K22" s="139"/>
      <c r="L22" s="138"/>
      <c r="M22" s="138"/>
      <c r="N22" s="138"/>
      <c r="O22" s="137"/>
      <c r="P22" s="137"/>
      <c r="Q22" s="138"/>
      <c r="R22" s="137"/>
      <c r="S22" s="137"/>
      <c r="T22" s="138"/>
      <c r="U22" s="140"/>
      <c r="V22" s="137"/>
    </row>
    <row r="23" spans="1:22" ht="12.75">
      <c r="A23" s="101" t="s">
        <v>13</v>
      </c>
      <c r="B23" s="137"/>
      <c r="C23" s="138"/>
      <c r="D23" s="139"/>
      <c r="E23" s="138"/>
      <c r="F23" s="138"/>
      <c r="G23" s="138"/>
      <c r="H23" s="137"/>
      <c r="I23" s="137"/>
      <c r="J23" s="138"/>
      <c r="K23" s="139"/>
      <c r="L23" s="138"/>
      <c r="M23" s="138"/>
      <c r="N23" s="138"/>
      <c r="O23" s="137"/>
      <c r="P23" s="137"/>
      <c r="Q23" s="138"/>
      <c r="R23" s="137"/>
      <c r="S23" s="137"/>
      <c r="T23" s="138"/>
      <c r="U23" s="140"/>
      <c r="V23" s="137"/>
    </row>
    <row r="24" spans="1:22" ht="12.75">
      <c r="A24" s="212" t="s">
        <v>61</v>
      </c>
      <c r="B24" s="128">
        <f>SV_SO_1718_1a!B24/SV_SO_1718_1a!$H24*100</f>
        <v>0.05482080449530597</v>
      </c>
      <c r="C24" s="129">
        <f>SV_SO_1718_1a!C24/SV_SO_1718_1a!$H24*100</f>
        <v>3.3098060714040978</v>
      </c>
      <c r="D24" s="130">
        <f>SV_SO_1718_1a!D24/SV_SO_1718_1a!$H24*100</f>
        <v>86.67854450764065</v>
      </c>
      <c r="E24" s="129">
        <f>SV_SO_1718_1a!E24/SV_SO_1718_1a!$H24*100</f>
        <v>8.82614952374426</v>
      </c>
      <c r="F24" s="129">
        <f>SV_SO_1718_1a!F24/SV_SO_1718_1a!$H24*100</f>
        <v>1.0347426848489</v>
      </c>
      <c r="G24" s="129">
        <f>SV_SO_1718_1a!G24/SV_SO_1718_1a!$H24*100</f>
        <v>0.09593640786678545</v>
      </c>
      <c r="H24" s="128">
        <f>SV_SO_1718_1a!H24/SV_SO_1718_1a!$H24*100</f>
        <v>100</v>
      </c>
      <c r="I24" s="128">
        <f>SV_SO_1718_1a!I24/SV_SO_1718_1a!$O24*100</f>
        <v>0.03386004514672686</v>
      </c>
      <c r="J24" s="129">
        <f>SV_SO_1718_1a!J24/SV_SO_1718_1a!$O24*100</f>
        <v>2.3758465011286685</v>
      </c>
      <c r="K24" s="130">
        <f>SV_SO_1718_1a!K24/SV_SO_1718_1a!$O24*100</f>
        <v>89.441309255079</v>
      </c>
      <c r="L24" s="129">
        <f>SV_SO_1718_1a!L24/SV_SO_1718_1a!$O24*100</f>
        <v>7.313769751693003</v>
      </c>
      <c r="M24" s="129">
        <f>SV_SO_1718_1a!M24/SV_SO_1718_1a!$O24*100</f>
        <v>0.7787810383747178</v>
      </c>
      <c r="N24" s="129">
        <f>SV_SO_1718_1a!N24/SV_SO_1718_1a!$O24*100</f>
        <v>0.0564334085778781</v>
      </c>
      <c r="O24" s="128">
        <f>SV_SO_1718_1a!O24/SV_SO_1718_1a!$O24*100</f>
        <v>100</v>
      </c>
      <c r="P24" s="128">
        <f>SV_SO_1718_1a!P24/SV_SO_1718_1a!$V24*100</f>
        <v>0.04332621545508</v>
      </c>
      <c r="Q24" s="129">
        <f>SV_SO_1718_1a!Q24/SV_SO_1718_1a!$V24*100</f>
        <v>2.797635626528023</v>
      </c>
      <c r="R24" s="128">
        <f>SV_SO_1718_1a!R24/SV_SO_1718_1a!$V24*100</f>
        <v>88.1936062884907</v>
      </c>
      <c r="S24" s="128">
        <f>SV_SO_1718_1a!S24/SV_SO_1718_1a!$V24*100</f>
        <v>7.9967814811376225</v>
      </c>
      <c r="T24" s="129">
        <f>SV_SO_1718_1a!T24/SV_SO_1718_1a!$V24*100</f>
        <v>0.8943768761798656</v>
      </c>
      <c r="U24" s="131">
        <f>SV_SO_1718_1a!U24/SV_SO_1718_1a!$V24*100</f>
        <v>0.07427351220870856</v>
      </c>
      <c r="V24" s="128">
        <f>SV_SO_1718_1a!V24/SV_SO_1718_1a!$V24*100</f>
        <v>100</v>
      </c>
    </row>
    <row r="25" spans="1:22" ht="12.75">
      <c r="A25" s="212" t="s">
        <v>63</v>
      </c>
      <c r="B25" s="128">
        <f>SV_SO_1718_1a!B25/SV_SO_1718_1a!$H25*100</f>
        <v>0.009522902580706599</v>
      </c>
      <c r="C25" s="146">
        <f>SV_SO_1718_1a!C25/SV_SO_1718_1a!$H25*100</f>
        <v>0.4094848109703838</v>
      </c>
      <c r="D25" s="130">
        <f>SV_SO_1718_1a!D25/SV_SO_1718_1a!$H25*100</f>
        <v>69.75526140367585</v>
      </c>
      <c r="E25" s="146">
        <f>SV_SO_1718_1a!E25/SV_SO_1718_1a!$H25*100</f>
        <v>24.788115417579277</v>
      </c>
      <c r="F25" s="146">
        <f>SV_SO_1718_1a!F25/SV_SO_1718_1a!$H25*100</f>
        <v>4.456718407770689</v>
      </c>
      <c r="G25" s="146">
        <f>SV_SO_1718_1a!G25/SV_SO_1718_1a!$H25*100</f>
        <v>0.5808970574231026</v>
      </c>
      <c r="H25" s="128">
        <f>SV_SO_1718_1a!H25/SV_SO_1718_1a!$H25*100</f>
        <v>100</v>
      </c>
      <c r="I25" s="128">
        <f>SV_SO_1718_1a!I25/SV_SO_1718_1a!$O25*100</f>
        <v>0.013810247203424941</v>
      </c>
      <c r="J25" s="146">
        <f>SV_SO_1718_1a!J25/SV_SO_1718_1a!$O25*100</f>
        <v>0.23477420245822403</v>
      </c>
      <c r="K25" s="130">
        <f>SV_SO_1718_1a!K25/SV_SO_1718_1a!$O25*100</f>
        <v>71.73042397458914</v>
      </c>
      <c r="L25" s="146">
        <f>SV_SO_1718_1a!L25/SV_SO_1718_1a!$O25*100</f>
        <v>24.09888136997652</v>
      </c>
      <c r="M25" s="146">
        <f>SV_SO_1718_1a!M25/SV_SO_1718_1a!$O25*100</f>
        <v>3.480182295263085</v>
      </c>
      <c r="N25" s="146">
        <f>SV_SO_1718_1a!N25/SV_SO_1718_1a!$O25*100</f>
        <v>0.4419279105095981</v>
      </c>
      <c r="O25" s="128">
        <f>SV_SO_1718_1a!O25/SV_SO_1718_1a!$O25*100</f>
        <v>100</v>
      </c>
      <c r="P25" s="128">
        <f>SV_SO_1718_1a!P25/SV_SO_1718_1a!$V25*100</f>
        <v>0.011272686281140797</v>
      </c>
      <c r="Q25" s="129">
        <f>SV_SO_1718_1a!Q25/SV_SO_1718_1a!$V25*100</f>
        <v>0.3381805884342239</v>
      </c>
      <c r="R25" s="128">
        <f>SV_SO_1718_1a!R25/SV_SO_1718_1a!$V25*100</f>
        <v>70.56137977680082</v>
      </c>
      <c r="S25" s="128">
        <f>SV_SO_1718_1a!S25/SV_SO_1718_1a!$V25*100</f>
        <v>24.506819975200088</v>
      </c>
      <c r="T25" s="129">
        <f>SV_SO_1718_1a!T25/SV_SO_1718_1a!$V25*100</f>
        <v>4.058167061210686</v>
      </c>
      <c r="U25" s="131">
        <f>SV_SO_1718_1a!U25/SV_SO_1718_1a!$V25*100</f>
        <v>0.524179912073047</v>
      </c>
      <c r="V25" s="128">
        <f>SV_SO_1718_1a!V25/SV_SO_1718_1a!$V25*100</f>
        <v>100</v>
      </c>
    </row>
    <row r="26" spans="1:22" ht="12.75">
      <c r="A26" s="212" t="s">
        <v>62</v>
      </c>
      <c r="B26" s="128">
        <f>SV_SO_1718_1a!B26/SV_SO_1718_1a!$H26*100</f>
        <v>0</v>
      </c>
      <c r="C26" s="146">
        <f>SV_SO_1718_1a!C26/SV_SO_1718_1a!$H26*100</f>
        <v>2.083333333333333</v>
      </c>
      <c r="D26" s="130">
        <f>SV_SO_1718_1a!D26/SV_SO_1718_1a!$H26*100</f>
        <v>56.25</v>
      </c>
      <c r="E26" s="146">
        <f>SV_SO_1718_1a!E26/SV_SO_1718_1a!$H26*100</f>
        <v>31.48148148148148</v>
      </c>
      <c r="F26" s="146">
        <f>SV_SO_1718_1a!F26/SV_SO_1718_1a!$H26*100</f>
        <v>9.25925925925926</v>
      </c>
      <c r="G26" s="146">
        <f>SV_SO_1718_1a!G26/SV_SO_1718_1a!$H26*100</f>
        <v>0.9259259259259258</v>
      </c>
      <c r="H26" s="128">
        <f>SV_SO_1718_1a!H26/SV_SO_1718_1a!$H26*100</f>
        <v>100</v>
      </c>
      <c r="I26" s="128">
        <f>SV_SO_1718_1a!I26/SV_SO_1718_1a!$O26*100</f>
        <v>0.12610340479192939</v>
      </c>
      <c r="J26" s="146">
        <f>SV_SO_1718_1a!J26/SV_SO_1718_1a!$O26*100</f>
        <v>0.6305170239596469</v>
      </c>
      <c r="K26" s="130">
        <f>SV_SO_1718_1a!K26/SV_SO_1718_1a!$O26*100</f>
        <v>70.61790668348046</v>
      </c>
      <c r="L26" s="146">
        <f>SV_SO_1718_1a!L26/SV_SO_1718_1a!$O26*100</f>
        <v>23.833543505674655</v>
      </c>
      <c r="M26" s="146">
        <f>SV_SO_1718_1a!M26/SV_SO_1718_1a!$O26*100</f>
        <v>4.16141235813367</v>
      </c>
      <c r="N26" s="146">
        <f>SV_SO_1718_1a!N26/SV_SO_1718_1a!$O26*100</f>
        <v>0.6305170239596469</v>
      </c>
      <c r="O26" s="128">
        <f>SV_SO_1718_1a!O26/SV_SO_1718_1a!$O26*100</f>
        <v>100</v>
      </c>
      <c r="P26" s="128">
        <f>SV_SO_1718_1a!P26/SV_SO_1718_1a!$V26*100</f>
        <v>0.0816326530612245</v>
      </c>
      <c r="Q26" s="129">
        <f>SV_SO_1718_1a!Q26/SV_SO_1718_1a!$V26*100</f>
        <v>1.1428571428571428</v>
      </c>
      <c r="R26" s="128">
        <f>SV_SO_1718_1a!R26/SV_SO_1718_1a!$V26*100</f>
        <v>65.55102040816327</v>
      </c>
      <c r="S26" s="128">
        <f>SV_SO_1718_1a!S26/SV_SO_1718_1a!$V26*100</f>
        <v>26.53061224489796</v>
      </c>
      <c r="T26" s="129">
        <f>SV_SO_1718_1a!T26/SV_SO_1718_1a!$V26*100</f>
        <v>5.959183673469388</v>
      </c>
      <c r="U26" s="131">
        <f>SV_SO_1718_1a!U26/SV_SO_1718_1a!$V26*100</f>
        <v>0.7346938775510203</v>
      </c>
      <c r="V26" s="128">
        <f>SV_SO_1718_1a!V26/SV_SO_1718_1a!$V26*100</f>
        <v>100</v>
      </c>
    </row>
    <row r="27" spans="1:22" ht="12.75">
      <c r="A27" s="212" t="s">
        <v>64</v>
      </c>
      <c r="B27" s="128">
        <f>SV_SO_1718_1a!B27/SV_SO_1718_1a!$H27*100</f>
        <v>0</v>
      </c>
      <c r="C27" s="146">
        <f>SV_SO_1718_1a!C27/SV_SO_1718_1a!$H27*100</f>
        <v>0.05930318754633062</v>
      </c>
      <c r="D27" s="130">
        <f>SV_SO_1718_1a!D27/SV_SO_1718_1a!$H27*100</f>
        <v>45.589325426241665</v>
      </c>
      <c r="E27" s="146">
        <f>SV_SO_1718_1a!E27/SV_SO_1718_1a!$H27*100</f>
        <v>45.470719051149</v>
      </c>
      <c r="F27" s="146">
        <f>SV_SO_1718_1a!F27/SV_SO_1718_1a!$H27*100</f>
        <v>7.590808005930319</v>
      </c>
      <c r="G27" s="146">
        <f>SV_SO_1718_1a!G27/SV_SO_1718_1a!$H27*100</f>
        <v>1.2898443291326909</v>
      </c>
      <c r="H27" s="128">
        <f>SV_SO_1718_1a!H27/SV_SO_1718_1a!$H27*100</f>
        <v>100</v>
      </c>
      <c r="I27" s="128">
        <f>SV_SO_1718_1a!I27/SV_SO_1718_1a!$O27*100</f>
        <v>0</v>
      </c>
      <c r="J27" s="146">
        <f>SV_SO_1718_1a!J27/SV_SO_1718_1a!$O27*100</f>
        <v>0.03949447077409163</v>
      </c>
      <c r="K27" s="130">
        <f>SV_SO_1718_1a!K27/SV_SO_1718_1a!$O27*100</f>
        <v>48.5781990521327</v>
      </c>
      <c r="L27" s="146">
        <f>SV_SO_1718_1a!L27/SV_SO_1718_1a!$O27*100</f>
        <v>44.826224328593995</v>
      </c>
      <c r="M27" s="146">
        <f>SV_SO_1718_1a!M27/SV_SO_1718_1a!$O27*100</f>
        <v>5.608214849921011</v>
      </c>
      <c r="N27" s="146">
        <f>SV_SO_1718_1a!N27/SV_SO_1718_1a!$O27*100</f>
        <v>0.9478672985781991</v>
      </c>
      <c r="O27" s="128">
        <f>SV_SO_1718_1a!O27/SV_SO_1718_1a!$O27*100</f>
        <v>100</v>
      </c>
      <c r="P27" s="128">
        <f>SV_SO_1718_1a!P27/SV_SO_1718_1a!$V27*100</f>
        <v>0</v>
      </c>
      <c r="Q27" s="129">
        <f>SV_SO_1718_1a!Q27/SV_SO_1718_1a!$V27*100</f>
        <v>0.05080870522482852</v>
      </c>
      <c r="R27" s="128">
        <f>SV_SO_1718_1a!R27/SV_SO_1718_1a!$V27*100</f>
        <v>46.871030569904306</v>
      </c>
      <c r="S27" s="128">
        <f>SV_SO_1718_1a!S27/SV_SO_1718_1a!$V27*100</f>
        <v>45.19434329748497</v>
      </c>
      <c r="T27" s="129">
        <f>SV_SO_1718_1a!T27/SV_SO_1718_1a!$V27*100</f>
        <v>6.74062155982725</v>
      </c>
      <c r="U27" s="131">
        <f>SV_SO_1718_1a!U27/SV_SO_1718_1a!$V27*100</f>
        <v>1.1431958675586418</v>
      </c>
      <c r="V27" s="128">
        <f>SV_SO_1718_1a!V27/SV_SO_1718_1a!$V27*100</f>
        <v>100</v>
      </c>
    </row>
    <row r="28" spans="1:22" ht="12.75">
      <c r="A28" s="29" t="s">
        <v>1</v>
      </c>
      <c r="B28" s="147">
        <f>SV_SO_1718_1a!B28/SV_SO_1718_1a!$H28*100</f>
        <v>0.027888816584549597</v>
      </c>
      <c r="C28" s="148">
        <f>SV_SO_1718_1a!C28/SV_SO_1718_1a!$H28*100</f>
        <v>1.6702302376746925</v>
      </c>
      <c r="D28" s="149">
        <f>SV_SO_1718_1a!D28/SV_SO_1718_1a!$H28*100</f>
        <v>72.17625732081436</v>
      </c>
      <c r="E28" s="148">
        <f>SV_SO_1718_1a!E28/SV_SO_1718_1a!$H28*100</f>
        <v>21.98258498342165</v>
      </c>
      <c r="F28" s="148">
        <f>SV_SO_1718_1a!F28/SV_SO_1718_1a!$H28*100</f>
        <v>3.628644913389731</v>
      </c>
      <c r="G28" s="148">
        <f>SV_SO_1718_1a!G28/SV_SO_1718_1a!$H28*100</f>
        <v>0.5143937281150259</v>
      </c>
      <c r="H28" s="147">
        <f>SV_SO_1718_1a!H28/SV_SO_1718_1a!$H28*100</f>
        <v>100</v>
      </c>
      <c r="I28" s="147">
        <f>SV_SO_1718_1a!I28/SV_SO_1718_1a!$O28*100</f>
        <v>0.02595885521448504</v>
      </c>
      <c r="J28" s="148">
        <f>SV_SO_1718_1a!J28/SV_SO_1718_1a!$O28*100</f>
        <v>1.4439613213057305</v>
      </c>
      <c r="K28" s="149">
        <f>SV_SO_1718_1a!K28/SV_SO_1718_1a!$O28*100</f>
        <v>78.08099162826919</v>
      </c>
      <c r="L28" s="148">
        <f>SV_SO_1718_1a!L28/SV_SO_1718_1a!$O28*100</f>
        <v>17.846712959958467</v>
      </c>
      <c r="M28" s="148">
        <f>SV_SO_1718_1a!M28/SV_SO_1718_1a!$O28*100</f>
        <v>2.2941138295801156</v>
      </c>
      <c r="N28" s="148">
        <f>SV_SO_1718_1a!N28/SV_SO_1718_1a!$O28*100</f>
        <v>0.3082614056720099</v>
      </c>
      <c r="O28" s="147">
        <f>SV_SO_1718_1a!O28/SV_SO_1718_1a!$O28*100</f>
        <v>100</v>
      </c>
      <c r="P28" s="147">
        <f>SV_SO_1718_1a!P28/SV_SO_1718_1a!$V28*100</f>
        <v>0.02694606032747389</v>
      </c>
      <c r="Q28" s="133">
        <f>SV_SO_1718_1a!Q28/SV_SO_1718_1a!$V28*100</f>
        <v>1.5597013742490766</v>
      </c>
      <c r="R28" s="134">
        <f>SV_SO_1718_1a!R28/SV_SO_1718_1a!$V28*100</f>
        <v>75.06062863573682</v>
      </c>
      <c r="S28" s="133">
        <f>SV_SO_1718_1a!S28/SV_SO_1718_1a!$V28*100</f>
        <v>19.962275515541535</v>
      </c>
      <c r="T28" s="133">
        <f>SV_SO_1718_1a!T28/SV_SO_1718_1a!$V28*100</f>
        <v>2.976747134999762</v>
      </c>
      <c r="U28" s="133">
        <f>SV_SO_1718_1a!U28/SV_SO_1718_1a!$V28*100</f>
        <v>0.4137012791453344</v>
      </c>
      <c r="V28" s="132">
        <f>SV_SO_1718_1a!V28/SV_SO_1718_1a!$V28*100</f>
        <v>100</v>
      </c>
    </row>
    <row r="29" spans="1:22" ht="12.75">
      <c r="A29" s="30" t="s">
        <v>14</v>
      </c>
      <c r="B29" s="88"/>
      <c r="C29" s="89"/>
      <c r="D29" s="90"/>
      <c r="E29" s="89"/>
      <c r="F29" s="89"/>
      <c r="G29" s="89"/>
      <c r="H29" s="88"/>
      <c r="I29" s="88"/>
      <c r="J29" s="89"/>
      <c r="K29" s="90"/>
      <c r="L29" s="89"/>
      <c r="M29" s="89"/>
      <c r="N29" s="89"/>
      <c r="O29" s="88"/>
      <c r="P29" s="88"/>
      <c r="Q29" s="138"/>
      <c r="R29" s="137"/>
      <c r="S29" s="137"/>
      <c r="T29" s="138"/>
      <c r="U29" s="140"/>
      <c r="V29" s="137"/>
    </row>
    <row r="30" spans="1:22" s="112" customFormat="1" ht="12.75">
      <c r="A30" s="212" t="s">
        <v>61</v>
      </c>
      <c r="B30" s="150">
        <f>SV_SO_1718_1a!B30/SV_SO_1718_1a!$H30*100</f>
        <v>0.08724619289340102</v>
      </c>
      <c r="C30" s="151">
        <f>SV_SO_1718_1a!C30/SV_SO_1718_1a!$H30*100</f>
        <v>3.125</v>
      </c>
      <c r="D30" s="152">
        <f>SV_SO_1718_1a!D30/SV_SO_1718_1a!$H30*100</f>
        <v>86.10406091370558</v>
      </c>
      <c r="E30" s="151">
        <f>SV_SO_1718_1a!E30/SV_SO_1718_1a!$H30*100</f>
        <v>9.676395939086294</v>
      </c>
      <c r="F30" s="151">
        <f>SV_SO_1718_1a!F30/SV_SO_1718_1a!$H30*100</f>
        <v>0.9279822335025381</v>
      </c>
      <c r="G30" s="151">
        <f>SV_SO_1718_1a!G30/SV_SO_1718_1a!$H30*100</f>
        <v>0.07931472081218274</v>
      </c>
      <c r="H30" s="150">
        <f>SV_SO_1718_1a!H30/SV_SO_1718_1a!$H30*100</f>
        <v>100</v>
      </c>
      <c r="I30" s="150">
        <f>SV_SO_1718_1a!I30/SV_SO_1718_1a!$O30*100</f>
        <v>0.057222787385554426</v>
      </c>
      <c r="J30" s="151">
        <f>SV_SO_1718_1a!J30/SV_SO_1718_1a!$O30*100</f>
        <v>2.403357070193286</v>
      </c>
      <c r="K30" s="152">
        <f>SV_SO_1718_1a!K30/SV_SO_1718_1a!$O30*100</f>
        <v>89.6998982706002</v>
      </c>
      <c r="L30" s="151">
        <f>SV_SO_1718_1a!L30/SV_SO_1718_1a!$O30*100</f>
        <v>6.981180061037639</v>
      </c>
      <c r="M30" s="151">
        <f>SV_SO_1718_1a!M30/SV_SO_1718_1a!$O30*100</f>
        <v>0.7629704984740591</v>
      </c>
      <c r="N30" s="151">
        <f>SV_SO_1718_1a!N30/SV_SO_1718_1a!$O30*100</f>
        <v>0.09537131230925738</v>
      </c>
      <c r="O30" s="150">
        <f>SV_SO_1718_1a!O30/SV_SO_1718_1a!$O30*100</f>
        <v>100</v>
      </c>
      <c r="P30" s="150">
        <f>SV_SO_1718_1a!P30/SV_SO_1718_1a!$V30*100</f>
        <v>0.07058159232072275</v>
      </c>
      <c r="Q30" s="129">
        <f>SV_SO_1718_1a!Q30/SV_SO_1718_1a!$V30*100</f>
        <v>2.7244494635798984</v>
      </c>
      <c r="R30" s="128">
        <f>SV_SO_1718_1a!R30/SV_SO_1718_1a!$V30*100</f>
        <v>88.09994353472615</v>
      </c>
      <c r="S30" s="128">
        <f>SV_SO_1718_1a!S30/SV_SO_1718_1a!$V30*100</f>
        <v>8.180406549971767</v>
      </c>
      <c r="T30" s="129">
        <f>SV_SO_1718_1a!T30/SV_SO_1718_1a!$V30*100</f>
        <v>0.8363918690005646</v>
      </c>
      <c r="U30" s="131">
        <f>SV_SO_1718_1a!U30/SV_SO_1718_1a!$V30*100</f>
        <v>0.08822699040090345</v>
      </c>
      <c r="V30" s="128">
        <f>SV_SO_1718_1a!V30/SV_SO_1718_1a!$V30*100</f>
        <v>100</v>
      </c>
    </row>
    <row r="31" spans="1:22" ht="12.75">
      <c r="A31" s="212" t="s">
        <v>63</v>
      </c>
      <c r="B31" s="150">
        <f>SV_SO_1718_1a!B31/SV_SO_1718_1a!$H31*100</f>
        <v>0</v>
      </c>
      <c r="C31" s="153">
        <f>SV_SO_1718_1a!C31/SV_SO_1718_1a!$H31*100</f>
        <v>0.42474607571560474</v>
      </c>
      <c r="D31" s="152">
        <f>SV_SO_1718_1a!D31/SV_SO_1718_1a!$H31*100</f>
        <v>66.53739612188365</v>
      </c>
      <c r="E31" s="153">
        <f>SV_SO_1718_1a!E31/SV_SO_1718_1a!$H31*100</f>
        <v>25.92797783933518</v>
      </c>
      <c r="F31" s="153">
        <f>SV_SO_1718_1a!F31/SV_SO_1718_1a!$H31*100</f>
        <v>6.3434903047091415</v>
      </c>
      <c r="G31" s="153">
        <f>SV_SO_1718_1a!G31/SV_SO_1718_1a!$H31*100</f>
        <v>0.7663896583564174</v>
      </c>
      <c r="H31" s="150">
        <f>SV_SO_1718_1a!H31/SV_SO_1718_1a!$H31*100</f>
        <v>100</v>
      </c>
      <c r="I31" s="150">
        <f>SV_SO_1718_1a!I31/SV_SO_1718_1a!$O31*100</f>
        <v>0</v>
      </c>
      <c r="J31" s="153">
        <f>SV_SO_1718_1a!J31/SV_SO_1718_1a!$O31*100</f>
        <v>0.2786220871327254</v>
      </c>
      <c r="K31" s="152">
        <f>SV_SO_1718_1a!K31/SV_SO_1718_1a!$O31*100</f>
        <v>69.80749746707193</v>
      </c>
      <c r="L31" s="153">
        <f>SV_SO_1718_1a!L31/SV_SO_1718_1a!$O31*100</f>
        <v>24.784701114488346</v>
      </c>
      <c r="M31" s="153">
        <f>SV_SO_1718_1a!M31/SV_SO_1718_1a!$O31*100</f>
        <v>4.5466058763931105</v>
      </c>
      <c r="N31" s="153">
        <f>SV_SO_1718_1a!N31/SV_SO_1718_1a!$O31*100</f>
        <v>0.5825734549138805</v>
      </c>
      <c r="O31" s="150">
        <f>SV_SO_1718_1a!O31/SV_SO_1718_1a!$O31*100</f>
        <v>100</v>
      </c>
      <c r="P31" s="150">
        <f>SV_SO_1718_1a!P31/SV_SO_1718_1a!$V31*100</f>
        <v>0</v>
      </c>
      <c r="Q31" s="129">
        <f>SV_SO_1718_1a!Q31/SV_SO_1718_1a!$V31*100</f>
        <v>0.36313147495460857</v>
      </c>
      <c r="R31" s="128">
        <f>SV_SO_1718_1a!R31/SV_SO_1718_1a!$V31*100</f>
        <v>67.91626615401046</v>
      </c>
      <c r="S31" s="128">
        <f>SV_SO_1718_1a!S31/SV_SO_1718_1a!$V31*100</f>
        <v>25.44590409056926</v>
      </c>
      <c r="T31" s="129">
        <f>SV_SO_1718_1a!T31/SV_SO_1718_1a!$V31*100</f>
        <v>5.585816511801773</v>
      </c>
      <c r="U31" s="131">
        <f>SV_SO_1718_1a!U31/SV_SO_1718_1a!$V31*100</f>
        <v>0.6888817686638898</v>
      </c>
      <c r="V31" s="128">
        <f>SV_SO_1718_1a!V31/SV_SO_1718_1a!$V31*100</f>
        <v>100</v>
      </c>
    </row>
    <row r="32" spans="1:22" ht="12.75">
      <c r="A32" s="212" t="s">
        <v>62</v>
      </c>
      <c r="B32" s="150">
        <f>SV_SO_1718_1a!B32/SV_SO_1718_1a!$H32*100</f>
        <v>0</v>
      </c>
      <c r="C32" s="153">
        <f>SV_SO_1718_1a!C32/SV_SO_1718_1a!$H32*100</f>
        <v>0.6160164271047228</v>
      </c>
      <c r="D32" s="152">
        <f>SV_SO_1718_1a!D32/SV_SO_1718_1a!$H32*100</f>
        <v>57.08418891170432</v>
      </c>
      <c r="E32" s="153">
        <f>SV_SO_1718_1a!E32/SV_SO_1718_1a!$H32*100</f>
        <v>34.496919917864474</v>
      </c>
      <c r="F32" s="153">
        <f>SV_SO_1718_1a!F32/SV_SO_1718_1a!$H32*100</f>
        <v>6.7761806981519515</v>
      </c>
      <c r="G32" s="153">
        <f>SV_SO_1718_1a!G32/SV_SO_1718_1a!$H32*100</f>
        <v>1.0266940451745379</v>
      </c>
      <c r="H32" s="150">
        <f>SV_SO_1718_1a!H32/SV_SO_1718_1a!$H32*100</f>
        <v>100</v>
      </c>
      <c r="I32" s="150">
        <f>SV_SO_1718_1a!I32/SV_SO_1718_1a!$O32*100</f>
        <v>0.11337868480725624</v>
      </c>
      <c r="J32" s="153">
        <f>SV_SO_1718_1a!J32/SV_SO_1718_1a!$O32*100</f>
        <v>1.473922902494331</v>
      </c>
      <c r="K32" s="152">
        <f>SV_SO_1718_1a!K32/SV_SO_1718_1a!$O32*100</f>
        <v>69.61451247165533</v>
      </c>
      <c r="L32" s="153">
        <f>SV_SO_1718_1a!L32/SV_SO_1718_1a!$O32*100</f>
        <v>23.809523809523807</v>
      </c>
      <c r="M32" s="153">
        <f>SV_SO_1718_1a!M32/SV_SO_1718_1a!$O32*100</f>
        <v>3.968253968253968</v>
      </c>
      <c r="N32" s="153">
        <f>SV_SO_1718_1a!N32/SV_SO_1718_1a!$O32*100</f>
        <v>1.0204081632653061</v>
      </c>
      <c r="O32" s="150">
        <f>SV_SO_1718_1a!O32/SV_SO_1718_1a!$O32*100</f>
        <v>100</v>
      </c>
      <c r="P32" s="150">
        <f>SV_SO_1718_1a!P32/SV_SO_1718_1a!$V32*100</f>
        <v>0.07304601899196494</v>
      </c>
      <c r="Q32" s="129">
        <f>SV_SO_1718_1a!Q32/SV_SO_1718_1a!$V32*100</f>
        <v>1.1687363038714391</v>
      </c>
      <c r="R32" s="128">
        <f>SV_SO_1718_1a!R32/SV_SO_1718_1a!$V32*100</f>
        <v>65.15704894083272</v>
      </c>
      <c r="S32" s="128">
        <f>SV_SO_1718_1a!S32/SV_SO_1718_1a!$V32*100</f>
        <v>27.611395178962745</v>
      </c>
      <c r="T32" s="129">
        <f>SV_SO_1718_1a!T32/SV_SO_1718_1a!$V32*100</f>
        <v>4.967129291453616</v>
      </c>
      <c r="U32" s="131">
        <f>SV_SO_1718_1a!U32/SV_SO_1718_1a!$V32*100</f>
        <v>1.0226442658875092</v>
      </c>
      <c r="V32" s="128">
        <f>SV_SO_1718_1a!V32/SV_SO_1718_1a!$V32*100</f>
        <v>100</v>
      </c>
    </row>
    <row r="33" spans="1:22" ht="12.75">
      <c r="A33" s="212" t="s">
        <v>64</v>
      </c>
      <c r="B33" s="150">
        <f>SV_SO_1718_1a!B33/SV_SO_1718_1a!$H33*100</f>
        <v>0</v>
      </c>
      <c r="C33" s="153">
        <f>SV_SO_1718_1a!C33/SV_SO_1718_1a!$H33*100</f>
        <v>0.02905709719599012</v>
      </c>
      <c r="D33" s="152">
        <f>SV_SO_1718_1a!D33/SV_SO_1718_1a!$H33*100</f>
        <v>43.01903239866338</v>
      </c>
      <c r="E33" s="153">
        <f>SV_SO_1718_1a!E33/SV_SO_1718_1a!$H33*100</f>
        <v>44.6898154874328</v>
      </c>
      <c r="F33" s="153">
        <f>SV_SO_1718_1a!F33/SV_SO_1718_1a!$H33*100</f>
        <v>10.663954670928375</v>
      </c>
      <c r="G33" s="153">
        <f>SV_SO_1718_1a!G33/SV_SO_1718_1a!$H33*100</f>
        <v>1.5981403457794567</v>
      </c>
      <c r="H33" s="150">
        <f>SV_SO_1718_1a!H33/SV_SO_1718_1a!$H33*100</f>
        <v>100</v>
      </c>
      <c r="I33" s="150">
        <f>SV_SO_1718_1a!I33/SV_SO_1718_1a!$O33*100</f>
        <v>0.018460402436773122</v>
      </c>
      <c r="J33" s="153">
        <f>SV_SO_1718_1a!J33/SV_SO_1718_1a!$O33*100</f>
        <v>0</v>
      </c>
      <c r="K33" s="152">
        <f>SV_SO_1718_1a!K33/SV_SO_1718_1a!$O33*100</f>
        <v>46.981724201587596</v>
      </c>
      <c r="L33" s="153">
        <f>SV_SO_1718_1a!L33/SV_SO_1718_1a!$O33*100</f>
        <v>45.57873361639284</v>
      </c>
      <c r="M33" s="153">
        <f>SV_SO_1718_1a!M33/SV_SO_1718_1a!$O33*100</f>
        <v>6.701126084548643</v>
      </c>
      <c r="N33" s="153">
        <f>SV_SO_1718_1a!N33/SV_SO_1718_1a!$O33*100</f>
        <v>0.7199556950341518</v>
      </c>
      <c r="O33" s="150">
        <f>SV_SO_1718_1a!O33/SV_SO_1718_1a!$O33*100</f>
        <v>100</v>
      </c>
      <c r="P33" s="150">
        <f>SV_SO_1718_1a!P33/SV_SO_1718_1a!$V33*100</f>
        <v>0.008130081300813007</v>
      </c>
      <c r="Q33" s="129">
        <f>SV_SO_1718_1a!Q33/SV_SO_1718_1a!$V33*100</f>
        <v>0.016260162601626015</v>
      </c>
      <c r="R33" s="128">
        <f>SV_SO_1718_1a!R33/SV_SO_1718_1a!$V33*100</f>
        <v>44.764227642276424</v>
      </c>
      <c r="S33" s="128">
        <f>SV_SO_1718_1a!S33/SV_SO_1718_1a!$V33*100</f>
        <v>45.08130081300813</v>
      </c>
      <c r="T33" s="129">
        <f>SV_SO_1718_1a!T33/SV_SO_1718_1a!$V33*100</f>
        <v>8.91869918699187</v>
      </c>
      <c r="U33" s="131">
        <f>SV_SO_1718_1a!U33/SV_SO_1718_1a!$V33*100</f>
        <v>1.2113821138211383</v>
      </c>
      <c r="V33" s="128">
        <f>SV_SO_1718_1a!V33/SV_SO_1718_1a!$V33*100</f>
        <v>100</v>
      </c>
    </row>
    <row r="34" spans="1:22" ht="12.75">
      <c r="A34" s="29" t="s">
        <v>1</v>
      </c>
      <c r="B34" s="147">
        <f>SV_SO_1718_1a!B34/SV_SO_1718_1a!$H34*100</f>
        <v>0.03570501168527655</v>
      </c>
      <c r="C34" s="148">
        <f>SV_SO_1718_1a!C34/SV_SO_1718_1a!$H34*100</f>
        <v>1.4444300181770968</v>
      </c>
      <c r="D34" s="149">
        <f>SV_SO_1718_1a!D34/SV_SO_1718_1a!$H34*100</f>
        <v>69.14113217346144</v>
      </c>
      <c r="E34" s="148">
        <f>SV_SO_1718_1a!E34/SV_SO_1718_1a!$H34*100</f>
        <v>23.60425863412101</v>
      </c>
      <c r="F34" s="148">
        <f>SV_SO_1718_1a!F34/SV_SO_1718_1a!$H34*100</f>
        <v>5.099324850688133</v>
      </c>
      <c r="G34" s="148">
        <f>SV_SO_1718_1a!G34/SV_SO_1718_1a!$H34*100</f>
        <v>0.6751493118670475</v>
      </c>
      <c r="H34" s="147">
        <f>SV_SO_1718_1a!H34/SV_SO_1718_1a!$H34*100</f>
        <v>100</v>
      </c>
      <c r="I34" s="147">
        <f>SV_SO_1718_1a!I34/SV_SO_1718_1a!$O34*100</f>
        <v>0.0367610199512081</v>
      </c>
      <c r="J34" s="148">
        <f>SV_SO_1718_1a!J34/SV_SO_1718_1a!$O34*100</f>
        <v>1.3802092036226314</v>
      </c>
      <c r="K34" s="149">
        <f>SV_SO_1718_1a!K34/SV_SO_1718_1a!$O34*100</f>
        <v>76.12538849714267</v>
      </c>
      <c r="L34" s="148">
        <f>SV_SO_1718_1a!L34/SV_SO_1718_1a!$O34*100</f>
        <v>19.162517127293384</v>
      </c>
      <c r="M34" s="148">
        <f>SV_SO_1718_1a!M34/SV_SO_1718_1a!$O34*100</f>
        <v>2.9308558633826824</v>
      </c>
      <c r="N34" s="148">
        <f>SV_SO_1718_1a!N34/SV_SO_1718_1a!$O34*100</f>
        <v>0.3642682886074257</v>
      </c>
      <c r="O34" s="147">
        <f>SV_SO_1718_1a!O34/SV_SO_1718_1a!$O34*100</f>
        <v>100</v>
      </c>
      <c r="P34" s="147">
        <f>SV_SO_1718_1a!P34/SV_SO_1718_1a!$V34*100</f>
        <v>0.03622532149972831</v>
      </c>
      <c r="Q34" s="133">
        <f>SV_SO_1718_1a!Q34/SV_SO_1718_1a!$V34*100</f>
        <v>1.4127875384894042</v>
      </c>
      <c r="R34" s="134">
        <f>SV_SO_1718_1a!R34/SV_SO_1718_1a!$V34*100</f>
        <v>72.58237144127382</v>
      </c>
      <c r="S34" s="133">
        <f>SV_SO_1718_1a!S34/SV_SO_1718_1a!$V34*100</f>
        <v>21.41575142843029</v>
      </c>
      <c r="T34" s="133">
        <f>SV_SO_1718_1a!T34/SV_SO_1718_1a!$V34*100</f>
        <v>4.030890319606132</v>
      </c>
      <c r="U34" s="133">
        <f>SV_SO_1718_1a!U34/SV_SO_1718_1a!$V34*100</f>
        <v>0.5219739507006307</v>
      </c>
      <c r="V34" s="132">
        <f>SV_SO_1718_1a!V34/SV_SO_1718_1a!$V34*100</f>
        <v>100</v>
      </c>
    </row>
    <row r="35" spans="1:22" s="157" customFormat="1" ht="12.75">
      <c r="A35" s="141" t="s">
        <v>17</v>
      </c>
      <c r="B35" s="154">
        <f>SV_SO_1718_1a!B35/SV_SO_1718_1a!$H35*100</f>
        <v>0.03170627308613009</v>
      </c>
      <c r="C35" s="155">
        <f>SV_SO_1718_1a!C35/SV_SO_1718_1a!$H35*100</f>
        <v>1.5599486358376005</v>
      </c>
      <c r="D35" s="156">
        <f>SV_SO_1718_1a!D35/SV_SO_1718_1a!$H35*100</f>
        <v>70.69389178648996</v>
      </c>
      <c r="E35" s="155">
        <f>SV_SO_1718_1a!E35/SV_SO_1718_1a!$H35*100</f>
        <v>22.774615957767246</v>
      </c>
      <c r="F35" s="155">
        <f>SV_SO_1718_1a!F35/SV_SO_1718_1a!$H35*100</f>
        <v>4.346930040108435</v>
      </c>
      <c r="G35" s="155">
        <f>SV_SO_1718_1a!G35/SV_SO_1718_1a!$H35*100</f>
        <v>0.5929073067106326</v>
      </c>
      <c r="H35" s="154">
        <f>SV_SO_1718_1a!H35/SV_SO_1718_1a!$H35*100</f>
        <v>100</v>
      </c>
      <c r="I35" s="154">
        <f>SV_SO_1718_1a!I35/SV_SO_1718_1a!$O35*100</f>
        <v>0.03128035429117071</v>
      </c>
      <c r="J35" s="155">
        <f>SV_SO_1718_1a!J35/SV_SO_1718_1a!$O35*100</f>
        <v>1.4125549464118141</v>
      </c>
      <c r="K35" s="156">
        <f>SV_SO_1718_1a!K35/SV_SO_1718_1a!$O35*100</f>
        <v>77.11759766879044</v>
      </c>
      <c r="L35" s="155">
        <f>SV_SO_1718_1a!L35/SV_SO_1718_1a!$O35*100</f>
        <v>18.494921058263774</v>
      </c>
      <c r="M35" s="155">
        <f>SV_SO_1718_1a!M35/SV_SO_1718_1a!$O35*100</f>
        <v>2.6077937472218107</v>
      </c>
      <c r="N35" s="155">
        <f>SV_SO_1718_1a!N35/SV_SO_1718_1a!$O35*100</f>
        <v>0.33585222502099077</v>
      </c>
      <c r="O35" s="154">
        <f>SV_SO_1718_1a!O35/SV_SO_1718_1a!$O35*100</f>
        <v>100</v>
      </c>
      <c r="P35" s="154">
        <f>SV_SO_1718_1a!P35/SV_SO_1718_1a!$V35*100</f>
        <v>0.031497334840898075</v>
      </c>
      <c r="Q35" s="143">
        <f>SV_SO_1718_1a!Q35/SV_SO_1718_1a!$V35*100</f>
        <v>1.4876433532547246</v>
      </c>
      <c r="R35" s="142">
        <f>SV_SO_1718_1a!R35/SV_SO_1718_1a!$V35*100</f>
        <v>73.84509772250041</v>
      </c>
      <c r="S35" s="142">
        <f>SV_SO_1718_1a!S35/SV_SO_1718_1a!$V35*100</f>
        <v>20.67517363915361</v>
      </c>
      <c r="T35" s="143">
        <f>SV_SO_1718_1a!T35/SV_SO_1718_1a!$V35*100</f>
        <v>3.493781295428848</v>
      </c>
      <c r="U35" s="145">
        <f>SV_SO_1718_1a!U35/SV_SO_1718_1a!$V35*100</f>
        <v>0.4668066548215151</v>
      </c>
      <c r="V35" s="142">
        <f>SV_SO_1718_1a!V35/SV_SO_1718_1a!$V35*100</f>
        <v>100</v>
      </c>
    </row>
    <row r="36" spans="2:22" s="112" customFormat="1" ht="12.75">
      <c r="B36" s="88"/>
      <c r="C36" s="89"/>
      <c r="D36" s="90"/>
      <c r="E36" s="89"/>
      <c r="F36" s="89"/>
      <c r="G36" s="89"/>
      <c r="H36" s="88"/>
      <c r="I36" s="88"/>
      <c r="J36" s="89"/>
      <c r="K36" s="90"/>
      <c r="L36" s="89"/>
      <c r="M36" s="89"/>
      <c r="N36" s="89"/>
      <c r="O36" s="88"/>
      <c r="P36" s="88"/>
      <c r="Q36" s="138"/>
      <c r="R36" s="137"/>
      <c r="S36" s="137"/>
      <c r="T36" s="138"/>
      <c r="U36" s="140"/>
      <c r="V36" s="137"/>
    </row>
    <row r="37" spans="1:22" ht="12.75">
      <c r="A37" s="111" t="s">
        <v>18</v>
      </c>
      <c r="B37" s="88"/>
      <c r="C37" s="89"/>
      <c r="D37" s="90"/>
      <c r="E37" s="89"/>
      <c r="F37" s="89"/>
      <c r="G37" s="89"/>
      <c r="H37" s="88"/>
      <c r="I37" s="88"/>
      <c r="J37" s="89"/>
      <c r="K37" s="90"/>
      <c r="L37" s="89"/>
      <c r="M37" s="89"/>
      <c r="N37" s="89"/>
      <c r="O37" s="88"/>
      <c r="P37" s="88"/>
      <c r="Q37" s="138"/>
      <c r="R37" s="137"/>
      <c r="S37" s="137"/>
      <c r="T37" s="138"/>
      <c r="U37" s="140"/>
      <c r="V37" s="137"/>
    </row>
    <row r="38" spans="1:22" ht="12.75">
      <c r="A38" s="101" t="s">
        <v>13</v>
      </c>
      <c r="B38" s="88"/>
      <c r="C38" s="89"/>
      <c r="D38" s="90"/>
      <c r="E38" s="89"/>
      <c r="F38" s="89"/>
      <c r="G38" s="89"/>
      <c r="H38" s="88"/>
      <c r="I38" s="88"/>
      <c r="J38" s="89"/>
      <c r="K38" s="90"/>
      <c r="L38" s="89"/>
      <c r="M38" s="89"/>
      <c r="N38" s="89"/>
      <c r="O38" s="88"/>
      <c r="P38" s="88"/>
      <c r="Q38" s="138"/>
      <c r="R38" s="137"/>
      <c r="S38" s="137"/>
      <c r="T38" s="138"/>
      <c r="U38" s="140"/>
      <c r="V38" s="137"/>
    </row>
    <row r="39" spans="1:22" s="112" customFormat="1" ht="12.75">
      <c r="A39" s="212" t="s">
        <v>61</v>
      </c>
      <c r="B39" s="150">
        <f>SV_SO_1718_1a!B39/SV_SO_1718_1a!$H39*100</f>
        <v>0.07234581298607343</v>
      </c>
      <c r="C39" s="151">
        <f>SV_SO_1718_1a!C39/SV_SO_1718_1a!$H39*100</f>
        <v>3.1289564116476756</v>
      </c>
      <c r="D39" s="152">
        <f>SV_SO_1718_1a!D39/SV_SO_1718_1a!$H39*100</f>
        <v>82.52848616386326</v>
      </c>
      <c r="E39" s="151">
        <f>SV_SO_1718_1a!E39/SV_SO_1718_1a!$H39*100</f>
        <v>12.615301139446554</v>
      </c>
      <c r="F39" s="151">
        <f>SV_SO_1718_1a!F39/SV_SO_1718_1a!$H39*100</f>
        <v>1.4830891662145054</v>
      </c>
      <c r="G39" s="151">
        <f>SV_SO_1718_1a!G39/SV_SO_1718_1a!$H39*100</f>
        <v>0.1718213058419244</v>
      </c>
      <c r="H39" s="150">
        <f>SV_SO_1718_1a!H39/SV_SO_1718_1a!$H39*100</f>
        <v>100</v>
      </c>
      <c r="I39" s="150">
        <f>SV_SO_1718_1a!I39/SV_SO_1718_1a!$O39*100</f>
        <v>0.02039013117651057</v>
      </c>
      <c r="J39" s="151">
        <f>SV_SO_1718_1a!J39/SV_SO_1718_1a!$O39*100</f>
        <v>2.433222320396928</v>
      </c>
      <c r="K39" s="152">
        <f>SV_SO_1718_1a!K39/SV_SO_1718_1a!$O39*100</f>
        <v>87.99021273703528</v>
      </c>
      <c r="L39" s="151">
        <f>SV_SO_1718_1a!L39/SV_SO_1718_1a!$O39*100</f>
        <v>8.55705838374227</v>
      </c>
      <c r="M39" s="151">
        <f>SV_SO_1718_1a!M39/SV_SO_1718_1a!$O39*100</f>
        <v>0.9107591925508054</v>
      </c>
      <c r="N39" s="151">
        <f>SV_SO_1718_1a!N39/SV_SO_1718_1a!$O39*100</f>
        <v>0.08835723509821247</v>
      </c>
      <c r="O39" s="150">
        <f>SV_SO_1718_1a!O39/SV_SO_1718_1a!$O39*100</f>
        <v>100</v>
      </c>
      <c r="P39" s="150">
        <f>SV_SO_1718_1a!P39/SV_SO_1718_1a!$V39*100</f>
        <v>0.042683636645842224</v>
      </c>
      <c r="Q39" s="129">
        <f>SV_SO_1718_1a!Q39/SV_SO_1718_1a!$V39*100</f>
        <v>2.7317527453339023</v>
      </c>
      <c r="R39" s="128">
        <f>SV_SO_1718_1a!R39/SV_SO_1718_1a!$V39*100</f>
        <v>85.64665709518451</v>
      </c>
      <c r="S39" s="128">
        <f>SV_SO_1718_1a!S39/SV_SO_1718_1a!$V39*100</f>
        <v>10.298397423460479</v>
      </c>
      <c r="T39" s="129">
        <f>SV_SO_1718_1a!T39/SV_SO_1718_1a!$V39*100</f>
        <v>1.1563385200419076</v>
      </c>
      <c r="U39" s="131">
        <f>SV_SO_1718_1a!U39/SV_SO_1718_1a!$V39*100</f>
        <v>0.1241705793333592</v>
      </c>
      <c r="V39" s="128">
        <f>SV_SO_1718_1a!V39/SV_SO_1718_1a!$V39*100</f>
        <v>100</v>
      </c>
    </row>
    <row r="40" spans="1:22" ht="12.75">
      <c r="A40" s="212" t="s">
        <v>63</v>
      </c>
      <c r="B40" s="150">
        <f>SV_SO_1718_1a!B40/SV_SO_1718_1a!$H40*100</f>
        <v>0</v>
      </c>
      <c r="C40" s="153">
        <f>SV_SO_1718_1a!C40/SV_SO_1718_1a!$H40*100</f>
        <v>0.41827541827541825</v>
      </c>
      <c r="D40" s="152">
        <f>SV_SO_1718_1a!D40/SV_SO_1718_1a!$H40*100</f>
        <v>61.20495495495496</v>
      </c>
      <c r="E40" s="153">
        <f>SV_SO_1718_1a!E40/SV_SO_1718_1a!$H40*100</f>
        <v>29.544723294723298</v>
      </c>
      <c r="F40" s="153">
        <f>SV_SO_1718_1a!F40/SV_SO_1718_1a!$H40*100</f>
        <v>7.488738738738738</v>
      </c>
      <c r="G40" s="153">
        <f>SV_SO_1718_1a!G40/SV_SO_1718_1a!$H40*100</f>
        <v>1.3433075933075933</v>
      </c>
      <c r="H40" s="150">
        <f>SV_SO_1718_1a!H40/SV_SO_1718_1a!$H40*100</f>
        <v>100</v>
      </c>
      <c r="I40" s="150">
        <f>SV_SO_1718_1a!I40/SV_SO_1718_1a!$O40*100</f>
        <v>0</v>
      </c>
      <c r="J40" s="153">
        <f>SV_SO_1718_1a!J40/SV_SO_1718_1a!$O40*100</f>
        <v>0.37219485495347565</v>
      </c>
      <c r="K40" s="152">
        <f>SV_SO_1718_1a!K40/SV_SO_1718_1a!$O40*100</f>
        <v>66.73234811165845</v>
      </c>
      <c r="L40" s="153">
        <f>SV_SO_1718_1a!L40/SV_SO_1718_1a!$O40*100</f>
        <v>26.524356869184455</v>
      </c>
      <c r="M40" s="153">
        <f>SV_SO_1718_1a!M40/SV_SO_1718_1a!$O40*100</f>
        <v>5.309250136836344</v>
      </c>
      <c r="N40" s="153">
        <f>SV_SO_1718_1a!N40/SV_SO_1718_1a!$O40*100</f>
        <v>1.0618500273672689</v>
      </c>
      <c r="O40" s="150">
        <f>SV_SO_1718_1a!O40/SV_SO_1718_1a!$O40*100</f>
        <v>100</v>
      </c>
      <c r="P40" s="150">
        <f>SV_SO_1718_1a!P40/SV_SO_1718_1a!$V40*100</f>
        <v>0</v>
      </c>
      <c r="Q40" s="129">
        <f>SV_SO_1718_1a!Q40/SV_SO_1718_1a!$V40*100</f>
        <v>0.39875736078267726</v>
      </c>
      <c r="R40" s="128">
        <f>SV_SO_1718_1a!R40/SV_SO_1718_1a!$V40*100</f>
        <v>63.54615848286734</v>
      </c>
      <c r="S40" s="128">
        <f>SV_SO_1718_1a!S40/SV_SO_1718_1a!$V40*100</f>
        <v>28.26540548059535</v>
      </c>
      <c r="T40" s="129">
        <f>SV_SO_1718_1a!T40/SV_SO_1718_1a!$V40*100</f>
        <v>6.565586312421755</v>
      </c>
      <c r="U40" s="131">
        <f>SV_SO_1718_1a!U40/SV_SO_1718_1a!$V40*100</f>
        <v>1.2240923633328695</v>
      </c>
      <c r="V40" s="128">
        <f>SV_SO_1718_1a!V40/SV_SO_1718_1a!$V40*100</f>
        <v>100</v>
      </c>
    </row>
    <row r="41" spans="1:22" ht="12.75">
      <c r="A41" s="212" t="s">
        <v>62</v>
      </c>
      <c r="B41" s="150">
        <f>SV_SO_1718_1a!B41/SV_SO_1718_1a!$H41*100</f>
        <v>0</v>
      </c>
      <c r="C41" s="153">
        <f>SV_SO_1718_1a!C41/SV_SO_1718_1a!$H41*100</f>
        <v>1.574803149606299</v>
      </c>
      <c r="D41" s="152">
        <f>SV_SO_1718_1a!D41/SV_SO_1718_1a!$H41*100</f>
        <v>49.60629921259843</v>
      </c>
      <c r="E41" s="153">
        <f>SV_SO_1718_1a!E41/SV_SO_1718_1a!$H41*100</f>
        <v>35.43307086614173</v>
      </c>
      <c r="F41" s="153">
        <f>SV_SO_1718_1a!F41/SV_SO_1718_1a!$H41*100</f>
        <v>10.236220472440944</v>
      </c>
      <c r="G41" s="153">
        <f>SV_SO_1718_1a!G41/SV_SO_1718_1a!$H41*100</f>
        <v>3.149606299212598</v>
      </c>
      <c r="H41" s="150">
        <f>SV_SO_1718_1a!H41/SV_SO_1718_1a!$H41*100</f>
        <v>100</v>
      </c>
      <c r="I41" s="150">
        <f>SV_SO_1718_1a!I41/SV_SO_1718_1a!$O41*100</f>
        <v>0</v>
      </c>
      <c r="J41" s="153">
        <f>SV_SO_1718_1a!J41/SV_SO_1718_1a!$O41*100</f>
        <v>1.1385199240986716</v>
      </c>
      <c r="K41" s="152">
        <f>SV_SO_1718_1a!K41/SV_SO_1718_1a!$O41*100</f>
        <v>62.808349146110054</v>
      </c>
      <c r="L41" s="153">
        <f>SV_SO_1718_1a!L41/SV_SO_1718_1a!$O41*100</f>
        <v>27.419354838709676</v>
      </c>
      <c r="M41" s="153">
        <f>SV_SO_1718_1a!M41/SV_SO_1718_1a!$O41*100</f>
        <v>7.400379506641366</v>
      </c>
      <c r="N41" s="153">
        <f>SV_SO_1718_1a!N41/SV_SO_1718_1a!$O41*100</f>
        <v>1.2333965844402277</v>
      </c>
      <c r="O41" s="150">
        <f>SV_SO_1718_1a!O41/SV_SO_1718_1a!$O41*100</f>
        <v>100</v>
      </c>
      <c r="P41" s="150">
        <f>SV_SO_1718_1a!P41/SV_SO_1718_1a!$V41*100</f>
        <v>0</v>
      </c>
      <c r="Q41" s="129">
        <f>SV_SO_1718_1a!Q41/SV_SO_1718_1a!$V41*100</f>
        <v>1.3025458851391356</v>
      </c>
      <c r="R41" s="128">
        <f>SV_SO_1718_1a!R41/SV_SO_1718_1a!$V41*100</f>
        <v>57.84487862640616</v>
      </c>
      <c r="S41" s="128">
        <f>SV_SO_1718_1a!S41/SV_SO_1718_1a!$V41*100</f>
        <v>30.43220840734162</v>
      </c>
      <c r="T41" s="129">
        <f>SV_SO_1718_1a!T41/SV_SO_1718_1a!$V41*100</f>
        <v>8.466548253404381</v>
      </c>
      <c r="U41" s="131">
        <f>SV_SO_1718_1a!U41/SV_SO_1718_1a!$V41*100</f>
        <v>1.9538188277087036</v>
      </c>
      <c r="V41" s="128">
        <f>SV_SO_1718_1a!V41/SV_SO_1718_1a!$V41*100</f>
        <v>100</v>
      </c>
    </row>
    <row r="42" spans="1:22" ht="12.75">
      <c r="A42" s="212" t="s">
        <v>64</v>
      </c>
      <c r="B42" s="150">
        <f>SV_SO_1718_1a!B42/SV_SO_1718_1a!$H42*100</f>
        <v>0</v>
      </c>
      <c r="C42" s="153">
        <f>SV_SO_1718_1a!C42/SV_SO_1718_1a!$H42*100</f>
        <v>0.04025224741714746</v>
      </c>
      <c r="D42" s="152">
        <f>SV_SO_1718_1a!D42/SV_SO_1718_1a!$H42*100</f>
        <v>40.69502213873608</v>
      </c>
      <c r="E42" s="153">
        <f>SV_SO_1718_1a!E42/SV_SO_1718_1a!$H42*100</f>
        <v>45.33744800751375</v>
      </c>
      <c r="F42" s="153">
        <f>SV_SO_1718_1a!F42/SV_SO_1718_1a!$H42*100</f>
        <v>10.774184891989803</v>
      </c>
      <c r="G42" s="153">
        <f>SV_SO_1718_1a!G42/SV_SO_1718_1a!$H42*100</f>
        <v>3.1530927143432175</v>
      </c>
      <c r="H42" s="150">
        <f>SV_SO_1718_1a!H42/SV_SO_1718_1a!$H42*100</f>
        <v>100</v>
      </c>
      <c r="I42" s="150">
        <f>SV_SO_1718_1a!I42/SV_SO_1718_1a!$O42*100</f>
        <v>0</v>
      </c>
      <c r="J42" s="153">
        <f>SV_SO_1718_1a!J42/SV_SO_1718_1a!$O42*100</f>
        <v>0.06820119352088662</v>
      </c>
      <c r="K42" s="152">
        <f>SV_SO_1718_1a!K42/SV_SO_1718_1a!$O42*100</f>
        <v>43.768115942028984</v>
      </c>
      <c r="L42" s="153">
        <f>SV_SO_1718_1a!L42/SV_SO_1718_1a!$O42*100</f>
        <v>43.51236146632566</v>
      </c>
      <c r="M42" s="153">
        <f>SV_SO_1718_1a!M42/SV_SO_1718_1a!$O42*100</f>
        <v>10.349531116794545</v>
      </c>
      <c r="N42" s="153">
        <f>SV_SO_1718_1a!N42/SV_SO_1718_1a!$O42*100</f>
        <v>2.3017902813299234</v>
      </c>
      <c r="O42" s="150">
        <f>SV_SO_1718_1a!O42/SV_SO_1718_1a!$O42*100</f>
        <v>100</v>
      </c>
      <c r="P42" s="150">
        <f>SV_SO_1718_1a!P42/SV_SO_1718_1a!$V42*100</f>
        <v>0</v>
      </c>
      <c r="Q42" s="129">
        <f>SV_SO_1718_1a!Q42/SV_SO_1718_1a!$V42*100</f>
        <v>0.05256044451118786</v>
      </c>
      <c r="R42" s="128">
        <f>SV_SO_1718_1a!R42/SV_SO_1718_1a!$V42*100</f>
        <v>42.048355608950295</v>
      </c>
      <c r="S42" s="128">
        <f>SV_SO_1718_1a!S42/SV_SO_1718_1a!$V42*100</f>
        <v>44.533713770836464</v>
      </c>
      <c r="T42" s="129">
        <f>SV_SO_1718_1a!T42/SV_SO_1718_1a!$V42*100</f>
        <v>10.58717525153927</v>
      </c>
      <c r="U42" s="131">
        <f>SV_SO_1718_1a!U42/SV_SO_1718_1a!$V42*100</f>
        <v>2.7781949241627872</v>
      </c>
      <c r="V42" s="128">
        <f>SV_SO_1718_1a!V42/SV_SO_1718_1a!$V42*100</f>
        <v>100</v>
      </c>
    </row>
    <row r="43" spans="1:22" ht="12.75">
      <c r="A43" s="29" t="s">
        <v>1</v>
      </c>
      <c r="B43" s="147">
        <f>SV_SO_1718_1a!B43/SV_SO_1718_1a!$H43*100</f>
        <v>0.025334093356134017</v>
      </c>
      <c r="C43" s="148">
        <f>SV_SO_1718_1a!C43/SV_SO_1718_1a!$H43*100</f>
        <v>1.3015390461713852</v>
      </c>
      <c r="D43" s="149">
        <f>SV_SO_1718_1a!D43/SV_SO_1718_1a!$H43*100</f>
        <v>63.59807460890493</v>
      </c>
      <c r="E43" s="148">
        <f>SV_SO_1718_1a!E43/SV_SO_1718_1a!$H43*100</f>
        <v>27.462157198049276</v>
      </c>
      <c r="F43" s="148">
        <f>SV_SO_1718_1a!F43/SV_SO_1718_1a!$H43*100</f>
        <v>6.216353157261385</v>
      </c>
      <c r="G43" s="148">
        <f>SV_SO_1718_1a!G43/SV_SO_1718_1a!$H43*100</f>
        <v>1.3965418962568876</v>
      </c>
      <c r="H43" s="147">
        <f>SV_SO_1718_1a!H43/SV_SO_1718_1a!$H43*100</f>
        <v>100</v>
      </c>
      <c r="I43" s="147">
        <f>SV_SO_1718_1a!I43/SV_SO_1718_1a!$O43*100</f>
        <v>0.009750706926252153</v>
      </c>
      <c r="J43" s="148">
        <f>SV_SO_1718_1a!J43/SV_SO_1718_1a!$O43*100</f>
        <v>1.3260961419702928</v>
      </c>
      <c r="K43" s="149">
        <f>SV_SO_1718_1a!K43/SV_SO_1718_1a!$O43*100</f>
        <v>72.3859979848539</v>
      </c>
      <c r="L43" s="148">
        <f>SV_SO_1718_1a!L43/SV_SO_1718_1a!$O43*100</f>
        <v>21.201287093314267</v>
      </c>
      <c r="M43" s="148">
        <f>SV_SO_1718_1a!M43/SV_SO_1718_1a!$O43*100</f>
        <v>4.2383072772776025</v>
      </c>
      <c r="N43" s="148">
        <f>SV_SO_1718_1a!N43/SV_SO_1718_1a!$O43*100</f>
        <v>0.8385607956576853</v>
      </c>
      <c r="O43" s="147">
        <f>SV_SO_1718_1a!O43/SV_SO_1718_1a!$O43*100</f>
        <v>100</v>
      </c>
      <c r="P43" s="147">
        <f>SV_SO_1718_1a!P43/SV_SO_1718_1a!$V43*100</f>
        <v>0.017643756516160077</v>
      </c>
      <c r="Q43" s="133">
        <f>SV_SO_1718_1a!Q43/SV_SO_1718_1a!$V43*100</f>
        <v>1.313657871521373</v>
      </c>
      <c r="R43" s="134">
        <f>SV_SO_1718_1a!R43/SV_SO_1718_1a!$V43*100</f>
        <v>67.93487849867672</v>
      </c>
      <c r="S43" s="133">
        <f>SV_SO_1718_1a!S43/SV_SO_1718_1a!$V43*100</f>
        <v>24.372443660277487</v>
      </c>
      <c r="T43" s="133">
        <f>SV_SO_1718_1a!T43/SV_SO_1718_1a!$V43*100</f>
        <v>5.240195685299543</v>
      </c>
      <c r="U43" s="133">
        <f>SV_SO_1718_1a!U43/SV_SO_1718_1a!$V43*100</f>
        <v>1.1211805277087177</v>
      </c>
      <c r="V43" s="132">
        <f>SV_SO_1718_1a!V43/SV_SO_1718_1a!$V43*100</f>
        <v>100</v>
      </c>
    </row>
    <row r="44" spans="1:22" ht="12.75">
      <c r="A44" s="30" t="s">
        <v>14</v>
      </c>
      <c r="B44" s="88"/>
      <c r="C44" s="89"/>
      <c r="D44" s="90"/>
      <c r="E44" s="89"/>
      <c r="F44" s="89"/>
      <c r="G44" s="89"/>
      <c r="H44" s="88"/>
      <c r="I44" s="88"/>
      <c r="J44" s="89"/>
      <c r="K44" s="90"/>
      <c r="L44" s="89"/>
      <c r="M44" s="89"/>
      <c r="N44" s="89"/>
      <c r="O44" s="88"/>
      <c r="P44" s="88"/>
      <c r="Q44" s="138"/>
      <c r="R44" s="137"/>
      <c r="S44" s="137"/>
      <c r="T44" s="138"/>
      <c r="U44" s="140"/>
      <c r="V44" s="137"/>
    </row>
    <row r="45" spans="1:22" ht="12.75">
      <c r="A45" s="212" t="s">
        <v>61</v>
      </c>
      <c r="B45" s="150">
        <f>SV_SO_1718_1a!B45/SV_SO_1718_1a!$H45*100</f>
        <v>0.04926108374384236</v>
      </c>
      <c r="C45" s="151">
        <f>SV_SO_1718_1a!C45/SV_SO_1718_1a!$H45*100</f>
        <v>3.369458128078818</v>
      </c>
      <c r="D45" s="152">
        <f>SV_SO_1718_1a!D45/SV_SO_1718_1a!$H45*100</f>
        <v>82.44334975369458</v>
      </c>
      <c r="E45" s="151">
        <f>SV_SO_1718_1a!E45/SV_SO_1718_1a!$H45*100</f>
        <v>12.31527093596059</v>
      </c>
      <c r="F45" s="151">
        <f>SV_SO_1718_1a!F45/SV_SO_1718_1a!$H45*100</f>
        <v>1.605911330049261</v>
      </c>
      <c r="G45" s="151">
        <f>SV_SO_1718_1a!G45/SV_SO_1718_1a!$H45*100</f>
        <v>0.2167487684729064</v>
      </c>
      <c r="H45" s="150">
        <f>SV_SO_1718_1a!H45/SV_SO_1718_1a!$H45*100</f>
        <v>100</v>
      </c>
      <c r="I45" s="150">
        <f>SV_SO_1718_1a!I45/SV_SO_1718_1a!$O45*100</f>
        <v>0.0071428571428571435</v>
      </c>
      <c r="J45" s="151">
        <f>SV_SO_1718_1a!J45/SV_SO_1718_1a!$O45*100</f>
        <v>2.2857142857142856</v>
      </c>
      <c r="K45" s="152">
        <f>SV_SO_1718_1a!K45/SV_SO_1718_1a!$O45*100</f>
        <v>88.63571428571429</v>
      </c>
      <c r="L45" s="151">
        <f>SV_SO_1718_1a!L45/SV_SO_1718_1a!$O45*100</f>
        <v>8.064285714285715</v>
      </c>
      <c r="M45" s="151">
        <f>SV_SO_1718_1a!M45/SV_SO_1718_1a!$O45*100</f>
        <v>0.8857142857142857</v>
      </c>
      <c r="N45" s="151">
        <f>SV_SO_1718_1a!N45/SV_SO_1718_1a!$O45*100</f>
        <v>0.12142857142857141</v>
      </c>
      <c r="O45" s="150">
        <f>SV_SO_1718_1a!O45/SV_SO_1718_1a!$O45*100</f>
        <v>100</v>
      </c>
      <c r="P45" s="150">
        <f>SV_SO_1718_1a!P45/SV_SO_1718_1a!$V45*100</f>
        <v>0.02484472049689441</v>
      </c>
      <c r="Q45" s="129">
        <f>SV_SO_1718_1a!Q45/SV_SO_1718_1a!$V45*100</f>
        <v>2.74120082815735</v>
      </c>
      <c r="R45" s="128">
        <f>SV_SO_1718_1a!R45/SV_SO_1718_1a!$V45*100</f>
        <v>86.03312629399585</v>
      </c>
      <c r="S45" s="128">
        <f>SV_SO_1718_1a!S45/SV_SO_1718_1a!$V45*100</f>
        <v>9.850931677018632</v>
      </c>
      <c r="T45" s="129">
        <f>SV_SO_1718_1a!T45/SV_SO_1718_1a!$V45*100</f>
        <v>1.1884057971014492</v>
      </c>
      <c r="U45" s="131">
        <f>SV_SO_1718_1a!U45/SV_SO_1718_1a!$V45*100</f>
        <v>0.16149068322981366</v>
      </c>
      <c r="V45" s="128">
        <f>SV_SO_1718_1a!V45/SV_SO_1718_1a!$V45*100</f>
        <v>100</v>
      </c>
    </row>
    <row r="46" spans="1:22" ht="12.75">
      <c r="A46" s="212" t="s">
        <v>63</v>
      </c>
      <c r="B46" s="150">
        <f>SV_SO_1718_1a!B46/SV_SO_1718_1a!$H46*100</f>
        <v>0</v>
      </c>
      <c r="C46" s="153">
        <f>SV_SO_1718_1a!C46/SV_SO_1718_1a!$H46*100</f>
        <v>0.4015331264829348</v>
      </c>
      <c r="D46" s="152">
        <f>SV_SO_1718_1a!D46/SV_SO_1718_1a!$H46*100</f>
        <v>60.48549005292937</v>
      </c>
      <c r="E46" s="153">
        <f>SV_SO_1718_1a!E46/SV_SO_1718_1a!$H46*100</f>
        <v>28.83737908377441</v>
      </c>
      <c r="F46" s="153">
        <f>SV_SO_1718_1a!F46/SV_SO_1718_1a!$H46*100</f>
        <v>8.258806351524001</v>
      </c>
      <c r="G46" s="153">
        <f>SV_SO_1718_1a!G46/SV_SO_1718_1a!$H46*100</f>
        <v>2.0167913852892863</v>
      </c>
      <c r="H46" s="150">
        <f>SV_SO_1718_1a!H46/SV_SO_1718_1a!$H46*100</f>
        <v>100</v>
      </c>
      <c r="I46" s="150">
        <f>SV_SO_1718_1a!I46/SV_SO_1718_1a!$O46*100</f>
        <v>0</v>
      </c>
      <c r="J46" s="153">
        <f>SV_SO_1718_1a!J46/SV_SO_1718_1a!$O46*100</f>
        <v>0.25894538606403017</v>
      </c>
      <c r="K46" s="152">
        <f>SV_SO_1718_1a!K46/SV_SO_1718_1a!$O46*100</f>
        <v>67.9731638418079</v>
      </c>
      <c r="L46" s="153">
        <f>SV_SO_1718_1a!L46/SV_SO_1718_1a!$O46*100</f>
        <v>25.51789077212806</v>
      </c>
      <c r="M46" s="153">
        <f>SV_SO_1718_1a!M46/SV_SO_1718_1a!$O46*100</f>
        <v>5.16713747645951</v>
      </c>
      <c r="N46" s="153">
        <f>SV_SO_1718_1a!N46/SV_SO_1718_1a!$O46*100</f>
        <v>1.0828625235404896</v>
      </c>
      <c r="O46" s="150">
        <f>SV_SO_1718_1a!O46/SV_SO_1718_1a!$O46*100</f>
        <v>100</v>
      </c>
      <c r="P46" s="150">
        <f>SV_SO_1718_1a!P46/SV_SO_1718_1a!$V46*100</f>
        <v>0</v>
      </c>
      <c r="Q46" s="129">
        <f>SV_SO_1718_1a!Q46/SV_SO_1718_1a!$V46*100</f>
        <v>0.339261848463041</v>
      </c>
      <c r="R46" s="128">
        <f>SV_SO_1718_1a!R46/SV_SO_1718_1a!$V46*100</f>
        <v>63.755525855865116</v>
      </c>
      <c r="S46" s="128">
        <f>SV_SO_1718_1a!S46/SV_SO_1718_1a!$V46*100</f>
        <v>27.387683766834588</v>
      </c>
      <c r="T46" s="129">
        <f>SV_SO_1718_1a!T46/SV_SO_1718_1a!$V46*100</f>
        <v>6.908604914156472</v>
      </c>
      <c r="U46" s="131">
        <f>SV_SO_1718_1a!U46/SV_SO_1718_1a!$V46*100</f>
        <v>1.6089236146807855</v>
      </c>
      <c r="V46" s="128">
        <f>SV_SO_1718_1a!V46/SV_SO_1718_1a!$V46*100</f>
        <v>100</v>
      </c>
    </row>
    <row r="47" spans="1:22" ht="12.75">
      <c r="A47" s="212" t="s">
        <v>62</v>
      </c>
      <c r="B47" s="150">
        <f>SV_SO_1718_1a!B47/SV_SO_1718_1a!$H47*100</f>
        <v>0</v>
      </c>
      <c r="C47" s="153">
        <f>SV_SO_1718_1a!C47/SV_SO_1718_1a!$H47*100</f>
        <v>1.146788990825688</v>
      </c>
      <c r="D47" s="152">
        <f>SV_SO_1718_1a!D47/SV_SO_1718_1a!$H47*100</f>
        <v>47.935779816513765</v>
      </c>
      <c r="E47" s="153">
        <f>SV_SO_1718_1a!E47/SV_SO_1718_1a!$H47*100</f>
        <v>37.84403669724771</v>
      </c>
      <c r="F47" s="153">
        <f>SV_SO_1718_1a!F47/SV_SO_1718_1a!$H47*100</f>
        <v>10.321100917431194</v>
      </c>
      <c r="G47" s="153">
        <f>SV_SO_1718_1a!G47/SV_SO_1718_1a!$H47*100</f>
        <v>2.7522935779816518</v>
      </c>
      <c r="H47" s="150">
        <f>SV_SO_1718_1a!H47/SV_SO_1718_1a!$H47*100</f>
        <v>100</v>
      </c>
      <c r="I47" s="150">
        <f>SV_SO_1718_1a!I47/SV_SO_1718_1a!$O47*100</f>
        <v>0</v>
      </c>
      <c r="J47" s="153">
        <f>SV_SO_1718_1a!J47/SV_SO_1718_1a!$O47*100</f>
        <v>1.1025358324145533</v>
      </c>
      <c r="K47" s="152">
        <f>SV_SO_1718_1a!K47/SV_SO_1718_1a!$O47*100</f>
        <v>65.7111356119074</v>
      </c>
      <c r="L47" s="153">
        <f>SV_SO_1718_1a!L47/SV_SO_1718_1a!$O47*100</f>
        <v>28.004410143329654</v>
      </c>
      <c r="M47" s="153">
        <f>SV_SO_1718_1a!M47/SV_SO_1718_1a!$O47*100</f>
        <v>4.0793825799338475</v>
      </c>
      <c r="N47" s="153">
        <f>SV_SO_1718_1a!N47/SV_SO_1718_1a!$O47*100</f>
        <v>1.1025358324145533</v>
      </c>
      <c r="O47" s="150">
        <f>SV_SO_1718_1a!O47/SV_SO_1718_1a!$O47*100</f>
        <v>100</v>
      </c>
      <c r="P47" s="150">
        <f>SV_SO_1718_1a!P47/SV_SO_1718_1a!$V47*100</f>
        <v>0</v>
      </c>
      <c r="Q47" s="129">
        <f>SV_SO_1718_1a!Q47/SV_SO_1718_1a!$V47*100</f>
        <v>1.1169024571854058</v>
      </c>
      <c r="R47" s="128">
        <f>SV_SO_1718_1a!R47/SV_SO_1718_1a!$V47*100</f>
        <v>59.940431868950114</v>
      </c>
      <c r="S47" s="128">
        <f>SV_SO_1718_1a!S47/SV_SO_1718_1a!$V47*100</f>
        <v>31.198808637379</v>
      </c>
      <c r="T47" s="129">
        <f>SV_SO_1718_1a!T47/SV_SO_1718_1a!$V47*100</f>
        <v>6.105733432613552</v>
      </c>
      <c r="U47" s="131">
        <f>SV_SO_1718_1a!U47/SV_SO_1718_1a!$V47*100</f>
        <v>1.6381236038719285</v>
      </c>
      <c r="V47" s="128">
        <f>SV_SO_1718_1a!V47/SV_SO_1718_1a!$V47*100</f>
        <v>100</v>
      </c>
    </row>
    <row r="48" spans="1:22" ht="12.75">
      <c r="A48" s="212" t="s">
        <v>64</v>
      </c>
      <c r="B48" s="150">
        <f>SV_SO_1718_1a!B48/SV_SO_1718_1a!$H48*100</f>
        <v>0</v>
      </c>
      <c r="C48" s="153">
        <f>SV_SO_1718_1a!C48/SV_SO_1718_1a!$H48*100</f>
        <v>0.014812620352540364</v>
      </c>
      <c r="D48" s="152">
        <f>SV_SO_1718_1a!D48/SV_SO_1718_1a!$H48*100</f>
        <v>42.14190490297733</v>
      </c>
      <c r="E48" s="153">
        <f>SV_SO_1718_1a!E48/SV_SO_1718_1a!$H48*100</f>
        <v>43.0454747444823</v>
      </c>
      <c r="F48" s="153">
        <f>SV_SO_1718_1a!F48/SV_SO_1718_1a!$H48*100</f>
        <v>11.376092430751001</v>
      </c>
      <c r="G48" s="153">
        <f>SV_SO_1718_1a!G48/SV_SO_1718_1a!$H48*100</f>
        <v>3.4217153014368242</v>
      </c>
      <c r="H48" s="150">
        <f>SV_SO_1718_1a!H48/SV_SO_1718_1a!$H48*100</f>
        <v>100</v>
      </c>
      <c r="I48" s="150">
        <f>SV_SO_1718_1a!I48/SV_SO_1718_1a!$O48*100</f>
        <v>0</v>
      </c>
      <c r="J48" s="153">
        <f>SV_SO_1718_1a!J48/SV_SO_1718_1a!$O48*100</f>
        <v>0.07304601899196494</v>
      </c>
      <c r="K48" s="152">
        <f>SV_SO_1718_1a!K48/SV_SO_1718_1a!$O48*100</f>
        <v>45.34331628926223</v>
      </c>
      <c r="L48" s="153">
        <f>SV_SO_1718_1a!L48/SV_SO_1718_1a!$O48*100</f>
        <v>43.115412710007305</v>
      </c>
      <c r="M48" s="153">
        <f>SV_SO_1718_1a!M48/SV_SO_1718_1a!$O48*100</f>
        <v>9.31336742147553</v>
      </c>
      <c r="N48" s="153">
        <f>SV_SO_1718_1a!N48/SV_SO_1718_1a!$O48*100</f>
        <v>2.154857560262966</v>
      </c>
      <c r="O48" s="150">
        <f>SV_SO_1718_1a!O48/SV_SO_1718_1a!$O48*100</f>
        <v>100</v>
      </c>
      <c r="P48" s="150">
        <f>SV_SO_1718_1a!P48/SV_SO_1718_1a!$V48*100</f>
        <v>0</v>
      </c>
      <c r="Q48" s="129">
        <f>SV_SO_1718_1a!Q48/SV_SO_1718_1a!$V48*100</f>
        <v>0.04089310542242578</v>
      </c>
      <c r="R48" s="128">
        <f>SV_SO_1718_1a!R48/SV_SO_1718_1a!$V48*100</f>
        <v>43.57569313813691</v>
      </c>
      <c r="S48" s="128">
        <f>SV_SO_1718_1a!S48/SV_SO_1718_1a!$V48*100</f>
        <v>43.076797251983315</v>
      </c>
      <c r="T48" s="129">
        <f>SV_SO_1718_1a!T48/SV_SO_1718_1a!$V48*100</f>
        <v>10.45227774597203</v>
      </c>
      <c r="U48" s="131">
        <f>SV_SO_1718_1a!U48/SV_SO_1718_1a!$V48*100</f>
        <v>2.8543387584853193</v>
      </c>
      <c r="V48" s="128">
        <f>SV_SO_1718_1a!V48/SV_SO_1718_1a!$V48*100</f>
        <v>100</v>
      </c>
    </row>
    <row r="49" spans="1:22" ht="12.75">
      <c r="A49" s="29" t="s">
        <v>1</v>
      </c>
      <c r="B49" s="147">
        <f>SV_SO_1718_1a!B49/SV_SO_1718_1a!$H49*100</f>
        <v>0.017670966601873124</v>
      </c>
      <c r="C49" s="148">
        <f>SV_SO_1718_1a!C49/SV_SO_1718_1a!$H49*100</f>
        <v>1.385403781586853</v>
      </c>
      <c r="D49" s="149">
        <f>SV_SO_1718_1a!D49/SV_SO_1718_1a!$H49*100</f>
        <v>63.79218943276197</v>
      </c>
      <c r="E49" s="148">
        <f>SV_SO_1718_1a!E49/SV_SO_1718_1a!$H49*100</f>
        <v>26.43930022972257</v>
      </c>
      <c r="F49" s="148">
        <f>SV_SO_1718_1a!F49/SV_SO_1718_1a!$H49*100</f>
        <v>6.647817635624668</v>
      </c>
      <c r="G49" s="148">
        <f>SV_SO_1718_1a!G49/SV_SO_1718_1a!$H49*100</f>
        <v>1.7176179537020675</v>
      </c>
      <c r="H49" s="147">
        <f>SV_SO_1718_1a!H49/SV_SO_1718_1a!$H49*100</f>
        <v>100</v>
      </c>
      <c r="I49" s="147">
        <f>SV_SO_1718_1a!I49/SV_SO_1718_1a!$O49*100</f>
        <v>0.0034627237785241874</v>
      </c>
      <c r="J49" s="148">
        <f>SV_SO_1718_1a!J49/SV_SO_1718_1a!$O49*100</f>
        <v>1.2327296651546107</v>
      </c>
      <c r="K49" s="149">
        <f>SV_SO_1718_1a!K49/SV_SO_1718_1a!$O49*100</f>
        <v>73.62789570275979</v>
      </c>
      <c r="L49" s="148">
        <f>SV_SO_1718_1a!L49/SV_SO_1718_1a!$O49*100</f>
        <v>20.471622978634993</v>
      </c>
      <c r="M49" s="148">
        <f>SV_SO_1718_1a!M49/SV_SO_1718_1a!$O49*100</f>
        <v>3.8436233941618476</v>
      </c>
      <c r="N49" s="148">
        <f>SV_SO_1718_1a!N49/SV_SO_1718_1a!$O49*100</f>
        <v>0.8206655355102322</v>
      </c>
      <c r="O49" s="147">
        <f>SV_SO_1718_1a!O49/SV_SO_1718_1a!$O49*100</f>
        <v>100</v>
      </c>
      <c r="P49" s="147">
        <f>SV_SO_1718_1a!P49/SV_SO_1718_1a!$V49*100</f>
        <v>0.0104942806170637</v>
      </c>
      <c r="Q49" s="133">
        <f>SV_SO_1718_1a!Q49/SV_SO_1718_1a!$V49*100</f>
        <v>1.3082869835939415</v>
      </c>
      <c r="R49" s="134">
        <f>SV_SO_1718_1a!R49/SV_SO_1718_1a!$V49*100</f>
        <v>68.76027564977088</v>
      </c>
      <c r="S49" s="133">
        <f>SV_SO_1718_1a!S49/SV_SO_1718_1a!$V49*100</f>
        <v>23.42498338405569</v>
      </c>
      <c r="T49" s="133">
        <f>SV_SO_1718_1a!T49/SV_SO_1718_1a!$V49*100</f>
        <v>5.231398887606255</v>
      </c>
      <c r="U49" s="133">
        <f>SV_SO_1718_1a!U49/SV_SO_1718_1a!$V49*100</f>
        <v>1.264560814356176</v>
      </c>
      <c r="V49" s="132">
        <f>SV_SO_1718_1a!V49/SV_SO_1718_1a!$V49*100</f>
        <v>100</v>
      </c>
    </row>
    <row r="50" spans="1:22" s="157" customFormat="1" ht="12.75">
      <c r="A50" s="141" t="s">
        <v>19</v>
      </c>
      <c r="B50" s="142">
        <f>SV_SO_1718_1a!B50/SV_SO_1718_1a!$H50*100</f>
        <v>0.021712625056369315</v>
      </c>
      <c r="C50" s="143">
        <f>SV_SO_1718_1a!C50/SV_SO_1718_1a!$H50*100</f>
        <v>1.3411721477126584</v>
      </c>
      <c r="D50" s="144">
        <f>SV_SO_1718_1a!D50/SV_SO_1718_1a!$H50*100</f>
        <v>63.68981009804086</v>
      </c>
      <c r="E50" s="143">
        <f>SV_SO_1718_1a!E50/SV_SO_1718_1a!$H50*100</f>
        <v>26.978771733502583</v>
      </c>
      <c r="F50" s="143">
        <f>SV_SO_1718_1a!F50/SV_SO_1718_1a!$H50*100</f>
        <v>6.420256208975665</v>
      </c>
      <c r="G50" s="143">
        <f>SV_SO_1718_1a!G50/SV_SO_1718_1a!$H50*100</f>
        <v>1.5482771867118734</v>
      </c>
      <c r="H50" s="142">
        <f>SV_SO_1718_1a!H50/SV_SO_1718_1a!$H50*100</f>
        <v>100</v>
      </c>
      <c r="I50" s="142">
        <f>SV_SO_1718_1a!I50/SV_SO_1718_1a!$O50*100</f>
        <v>0.0067062334439861844</v>
      </c>
      <c r="J50" s="143">
        <f>SV_SO_1718_1a!J50/SV_SO_1718_1a!$O50*100</f>
        <v>1.2808905878013614</v>
      </c>
      <c r="K50" s="144">
        <f>SV_SO_1718_1a!K50/SV_SO_1718_1a!$O50*100</f>
        <v>72.98729168762364</v>
      </c>
      <c r="L50" s="143">
        <f>SV_SO_1718_1a!L50/SV_SO_1718_1a!$O50*100</f>
        <v>20.848003218992055</v>
      </c>
      <c r="M50" s="143">
        <f>SV_SO_1718_1a!M50/SV_SO_1718_1a!$O50*100</f>
        <v>4.047211883445663</v>
      </c>
      <c r="N50" s="143">
        <f>SV_SO_1718_1a!N50/SV_SO_1718_1a!$O50*100</f>
        <v>0.8298963886932903</v>
      </c>
      <c r="O50" s="142">
        <f>SV_SO_1718_1a!O50/SV_SO_1718_1a!$O50*100</f>
        <v>100</v>
      </c>
      <c r="P50" s="142">
        <f>SV_SO_1718_1a!P50/SV_SO_1718_1a!$V50*100</f>
        <v>0.014223679917000645</v>
      </c>
      <c r="Q50" s="143">
        <f>SV_SO_1718_1a!Q50/SV_SO_1718_1a!$V50*100</f>
        <v>1.3110886135258828</v>
      </c>
      <c r="R50" s="142">
        <f>SV_SO_1718_1a!R50/SV_SO_1718_1a!$V50*100</f>
        <v>68.32972163421715</v>
      </c>
      <c r="S50" s="142">
        <f>SV_SO_1718_1a!S50/SV_SO_1718_1a!$V50*100</f>
        <v>23.919209498071435</v>
      </c>
      <c r="T50" s="143">
        <f>SV_SO_1718_1a!T50/SV_SO_1718_1a!$V50*100</f>
        <v>5.235987583564119</v>
      </c>
      <c r="U50" s="145">
        <f>SV_SO_1718_1a!U50/SV_SO_1718_1a!$V50*100</f>
        <v>1.189768990704407</v>
      </c>
      <c r="V50" s="142">
        <f>SV_SO_1718_1a!V50/SV_SO_1718_1a!$V50*100</f>
        <v>100</v>
      </c>
    </row>
    <row r="51" spans="1:22" s="111" customFormat="1" ht="12.75">
      <c r="A51" s="158" t="s">
        <v>20</v>
      </c>
      <c r="B51" s="159">
        <f>SV_SO_1718_1a!B51/SV_SO_1718_1a!$H51*100</f>
        <v>0.028169463238850473</v>
      </c>
      <c r="C51" s="160">
        <f>SV_SO_1718_1a!C51/SV_SO_1718_1a!$H51*100</f>
        <v>1.512647025995631</v>
      </c>
      <c r="D51" s="161">
        <f>SV_SO_1718_1a!D51/SV_SO_1718_1a!$H51*100</f>
        <v>71.66045698310364</v>
      </c>
      <c r="E51" s="160">
        <f>SV_SO_1718_1a!E51/SV_SO_1718_1a!$H51*100</f>
        <v>22.083796180645983</v>
      </c>
      <c r="F51" s="160">
        <f>SV_SO_1718_1a!F51/SV_SO_1718_1a!$H51*100</f>
        <v>4.002721276448734</v>
      </c>
      <c r="G51" s="160">
        <f>SV_SO_1718_1a!G51/SV_SO_1718_1a!$H51*100</f>
        <v>0.7122090705671629</v>
      </c>
      <c r="H51" s="159">
        <f>SV_SO_1718_1a!H51/SV_SO_1718_1a!$H51*100</f>
        <v>100</v>
      </c>
      <c r="I51" s="159">
        <f>SV_SO_1718_1a!I51/SV_SO_1718_1a!$O51*100</f>
        <v>0.01742027502259192</v>
      </c>
      <c r="J51" s="160">
        <f>SV_SO_1718_1a!J51/SV_SO_1718_1a!$O51*100</f>
        <v>1.4072315916687534</v>
      </c>
      <c r="K51" s="161">
        <f>SV_SO_1718_1a!K51/SV_SO_1718_1a!$O51*100</f>
        <v>77.75267564536675</v>
      </c>
      <c r="L51" s="160">
        <f>SV_SO_1718_1a!L51/SV_SO_1718_1a!$O51*100</f>
        <v>17.89769943492983</v>
      </c>
      <c r="M51" s="160">
        <f>SV_SO_1718_1a!M51/SV_SO_1718_1a!$O51*100</f>
        <v>2.5292061798425642</v>
      </c>
      <c r="N51" s="160">
        <f>SV_SO_1718_1a!N51/SV_SO_1718_1a!$O51*100</f>
        <v>0.39576687316951015</v>
      </c>
      <c r="O51" s="159">
        <f>SV_SO_1718_1a!O51/SV_SO_1718_1a!$O51*100</f>
        <v>100</v>
      </c>
      <c r="P51" s="159">
        <f>SV_SO_1718_1a!P51/SV_SO_1718_1a!$V51*100</f>
        <v>0.02285923284414575</v>
      </c>
      <c r="Q51" s="160">
        <f>SV_SO_1718_1a!Q51/SV_SO_1718_1a!$V51*100</f>
        <v>1.4605705126653596</v>
      </c>
      <c r="R51" s="159">
        <f>SV_SO_1718_1a!R51/SV_SO_1718_1a!$V51*100</f>
        <v>74.67008748362875</v>
      </c>
      <c r="S51" s="159">
        <f>SV_SO_1718_1a!S51/SV_SO_1718_1a!$V51*100</f>
        <v>20.015813210485124</v>
      </c>
      <c r="T51" s="160">
        <f>SV_SO_1718_1a!T51/SV_SO_1718_1a!$V51*100</f>
        <v>3.2747868040372095</v>
      </c>
      <c r="U51" s="162">
        <f>SV_SO_1718_1a!U51/SV_SO_1718_1a!$V51*100</f>
        <v>0.5558827563394032</v>
      </c>
      <c r="V51" s="159">
        <f>SV_SO_1718_1a!V51/SV_SO_1718_1a!$V51*100</f>
        <v>100</v>
      </c>
    </row>
    <row r="52" spans="1:22" s="111" customFormat="1" ht="12.75">
      <c r="A52" s="158"/>
      <c r="B52" s="163"/>
      <c r="C52" s="163"/>
      <c r="D52" s="163"/>
      <c r="E52" s="163"/>
      <c r="F52" s="163"/>
      <c r="G52" s="163"/>
      <c r="H52" s="163"/>
      <c r="I52" s="163"/>
      <c r="J52" s="163"/>
      <c r="K52" s="163"/>
      <c r="L52" s="163"/>
      <c r="M52" s="163"/>
      <c r="N52" s="163"/>
      <c r="O52" s="163"/>
      <c r="P52" s="163"/>
      <c r="Q52" s="163"/>
      <c r="R52" s="163"/>
      <c r="S52" s="163"/>
      <c r="T52" s="163"/>
      <c r="U52" s="163"/>
      <c r="V52" s="163"/>
    </row>
    <row r="53" spans="1:22" s="111" customFormat="1" ht="12.75">
      <c r="A53" s="158"/>
      <c r="B53" s="163"/>
      <c r="C53" s="163"/>
      <c r="D53" s="163"/>
      <c r="E53" s="163"/>
      <c r="F53" s="163"/>
      <c r="G53" s="163"/>
      <c r="H53" s="163"/>
      <c r="I53" s="163"/>
      <c r="J53" s="163"/>
      <c r="K53" s="163"/>
      <c r="L53" s="163"/>
      <c r="M53" s="163"/>
      <c r="N53" s="163"/>
      <c r="O53" s="163"/>
      <c r="P53" s="163"/>
      <c r="Q53" s="163"/>
      <c r="R53" s="163"/>
      <c r="S53" s="163"/>
      <c r="T53" s="163"/>
      <c r="U53" s="163"/>
      <c r="V53" s="163"/>
    </row>
    <row r="54" spans="1:22" s="111" customFormat="1" ht="12.75">
      <c r="A54" s="158"/>
      <c r="B54" s="163"/>
      <c r="C54" s="163"/>
      <c r="D54" s="163"/>
      <c r="E54" s="163"/>
      <c r="F54" s="163"/>
      <c r="G54" s="163"/>
      <c r="H54" s="163"/>
      <c r="I54" s="163"/>
      <c r="J54" s="163"/>
      <c r="K54" s="163"/>
      <c r="L54" s="163"/>
      <c r="M54" s="163"/>
      <c r="N54" s="163"/>
      <c r="O54" s="163"/>
      <c r="P54" s="163"/>
      <c r="Q54" s="163"/>
      <c r="R54" s="163"/>
      <c r="S54" s="163"/>
      <c r="T54" s="163"/>
      <c r="U54" s="163"/>
      <c r="V54" s="163"/>
    </row>
    <row r="55" spans="1:22" s="111" customFormat="1" ht="12.75">
      <c r="A55" s="158"/>
      <c r="B55" s="163"/>
      <c r="C55" s="163"/>
      <c r="D55" s="163"/>
      <c r="E55" s="163"/>
      <c r="F55" s="163"/>
      <c r="G55" s="163"/>
      <c r="H55" s="163"/>
      <c r="I55" s="163"/>
      <c r="J55" s="163"/>
      <c r="K55" s="163"/>
      <c r="L55" s="163"/>
      <c r="M55" s="163"/>
      <c r="N55" s="163"/>
      <c r="O55" s="163"/>
      <c r="P55" s="163"/>
      <c r="Q55" s="163"/>
      <c r="R55" s="163"/>
      <c r="S55" s="163"/>
      <c r="T55" s="163"/>
      <c r="U55" s="163"/>
      <c r="V55" s="163"/>
    </row>
    <row r="56" spans="1:22" s="111" customFormat="1" ht="12.75">
      <c r="A56" s="158"/>
      <c r="B56" s="163"/>
      <c r="C56" s="163"/>
      <c r="D56" s="163"/>
      <c r="E56" s="163"/>
      <c r="F56" s="163"/>
      <c r="G56" s="163"/>
      <c r="H56" s="163"/>
      <c r="I56" s="163"/>
      <c r="J56" s="163"/>
      <c r="K56" s="163"/>
      <c r="L56" s="163"/>
      <c r="M56" s="163"/>
      <c r="N56" s="163"/>
      <c r="O56" s="163"/>
      <c r="P56" s="163"/>
      <c r="Q56" s="163"/>
      <c r="R56" s="163"/>
      <c r="S56" s="163"/>
      <c r="T56" s="163"/>
      <c r="U56" s="163"/>
      <c r="V56" s="163"/>
    </row>
    <row r="57" spans="1:22" s="111" customFormat="1" ht="12.75">
      <c r="A57" s="158"/>
      <c r="B57" s="163"/>
      <c r="C57" s="163"/>
      <c r="D57" s="163"/>
      <c r="E57" s="163"/>
      <c r="F57" s="163"/>
      <c r="G57" s="163"/>
      <c r="H57" s="163"/>
      <c r="I57" s="163"/>
      <c r="J57" s="163"/>
      <c r="K57" s="163"/>
      <c r="L57" s="163"/>
      <c r="M57" s="163"/>
      <c r="N57" s="163"/>
      <c r="O57" s="163"/>
      <c r="P57" s="163"/>
      <c r="Q57" s="163"/>
      <c r="R57" s="163"/>
      <c r="S57" s="163"/>
      <c r="T57" s="163"/>
      <c r="U57" s="163"/>
      <c r="V57" s="163"/>
    </row>
    <row r="58" spans="1:22" s="111" customFormat="1" ht="12.75">
      <c r="A58" s="158"/>
      <c r="B58" s="163"/>
      <c r="C58" s="163"/>
      <c r="D58" s="163"/>
      <c r="E58" s="163"/>
      <c r="F58" s="163"/>
      <c r="G58" s="163"/>
      <c r="H58" s="163"/>
      <c r="I58" s="163"/>
      <c r="J58" s="163"/>
      <c r="K58" s="163"/>
      <c r="L58" s="163"/>
      <c r="M58" s="163"/>
      <c r="N58" s="163"/>
      <c r="O58" s="163"/>
      <c r="P58" s="163"/>
      <c r="Q58" s="163"/>
      <c r="R58" s="163"/>
      <c r="S58" s="163"/>
      <c r="T58" s="163"/>
      <c r="U58" s="163"/>
      <c r="V58" s="163"/>
    </row>
    <row r="59" spans="1:22" s="111" customFormat="1" ht="12.75">
      <c r="A59" s="158"/>
      <c r="B59" s="163"/>
      <c r="C59" s="163"/>
      <c r="D59" s="163"/>
      <c r="E59" s="163"/>
      <c r="F59" s="163"/>
      <c r="G59" s="163"/>
      <c r="H59" s="163"/>
      <c r="I59" s="163"/>
      <c r="J59" s="163"/>
      <c r="K59" s="163"/>
      <c r="L59" s="163"/>
      <c r="M59" s="163"/>
      <c r="N59" s="163"/>
      <c r="O59" s="163"/>
      <c r="P59" s="163"/>
      <c r="Q59" s="163"/>
      <c r="R59" s="163"/>
      <c r="S59" s="163"/>
      <c r="T59" s="163"/>
      <c r="U59" s="163"/>
      <c r="V59" s="163"/>
    </row>
    <row r="60" spans="1:22" s="111" customFormat="1" ht="12.75">
      <c r="A60" s="158"/>
      <c r="B60" s="163"/>
      <c r="C60" s="163"/>
      <c r="D60" s="163"/>
      <c r="E60" s="163"/>
      <c r="F60" s="163"/>
      <c r="G60" s="163"/>
      <c r="H60" s="163"/>
      <c r="I60" s="163"/>
      <c r="J60" s="163"/>
      <c r="K60" s="163"/>
      <c r="L60" s="163"/>
      <c r="M60" s="163"/>
      <c r="N60" s="163"/>
      <c r="O60" s="163"/>
      <c r="P60" s="163"/>
      <c r="Q60" s="163"/>
      <c r="R60" s="163"/>
      <c r="S60" s="163"/>
      <c r="T60" s="163"/>
      <c r="U60" s="163"/>
      <c r="V60" s="163"/>
    </row>
    <row r="61" spans="1:22" s="111" customFormat="1" ht="12.75">
      <c r="A61" s="158"/>
      <c r="B61" s="163"/>
      <c r="C61" s="163"/>
      <c r="D61" s="163"/>
      <c r="E61" s="163"/>
      <c r="F61" s="163"/>
      <c r="G61" s="163"/>
      <c r="H61" s="163"/>
      <c r="I61" s="163"/>
      <c r="J61" s="163"/>
      <c r="K61" s="163"/>
      <c r="L61" s="163"/>
      <c r="M61" s="163"/>
      <c r="N61" s="163"/>
      <c r="O61" s="163"/>
      <c r="P61" s="163"/>
      <c r="Q61" s="163"/>
      <c r="R61" s="163"/>
      <c r="S61" s="163"/>
      <c r="T61" s="163"/>
      <c r="U61" s="163"/>
      <c r="V61" s="163"/>
    </row>
    <row r="62" spans="1:22" s="111" customFormat="1" ht="12.75">
      <c r="A62" s="158"/>
      <c r="B62" s="163"/>
      <c r="C62" s="163"/>
      <c r="D62" s="163"/>
      <c r="E62" s="163"/>
      <c r="F62" s="163"/>
      <c r="G62" s="163"/>
      <c r="H62" s="163"/>
      <c r="I62" s="163"/>
      <c r="J62" s="163"/>
      <c r="K62" s="163"/>
      <c r="L62" s="163"/>
      <c r="M62" s="163"/>
      <c r="N62" s="163"/>
      <c r="O62" s="163"/>
      <c r="P62" s="163"/>
      <c r="Q62" s="163"/>
      <c r="R62" s="163"/>
      <c r="S62" s="163"/>
      <c r="T62" s="163"/>
      <c r="U62" s="163"/>
      <c r="V62" s="163"/>
    </row>
    <row r="63" spans="1:22" s="111" customFormat="1" ht="12.75">
      <c r="A63" s="158"/>
      <c r="B63" s="163"/>
      <c r="C63" s="163"/>
      <c r="D63" s="163"/>
      <c r="E63" s="163"/>
      <c r="F63" s="163"/>
      <c r="G63" s="163"/>
      <c r="H63" s="163"/>
      <c r="I63" s="163"/>
      <c r="J63" s="163"/>
      <c r="K63" s="163"/>
      <c r="L63" s="163"/>
      <c r="M63" s="163"/>
      <c r="N63" s="163"/>
      <c r="O63" s="163"/>
      <c r="P63" s="163"/>
      <c r="Q63" s="163"/>
      <c r="R63" s="163"/>
      <c r="S63" s="163"/>
      <c r="T63" s="163"/>
      <c r="U63" s="163"/>
      <c r="V63" s="163"/>
    </row>
    <row r="64" spans="1:22" s="111" customFormat="1" ht="12.75">
      <c r="A64" s="158"/>
      <c r="B64" s="163"/>
      <c r="C64" s="163"/>
      <c r="D64" s="163"/>
      <c r="E64" s="163"/>
      <c r="F64" s="163"/>
      <c r="G64" s="163"/>
      <c r="H64" s="163"/>
      <c r="I64" s="163"/>
      <c r="J64" s="163"/>
      <c r="K64" s="163"/>
      <c r="L64" s="163"/>
      <c r="M64" s="163"/>
      <c r="N64" s="163"/>
      <c r="O64" s="163"/>
      <c r="P64" s="163"/>
      <c r="Q64" s="163"/>
      <c r="R64" s="163"/>
      <c r="S64" s="163"/>
      <c r="T64" s="163"/>
      <c r="U64" s="163"/>
      <c r="V64" s="163"/>
    </row>
    <row r="65" spans="1:22" s="111" customFormat="1" ht="12.75">
      <c r="A65" s="158"/>
      <c r="B65" s="163"/>
      <c r="C65" s="163"/>
      <c r="D65" s="163"/>
      <c r="E65" s="163"/>
      <c r="F65" s="163"/>
      <c r="G65" s="163"/>
      <c r="H65" s="163"/>
      <c r="I65" s="163"/>
      <c r="J65" s="163"/>
      <c r="K65" s="163"/>
      <c r="L65" s="163"/>
      <c r="M65" s="163"/>
      <c r="N65" s="163"/>
      <c r="O65" s="163"/>
      <c r="P65" s="163"/>
      <c r="Q65" s="163"/>
      <c r="R65" s="163"/>
      <c r="S65" s="163"/>
      <c r="T65" s="163"/>
      <c r="U65" s="163"/>
      <c r="V65" s="163"/>
    </row>
    <row r="66" spans="1:22" s="111" customFormat="1" ht="14.25" customHeight="1">
      <c r="A66" s="158"/>
      <c r="B66" s="163"/>
      <c r="C66" s="163"/>
      <c r="D66" s="163"/>
      <c r="E66" s="163"/>
      <c r="F66" s="163"/>
      <c r="G66" s="163"/>
      <c r="H66" s="163"/>
      <c r="I66" s="163"/>
      <c r="J66" s="163"/>
      <c r="K66" s="163"/>
      <c r="L66" s="163"/>
      <c r="M66" s="163"/>
      <c r="N66" s="163"/>
      <c r="O66" s="163"/>
      <c r="P66" s="163"/>
      <c r="Q66" s="163"/>
      <c r="R66" s="163"/>
      <c r="S66" s="163"/>
      <c r="T66" s="163"/>
      <c r="U66" s="163"/>
      <c r="V66" s="163"/>
    </row>
    <row r="67" spans="1:3" ht="12.75">
      <c r="A67" s="30" t="s">
        <v>66</v>
      </c>
      <c r="C67"/>
    </row>
    <row r="68" spans="1:22" ht="12.75">
      <c r="A68" s="230" t="s">
        <v>5</v>
      </c>
      <c r="B68" s="230"/>
      <c r="C68" s="230"/>
      <c r="D68" s="230"/>
      <c r="E68" s="230"/>
      <c r="F68" s="230"/>
      <c r="G68" s="230"/>
      <c r="H68" s="230"/>
      <c r="I68" s="230"/>
      <c r="J68" s="230"/>
      <c r="K68" s="230"/>
      <c r="L68" s="230"/>
      <c r="M68" s="230"/>
      <c r="N68" s="230"/>
      <c r="O68" s="230"/>
      <c r="P68" s="230"/>
      <c r="Q68" s="230"/>
      <c r="R68" s="230"/>
      <c r="S68" s="230"/>
      <c r="T68" s="230"/>
      <c r="U68" s="230"/>
      <c r="V68" s="230"/>
    </row>
    <row r="69" spans="1:22" ht="12.75">
      <c r="A69" s="230" t="s">
        <v>49</v>
      </c>
      <c r="B69" s="230"/>
      <c r="C69" s="230"/>
      <c r="D69" s="230"/>
      <c r="E69" s="230"/>
      <c r="F69" s="230"/>
      <c r="G69" s="230"/>
      <c r="H69" s="230"/>
      <c r="I69" s="230"/>
      <c r="J69" s="230"/>
      <c r="K69" s="230"/>
      <c r="L69" s="230"/>
      <c r="M69" s="230"/>
      <c r="N69" s="230"/>
      <c r="O69" s="230"/>
      <c r="P69" s="230"/>
      <c r="Q69" s="230"/>
      <c r="R69" s="230"/>
      <c r="S69" s="230"/>
      <c r="T69" s="230"/>
      <c r="U69" s="230"/>
      <c r="V69" s="230"/>
    </row>
    <row r="70" spans="1:22" s="114" customFormat="1" ht="12.75">
      <c r="A70" s="231" t="s">
        <v>27</v>
      </c>
      <c r="B70" s="231"/>
      <c r="C70" s="231"/>
      <c r="D70" s="231"/>
      <c r="E70" s="231"/>
      <c r="F70" s="231"/>
      <c r="G70" s="231"/>
      <c r="H70" s="231"/>
      <c r="I70" s="231"/>
      <c r="J70" s="231"/>
      <c r="K70" s="231"/>
      <c r="L70" s="231"/>
      <c r="M70" s="231"/>
      <c r="N70" s="231"/>
      <c r="O70" s="231"/>
      <c r="P70" s="231"/>
      <c r="Q70" s="231"/>
      <c r="R70" s="231"/>
      <c r="S70" s="231"/>
      <c r="T70" s="231"/>
      <c r="U70" s="231"/>
      <c r="V70" s="231"/>
    </row>
    <row r="71" spans="1:22"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22" ht="12.75">
      <c r="A72" s="230" t="s">
        <v>21</v>
      </c>
      <c r="B72" s="230"/>
      <c r="C72" s="230"/>
      <c r="D72" s="230"/>
      <c r="E72" s="230"/>
      <c r="F72" s="230"/>
      <c r="G72" s="230"/>
      <c r="H72" s="230"/>
      <c r="I72" s="230"/>
      <c r="J72" s="230"/>
      <c r="K72" s="230"/>
      <c r="L72" s="230"/>
      <c r="M72" s="230"/>
      <c r="N72" s="230"/>
      <c r="O72" s="230"/>
      <c r="P72" s="230"/>
      <c r="Q72" s="230"/>
      <c r="R72" s="230"/>
      <c r="S72" s="230"/>
      <c r="T72" s="230"/>
      <c r="U72" s="230"/>
      <c r="V72" s="230"/>
    </row>
    <row r="73" spans="1:22" ht="9" customHeight="1" thickBot="1">
      <c r="A73" s="164"/>
      <c r="B73" s="164"/>
      <c r="C73" s="164"/>
      <c r="D73" s="164"/>
      <c r="E73" s="164"/>
      <c r="F73" s="164"/>
      <c r="G73" s="164"/>
      <c r="H73" s="164"/>
      <c r="I73" s="164"/>
      <c r="J73" s="164"/>
      <c r="K73" s="164"/>
      <c r="L73" s="164"/>
      <c r="M73" s="164"/>
      <c r="N73" s="164"/>
      <c r="O73" s="164"/>
      <c r="P73" s="164"/>
      <c r="Q73" s="164"/>
      <c r="R73" s="164"/>
      <c r="S73" s="164"/>
      <c r="T73" s="164"/>
      <c r="U73" s="164"/>
      <c r="V73" s="164"/>
    </row>
    <row r="74" spans="1:22" ht="12.75">
      <c r="A74" s="115"/>
      <c r="B74" s="224" t="s">
        <v>30</v>
      </c>
      <c r="C74" s="225"/>
      <c r="D74" s="225"/>
      <c r="E74" s="225"/>
      <c r="F74" s="225"/>
      <c r="G74" s="225"/>
      <c r="H74" s="226"/>
      <c r="I74" s="224" t="s">
        <v>31</v>
      </c>
      <c r="J74" s="225"/>
      <c r="K74" s="225"/>
      <c r="L74" s="225"/>
      <c r="M74" s="225"/>
      <c r="N74" s="225"/>
      <c r="O74" s="226"/>
      <c r="P74" s="224" t="s">
        <v>1</v>
      </c>
      <c r="Q74" s="225"/>
      <c r="R74" s="225"/>
      <c r="S74" s="225"/>
      <c r="T74" s="225"/>
      <c r="U74" s="225"/>
      <c r="V74" s="225"/>
    </row>
    <row r="75" spans="2:22" ht="12.75">
      <c r="B75" s="227" t="s">
        <v>32</v>
      </c>
      <c r="C75" s="228"/>
      <c r="D75" s="116" t="s">
        <v>33</v>
      </c>
      <c r="E75" s="228" t="s">
        <v>34</v>
      </c>
      <c r="F75" s="228"/>
      <c r="G75" s="228"/>
      <c r="H75" s="117" t="s">
        <v>1</v>
      </c>
      <c r="I75" s="227" t="s">
        <v>32</v>
      </c>
      <c r="J75" s="229"/>
      <c r="K75" s="112" t="s">
        <v>33</v>
      </c>
      <c r="L75" s="227" t="s">
        <v>34</v>
      </c>
      <c r="M75" s="228"/>
      <c r="N75" s="228"/>
      <c r="O75" s="117" t="s">
        <v>1</v>
      </c>
      <c r="P75" s="227" t="s">
        <v>32</v>
      </c>
      <c r="Q75" s="229"/>
      <c r="R75" s="112" t="s">
        <v>33</v>
      </c>
      <c r="S75" s="227" t="s">
        <v>34</v>
      </c>
      <c r="T75" s="228"/>
      <c r="U75" s="228"/>
      <c r="V75" s="117" t="s">
        <v>1</v>
      </c>
    </row>
    <row r="76" spans="1:22" ht="12.75">
      <c r="A76" s="118" t="s">
        <v>35</v>
      </c>
      <c r="B76" s="119" t="s">
        <v>36</v>
      </c>
      <c r="C76" s="118">
        <v>1</v>
      </c>
      <c r="D76" s="120" t="s">
        <v>37</v>
      </c>
      <c r="E76" s="118" t="s">
        <v>38</v>
      </c>
      <c r="F76" s="118" t="s">
        <v>39</v>
      </c>
      <c r="G76" s="118" t="s">
        <v>40</v>
      </c>
      <c r="H76" s="121"/>
      <c r="I76" s="119" t="s">
        <v>36</v>
      </c>
      <c r="J76" s="118">
        <v>1</v>
      </c>
      <c r="K76" s="120" t="s">
        <v>37</v>
      </c>
      <c r="L76" s="118" t="s">
        <v>38</v>
      </c>
      <c r="M76" s="118" t="s">
        <v>39</v>
      </c>
      <c r="N76" s="118" t="s">
        <v>40</v>
      </c>
      <c r="O76" s="121"/>
      <c r="P76" s="119" t="s">
        <v>36</v>
      </c>
      <c r="Q76" s="118">
        <v>1</v>
      </c>
      <c r="R76" s="120" t="s">
        <v>37</v>
      </c>
      <c r="S76" s="118" t="s">
        <v>38</v>
      </c>
      <c r="T76" s="118" t="s">
        <v>39</v>
      </c>
      <c r="U76" s="118" t="s">
        <v>40</v>
      </c>
      <c r="V76" s="121"/>
    </row>
    <row r="77" spans="1:22" s="112" customFormat="1" ht="12.75">
      <c r="A77" s="122" t="s">
        <v>10</v>
      </c>
      <c r="B77" s="119"/>
      <c r="C77" s="118"/>
      <c r="D77" s="120"/>
      <c r="E77" s="118"/>
      <c r="F77" s="118"/>
      <c r="G77" s="118"/>
      <c r="H77" s="119"/>
      <c r="I77" s="119"/>
      <c r="J77" s="118"/>
      <c r="K77" s="120"/>
      <c r="L77" s="118"/>
      <c r="M77" s="118"/>
      <c r="N77" s="118"/>
      <c r="O77" s="119"/>
      <c r="P77" s="119"/>
      <c r="Q77" s="118"/>
      <c r="R77" s="120"/>
      <c r="S77" s="118"/>
      <c r="T77" s="118"/>
      <c r="U77" s="123"/>
      <c r="V77" s="119"/>
    </row>
    <row r="78" spans="1:22" s="112" customFormat="1" ht="12.75">
      <c r="A78" s="111" t="s">
        <v>13</v>
      </c>
      <c r="B78" s="117"/>
      <c r="C78" s="124"/>
      <c r="D78" s="125"/>
      <c r="E78" s="124"/>
      <c r="F78" s="124"/>
      <c r="G78" s="124"/>
      <c r="H78" s="117"/>
      <c r="I78" s="117"/>
      <c r="J78" s="124"/>
      <c r="K78" s="125"/>
      <c r="L78" s="124"/>
      <c r="M78" s="124"/>
      <c r="N78" s="124"/>
      <c r="O78" s="117"/>
      <c r="P78" s="117"/>
      <c r="Q78" s="124"/>
      <c r="R78" s="117"/>
      <c r="S78" s="126"/>
      <c r="T78" s="124"/>
      <c r="U78" s="127"/>
      <c r="V78" s="117"/>
    </row>
    <row r="79" spans="1:22" s="112" customFormat="1" ht="12.75">
      <c r="A79" s="112" t="s">
        <v>41</v>
      </c>
      <c r="B79" s="128">
        <f>SV_SO_1718_1a!B79/SV_SO_1718_1a!$H79*100</f>
        <v>0</v>
      </c>
      <c r="C79" s="129">
        <f>SV_SO_1718_1a!C79/SV_SO_1718_1a!$H79*100</f>
        <v>1.2652296157450795</v>
      </c>
      <c r="D79" s="130">
        <f>SV_SO_1718_1a!D79/SV_SO_1718_1a!$H79*100</f>
        <v>49.48453608247423</v>
      </c>
      <c r="E79" s="129">
        <f>SV_SO_1718_1a!E79/SV_SO_1718_1a!$H79*100</f>
        <v>39.12839737582006</v>
      </c>
      <c r="F79" s="129">
        <f>SV_SO_1718_1a!F79/SV_SO_1718_1a!$H79*100</f>
        <v>9.653233364573572</v>
      </c>
      <c r="G79" s="129">
        <f>SV_SO_1718_1a!G79/SV_SO_1718_1a!$H79*100</f>
        <v>0.4686035613870665</v>
      </c>
      <c r="H79" s="128">
        <f>SV_SO_1718_1a!H79/SV_SO_1718_1a!$H79*100</f>
        <v>100</v>
      </c>
      <c r="I79" s="128">
        <f>SV_SO_1718_1a!I79/SV_SO_1718_1a!$O79*100</f>
        <v>0.04861448711716091</v>
      </c>
      <c r="J79" s="129">
        <f>SV_SO_1718_1a!J79/SV_SO_1718_1a!$O79*100</f>
        <v>0.7292173067574137</v>
      </c>
      <c r="K79" s="130">
        <f>SV_SO_1718_1a!K79/SV_SO_1718_1a!$O79*100</f>
        <v>54.64268351968887</v>
      </c>
      <c r="L79" s="129">
        <f>SV_SO_1718_1a!L79/SV_SO_1718_1a!$O79*100</f>
        <v>35.82887700534759</v>
      </c>
      <c r="M79" s="129">
        <f>SV_SO_1718_1a!M79/SV_SO_1718_1a!$O79*100</f>
        <v>8.167233835683033</v>
      </c>
      <c r="N79" s="129">
        <f>SV_SO_1718_1a!N79/SV_SO_1718_1a!$O79*100</f>
        <v>0.583373845405931</v>
      </c>
      <c r="O79" s="128">
        <f>SV_SO_1718_1a!O79/SV_SO_1718_1a!$O79*100</f>
        <v>100</v>
      </c>
      <c r="P79" s="128">
        <f>SV_SO_1718_1a!P79/SV_SO_1718_1a!$V79*100</f>
        <v>0.023860653781913623</v>
      </c>
      <c r="Q79" s="129">
        <f>SV_SO_1718_1a!Q79/SV_SO_1718_1a!$V79*100</f>
        <v>1.0021474588403723</v>
      </c>
      <c r="R79" s="128">
        <f>SV_SO_1718_1a!R79/SV_SO_1718_1a!$V79*100</f>
        <v>52.0162252445717</v>
      </c>
      <c r="S79" s="128">
        <f>SV_SO_1718_1a!S79/SV_SO_1718_1a!$V79*100</f>
        <v>37.50894774516822</v>
      </c>
      <c r="T79" s="129">
        <f>SV_SO_1718_1a!T79/SV_SO_1718_1a!$V79*100</f>
        <v>8.923884514435695</v>
      </c>
      <c r="U79" s="131">
        <f>SV_SO_1718_1a!U79/SV_SO_1718_1a!$V79*100</f>
        <v>0.5249343832020997</v>
      </c>
      <c r="V79" s="128">
        <f>SV_SO_1718_1a!V79/SV_SO_1718_1a!$V79*100</f>
        <v>100</v>
      </c>
    </row>
    <row r="80" spans="1:22" s="112" customFormat="1" ht="12.75">
      <c r="A80" s="112" t="s">
        <v>42</v>
      </c>
      <c r="B80" s="128">
        <f>SV_SO_1718_1a!B80/SV_SO_1718_1a!$H80*100</f>
        <v>0</v>
      </c>
      <c r="C80" s="129">
        <f>SV_SO_1718_1a!C80/SV_SO_1718_1a!$H80*100</f>
        <v>0</v>
      </c>
      <c r="D80" s="130">
        <f>SV_SO_1718_1a!D80/SV_SO_1718_1a!$H80*100</f>
        <v>46.38860630722279</v>
      </c>
      <c r="E80" s="129">
        <f>SV_SO_1718_1a!E80/SV_SO_1718_1a!$H80*100</f>
        <v>46.69379450661241</v>
      </c>
      <c r="F80" s="129">
        <f>SV_SO_1718_1a!F80/SV_SO_1718_1a!$H80*100</f>
        <v>6.205493387589013</v>
      </c>
      <c r="G80" s="129">
        <f>SV_SO_1718_1a!G80/SV_SO_1718_1a!$H80*100</f>
        <v>0.7121057985757884</v>
      </c>
      <c r="H80" s="128">
        <f>SV_SO_1718_1a!H80/SV_SO_1718_1a!$H80*100</f>
        <v>100</v>
      </c>
      <c r="I80" s="128">
        <f>SV_SO_1718_1a!I80/SV_SO_1718_1a!$O80*100</f>
        <v>0</v>
      </c>
      <c r="J80" s="129">
        <f>SV_SO_1718_1a!J80/SV_SO_1718_1a!$O80*100</f>
        <v>0.1422475106685633</v>
      </c>
      <c r="K80" s="130">
        <f>SV_SO_1718_1a!K80/SV_SO_1718_1a!$O80*100</f>
        <v>47.22617354196302</v>
      </c>
      <c r="L80" s="129">
        <f>SV_SO_1718_1a!L80/SV_SO_1718_1a!$O80*100</f>
        <v>44.950213371266</v>
      </c>
      <c r="M80" s="129">
        <f>SV_SO_1718_1a!M80/SV_SO_1718_1a!$O80*100</f>
        <v>7.112375533428166</v>
      </c>
      <c r="N80" s="129">
        <f>SV_SO_1718_1a!N80/SV_SO_1718_1a!$O80*100</f>
        <v>0.5689900426742532</v>
      </c>
      <c r="O80" s="128">
        <f>SV_SO_1718_1a!O80/SV_SO_1718_1a!$O80*100</f>
        <v>100</v>
      </c>
      <c r="P80" s="128">
        <f>SV_SO_1718_1a!P80/SV_SO_1718_1a!$V80*100</f>
        <v>0</v>
      </c>
      <c r="Q80" s="129">
        <f>SV_SO_1718_1a!Q80/SV_SO_1718_1a!$V80*100</f>
        <v>0.05931198102016608</v>
      </c>
      <c r="R80" s="128">
        <f>SV_SO_1718_1a!R80/SV_SO_1718_1a!$V80*100</f>
        <v>46.73784104389087</v>
      </c>
      <c r="S80" s="128">
        <f>SV_SO_1718_1a!S80/SV_SO_1718_1a!$V80*100</f>
        <v>45.96678529062871</v>
      </c>
      <c r="T80" s="129">
        <f>SV_SO_1718_1a!T80/SV_SO_1718_1a!$V80*100</f>
        <v>6.583629893238434</v>
      </c>
      <c r="U80" s="131">
        <f>SV_SO_1718_1a!U80/SV_SO_1718_1a!$V80*100</f>
        <v>0.6524317912218268</v>
      </c>
      <c r="V80" s="128">
        <f>SV_SO_1718_1a!V80/SV_SO_1718_1a!$V80*100</f>
        <v>100</v>
      </c>
    </row>
    <row r="81" spans="1:22" s="112" customFormat="1" ht="12.75">
      <c r="A81" s="29" t="s">
        <v>23</v>
      </c>
      <c r="B81" s="132">
        <f>SV_SO_1718_1a!B81/SV_SO_1718_1a!$H81*100</f>
        <v>0</v>
      </c>
      <c r="C81" s="133">
        <f>SV_SO_1718_1a!C81/SV_SO_1718_1a!$H81*100</f>
        <v>0.8662175168431183</v>
      </c>
      <c r="D81" s="134">
        <f>SV_SO_1718_1a!D81/SV_SO_1718_1a!$H81*100</f>
        <v>48.508180943214626</v>
      </c>
      <c r="E81" s="133">
        <f>SV_SO_1718_1a!E81/SV_SO_1718_1a!$H81*100</f>
        <v>41.51427654796279</v>
      </c>
      <c r="F81" s="133">
        <f>SV_SO_1718_1a!F81/SV_SO_1718_1a!$H81*100</f>
        <v>8.565928777670837</v>
      </c>
      <c r="G81" s="133">
        <f>SV_SO_1718_1a!G81/SV_SO_1718_1a!$H81*100</f>
        <v>0.5453962143086302</v>
      </c>
      <c r="H81" s="132">
        <f>SV_SO_1718_1a!H81/SV_SO_1718_1a!$H81*100</f>
        <v>100</v>
      </c>
      <c r="I81" s="132">
        <f>SV_SO_1718_1a!I81/SV_SO_1718_1a!$O81*100</f>
        <v>0.036231884057971016</v>
      </c>
      <c r="J81" s="133">
        <f>SV_SO_1718_1a!J81/SV_SO_1718_1a!$O81*100</f>
        <v>0.5797101449275363</v>
      </c>
      <c r="K81" s="134">
        <f>SV_SO_1718_1a!K81/SV_SO_1718_1a!$O81*100</f>
        <v>52.7536231884058</v>
      </c>
      <c r="L81" s="133">
        <f>SV_SO_1718_1a!L81/SV_SO_1718_1a!$O81*100</f>
        <v>38.15217391304348</v>
      </c>
      <c r="M81" s="133">
        <f>SV_SO_1718_1a!M81/SV_SO_1718_1a!$O81*100</f>
        <v>7.898550724637682</v>
      </c>
      <c r="N81" s="133">
        <f>SV_SO_1718_1a!N81/SV_SO_1718_1a!$O81*100</f>
        <v>0.5797101449275363</v>
      </c>
      <c r="O81" s="132">
        <f>SV_SO_1718_1a!O81/SV_SO_1718_1a!$O81*100</f>
        <v>100</v>
      </c>
      <c r="P81" s="132">
        <f>SV_SO_1718_1a!P81/SV_SO_1718_1a!$V81*100</f>
        <v>0.017015484090522375</v>
      </c>
      <c r="Q81" s="133">
        <f>SV_SO_1718_1a!Q81/SV_SO_1718_1a!$V81*100</f>
        <v>0.7316658158924622</v>
      </c>
      <c r="R81" s="132">
        <f>SV_SO_1718_1a!R81/SV_SO_1718_1a!$V81*100</f>
        <v>50.50195678067041</v>
      </c>
      <c r="S81" s="132">
        <f>SV_SO_1718_1a!S81/SV_SO_1718_1a!$V81*100</f>
        <v>39.93534116045602</v>
      </c>
      <c r="T81" s="133">
        <f>SV_SO_1718_1a!T81/SV_SO_1718_1a!$V81*100</f>
        <v>8.252509783903351</v>
      </c>
      <c r="U81" s="135">
        <f>SV_SO_1718_1a!U81/SV_SO_1718_1a!$V81*100</f>
        <v>0.5615109749872383</v>
      </c>
      <c r="V81" s="132">
        <f>SV_SO_1718_1a!V81/SV_SO_1718_1a!$V81*100</f>
        <v>100</v>
      </c>
    </row>
    <row r="82" spans="1:22" s="112" customFormat="1" ht="12.75">
      <c r="A82" s="30" t="s">
        <v>14</v>
      </c>
      <c r="B82" s="137"/>
      <c r="C82" s="138"/>
      <c r="D82" s="139"/>
      <c r="E82" s="138"/>
      <c r="F82" s="138"/>
      <c r="G82" s="138"/>
      <c r="H82" s="137"/>
      <c r="I82" s="137"/>
      <c r="J82" s="138"/>
      <c r="K82" s="139"/>
      <c r="L82" s="138"/>
      <c r="M82" s="138"/>
      <c r="N82" s="138"/>
      <c r="O82" s="137"/>
      <c r="P82" s="137"/>
      <c r="Q82" s="138"/>
      <c r="R82" s="137"/>
      <c r="S82" s="137"/>
      <c r="T82" s="138"/>
      <c r="U82" s="140"/>
      <c r="V82" s="137"/>
    </row>
    <row r="83" spans="1:22" s="112" customFormat="1" ht="12.75">
      <c r="A83" s="112" t="s">
        <v>52</v>
      </c>
      <c r="B83" s="128">
        <f>SV_SO_1718_1a!B83/SV_SO_1718_1a!$H83*100</f>
        <v>0</v>
      </c>
      <c r="C83" s="129">
        <f>SV_SO_1718_1a!C83/SV_SO_1718_1a!$H83*100</f>
        <v>1.2280701754385965</v>
      </c>
      <c r="D83" s="130">
        <f>SV_SO_1718_1a!D83/SV_SO_1718_1a!$H83*100</f>
        <v>46.72514619883041</v>
      </c>
      <c r="E83" s="129">
        <f>SV_SO_1718_1a!E83/SV_SO_1718_1a!$H83*100</f>
        <v>39.824561403508774</v>
      </c>
      <c r="F83" s="129">
        <f>SV_SO_1718_1a!F83/SV_SO_1718_1a!$H83*100</f>
        <v>11.11111111111111</v>
      </c>
      <c r="G83" s="129">
        <f>SV_SO_1718_1a!G83/SV_SO_1718_1a!$H83*100</f>
        <v>1.1111111111111112</v>
      </c>
      <c r="H83" s="128">
        <f>SV_SO_1718_1a!H83/SV_SO_1718_1a!$H83*100</f>
        <v>100</v>
      </c>
      <c r="I83" s="128">
        <f>SV_SO_1718_1a!I83/SV_SO_1718_1a!$O83*100</f>
        <v>0.0536480686695279</v>
      </c>
      <c r="J83" s="129">
        <f>SV_SO_1718_1a!J83/SV_SO_1718_1a!$O83*100</f>
        <v>0.7510729613733905</v>
      </c>
      <c r="K83" s="130">
        <f>SV_SO_1718_1a!K83/SV_SO_1718_1a!$O83*100</f>
        <v>51.019313304721024</v>
      </c>
      <c r="L83" s="129">
        <f>SV_SO_1718_1a!L83/SV_SO_1718_1a!$O83*100</f>
        <v>37.01716738197425</v>
      </c>
      <c r="M83" s="129">
        <f>SV_SO_1718_1a!M83/SV_SO_1718_1a!$O83*100</f>
        <v>10.407725321888412</v>
      </c>
      <c r="N83" s="129">
        <f>SV_SO_1718_1a!N83/SV_SO_1718_1a!$O83*100</f>
        <v>0.7510729613733905</v>
      </c>
      <c r="O83" s="128">
        <f>SV_SO_1718_1a!O83/SV_SO_1718_1a!$O83*100</f>
        <v>100</v>
      </c>
      <c r="P83" s="128">
        <f>SV_SO_1718_1a!P83/SV_SO_1718_1a!$V83*100</f>
        <v>0.02797985450475658</v>
      </c>
      <c r="Q83" s="129">
        <f>SV_SO_1718_1a!Q83/SV_SO_1718_1a!$V83*100</f>
        <v>0.9792949076664802</v>
      </c>
      <c r="R83" s="128">
        <f>SV_SO_1718_1a!R83/SV_SO_1718_1a!$V83*100</f>
        <v>48.964745383324</v>
      </c>
      <c r="S83" s="128">
        <f>SV_SO_1718_1a!S83/SV_SO_1718_1a!$V83*100</f>
        <v>38.36038052602127</v>
      </c>
      <c r="T83" s="129">
        <f>SV_SO_1718_1a!T83/SV_SO_1718_1a!$V83*100</f>
        <v>10.744264129826526</v>
      </c>
      <c r="U83" s="131">
        <f>SV_SO_1718_1a!U83/SV_SO_1718_1a!$V83*100</f>
        <v>0.923335198656967</v>
      </c>
      <c r="V83" s="128">
        <f>SV_SO_1718_1a!V83/SV_SO_1718_1a!$V83*100</f>
        <v>100</v>
      </c>
    </row>
    <row r="84" spans="1:22" s="112" customFormat="1" ht="12.75">
      <c r="A84" s="112" t="s">
        <v>43</v>
      </c>
      <c r="B84" s="128">
        <f>SV_SO_1718_1a!B84/SV_SO_1718_1a!$H84*100</f>
        <v>0</v>
      </c>
      <c r="C84" s="129">
        <f>SV_SO_1718_1a!C84/SV_SO_1718_1a!$H84*100</f>
        <v>0.17953321364452424</v>
      </c>
      <c r="D84" s="130">
        <f>SV_SO_1718_1a!D84/SV_SO_1718_1a!$H84*100</f>
        <v>36.894075403949735</v>
      </c>
      <c r="E84" s="129">
        <f>SV_SO_1718_1a!E84/SV_SO_1718_1a!$H84*100</f>
        <v>51.79533213644524</v>
      </c>
      <c r="F84" s="129">
        <f>SV_SO_1718_1a!F84/SV_SO_1718_1a!$H84*100</f>
        <v>10.682226211849192</v>
      </c>
      <c r="G84" s="129">
        <f>SV_SO_1718_1a!G84/SV_SO_1718_1a!$H84*100</f>
        <v>0.4488330341113106</v>
      </c>
      <c r="H84" s="128">
        <f>SV_SO_1718_1a!H84/SV_SO_1718_1a!$H84*100</f>
        <v>100</v>
      </c>
      <c r="I84" s="128">
        <f>SV_SO_1718_1a!I84/SV_SO_1718_1a!$O84*100</f>
        <v>0</v>
      </c>
      <c r="J84" s="129">
        <f>SV_SO_1718_1a!J84/SV_SO_1718_1a!$O84*100</f>
        <v>0</v>
      </c>
      <c r="K84" s="130">
        <f>SV_SO_1718_1a!K84/SV_SO_1718_1a!$O84*100</f>
        <v>36.12217795484728</v>
      </c>
      <c r="L84" s="129">
        <f>SV_SO_1718_1a!L84/SV_SO_1718_1a!$O84*100</f>
        <v>52.98804780876494</v>
      </c>
      <c r="M84" s="129">
        <f>SV_SO_1718_1a!M84/SV_SO_1718_1a!$O84*100</f>
        <v>9.296148738379815</v>
      </c>
      <c r="N84" s="129">
        <f>SV_SO_1718_1a!N84/SV_SO_1718_1a!$O84*100</f>
        <v>1.593625498007968</v>
      </c>
      <c r="O84" s="128">
        <f>SV_SO_1718_1a!O84/SV_SO_1718_1a!$O84*100</f>
        <v>100</v>
      </c>
      <c r="P84" s="128">
        <f>SV_SO_1718_1a!P84/SV_SO_1718_1a!$V84*100</f>
        <v>0</v>
      </c>
      <c r="Q84" s="129">
        <f>SV_SO_1718_1a!Q84/SV_SO_1718_1a!$V84*100</f>
        <v>0.10712372790573112</v>
      </c>
      <c r="R84" s="128">
        <f>SV_SO_1718_1a!R84/SV_SO_1718_1a!$V84*100</f>
        <v>36.582753079807176</v>
      </c>
      <c r="S84" s="128">
        <f>SV_SO_1718_1a!S84/SV_SO_1718_1a!$V84*100</f>
        <v>52.276379217996784</v>
      </c>
      <c r="T84" s="129">
        <f>SV_SO_1718_1a!T84/SV_SO_1718_1a!$V84*100</f>
        <v>10.123192287091591</v>
      </c>
      <c r="U84" s="131">
        <f>SV_SO_1718_1a!U84/SV_SO_1718_1a!$V84*100</f>
        <v>0.9105516871987145</v>
      </c>
      <c r="V84" s="128">
        <f>SV_SO_1718_1a!V84/SV_SO_1718_1a!$V84*100</f>
        <v>100</v>
      </c>
    </row>
    <row r="85" spans="1:22" s="112" customFormat="1" ht="12.75">
      <c r="A85" s="29" t="s">
        <v>24</v>
      </c>
      <c r="B85" s="132">
        <f>SV_SO_1718_1a!B85/SV_SO_1718_1a!$H85*100</f>
        <v>0</v>
      </c>
      <c r="C85" s="133">
        <f>SV_SO_1718_1a!C85/SV_SO_1718_1a!$H85*100</f>
        <v>0.8144475920679887</v>
      </c>
      <c r="D85" s="134">
        <f>SV_SO_1718_1a!D85/SV_SO_1718_1a!$H85*100</f>
        <v>42.84702549575071</v>
      </c>
      <c r="E85" s="133">
        <f>SV_SO_1718_1a!E85/SV_SO_1718_1a!$H85*100</f>
        <v>44.54674220963173</v>
      </c>
      <c r="F85" s="133">
        <f>SV_SO_1718_1a!F85/SV_SO_1718_1a!$H85*100</f>
        <v>10.941926345609065</v>
      </c>
      <c r="G85" s="133">
        <f>SV_SO_1718_1a!G85/SV_SO_1718_1a!$H85*100</f>
        <v>0.84985835694051</v>
      </c>
      <c r="H85" s="132">
        <f>SV_SO_1718_1a!H85/SV_SO_1718_1a!$H85*100</f>
        <v>100</v>
      </c>
      <c r="I85" s="147">
        <f>SV_SO_1718_1a!I85/SV_SO_1718_1a!$O85*100</f>
        <v>0.03821169277799007</v>
      </c>
      <c r="J85" s="148">
        <f>SV_SO_1718_1a!J85/SV_SO_1718_1a!$O85*100</f>
        <v>0.5349636988918609</v>
      </c>
      <c r="K85" s="149">
        <f>SV_SO_1718_1a!K85/SV_SO_1718_1a!$O85*100</f>
        <v>46.732900267481845</v>
      </c>
      <c r="L85" s="148">
        <f>SV_SO_1718_1a!L85/SV_SO_1718_1a!$O85*100</f>
        <v>41.61253343523118</v>
      </c>
      <c r="M85" s="148">
        <f>SV_SO_1718_1a!M85/SV_SO_1718_1a!$O85*100</f>
        <v>10.087886893389378</v>
      </c>
      <c r="N85" s="148">
        <f>SV_SO_1718_1a!N85/SV_SO_1718_1a!$O85*100</f>
        <v>0.9935040122277417</v>
      </c>
      <c r="O85" s="147">
        <f>SV_SO_1718_1a!O85/SV_SO_1718_1a!$O85*100</f>
        <v>100</v>
      </c>
      <c r="P85" s="132">
        <f>SV_SO_1718_1a!P85/SV_SO_1718_1a!$V85*100</f>
        <v>0.01837897445322551</v>
      </c>
      <c r="Q85" s="133">
        <f>SV_SO_1718_1a!Q85/SV_SO_1718_1a!$V85*100</f>
        <v>0.6800220547693439</v>
      </c>
      <c r="R85" s="132">
        <f>SV_SO_1718_1a!R85/SV_SO_1718_1a!$V85*100</f>
        <v>44.71604484469766</v>
      </c>
      <c r="S85" s="132">
        <f>SV_SO_1718_1a!S85/SV_SO_1718_1a!$V85*100</f>
        <v>43.135453041720275</v>
      </c>
      <c r="T85" s="133">
        <f>SV_SO_1718_1a!T85/SV_SO_1718_1a!$V85*100</f>
        <v>10.531152361698219</v>
      </c>
      <c r="U85" s="135">
        <f>SV_SO_1718_1a!U85/SV_SO_1718_1a!$V85*100</f>
        <v>0.9189487226612755</v>
      </c>
      <c r="V85" s="132">
        <f>SV_SO_1718_1a!V85/SV_SO_1718_1a!$V85*100</f>
        <v>100</v>
      </c>
    </row>
    <row r="86" spans="1:22" s="111" customFormat="1" ht="12.75">
      <c r="A86" s="141" t="s">
        <v>15</v>
      </c>
      <c r="B86" s="142">
        <f>SV_SO_1718_1a!B86/SV_SO_1718_1a!$H86*100</f>
        <v>0</v>
      </c>
      <c r="C86" s="143">
        <f>SV_SO_1718_1a!C86/SV_SO_1718_1a!$H86*100</f>
        <v>0.8416091567076249</v>
      </c>
      <c r="D86" s="144">
        <f>SV_SO_1718_1a!D86/SV_SO_1718_1a!$H86*100</f>
        <v>45.81720249116311</v>
      </c>
      <c r="E86" s="143">
        <f>SV_SO_1718_1a!E86/SV_SO_1718_1a!$H86*100</f>
        <v>42.95573135835718</v>
      </c>
      <c r="F86" s="143">
        <f>SV_SO_1718_1a!F86/SV_SO_1718_1a!$H86*100</f>
        <v>9.695337485271839</v>
      </c>
      <c r="G86" s="143">
        <f>SV_SO_1718_1a!G86/SV_SO_1718_1a!$H86*100</f>
        <v>0.6901195085002525</v>
      </c>
      <c r="H86" s="142">
        <f>SV_SO_1718_1a!H86/SV_SO_1718_1a!$H86*100</f>
        <v>100</v>
      </c>
      <c r="I86" s="147">
        <f>SV_SO_1718_1a!I86/SV_SO_1718_1a!$O86*100</f>
        <v>0.037195462153617256</v>
      </c>
      <c r="J86" s="155">
        <f>SV_SO_1718_1a!J86/SV_SO_1718_1a!$O86*100</f>
        <v>0.5579319323042589</v>
      </c>
      <c r="K86" s="156">
        <f>SV_SO_1718_1a!K86/SV_SO_1718_1a!$O86*100</f>
        <v>49.82332155477032</v>
      </c>
      <c r="L86" s="155">
        <f>SV_SO_1718_1a!L86/SV_SO_1718_1a!$O86*100</f>
        <v>39.83633996652408</v>
      </c>
      <c r="M86" s="155">
        <f>SV_SO_1718_1a!M86/SV_SO_1718_1a!$O86*100</f>
        <v>8.964106379021759</v>
      </c>
      <c r="N86" s="155">
        <f>SV_SO_1718_1a!N86/SV_SO_1718_1a!$O86*100</f>
        <v>0.7811047052259624</v>
      </c>
      <c r="O86" s="154">
        <f>SV_SO_1718_1a!O86/SV_SO_1718_1a!$O86*100</f>
        <v>100</v>
      </c>
      <c r="P86" s="142">
        <f>SV_SO_1718_1a!P86/SV_SO_1718_1a!$V86*100</f>
        <v>0.017670966601873124</v>
      </c>
      <c r="Q86" s="143">
        <f>SV_SO_1718_1a!Q86/SV_SO_1718_1a!$V86*100</f>
        <v>0.7068386640749249</v>
      </c>
      <c r="R86" s="142">
        <f>SV_SO_1718_1a!R86/SV_SO_1718_1a!$V86*100</f>
        <v>47.720445308358364</v>
      </c>
      <c r="S86" s="142">
        <f>SV_SO_1718_1a!S86/SV_SO_1718_1a!$V86*100</f>
        <v>41.47375861459622</v>
      </c>
      <c r="T86" s="143">
        <f>SV_SO_1718_1a!T86/SV_SO_1718_1a!$V86*100</f>
        <v>9.347941332390882</v>
      </c>
      <c r="U86" s="145">
        <f>SV_SO_1718_1a!U86/SV_SO_1718_1a!$V86*100</f>
        <v>0.7333451139777345</v>
      </c>
      <c r="V86" s="142">
        <f>SV_SO_1718_1a!V86/SV_SO_1718_1a!$V86*100</f>
        <v>100</v>
      </c>
    </row>
    <row r="87" spans="2:22" s="112" customFormat="1" ht="12.75">
      <c r="B87" s="137"/>
      <c r="C87" s="138"/>
      <c r="D87" s="139"/>
      <c r="E87" s="138"/>
      <c r="F87" s="138"/>
      <c r="G87" s="138"/>
      <c r="H87" s="137"/>
      <c r="I87" s="137"/>
      <c r="J87" s="138"/>
      <c r="K87" s="139"/>
      <c r="L87" s="138"/>
      <c r="M87" s="138"/>
      <c r="N87" s="138"/>
      <c r="O87" s="137"/>
      <c r="P87" s="137"/>
      <c r="Q87" s="138"/>
      <c r="R87" s="137"/>
      <c r="S87" s="137"/>
      <c r="T87" s="138"/>
      <c r="U87" s="140"/>
      <c r="V87" s="137"/>
    </row>
    <row r="88" spans="1:22" s="112" customFormat="1" ht="12.75">
      <c r="A88" s="111" t="s">
        <v>16</v>
      </c>
      <c r="B88" s="137"/>
      <c r="C88" s="138"/>
      <c r="D88" s="139"/>
      <c r="E88" s="138"/>
      <c r="F88" s="138"/>
      <c r="G88" s="138"/>
      <c r="H88" s="137"/>
      <c r="I88" s="137"/>
      <c r="J88" s="138"/>
      <c r="K88" s="139"/>
      <c r="L88" s="138"/>
      <c r="M88" s="138"/>
      <c r="N88" s="138"/>
      <c r="O88" s="137"/>
      <c r="P88" s="137"/>
      <c r="Q88" s="138"/>
      <c r="R88" s="137"/>
      <c r="S88" s="137"/>
      <c r="T88" s="138"/>
      <c r="U88" s="140"/>
      <c r="V88" s="137"/>
    </row>
    <row r="89" spans="1:22" s="112" customFormat="1" ht="12.75">
      <c r="A89" s="101" t="s">
        <v>13</v>
      </c>
      <c r="B89" s="137"/>
      <c r="C89" s="138"/>
      <c r="D89" s="139"/>
      <c r="E89" s="138"/>
      <c r="F89" s="138"/>
      <c r="G89" s="138"/>
      <c r="H89" s="137"/>
      <c r="I89" s="137"/>
      <c r="J89" s="138"/>
      <c r="K89" s="139"/>
      <c r="L89" s="138"/>
      <c r="M89" s="138"/>
      <c r="N89" s="138"/>
      <c r="O89" s="137"/>
      <c r="P89" s="137"/>
      <c r="Q89" s="138"/>
      <c r="R89" s="137"/>
      <c r="S89" s="137"/>
      <c r="T89" s="138"/>
      <c r="U89" s="140"/>
      <c r="V89" s="137"/>
    </row>
    <row r="90" spans="1:22" s="112" customFormat="1" ht="12.75">
      <c r="A90" s="212" t="s">
        <v>61</v>
      </c>
      <c r="B90" s="128">
        <f>SV_SO_1718_1a!B90/SV_SO_1718_1a!$H90*100</f>
        <v>0</v>
      </c>
      <c r="C90" s="129">
        <f>SV_SO_1718_1a!C90/SV_SO_1718_1a!$H90*100</f>
        <v>1.2178619756427604</v>
      </c>
      <c r="D90" s="130">
        <f>SV_SO_1718_1a!D90/SV_SO_1718_1a!$H90*100</f>
        <v>57.7807848443843</v>
      </c>
      <c r="E90" s="129">
        <f>SV_SO_1718_1a!E90/SV_SO_1718_1a!$H90*100</f>
        <v>29.905277401894452</v>
      </c>
      <c r="F90" s="129">
        <f>SV_SO_1718_1a!F90/SV_SO_1718_1a!$H90*100</f>
        <v>10.013531799729364</v>
      </c>
      <c r="G90" s="129">
        <f>SV_SO_1718_1a!G90/SV_SO_1718_1a!$H90*100</f>
        <v>1.0825439783491204</v>
      </c>
      <c r="H90" s="128">
        <f>SV_SO_1718_1a!H90/SV_SO_1718_1a!$H90*100</f>
        <v>100</v>
      </c>
      <c r="I90" s="128">
        <f>SV_SO_1718_1a!I90/SV_SO_1718_1a!$O90*100</f>
        <v>0</v>
      </c>
      <c r="J90" s="129">
        <f>SV_SO_1718_1a!J90/SV_SO_1718_1a!$O90*100</f>
        <v>1.4014014014014013</v>
      </c>
      <c r="K90" s="130">
        <f>SV_SO_1718_1a!K90/SV_SO_1718_1a!$O90*100</f>
        <v>52.052052052052055</v>
      </c>
      <c r="L90" s="129">
        <f>SV_SO_1718_1a!L90/SV_SO_1718_1a!$O90*100</f>
        <v>35.73573573573574</v>
      </c>
      <c r="M90" s="129">
        <f>SV_SO_1718_1a!M90/SV_SO_1718_1a!$O90*100</f>
        <v>9.20920920920921</v>
      </c>
      <c r="N90" s="129">
        <f>SV_SO_1718_1a!N90/SV_SO_1718_1a!$O90*100</f>
        <v>1.6016016016016015</v>
      </c>
      <c r="O90" s="128">
        <f>SV_SO_1718_1a!O90/SV_SO_1718_1a!$O90*100</f>
        <v>100</v>
      </c>
      <c r="P90" s="128">
        <f>SV_SO_1718_1a!P90/SV_SO_1718_1a!$V90*100</f>
        <v>0</v>
      </c>
      <c r="Q90" s="129">
        <f>SV_SO_1718_1a!Q90/SV_SO_1718_1a!$V90*100</f>
        <v>1.3233601841196778</v>
      </c>
      <c r="R90" s="128">
        <f>SV_SO_1718_1a!R90/SV_SO_1718_1a!$V90*100</f>
        <v>54.487917146144994</v>
      </c>
      <c r="S90" s="128">
        <f>SV_SO_1718_1a!S90/SV_SO_1718_1a!$V90*100</f>
        <v>33.2566168009206</v>
      </c>
      <c r="T90" s="129">
        <f>SV_SO_1718_1a!T90/SV_SO_1718_1a!$V90*100</f>
        <v>9.551208285385501</v>
      </c>
      <c r="U90" s="131">
        <f>SV_SO_1718_1a!U90/SV_SO_1718_1a!$V90*100</f>
        <v>1.380897583429229</v>
      </c>
      <c r="V90" s="128">
        <f>SV_SO_1718_1a!V90/SV_SO_1718_1a!$V90*100</f>
        <v>100</v>
      </c>
    </row>
    <row r="91" spans="1:22" ht="12.75">
      <c r="A91" s="212" t="s">
        <v>63</v>
      </c>
      <c r="B91" s="128">
        <f>SV_SO_1718_1a!B91/SV_SO_1718_1a!$H91*100</f>
        <v>0</v>
      </c>
      <c r="C91" s="146">
        <f>SV_SO_1718_1a!C91/SV_SO_1718_1a!$H91*100</f>
        <v>0.12674271229404308</v>
      </c>
      <c r="D91" s="130">
        <f>SV_SO_1718_1a!D91/SV_SO_1718_1a!$H91*100</f>
        <v>31.55893536121673</v>
      </c>
      <c r="E91" s="146">
        <f>SV_SO_1718_1a!E91/SV_SO_1718_1a!$H91*100</f>
        <v>39.543726235741445</v>
      </c>
      <c r="F91" s="146">
        <f>SV_SO_1718_1a!F91/SV_SO_1718_1a!$H91*100</f>
        <v>23.067173637515843</v>
      </c>
      <c r="G91" s="146">
        <f>SV_SO_1718_1a!G91/SV_SO_1718_1a!$H91*100</f>
        <v>5.7034220532319395</v>
      </c>
      <c r="H91" s="128">
        <f>SV_SO_1718_1a!H91/SV_SO_1718_1a!$H91*100</f>
        <v>100</v>
      </c>
      <c r="I91" s="128">
        <f>SV_SO_1718_1a!I91/SV_SO_1718_1a!$O91*100</f>
        <v>0</v>
      </c>
      <c r="J91" s="146">
        <f>SV_SO_1718_1a!J91/SV_SO_1718_1a!$O91*100</f>
        <v>0.16501650165016502</v>
      </c>
      <c r="K91" s="130">
        <f>SV_SO_1718_1a!K91/SV_SO_1718_1a!$O91*100</f>
        <v>32.01320132013201</v>
      </c>
      <c r="L91" s="146">
        <f>SV_SO_1718_1a!L91/SV_SO_1718_1a!$O91*100</f>
        <v>41.254125412541256</v>
      </c>
      <c r="M91" s="146">
        <f>SV_SO_1718_1a!M91/SV_SO_1718_1a!$O91*100</f>
        <v>18.976897689768975</v>
      </c>
      <c r="N91" s="146">
        <f>SV_SO_1718_1a!N91/SV_SO_1718_1a!$O91*100</f>
        <v>7.590759075907591</v>
      </c>
      <c r="O91" s="128">
        <f>SV_SO_1718_1a!O91/SV_SO_1718_1a!$O91*100</f>
        <v>100</v>
      </c>
      <c r="P91" s="128">
        <f>SV_SO_1718_1a!P91/SV_SO_1718_1a!$V91*100</f>
        <v>0</v>
      </c>
      <c r="Q91" s="129">
        <f>SV_SO_1718_1a!Q91/SV_SO_1718_1a!$V91*100</f>
        <v>0.14336917562724014</v>
      </c>
      <c r="R91" s="128">
        <f>SV_SO_1718_1a!R91/SV_SO_1718_1a!$V91*100</f>
        <v>31.756272401433694</v>
      </c>
      <c r="S91" s="128">
        <f>SV_SO_1718_1a!S91/SV_SO_1718_1a!$V91*100</f>
        <v>40.28673835125448</v>
      </c>
      <c r="T91" s="129">
        <f>SV_SO_1718_1a!T91/SV_SO_1718_1a!$V91*100</f>
        <v>21.29032258064516</v>
      </c>
      <c r="U91" s="131">
        <f>SV_SO_1718_1a!U91/SV_SO_1718_1a!$V91*100</f>
        <v>6.5232974910394255</v>
      </c>
      <c r="V91" s="128">
        <f>SV_SO_1718_1a!V91/SV_SO_1718_1a!$V91*100</f>
        <v>100</v>
      </c>
    </row>
    <row r="92" spans="1:22" ht="12.75">
      <c r="A92" s="212" t="s">
        <v>62</v>
      </c>
      <c r="B92" s="128">
        <f>SV_SO_1718_1a!B92/SV_SO_1718_1a!$H92*100</f>
        <v>0</v>
      </c>
      <c r="C92" s="146">
        <f>SV_SO_1718_1a!C92/SV_SO_1718_1a!$H92*100</f>
        <v>0</v>
      </c>
      <c r="D92" s="130">
        <f>SV_SO_1718_1a!D92/SV_SO_1718_1a!$H92*100</f>
        <v>20.689655172413794</v>
      </c>
      <c r="E92" s="146">
        <f>SV_SO_1718_1a!E92/SV_SO_1718_1a!$H92*100</f>
        <v>37.93103448275862</v>
      </c>
      <c r="F92" s="146">
        <f>SV_SO_1718_1a!F92/SV_SO_1718_1a!$H92*100</f>
        <v>24.137931034482758</v>
      </c>
      <c r="G92" s="146">
        <f>SV_SO_1718_1a!G92/SV_SO_1718_1a!$H92*100</f>
        <v>17.24137931034483</v>
      </c>
      <c r="H92" s="128">
        <f>SV_SO_1718_1a!H92/SV_SO_1718_1a!$H92*100</f>
        <v>100</v>
      </c>
      <c r="I92" s="128">
        <f>SV_SO_1718_1a!I92/SV_SO_1718_1a!$O92*100</f>
        <v>0</v>
      </c>
      <c r="J92" s="146">
        <f>SV_SO_1718_1a!J92/SV_SO_1718_1a!$O92*100</f>
        <v>1.4925373134328357</v>
      </c>
      <c r="K92" s="130">
        <f>SV_SO_1718_1a!K92/SV_SO_1718_1a!$O92*100</f>
        <v>44.776119402985074</v>
      </c>
      <c r="L92" s="146">
        <f>SV_SO_1718_1a!L92/SV_SO_1718_1a!$O92*100</f>
        <v>38.80597014925373</v>
      </c>
      <c r="M92" s="146">
        <f>SV_SO_1718_1a!M92/SV_SO_1718_1a!$O92*100</f>
        <v>8.955223880597014</v>
      </c>
      <c r="N92" s="146">
        <f>SV_SO_1718_1a!N92/SV_SO_1718_1a!$O92*100</f>
        <v>5.970149253731343</v>
      </c>
      <c r="O92" s="128">
        <f>SV_SO_1718_1a!O92/SV_SO_1718_1a!$O92*100</f>
        <v>100</v>
      </c>
      <c r="P92" s="128">
        <f>SV_SO_1718_1a!P92/SV_SO_1718_1a!$V92*100</f>
        <v>0</v>
      </c>
      <c r="Q92" s="129">
        <f>SV_SO_1718_1a!Q92/SV_SO_1718_1a!$V92*100</f>
        <v>1.0416666666666665</v>
      </c>
      <c r="R92" s="128">
        <f>SV_SO_1718_1a!R92/SV_SO_1718_1a!$V92*100</f>
        <v>37.5</v>
      </c>
      <c r="S92" s="128">
        <f>SV_SO_1718_1a!S92/SV_SO_1718_1a!$V92*100</f>
        <v>38.54166666666667</v>
      </c>
      <c r="T92" s="129">
        <f>SV_SO_1718_1a!T92/SV_SO_1718_1a!$V92*100</f>
        <v>13.541666666666666</v>
      </c>
      <c r="U92" s="131">
        <f>SV_SO_1718_1a!U92/SV_SO_1718_1a!$V92*100</f>
        <v>9.375</v>
      </c>
      <c r="V92" s="128">
        <f>SV_SO_1718_1a!V92/SV_SO_1718_1a!$V92*100</f>
        <v>100</v>
      </c>
    </row>
    <row r="93" spans="1:22" ht="12.75">
      <c r="A93" s="212" t="s">
        <v>64</v>
      </c>
      <c r="B93" s="128">
        <f>SV_SO_1718_1a!B93/SV_SO_1718_1a!$H93*100</f>
        <v>0</v>
      </c>
      <c r="C93" s="146">
        <f>SV_SO_1718_1a!C93/SV_SO_1718_1a!$H93*100</f>
        <v>0</v>
      </c>
      <c r="D93" s="130">
        <f>SV_SO_1718_1a!D93/SV_SO_1718_1a!$H93*100</f>
        <v>25.923344947735195</v>
      </c>
      <c r="E93" s="146">
        <f>SV_SO_1718_1a!E93/SV_SO_1718_1a!$H93*100</f>
        <v>48.08362369337979</v>
      </c>
      <c r="F93" s="146">
        <f>SV_SO_1718_1a!F93/SV_SO_1718_1a!$H93*100</f>
        <v>18.466898954703833</v>
      </c>
      <c r="G93" s="146">
        <f>SV_SO_1718_1a!G93/SV_SO_1718_1a!$H93*100</f>
        <v>7.526132404181185</v>
      </c>
      <c r="H93" s="128">
        <f>SV_SO_1718_1a!H93/SV_SO_1718_1a!$H93*100</f>
        <v>100</v>
      </c>
      <c r="I93" s="128">
        <f>SV_SO_1718_1a!I93/SV_SO_1718_1a!$O93*100</f>
        <v>0</v>
      </c>
      <c r="J93" s="146">
        <f>SV_SO_1718_1a!J93/SV_SO_1718_1a!$O93*100</f>
        <v>0.32573289902280134</v>
      </c>
      <c r="K93" s="130">
        <f>SV_SO_1718_1a!K93/SV_SO_1718_1a!$O93*100</f>
        <v>27.14440825190011</v>
      </c>
      <c r="L93" s="146">
        <f>SV_SO_1718_1a!L93/SV_SO_1718_1a!$O93*100</f>
        <v>49.185667752442995</v>
      </c>
      <c r="M93" s="146">
        <f>SV_SO_1718_1a!M93/SV_SO_1718_1a!$O93*100</f>
        <v>15.960912052117262</v>
      </c>
      <c r="N93" s="146">
        <f>SV_SO_1718_1a!N93/SV_SO_1718_1a!$O93*100</f>
        <v>7.38327904451683</v>
      </c>
      <c r="O93" s="128">
        <f>SV_SO_1718_1a!O93/SV_SO_1718_1a!$O93*100</f>
        <v>100</v>
      </c>
      <c r="P93" s="128">
        <f>SV_SO_1718_1a!P93/SV_SO_1718_1a!$V93*100</f>
        <v>0</v>
      </c>
      <c r="Q93" s="129">
        <f>SV_SO_1718_1a!Q93/SV_SO_1718_1a!$V93*100</f>
        <v>0.1273344651952462</v>
      </c>
      <c r="R93" s="128">
        <f>SV_SO_1718_1a!R93/SV_SO_1718_1a!$V93*100</f>
        <v>26.400679117147707</v>
      </c>
      <c r="S93" s="128">
        <f>SV_SO_1718_1a!S93/SV_SO_1718_1a!$V93*100</f>
        <v>48.51443123938879</v>
      </c>
      <c r="T93" s="129">
        <f>SV_SO_1718_1a!T93/SV_SO_1718_1a!$V93*100</f>
        <v>17.487266553480477</v>
      </c>
      <c r="U93" s="131">
        <f>SV_SO_1718_1a!U93/SV_SO_1718_1a!$V93*100</f>
        <v>7.470288624787775</v>
      </c>
      <c r="V93" s="128">
        <f>SV_SO_1718_1a!V93/SV_SO_1718_1a!$V93*100</f>
        <v>100</v>
      </c>
    </row>
    <row r="94" spans="1:22" s="112" customFormat="1" ht="12.75">
      <c r="A94" s="29" t="s">
        <v>1</v>
      </c>
      <c r="B94" s="147">
        <f>SV_SO_1718_1a!B94/SV_SO_1718_1a!$H94*100</f>
        <v>0</v>
      </c>
      <c r="C94" s="148">
        <f>SV_SO_1718_1a!C94/SV_SO_1718_1a!$H94*100</f>
        <v>0.3342245989304813</v>
      </c>
      <c r="D94" s="149">
        <f>SV_SO_1718_1a!D94/SV_SO_1718_1a!$H94*100</f>
        <v>35.22727272727273</v>
      </c>
      <c r="E94" s="148">
        <f>SV_SO_1718_1a!E94/SV_SO_1718_1a!$H94*100</f>
        <v>41.24331550802139</v>
      </c>
      <c r="F94" s="148">
        <f>SV_SO_1718_1a!F94/SV_SO_1718_1a!$H94*100</f>
        <v>17.647058823529413</v>
      </c>
      <c r="G94" s="148">
        <f>SV_SO_1718_1a!G94/SV_SO_1718_1a!$H94*100</f>
        <v>5.548128342245989</v>
      </c>
      <c r="H94" s="147">
        <f>SV_SO_1718_1a!H94/SV_SO_1718_1a!$H94*100</f>
        <v>100</v>
      </c>
      <c r="I94" s="147">
        <f>SV_SO_1718_1a!I94/SV_SO_1718_1a!$O94*100</f>
        <v>0</v>
      </c>
      <c r="J94" s="148">
        <f>SV_SO_1718_1a!J94/SV_SO_1718_1a!$O94*100</f>
        <v>0.7327419976860778</v>
      </c>
      <c r="K94" s="149">
        <f>SV_SO_1718_1a!K94/SV_SO_1718_1a!$O94*100</f>
        <v>38.333976089471655</v>
      </c>
      <c r="L94" s="148">
        <f>SV_SO_1718_1a!L94/SV_SO_1718_1a!$O94*100</f>
        <v>41.88198997300424</v>
      </c>
      <c r="M94" s="148">
        <f>SV_SO_1718_1a!M94/SV_SO_1718_1a!$O94*100</f>
        <v>13.883532587736214</v>
      </c>
      <c r="N94" s="148">
        <f>SV_SO_1718_1a!N94/SV_SO_1718_1a!$O94*100</f>
        <v>5.167759352101813</v>
      </c>
      <c r="O94" s="147">
        <f>SV_SO_1718_1a!O94/SV_SO_1718_1a!$O94*100</f>
        <v>100</v>
      </c>
      <c r="P94" s="147">
        <f>SV_SO_1718_1a!P94/SV_SO_1718_1a!$V94*100</f>
        <v>0</v>
      </c>
      <c r="Q94" s="133">
        <f>SV_SO_1718_1a!Q94/SV_SO_1718_1a!$V94*100</f>
        <v>0.5192479856759177</v>
      </c>
      <c r="R94" s="134">
        <f>SV_SO_1718_1a!R94/SV_SO_1718_1a!$V94*100</f>
        <v>36.66965085049239</v>
      </c>
      <c r="S94" s="133">
        <f>SV_SO_1718_1a!S94/SV_SO_1718_1a!$V94*100</f>
        <v>41.539838854073416</v>
      </c>
      <c r="T94" s="133">
        <f>SV_SO_1718_1a!T94/SV_SO_1718_1a!$V94*100</f>
        <v>15.899731423455684</v>
      </c>
      <c r="U94" s="133">
        <f>SV_SO_1718_1a!U94/SV_SO_1718_1a!$V94*100</f>
        <v>5.371530886302596</v>
      </c>
      <c r="V94" s="132">
        <f>SV_SO_1718_1a!V94/SV_SO_1718_1a!$V94*100</f>
        <v>100</v>
      </c>
    </row>
    <row r="95" spans="1:22" s="112" customFormat="1" ht="12.75">
      <c r="A95" s="30" t="s">
        <v>14</v>
      </c>
      <c r="B95" s="137"/>
      <c r="C95" s="138"/>
      <c r="D95" s="139"/>
      <c r="E95" s="138"/>
      <c r="F95" s="138"/>
      <c r="G95" s="138"/>
      <c r="H95" s="137"/>
      <c r="I95" s="137"/>
      <c r="J95" s="138"/>
      <c r="K95" s="139"/>
      <c r="L95" s="138"/>
      <c r="M95" s="138"/>
      <c r="N95" s="138"/>
      <c r="O95" s="137"/>
      <c r="P95" s="137"/>
      <c r="Q95" s="138"/>
      <c r="R95" s="137"/>
      <c r="S95" s="137"/>
      <c r="T95" s="138"/>
      <c r="U95" s="140"/>
      <c r="V95" s="137"/>
    </row>
    <row r="96" spans="1:22" ht="12.75">
      <c r="A96" s="212" t="s">
        <v>61</v>
      </c>
      <c r="B96" s="128">
        <f>SV_SO_1718_1a!B96/SV_SO_1718_1a!$H96*100</f>
        <v>0.1697792869269949</v>
      </c>
      <c r="C96" s="129">
        <f>SV_SO_1718_1a!C96/SV_SO_1718_1a!$H96*100</f>
        <v>1.5280135823429541</v>
      </c>
      <c r="D96" s="130">
        <f>SV_SO_1718_1a!D96/SV_SO_1718_1a!$H96*100</f>
        <v>50.25466893039049</v>
      </c>
      <c r="E96" s="129">
        <f>SV_SO_1718_1a!E96/SV_SO_1718_1a!$H96*100</f>
        <v>31.239388794567063</v>
      </c>
      <c r="F96" s="129">
        <f>SV_SO_1718_1a!F96/SV_SO_1718_1a!$H96*100</f>
        <v>14.431239388794568</v>
      </c>
      <c r="G96" s="129">
        <f>SV_SO_1718_1a!G96/SV_SO_1718_1a!$H96*100</f>
        <v>2.3769100169779285</v>
      </c>
      <c r="H96" s="128">
        <f>SV_SO_1718_1a!H96/SV_SO_1718_1a!$H96*100</f>
        <v>100</v>
      </c>
      <c r="I96" s="128">
        <f>SV_SO_1718_1a!I96/SV_SO_1718_1a!$O96*100</f>
        <v>0</v>
      </c>
      <c r="J96" s="129">
        <f>SV_SO_1718_1a!J96/SV_SO_1718_1a!$O96*100</f>
        <v>1.2453300124533</v>
      </c>
      <c r="K96" s="130">
        <f>SV_SO_1718_1a!K96/SV_SO_1718_1a!$O96*100</f>
        <v>55.04358655043586</v>
      </c>
      <c r="L96" s="129">
        <f>SV_SO_1718_1a!L96/SV_SO_1718_1a!$O96*100</f>
        <v>31.38231631382316</v>
      </c>
      <c r="M96" s="129">
        <f>SV_SO_1718_1a!M96/SV_SO_1718_1a!$O96*100</f>
        <v>10.834371108343712</v>
      </c>
      <c r="N96" s="129">
        <f>SV_SO_1718_1a!N96/SV_SO_1718_1a!$O96*100</f>
        <v>1.4943960149439601</v>
      </c>
      <c r="O96" s="128">
        <f>SV_SO_1718_1a!O96/SV_SO_1718_1a!$O96*100</f>
        <v>100</v>
      </c>
      <c r="P96" s="128">
        <f>SV_SO_1718_1a!P96/SV_SO_1718_1a!$V96*100</f>
        <v>0.07183908045977011</v>
      </c>
      <c r="Q96" s="129">
        <f>SV_SO_1718_1a!Q96/SV_SO_1718_1a!$V96*100</f>
        <v>1.3649425287356323</v>
      </c>
      <c r="R96" s="128">
        <f>SV_SO_1718_1a!R96/SV_SO_1718_1a!$V96*100</f>
        <v>53.01724137931034</v>
      </c>
      <c r="S96" s="128">
        <f>SV_SO_1718_1a!S96/SV_SO_1718_1a!$V96*100</f>
        <v>31.321839080459768</v>
      </c>
      <c r="T96" s="129">
        <f>SV_SO_1718_1a!T96/SV_SO_1718_1a!$V96*100</f>
        <v>12.35632183908046</v>
      </c>
      <c r="U96" s="131">
        <f>SV_SO_1718_1a!U96/SV_SO_1718_1a!$V96*100</f>
        <v>1.8678160919540232</v>
      </c>
      <c r="V96" s="128">
        <f>SV_SO_1718_1a!V96/SV_SO_1718_1a!$V96*100</f>
        <v>100</v>
      </c>
    </row>
    <row r="97" spans="1:22" ht="12.75">
      <c r="A97" s="212" t="s">
        <v>63</v>
      </c>
      <c r="B97" s="128">
        <f>SV_SO_1718_1a!B97/SV_SO_1718_1a!$H97*100</f>
        <v>0.12903225806451613</v>
      </c>
      <c r="C97" s="146">
        <f>SV_SO_1718_1a!C97/SV_SO_1718_1a!$H97*100</f>
        <v>0</v>
      </c>
      <c r="D97" s="130">
        <f>SV_SO_1718_1a!D97/SV_SO_1718_1a!$H97*100</f>
        <v>28.258064516129032</v>
      </c>
      <c r="E97" s="146">
        <f>SV_SO_1718_1a!E97/SV_SO_1718_1a!$H97*100</f>
        <v>37.41935483870968</v>
      </c>
      <c r="F97" s="146">
        <f>SV_SO_1718_1a!F97/SV_SO_1718_1a!$H97*100</f>
        <v>25.677419354838708</v>
      </c>
      <c r="G97" s="146">
        <f>SV_SO_1718_1a!G97/SV_SO_1718_1a!$H97*100</f>
        <v>8.516129032258064</v>
      </c>
      <c r="H97" s="128">
        <f>SV_SO_1718_1a!H97/SV_SO_1718_1a!$H97*100</f>
        <v>100</v>
      </c>
      <c r="I97" s="128">
        <f>SV_SO_1718_1a!I97/SV_SO_1718_1a!$O97*100</f>
        <v>0</v>
      </c>
      <c r="J97" s="146">
        <f>SV_SO_1718_1a!J97/SV_SO_1718_1a!$O97*100</f>
        <v>0.33333333333333337</v>
      </c>
      <c r="K97" s="130">
        <f>SV_SO_1718_1a!K97/SV_SO_1718_1a!$O97*100</f>
        <v>30</v>
      </c>
      <c r="L97" s="146">
        <f>SV_SO_1718_1a!L97/SV_SO_1718_1a!$O97*100</f>
        <v>36.16666666666667</v>
      </c>
      <c r="M97" s="146">
        <f>SV_SO_1718_1a!M97/SV_SO_1718_1a!$O97*100</f>
        <v>27.333333333333332</v>
      </c>
      <c r="N97" s="146">
        <f>SV_SO_1718_1a!N97/SV_SO_1718_1a!$O97*100</f>
        <v>6.166666666666667</v>
      </c>
      <c r="O97" s="128">
        <f>SV_SO_1718_1a!O97/SV_SO_1718_1a!$O97*100</f>
        <v>100</v>
      </c>
      <c r="P97" s="128">
        <f>SV_SO_1718_1a!P97/SV_SO_1718_1a!$V97*100</f>
        <v>0.07272727272727272</v>
      </c>
      <c r="Q97" s="129">
        <f>SV_SO_1718_1a!Q97/SV_SO_1718_1a!$V97*100</f>
        <v>0.14545454545454545</v>
      </c>
      <c r="R97" s="128">
        <f>SV_SO_1718_1a!R97/SV_SO_1718_1a!$V97*100</f>
        <v>29.01818181818182</v>
      </c>
      <c r="S97" s="128">
        <f>SV_SO_1718_1a!S97/SV_SO_1718_1a!$V97*100</f>
        <v>36.872727272727275</v>
      </c>
      <c r="T97" s="129">
        <f>SV_SO_1718_1a!T97/SV_SO_1718_1a!$V97*100</f>
        <v>26.400000000000002</v>
      </c>
      <c r="U97" s="131">
        <f>SV_SO_1718_1a!U97/SV_SO_1718_1a!$V97*100</f>
        <v>7.490909090909091</v>
      </c>
      <c r="V97" s="128">
        <f>SV_SO_1718_1a!V97/SV_SO_1718_1a!$V97*100</f>
        <v>100</v>
      </c>
    </row>
    <row r="98" spans="1:22" ht="12.75">
      <c r="A98" s="212" t="s">
        <v>62</v>
      </c>
      <c r="B98" s="128">
        <f>SV_SO_1718_1a!B98/SV_SO_1718_1a!$H98*100</f>
        <v>0</v>
      </c>
      <c r="C98" s="146">
        <f>SV_SO_1718_1a!C98/SV_SO_1718_1a!$H98*100</f>
        <v>0</v>
      </c>
      <c r="D98" s="130">
        <f>SV_SO_1718_1a!D98/SV_SO_1718_1a!$H98*100</f>
        <v>20.689655172413794</v>
      </c>
      <c r="E98" s="146">
        <f>SV_SO_1718_1a!E98/SV_SO_1718_1a!$H98*100</f>
        <v>44.827586206896555</v>
      </c>
      <c r="F98" s="146">
        <f>SV_SO_1718_1a!F98/SV_SO_1718_1a!$H98*100</f>
        <v>20.689655172413794</v>
      </c>
      <c r="G98" s="146">
        <f>SV_SO_1718_1a!G98/SV_SO_1718_1a!$H98*100</f>
        <v>13.793103448275861</v>
      </c>
      <c r="H98" s="128">
        <f>SV_SO_1718_1a!H98/SV_SO_1718_1a!$H98*100</f>
        <v>100</v>
      </c>
      <c r="I98" s="128">
        <f>SV_SO_1718_1a!I98/SV_SO_1718_1a!$O98*100</f>
        <v>0</v>
      </c>
      <c r="J98" s="146">
        <f>SV_SO_1718_1a!J98/SV_SO_1718_1a!$O98*100</f>
        <v>1.4705882352941175</v>
      </c>
      <c r="K98" s="130">
        <f>SV_SO_1718_1a!K98/SV_SO_1718_1a!$O98*100</f>
        <v>35.294117647058826</v>
      </c>
      <c r="L98" s="146">
        <f>SV_SO_1718_1a!L98/SV_SO_1718_1a!$O98*100</f>
        <v>39.705882352941174</v>
      </c>
      <c r="M98" s="146">
        <f>SV_SO_1718_1a!M98/SV_SO_1718_1a!$O98*100</f>
        <v>19.11764705882353</v>
      </c>
      <c r="N98" s="146">
        <f>SV_SO_1718_1a!N98/SV_SO_1718_1a!$O98*100</f>
        <v>4.411764705882353</v>
      </c>
      <c r="O98" s="128">
        <f>SV_SO_1718_1a!O98/SV_SO_1718_1a!$O98*100</f>
        <v>100</v>
      </c>
      <c r="P98" s="128">
        <f>SV_SO_1718_1a!P98/SV_SO_1718_1a!$V98*100</f>
        <v>0</v>
      </c>
      <c r="Q98" s="129">
        <f>SV_SO_1718_1a!Q98/SV_SO_1718_1a!$V98*100</f>
        <v>1.0309278350515463</v>
      </c>
      <c r="R98" s="128">
        <f>SV_SO_1718_1a!R98/SV_SO_1718_1a!$V98*100</f>
        <v>30.927835051546392</v>
      </c>
      <c r="S98" s="128">
        <f>SV_SO_1718_1a!S98/SV_SO_1718_1a!$V98*100</f>
        <v>41.23711340206185</v>
      </c>
      <c r="T98" s="129">
        <f>SV_SO_1718_1a!T98/SV_SO_1718_1a!$V98*100</f>
        <v>19.587628865979383</v>
      </c>
      <c r="U98" s="131">
        <f>SV_SO_1718_1a!U98/SV_SO_1718_1a!$V98*100</f>
        <v>7.216494845360824</v>
      </c>
      <c r="V98" s="128">
        <f>SV_SO_1718_1a!V98/SV_SO_1718_1a!$V98*100</f>
        <v>100</v>
      </c>
    </row>
    <row r="99" spans="1:22" ht="12.75">
      <c r="A99" s="212" t="s">
        <v>64</v>
      </c>
      <c r="B99" s="128">
        <f>SV_SO_1718_1a!B99/SV_SO_1718_1a!$H99*100</f>
        <v>0</v>
      </c>
      <c r="C99" s="146">
        <f>SV_SO_1718_1a!C99/SV_SO_1718_1a!$H99*100</f>
        <v>0.08169934640522876</v>
      </c>
      <c r="D99" s="130">
        <f>SV_SO_1718_1a!D99/SV_SO_1718_1a!$H99*100</f>
        <v>20.751633986928105</v>
      </c>
      <c r="E99" s="146">
        <f>SV_SO_1718_1a!E99/SV_SO_1718_1a!$H99*100</f>
        <v>45.09803921568628</v>
      </c>
      <c r="F99" s="146">
        <f>SV_SO_1718_1a!F99/SV_SO_1718_1a!$H99*100</f>
        <v>22.794117647058822</v>
      </c>
      <c r="G99" s="146">
        <f>SV_SO_1718_1a!G99/SV_SO_1718_1a!$H99*100</f>
        <v>11.27450980392157</v>
      </c>
      <c r="H99" s="128">
        <f>SV_SO_1718_1a!H99/SV_SO_1718_1a!$H99*100</f>
        <v>100</v>
      </c>
      <c r="I99" s="128">
        <f>SV_SO_1718_1a!I99/SV_SO_1718_1a!$O99*100</f>
        <v>0</v>
      </c>
      <c r="J99" s="146">
        <f>SV_SO_1718_1a!J99/SV_SO_1718_1a!$O99*100</f>
        <v>0.21834061135371177</v>
      </c>
      <c r="K99" s="130">
        <f>SV_SO_1718_1a!K99/SV_SO_1718_1a!$O99*100</f>
        <v>23.144104803493452</v>
      </c>
      <c r="L99" s="146">
        <f>SV_SO_1718_1a!L99/SV_SO_1718_1a!$O99*100</f>
        <v>47.379912663755455</v>
      </c>
      <c r="M99" s="146">
        <f>SV_SO_1718_1a!M99/SV_SO_1718_1a!$O99*100</f>
        <v>21.50655021834061</v>
      </c>
      <c r="N99" s="146">
        <f>SV_SO_1718_1a!N99/SV_SO_1718_1a!$O99*100</f>
        <v>7.751091703056769</v>
      </c>
      <c r="O99" s="128">
        <f>SV_SO_1718_1a!O99/SV_SO_1718_1a!$O99*100</f>
        <v>100</v>
      </c>
      <c r="P99" s="128">
        <f>SV_SO_1718_1a!P99/SV_SO_1718_1a!$V99*100</f>
        <v>0</v>
      </c>
      <c r="Q99" s="129">
        <f>SV_SO_1718_1a!Q99/SV_SO_1718_1a!$V99*100</f>
        <v>0.14018691588785046</v>
      </c>
      <c r="R99" s="128">
        <f>SV_SO_1718_1a!R99/SV_SO_1718_1a!$V99*100</f>
        <v>21.77570093457944</v>
      </c>
      <c r="S99" s="128">
        <f>SV_SO_1718_1a!S99/SV_SO_1718_1a!$V99*100</f>
        <v>46.074766355140184</v>
      </c>
      <c r="T99" s="129">
        <f>SV_SO_1718_1a!T99/SV_SO_1718_1a!$V99*100</f>
        <v>22.242990654205606</v>
      </c>
      <c r="U99" s="131">
        <f>SV_SO_1718_1a!U99/SV_SO_1718_1a!$V99*100</f>
        <v>9.766355140186917</v>
      </c>
      <c r="V99" s="128">
        <f>SV_SO_1718_1a!V99/SV_SO_1718_1a!$V99*100</f>
        <v>100</v>
      </c>
    </row>
    <row r="100" spans="1:22" s="112" customFormat="1" ht="12.75">
      <c r="A100" s="29" t="s">
        <v>1</v>
      </c>
      <c r="B100" s="147">
        <f>SV_SO_1718_1a!B100/SV_SO_1718_1a!$H100*100</f>
        <v>0.07642338555598013</v>
      </c>
      <c r="C100" s="148">
        <f>SV_SO_1718_1a!C100/SV_SO_1718_1a!$H100*100</f>
        <v>0.38211692777990064</v>
      </c>
      <c r="D100" s="149">
        <f>SV_SO_1718_1a!D100/SV_SO_1718_1a!$H100*100</f>
        <v>29.6140619029423</v>
      </c>
      <c r="E100" s="148">
        <f>SV_SO_1718_1a!E100/SV_SO_1718_1a!$H100*100</f>
        <v>39.70194879633168</v>
      </c>
      <c r="F100" s="148">
        <f>SV_SO_1718_1a!F100/SV_SO_1718_1a!$H100*100</f>
        <v>21.742453190676347</v>
      </c>
      <c r="G100" s="148">
        <f>SV_SO_1718_1a!G100/SV_SO_1718_1a!$H100*100</f>
        <v>8.482995796713794</v>
      </c>
      <c r="H100" s="147">
        <f>SV_SO_1718_1a!H100/SV_SO_1718_1a!$H100*100</f>
        <v>100</v>
      </c>
      <c r="I100" s="147">
        <f>SV_SO_1718_1a!I100/SV_SO_1718_1a!$O100*100</f>
        <v>0</v>
      </c>
      <c r="J100" s="148">
        <f>SV_SO_1718_1a!J100/SV_SO_1718_1a!$O100*100</f>
        <v>0.6284038542103059</v>
      </c>
      <c r="K100" s="149">
        <f>SV_SO_1718_1a!K100/SV_SO_1718_1a!$O100*100</f>
        <v>35.944700460829495</v>
      </c>
      <c r="L100" s="148">
        <f>SV_SO_1718_1a!L100/SV_SO_1718_1a!$O100*100</f>
        <v>38.961038961038966</v>
      </c>
      <c r="M100" s="148">
        <f>SV_SO_1718_1a!M100/SV_SO_1718_1a!$O100*100</f>
        <v>19.312945119396733</v>
      </c>
      <c r="N100" s="148">
        <f>SV_SO_1718_1a!N100/SV_SO_1718_1a!$O100*100</f>
        <v>5.152911604524508</v>
      </c>
      <c r="O100" s="147">
        <f>SV_SO_1718_1a!O100/SV_SO_1718_1a!$O100*100</f>
        <v>100</v>
      </c>
      <c r="P100" s="147">
        <f>SV_SO_1718_1a!P100/SV_SO_1718_1a!$V100*100</f>
        <v>0.03996802557953637</v>
      </c>
      <c r="Q100" s="133">
        <f>SV_SO_1718_1a!Q100/SV_SO_1718_1a!$V100*100</f>
        <v>0.4996003197442046</v>
      </c>
      <c r="R100" s="134">
        <f>SV_SO_1718_1a!R100/SV_SO_1718_1a!$V100*100</f>
        <v>32.633892885691445</v>
      </c>
      <c r="S100" s="133">
        <f>SV_SO_1718_1a!S100/SV_SO_1718_1a!$V100*100</f>
        <v>39.348521183053556</v>
      </c>
      <c r="T100" s="133">
        <f>SV_SO_1718_1a!T100/SV_SO_1718_1a!$V100*100</f>
        <v>20.58353317346123</v>
      </c>
      <c r="U100" s="133">
        <f>SV_SO_1718_1a!U100/SV_SO_1718_1a!$V100*100</f>
        <v>6.894484412470024</v>
      </c>
      <c r="V100" s="132">
        <f>SV_SO_1718_1a!V100/SV_SO_1718_1a!$V100*100</f>
        <v>100</v>
      </c>
    </row>
    <row r="101" spans="1:22" s="111" customFormat="1" ht="12.75">
      <c r="A101" s="141" t="s">
        <v>17</v>
      </c>
      <c r="B101" s="142">
        <f>SV_SO_1718_1a!B101/SV_SO_1718_1a!$H101*100</f>
        <v>0.035656979853806385</v>
      </c>
      <c r="C101" s="143">
        <f>SV_SO_1718_1a!C101/SV_SO_1718_1a!$H101*100</f>
        <v>0.3565697985380638</v>
      </c>
      <c r="D101" s="144">
        <f>SV_SO_1718_1a!D101/SV_SO_1718_1a!$H101*100</f>
        <v>32.60830807630594</v>
      </c>
      <c r="E101" s="143">
        <f>SV_SO_1718_1a!E101/SV_SO_1718_1a!$H101*100</f>
        <v>40.52415760385095</v>
      </c>
      <c r="F101" s="143">
        <f>SV_SO_1718_1a!F101/SV_SO_1718_1a!$H101*100</f>
        <v>19.5578534498128</v>
      </c>
      <c r="G101" s="143">
        <f>SV_SO_1718_1a!G101/SV_SO_1718_1a!$H101*100</f>
        <v>6.9174540916384375</v>
      </c>
      <c r="H101" s="142">
        <f>SV_SO_1718_1a!H101/SV_SO_1718_1a!$H101*100</f>
        <v>100</v>
      </c>
      <c r="I101" s="142">
        <f>SV_SO_1718_1a!I101/SV_SO_1718_1a!$O101*100</f>
        <v>0</v>
      </c>
      <c r="J101" s="143">
        <f>SV_SO_1718_1a!J101/SV_SO_1718_1a!$O101*100</f>
        <v>0.6827309236947792</v>
      </c>
      <c r="K101" s="144">
        <f>SV_SO_1718_1a!K101/SV_SO_1718_1a!$O101*100</f>
        <v>37.18875502008032</v>
      </c>
      <c r="L101" s="143">
        <f>SV_SO_1718_1a!L101/SV_SO_1718_1a!$O101*100</f>
        <v>40.48192771084337</v>
      </c>
      <c r="M101" s="143">
        <f>SV_SO_1718_1a!M101/SV_SO_1718_1a!$O101*100</f>
        <v>16.485943775100402</v>
      </c>
      <c r="N101" s="143">
        <f>SV_SO_1718_1a!N101/SV_SO_1718_1a!$O101*100</f>
        <v>5.160642570281125</v>
      </c>
      <c r="O101" s="142">
        <f>SV_SO_1718_1a!O101/SV_SO_1718_1a!$O101*100</f>
        <v>100</v>
      </c>
      <c r="P101" s="142">
        <f>SV_SO_1718_1a!P101/SV_SO_1718_1a!$V101*100</f>
        <v>0.01888752478987629</v>
      </c>
      <c r="Q101" s="143">
        <f>SV_SO_1718_1a!Q101/SV_SO_1718_1a!$V101*100</f>
        <v>0.5099631693266597</v>
      </c>
      <c r="R101" s="142">
        <f>SV_SO_1718_1a!R101/SV_SO_1718_1a!$V101*100</f>
        <v>34.76248937576731</v>
      </c>
      <c r="S101" s="142">
        <f>SV_SO_1718_1a!S101/SV_SO_1718_1a!$V101*100</f>
        <v>40.504296911889696</v>
      </c>
      <c r="T101" s="143">
        <f>SV_SO_1718_1a!T101/SV_SO_1718_1a!$V101*100</f>
        <v>18.11313627349136</v>
      </c>
      <c r="U101" s="145">
        <f>SV_SO_1718_1a!U101/SV_SO_1718_1a!$V101*100</f>
        <v>6.091226744735103</v>
      </c>
      <c r="V101" s="142">
        <f>SV_SO_1718_1a!V101/SV_SO_1718_1a!$V101*100</f>
        <v>100</v>
      </c>
    </row>
    <row r="102" spans="1:22" s="111" customFormat="1" ht="12.75">
      <c r="A102" s="112"/>
      <c r="B102" s="137"/>
      <c r="C102" s="138"/>
      <c r="D102" s="139"/>
      <c r="E102" s="138"/>
      <c r="F102" s="138"/>
      <c r="G102" s="138"/>
      <c r="H102" s="137"/>
      <c r="I102" s="137"/>
      <c r="J102" s="138"/>
      <c r="K102" s="139"/>
      <c r="L102" s="138"/>
      <c r="M102" s="138"/>
      <c r="N102" s="138"/>
      <c r="O102" s="137"/>
      <c r="P102" s="137"/>
      <c r="Q102" s="138"/>
      <c r="R102" s="137"/>
      <c r="S102" s="137"/>
      <c r="T102" s="138"/>
      <c r="U102" s="140"/>
      <c r="V102" s="137"/>
    </row>
    <row r="103" spans="1:22" s="111" customFormat="1" ht="12.75">
      <c r="A103" s="111" t="s">
        <v>18</v>
      </c>
      <c r="B103" s="137"/>
      <c r="C103" s="138"/>
      <c r="D103" s="139"/>
      <c r="E103" s="138"/>
      <c r="F103" s="138"/>
      <c r="G103" s="138"/>
      <c r="H103" s="137"/>
      <c r="I103" s="137"/>
      <c r="J103" s="138"/>
      <c r="K103" s="139"/>
      <c r="L103" s="138"/>
      <c r="M103" s="138"/>
      <c r="N103" s="138"/>
      <c r="O103" s="137"/>
      <c r="P103" s="137"/>
      <c r="Q103" s="138"/>
      <c r="R103" s="137"/>
      <c r="S103" s="137"/>
      <c r="T103" s="138"/>
      <c r="U103" s="140"/>
      <c r="V103" s="137"/>
    </row>
    <row r="104" spans="1:22" s="111" customFormat="1" ht="12.75">
      <c r="A104" s="101" t="s">
        <v>13</v>
      </c>
      <c r="B104" s="137"/>
      <c r="C104" s="138"/>
      <c r="D104" s="139"/>
      <c r="E104" s="138"/>
      <c r="F104" s="138"/>
      <c r="G104" s="138"/>
      <c r="H104" s="137"/>
      <c r="I104" s="137"/>
      <c r="J104" s="138"/>
      <c r="K104" s="139"/>
      <c r="L104" s="138"/>
      <c r="M104" s="138"/>
      <c r="N104" s="138"/>
      <c r="O104" s="137"/>
      <c r="P104" s="137"/>
      <c r="Q104" s="138"/>
      <c r="R104" s="137"/>
      <c r="S104" s="137"/>
      <c r="T104" s="138"/>
      <c r="U104" s="140"/>
      <c r="V104" s="137"/>
    </row>
    <row r="105" spans="1:22" ht="12.75">
      <c r="A105" s="212" t="s">
        <v>61</v>
      </c>
      <c r="B105" s="128">
        <f>SV_SO_1718_1a!B105/SV_SO_1718_1a!$H105*100</f>
        <v>0</v>
      </c>
      <c r="C105" s="129">
        <f>SV_SO_1718_1a!C105/SV_SO_1718_1a!$H105*100</f>
        <v>1.680672268907563</v>
      </c>
      <c r="D105" s="130">
        <f>SV_SO_1718_1a!D105/SV_SO_1718_1a!$H105*100</f>
        <v>47.689075630252105</v>
      </c>
      <c r="E105" s="129">
        <f>SV_SO_1718_1a!E105/SV_SO_1718_1a!$H105*100</f>
        <v>32.563025210084035</v>
      </c>
      <c r="F105" s="129">
        <f>SV_SO_1718_1a!F105/SV_SO_1718_1a!$H105*100</f>
        <v>14.495798319327733</v>
      </c>
      <c r="G105" s="129">
        <f>SV_SO_1718_1a!G105/SV_SO_1718_1a!$H105*100</f>
        <v>3.571428571428571</v>
      </c>
      <c r="H105" s="128">
        <f>SV_SO_1718_1a!H105/SV_SO_1718_1a!$H105*100</f>
        <v>100</v>
      </c>
      <c r="I105" s="128">
        <f>SV_SO_1718_1a!I105/SV_SO_1718_1a!$O105*100</f>
        <v>0</v>
      </c>
      <c r="J105" s="129">
        <f>SV_SO_1718_1a!J105/SV_SO_1718_1a!$O105*100</f>
        <v>1.4792899408284024</v>
      </c>
      <c r="K105" s="130">
        <f>SV_SO_1718_1a!K105/SV_SO_1718_1a!$O105*100</f>
        <v>51.03550295857988</v>
      </c>
      <c r="L105" s="129">
        <f>SV_SO_1718_1a!L105/SV_SO_1718_1a!$O105*100</f>
        <v>29.437869822485208</v>
      </c>
      <c r="M105" s="129">
        <f>SV_SO_1718_1a!M105/SV_SO_1718_1a!$O105*100</f>
        <v>14.940828402366865</v>
      </c>
      <c r="N105" s="129">
        <f>SV_SO_1718_1a!N105/SV_SO_1718_1a!$O105*100</f>
        <v>3.106508875739645</v>
      </c>
      <c r="O105" s="128">
        <f>SV_SO_1718_1a!O105/SV_SO_1718_1a!$O105*100</f>
        <v>100</v>
      </c>
      <c r="P105" s="128">
        <f>SV_SO_1718_1a!P105/SV_SO_1718_1a!$V105*100</f>
        <v>0</v>
      </c>
      <c r="Q105" s="129">
        <f>SV_SO_1718_1a!Q105/SV_SO_1718_1a!$V105*100</f>
        <v>1.5625</v>
      </c>
      <c r="R105" s="128">
        <f>SV_SO_1718_1a!R105/SV_SO_1718_1a!$V105*100</f>
        <v>49.65277777777778</v>
      </c>
      <c r="S105" s="128">
        <f>SV_SO_1718_1a!S105/SV_SO_1718_1a!$V105*100</f>
        <v>30.729166666666668</v>
      </c>
      <c r="T105" s="129">
        <f>SV_SO_1718_1a!T105/SV_SO_1718_1a!$V105*100</f>
        <v>14.756944444444445</v>
      </c>
      <c r="U105" s="131">
        <f>SV_SO_1718_1a!U105/SV_SO_1718_1a!$V105*100</f>
        <v>3.298611111111111</v>
      </c>
      <c r="V105" s="128">
        <f>SV_SO_1718_1a!V105/SV_SO_1718_1a!$V105*100</f>
        <v>100</v>
      </c>
    </row>
    <row r="106" spans="1:22" ht="12.75">
      <c r="A106" s="212" t="s">
        <v>63</v>
      </c>
      <c r="B106" s="128">
        <f>SV_SO_1718_1a!B106/SV_SO_1718_1a!$H106*100</f>
        <v>0</v>
      </c>
      <c r="C106" s="146">
        <f>SV_SO_1718_1a!C106/SV_SO_1718_1a!$H106*100</f>
        <v>0.2663115845539281</v>
      </c>
      <c r="D106" s="130">
        <f>SV_SO_1718_1a!D106/SV_SO_1718_1a!$H106*100</f>
        <v>23.56857523302264</v>
      </c>
      <c r="E106" s="146">
        <f>SV_SO_1718_1a!E106/SV_SO_1718_1a!$H106*100</f>
        <v>37.68308921438083</v>
      </c>
      <c r="F106" s="146">
        <f>SV_SO_1718_1a!F106/SV_SO_1718_1a!$H106*100</f>
        <v>26.364846870838882</v>
      </c>
      <c r="G106" s="146">
        <f>SV_SO_1718_1a!G106/SV_SO_1718_1a!$H106*100</f>
        <v>12.117177097203728</v>
      </c>
      <c r="H106" s="128">
        <f>SV_SO_1718_1a!H106/SV_SO_1718_1a!$H106*100</f>
        <v>100</v>
      </c>
      <c r="I106" s="128">
        <f>SV_SO_1718_1a!I106/SV_SO_1718_1a!$O106*100</f>
        <v>0</v>
      </c>
      <c r="J106" s="146">
        <f>SV_SO_1718_1a!J106/SV_SO_1718_1a!$O106*100</f>
        <v>0.15174506828528073</v>
      </c>
      <c r="K106" s="130">
        <f>SV_SO_1718_1a!K106/SV_SO_1718_1a!$O106*100</f>
        <v>28.98330804248862</v>
      </c>
      <c r="L106" s="146">
        <f>SV_SO_1718_1a!L106/SV_SO_1718_1a!$O106*100</f>
        <v>38.39150227617603</v>
      </c>
      <c r="M106" s="146">
        <f>SV_SO_1718_1a!M106/SV_SO_1718_1a!$O106*100</f>
        <v>23.975720789074355</v>
      </c>
      <c r="N106" s="146">
        <f>SV_SO_1718_1a!N106/SV_SO_1718_1a!$O106*100</f>
        <v>8.49772382397572</v>
      </c>
      <c r="O106" s="128">
        <f>SV_SO_1718_1a!O106/SV_SO_1718_1a!$O106*100</f>
        <v>100</v>
      </c>
      <c r="P106" s="128">
        <f>SV_SO_1718_1a!P106/SV_SO_1718_1a!$V106*100</f>
        <v>0</v>
      </c>
      <c r="Q106" s="129">
        <f>SV_SO_1718_1a!Q106/SV_SO_1718_1a!$V106*100</f>
        <v>0.2127659574468085</v>
      </c>
      <c r="R106" s="128">
        <f>SV_SO_1718_1a!R106/SV_SO_1718_1a!$V106*100</f>
        <v>26.099290780141843</v>
      </c>
      <c r="S106" s="128">
        <f>SV_SO_1718_1a!S106/SV_SO_1718_1a!$V106*100</f>
        <v>38.01418439716312</v>
      </c>
      <c r="T106" s="129">
        <f>SV_SO_1718_1a!T106/SV_SO_1718_1a!$V106*100</f>
        <v>25.248226950354606</v>
      </c>
      <c r="U106" s="131">
        <f>SV_SO_1718_1a!U106/SV_SO_1718_1a!$V106*100</f>
        <v>10.425531914893616</v>
      </c>
      <c r="V106" s="128">
        <f>SV_SO_1718_1a!V106/SV_SO_1718_1a!$V106*100</f>
        <v>100</v>
      </c>
    </row>
    <row r="107" spans="1:22" ht="12.75">
      <c r="A107" s="212" t="s">
        <v>62</v>
      </c>
      <c r="B107" s="128">
        <f>SV_SO_1718_1a!B107/SV_SO_1718_1a!$H107*100</f>
        <v>0</v>
      </c>
      <c r="C107" s="146">
        <f>SV_SO_1718_1a!C107/SV_SO_1718_1a!$H107*100</f>
        <v>0</v>
      </c>
      <c r="D107" s="130">
        <f>SV_SO_1718_1a!D107/SV_SO_1718_1a!$H107*100</f>
        <v>10.869565217391305</v>
      </c>
      <c r="E107" s="146">
        <f>SV_SO_1718_1a!E107/SV_SO_1718_1a!$H107*100</f>
        <v>45.65217391304348</v>
      </c>
      <c r="F107" s="146">
        <f>SV_SO_1718_1a!F107/SV_SO_1718_1a!$H107*100</f>
        <v>28.26086956521739</v>
      </c>
      <c r="G107" s="146">
        <f>SV_SO_1718_1a!G107/SV_SO_1718_1a!$H107*100</f>
        <v>15.217391304347828</v>
      </c>
      <c r="H107" s="128">
        <f>SV_SO_1718_1a!H107/SV_SO_1718_1a!$H107*100</f>
        <v>100</v>
      </c>
      <c r="I107" s="128">
        <f>SV_SO_1718_1a!I107/SV_SO_1718_1a!$O107*100</f>
        <v>0</v>
      </c>
      <c r="J107" s="146">
        <f>SV_SO_1718_1a!J107/SV_SO_1718_1a!$O107*100</f>
        <v>0.9259259259259258</v>
      </c>
      <c r="K107" s="130">
        <f>SV_SO_1718_1a!K107/SV_SO_1718_1a!$O107*100</f>
        <v>30.555555555555557</v>
      </c>
      <c r="L107" s="146">
        <f>SV_SO_1718_1a!L107/SV_SO_1718_1a!$O107*100</f>
        <v>34.25925925925926</v>
      </c>
      <c r="M107" s="146">
        <f>SV_SO_1718_1a!M107/SV_SO_1718_1a!$O107*100</f>
        <v>24.074074074074073</v>
      </c>
      <c r="N107" s="146">
        <f>SV_SO_1718_1a!N107/SV_SO_1718_1a!$O107*100</f>
        <v>10.185185185185185</v>
      </c>
      <c r="O107" s="128">
        <f>SV_SO_1718_1a!O107/SV_SO_1718_1a!$O107*100</f>
        <v>100</v>
      </c>
      <c r="P107" s="128">
        <f>SV_SO_1718_1a!P107/SV_SO_1718_1a!$V107*100</f>
        <v>0</v>
      </c>
      <c r="Q107" s="129">
        <f>SV_SO_1718_1a!Q107/SV_SO_1718_1a!$V107*100</f>
        <v>0.6493506493506493</v>
      </c>
      <c r="R107" s="128">
        <f>SV_SO_1718_1a!R107/SV_SO_1718_1a!$V107*100</f>
        <v>24.675324675324674</v>
      </c>
      <c r="S107" s="128">
        <f>SV_SO_1718_1a!S107/SV_SO_1718_1a!$V107*100</f>
        <v>37.66233766233766</v>
      </c>
      <c r="T107" s="129">
        <f>SV_SO_1718_1a!T107/SV_SO_1718_1a!$V107*100</f>
        <v>25.324675324675322</v>
      </c>
      <c r="U107" s="131">
        <f>SV_SO_1718_1a!U107/SV_SO_1718_1a!$V107*100</f>
        <v>11.688311688311687</v>
      </c>
      <c r="V107" s="128">
        <f>SV_SO_1718_1a!V107/SV_SO_1718_1a!$V107*100</f>
        <v>100</v>
      </c>
    </row>
    <row r="108" spans="1:22" ht="12.75">
      <c r="A108" s="212" t="s">
        <v>64</v>
      </c>
      <c r="B108" s="128">
        <f>SV_SO_1718_1a!B108/SV_SO_1718_1a!$H108*100</f>
        <v>0</v>
      </c>
      <c r="C108" s="146">
        <f>SV_SO_1718_1a!C108/SV_SO_1718_1a!$H108*100</f>
        <v>0.16012810248198558</v>
      </c>
      <c r="D108" s="130">
        <f>SV_SO_1718_1a!D108/SV_SO_1718_1a!$H108*100</f>
        <v>18.8951160928743</v>
      </c>
      <c r="E108" s="146">
        <f>SV_SO_1718_1a!E108/SV_SO_1718_1a!$H108*100</f>
        <v>43.87510008006405</v>
      </c>
      <c r="F108" s="146">
        <f>SV_SO_1718_1a!F108/SV_SO_1718_1a!$H108*100</f>
        <v>23.378702962369896</v>
      </c>
      <c r="G108" s="146">
        <f>SV_SO_1718_1a!G108/SV_SO_1718_1a!$H108*100</f>
        <v>13.690952762209768</v>
      </c>
      <c r="H108" s="128">
        <f>SV_SO_1718_1a!H108/SV_SO_1718_1a!$H108*100</f>
        <v>100</v>
      </c>
      <c r="I108" s="128">
        <f>SV_SO_1718_1a!I108/SV_SO_1718_1a!$O108*100</f>
        <v>0</v>
      </c>
      <c r="J108" s="146">
        <f>SV_SO_1718_1a!J108/SV_SO_1718_1a!$O108*100</f>
        <v>0.11848341232227488</v>
      </c>
      <c r="K108" s="130">
        <f>SV_SO_1718_1a!K108/SV_SO_1718_1a!$O108*100</f>
        <v>20.379146919431278</v>
      </c>
      <c r="L108" s="146">
        <f>SV_SO_1718_1a!L108/SV_SO_1718_1a!$O108*100</f>
        <v>43.838862559241704</v>
      </c>
      <c r="M108" s="146">
        <f>SV_SO_1718_1a!M108/SV_SO_1718_1a!$O108*100</f>
        <v>24.28909952606635</v>
      </c>
      <c r="N108" s="146">
        <f>SV_SO_1718_1a!N108/SV_SO_1718_1a!$O108*100</f>
        <v>11.374407582938389</v>
      </c>
      <c r="O108" s="128">
        <f>SV_SO_1718_1a!O108/SV_SO_1718_1a!$O108*100</f>
        <v>100</v>
      </c>
      <c r="P108" s="128">
        <f>SV_SO_1718_1a!P108/SV_SO_1718_1a!$V108*100</f>
        <v>0</v>
      </c>
      <c r="Q108" s="129">
        <f>SV_SO_1718_1a!Q108/SV_SO_1718_1a!$V108*100</f>
        <v>0.1433349259436216</v>
      </c>
      <c r="R108" s="128">
        <f>SV_SO_1718_1a!R108/SV_SO_1718_1a!$V108*100</f>
        <v>19.493549928332538</v>
      </c>
      <c r="S108" s="128">
        <f>SV_SO_1718_1a!S108/SV_SO_1718_1a!$V108*100</f>
        <v>43.860487338748214</v>
      </c>
      <c r="T108" s="129">
        <f>SV_SO_1718_1a!T108/SV_SO_1718_1a!$V108*100</f>
        <v>23.745819397993312</v>
      </c>
      <c r="U108" s="131">
        <f>SV_SO_1718_1a!U108/SV_SO_1718_1a!$V108*100</f>
        <v>12.756808408982323</v>
      </c>
      <c r="V108" s="128">
        <f>SV_SO_1718_1a!V108/SV_SO_1718_1a!$V108*100</f>
        <v>100</v>
      </c>
    </row>
    <row r="109" spans="1:22" s="111" customFormat="1" ht="12.75">
      <c r="A109" s="29" t="s">
        <v>1</v>
      </c>
      <c r="B109" s="147">
        <f>SV_SO_1718_1a!B109/SV_SO_1718_1a!$H109*100</f>
        <v>0</v>
      </c>
      <c r="C109" s="148">
        <f>SV_SO_1718_1a!C109/SV_SO_1718_1a!$H109*100</f>
        <v>0.47581284694686754</v>
      </c>
      <c r="D109" s="149">
        <f>SV_SO_1718_1a!D109/SV_SO_1718_1a!$H109*100</f>
        <v>25.57494052339413</v>
      </c>
      <c r="E109" s="148">
        <f>SV_SO_1718_1a!E109/SV_SO_1718_1a!$H109*100</f>
        <v>39.92862807295797</v>
      </c>
      <c r="F109" s="148">
        <f>SV_SO_1718_1a!F109/SV_SO_1718_1a!$H109*100</f>
        <v>22.68041237113402</v>
      </c>
      <c r="G109" s="148">
        <f>SV_SO_1718_1a!G109/SV_SO_1718_1a!$H109*100</f>
        <v>11.34020618556701</v>
      </c>
      <c r="H109" s="147">
        <f>SV_SO_1718_1a!H109/SV_SO_1718_1a!$H109*100</f>
        <v>100</v>
      </c>
      <c r="I109" s="147">
        <f>SV_SO_1718_1a!I109/SV_SO_1718_1a!$O109*100</f>
        <v>0</v>
      </c>
      <c r="J109" s="148">
        <f>SV_SO_1718_1a!J109/SV_SO_1718_1a!$O109*100</f>
        <v>0.5684302579798863</v>
      </c>
      <c r="K109" s="149">
        <f>SV_SO_1718_1a!K109/SV_SO_1718_1a!$O109*100</f>
        <v>32.40052470485352</v>
      </c>
      <c r="L109" s="148">
        <f>SV_SO_1718_1a!L109/SV_SO_1718_1a!$O109*100</f>
        <v>37.560122431132484</v>
      </c>
      <c r="M109" s="148">
        <f>SV_SO_1718_1a!M109/SV_SO_1718_1a!$O109*100</f>
        <v>21.425448185395716</v>
      </c>
      <c r="N109" s="148">
        <f>SV_SO_1718_1a!N109/SV_SO_1718_1a!$O109*100</f>
        <v>8.04547442063839</v>
      </c>
      <c r="O109" s="147">
        <f>SV_SO_1718_1a!O109/SV_SO_1718_1a!$O109*100</f>
        <v>100</v>
      </c>
      <c r="P109" s="147">
        <f>SV_SO_1718_1a!P109/SV_SO_1718_1a!$V109*100</f>
        <v>0</v>
      </c>
      <c r="Q109" s="133">
        <f>SV_SO_1718_1a!Q109/SV_SO_1718_1a!$V109*100</f>
        <v>0.5198585984612185</v>
      </c>
      <c r="R109" s="134">
        <f>SV_SO_1718_1a!R109/SV_SO_1718_1a!$V109*100</f>
        <v>28.82096069868996</v>
      </c>
      <c r="S109" s="133">
        <f>SV_SO_1718_1a!S109/SV_SO_1718_1a!$V109*100</f>
        <v>38.80224578914535</v>
      </c>
      <c r="T109" s="133">
        <f>SV_SO_1718_1a!T109/SV_SO_1718_1a!$V109*100</f>
        <v>22.083593262632565</v>
      </c>
      <c r="U109" s="133">
        <f>SV_SO_1718_1a!U109/SV_SO_1718_1a!$V109*100</f>
        <v>9.77334165107091</v>
      </c>
      <c r="V109" s="132">
        <f>SV_SO_1718_1a!V109/SV_SO_1718_1a!$V109*100</f>
        <v>100</v>
      </c>
    </row>
    <row r="110" spans="1:22" s="111" customFormat="1" ht="12.75">
      <c r="A110" s="30" t="s">
        <v>14</v>
      </c>
      <c r="B110" s="137"/>
      <c r="C110" s="138"/>
      <c r="D110" s="139"/>
      <c r="E110" s="138"/>
      <c r="F110" s="138"/>
      <c r="G110" s="138"/>
      <c r="H110" s="137"/>
      <c r="I110" s="137"/>
      <c r="J110" s="138"/>
      <c r="K110" s="139"/>
      <c r="L110" s="138"/>
      <c r="M110" s="138"/>
      <c r="N110" s="138"/>
      <c r="O110" s="137"/>
      <c r="P110" s="137"/>
      <c r="Q110" s="138"/>
      <c r="R110" s="137"/>
      <c r="S110" s="137"/>
      <c r="T110" s="138"/>
      <c r="U110" s="140"/>
      <c r="V110" s="137"/>
    </row>
    <row r="111" spans="1:22" s="112" customFormat="1" ht="12.75">
      <c r="A111" s="212" t="s">
        <v>61</v>
      </c>
      <c r="B111" s="128">
        <f>SV_SO_1718_1a!B111/SV_SO_1718_1a!$H111*100</f>
        <v>0.2403846153846154</v>
      </c>
      <c r="C111" s="129">
        <f>SV_SO_1718_1a!C111/SV_SO_1718_1a!$H111*100</f>
        <v>1.6826923076923077</v>
      </c>
      <c r="D111" s="130">
        <f>SV_SO_1718_1a!D111/SV_SO_1718_1a!$H111*100</f>
        <v>49.519230769230774</v>
      </c>
      <c r="E111" s="129">
        <f>SV_SO_1718_1a!E111/SV_SO_1718_1a!$H111*100</f>
        <v>29.326923076923077</v>
      </c>
      <c r="F111" s="129">
        <f>SV_SO_1718_1a!F111/SV_SO_1718_1a!$H111*100</f>
        <v>14.182692307692307</v>
      </c>
      <c r="G111" s="129">
        <f>SV_SO_1718_1a!G111/SV_SO_1718_1a!$H111*100</f>
        <v>5.048076923076923</v>
      </c>
      <c r="H111" s="128">
        <f>SV_SO_1718_1a!H111/SV_SO_1718_1a!$H111*100</f>
        <v>100</v>
      </c>
      <c r="I111" s="128">
        <f>SV_SO_1718_1a!I111/SV_SO_1718_1a!$O111*100</f>
        <v>0.17035775127768313</v>
      </c>
      <c r="J111" s="129">
        <f>SV_SO_1718_1a!J111/SV_SO_1718_1a!$O111*100</f>
        <v>1.5332197614991483</v>
      </c>
      <c r="K111" s="130">
        <f>SV_SO_1718_1a!K111/SV_SO_1718_1a!$O111*100</f>
        <v>52.29982964224872</v>
      </c>
      <c r="L111" s="129">
        <f>SV_SO_1718_1a!L111/SV_SO_1718_1a!$O111*100</f>
        <v>33.04940374787053</v>
      </c>
      <c r="M111" s="129">
        <f>SV_SO_1718_1a!M111/SV_SO_1718_1a!$O111*100</f>
        <v>11.073253833049405</v>
      </c>
      <c r="N111" s="129">
        <f>SV_SO_1718_1a!N111/SV_SO_1718_1a!$O111*100</f>
        <v>1.8739352640545146</v>
      </c>
      <c r="O111" s="128">
        <f>SV_SO_1718_1a!O111/SV_SO_1718_1a!$O111*100</f>
        <v>100</v>
      </c>
      <c r="P111" s="128">
        <f>SV_SO_1718_1a!P111/SV_SO_1718_1a!$V111*100</f>
        <v>0.19940179461615154</v>
      </c>
      <c r="Q111" s="129">
        <f>SV_SO_1718_1a!Q111/SV_SO_1718_1a!$V111*100</f>
        <v>1.5952143569292123</v>
      </c>
      <c r="R111" s="128">
        <f>SV_SO_1718_1a!R111/SV_SO_1718_1a!$V111*100</f>
        <v>51.14656031904287</v>
      </c>
      <c r="S111" s="128">
        <f>SV_SO_1718_1a!S111/SV_SO_1718_1a!$V111*100</f>
        <v>31.505483549351943</v>
      </c>
      <c r="T111" s="129">
        <f>SV_SO_1718_1a!T111/SV_SO_1718_1a!$V111*100</f>
        <v>12.362911266201396</v>
      </c>
      <c r="U111" s="131">
        <f>SV_SO_1718_1a!U111/SV_SO_1718_1a!$V111*100</f>
        <v>3.1904287138584246</v>
      </c>
      <c r="V111" s="128">
        <f>SV_SO_1718_1a!V111/SV_SO_1718_1a!$V111*100</f>
        <v>100</v>
      </c>
    </row>
    <row r="112" spans="1:22" ht="12.75">
      <c r="A112" s="212" t="s">
        <v>63</v>
      </c>
      <c r="B112" s="128">
        <f>SV_SO_1718_1a!B112/SV_SO_1718_1a!$H112*100</f>
        <v>0</v>
      </c>
      <c r="C112" s="146">
        <f>SV_SO_1718_1a!C112/SV_SO_1718_1a!$H112*100</f>
        <v>0</v>
      </c>
      <c r="D112" s="130">
        <f>SV_SO_1718_1a!D112/SV_SO_1718_1a!$H112*100</f>
        <v>29.982046678635548</v>
      </c>
      <c r="E112" s="146">
        <f>SV_SO_1718_1a!E112/SV_SO_1718_1a!$H112*100</f>
        <v>29.443447037701976</v>
      </c>
      <c r="F112" s="146">
        <f>SV_SO_1718_1a!F112/SV_SO_1718_1a!$H112*100</f>
        <v>27.109515260323157</v>
      </c>
      <c r="G112" s="146">
        <f>SV_SO_1718_1a!G112/SV_SO_1718_1a!$H112*100</f>
        <v>13.464991023339318</v>
      </c>
      <c r="H112" s="128">
        <f>SV_SO_1718_1a!H112/SV_SO_1718_1a!$H112*100</f>
        <v>100</v>
      </c>
      <c r="I112" s="128">
        <f>SV_SO_1718_1a!I112/SV_SO_1718_1a!$O112*100</f>
        <v>0</v>
      </c>
      <c r="J112" s="146">
        <f>SV_SO_1718_1a!J112/SV_SO_1718_1a!$O112*100</f>
        <v>0</v>
      </c>
      <c r="K112" s="130">
        <f>SV_SO_1718_1a!K112/SV_SO_1718_1a!$O112*100</f>
        <v>28.82703777335984</v>
      </c>
      <c r="L112" s="146">
        <f>SV_SO_1718_1a!L112/SV_SO_1718_1a!$O112*100</f>
        <v>36.58051689860835</v>
      </c>
      <c r="M112" s="146">
        <f>SV_SO_1718_1a!M112/SV_SO_1718_1a!$O112*100</f>
        <v>23.45924453280318</v>
      </c>
      <c r="N112" s="146">
        <f>SV_SO_1718_1a!N112/SV_SO_1718_1a!$O112*100</f>
        <v>11.133200795228628</v>
      </c>
      <c r="O112" s="128">
        <f>SV_SO_1718_1a!O112/SV_SO_1718_1a!$O112*100</f>
        <v>100</v>
      </c>
      <c r="P112" s="128">
        <f>SV_SO_1718_1a!P112/SV_SO_1718_1a!$V112*100</f>
        <v>0</v>
      </c>
      <c r="Q112" s="129">
        <f>SV_SO_1718_1a!Q112/SV_SO_1718_1a!$V112*100</f>
        <v>0</v>
      </c>
      <c r="R112" s="128">
        <f>SV_SO_1718_1a!R112/SV_SO_1718_1a!$V112*100</f>
        <v>29.433962264150942</v>
      </c>
      <c r="S112" s="128">
        <f>SV_SO_1718_1a!S112/SV_SO_1718_1a!$V112*100</f>
        <v>32.83018867924528</v>
      </c>
      <c r="T112" s="129">
        <f>SV_SO_1718_1a!T112/SV_SO_1718_1a!$V112*100</f>
        <v>25.37735849056604</v>
      </c>
      <c r="U112" s="131">
        <f>SV_SO_1718_1a!U112/SV_SO_1718_1a!$V112*100</f>
        <v>12.358490566037736</v>
      </c>
      <c r="V112" s="128">
        <f>SV_SO_1718_1a!V112/SV_SO_1718_1a!$V112*100</f>
        <v>100</v>
      </c>
    </row>
    <row r="113" spans="1:22" ht="12.75">
      <c r="A113" s="212" t="s">
        <v>62</v>
      </c>
      <c r="B113" s="128">
        <f>SV_SO_1718_1a!B113/SV_SO_1718_1a!$H113*100</f>
        <v>0</v>
      </c>
      <c r="C113" s="146">
        <f>SV_SO_1718_1a!C113/SV_SO_1718_1a!$H113*100</f>
        <v>0</v>
      </c>
      <c r="D113" s="130">
        <f>SV_SO_1718_1a!D113/SV_SO_1718_1a!$H113*100</f>
        <v>27.77777777777778</v>
      </c>
      <c r="E113" s="146">
        <f>SV_SO_1718_1a!E113/SV_SO_1718_1a!$H113*100</f>
        <v>33.33333333333333</v>
      </c>
      <c r="F113" s="146">
        <f>SV_SO_1718_1a!F113/SV_SO_1718_1a!$H113*100</f>
        <v>27.77777777777778</v>
      </c>
      <c r="G113" s="146">
        <f>SV_SO_1718_1a!G113/SV_SO_1718_1a!$H113*100</f>
        <v>11.11111111111111</v>
      </c>
      <c r="H113" s="128">
        <f>SV_SO_1718_1a!H113/SV_SO_1718_1a!$H113*100</f>
        <v>100</v>
      </c>
      <c r="I113" s="128">
        <f>SV_SO_1718_1a!I113/SV_SO_1718_1a!$O113*100</f>
        <v>0</v>
      </c>
      <c r="J113" s="146">
        <f>SV_SO_1718_1a!J113/SV_SO_1718_1a!$O113*100</f>
        <v>0</v>
      </c>
      <c r="K113" s="130">
        <f>SV_SO_1718_1a!K113/SV_SO_1718_1a!$O113*100</f>
        <v>33.33333333333333</v>
      </c>
      <c r="L113" s="146">
        <f>SV_SO_1718_1a!L113/SV_SO_1718_1a!$O113*100</f>
        <v>48.484848484848484</v>
      </c>
      <c r="M113" s="146">
        <f>SV_SO_1718_1a!M113/SV_SO_1718_1a!$O113*100</f>
        <v>10.606060606060606</v>
      </c>
      <c r="N113" s="146">
        <f>SV_SO_1718_1a!N113/SV_SO_1718_1a!$O113*100</f>
        <v>7.575757575757576</v>
      </c>
      <c r="O113" s="128">
        <f>SV_SO_1718_1a!O113/SV_SO_1718_1a!$O113*100</f>
        <v>100</v>
      </c>
      <c r="P113" s="128">
        <f>SV_SO_1718_1a!P113/SV_SO_1718_1a!$V113*100</f>
        <v>0</v>
      </c>
      <c r="Q113" s="129">
        <f>SV_SO_1718_1a!Q113/SV_SO_1718_1a!$V113*100</f>
        <v>0</v>
      </c>
      <c r="R113" s="128">
        <f>SV_SO_1718_1a!R113/SV_SO_1718_1a!$V113*100</f>
        <v>32.142857142857146</v>
      </c>
      <c r="S113" s="128">
        <f>SV_SO_1718_1a!S113/SV_SO_1718_1a!$V113*100</f>
        <v>45.23809523809524</v>
      </c>
      <c r="T113" s="129">
        <f>SV_SO_1718_1a!T113/SV_SO_1718_1a!$V113*100</f>
        <v>14.285714285714285</v>
      </c>
      <c r="U113" s="131">
        <f>SV_SO_1718_1a!U113/SV_SO_1718_1a!$V113*100</f>
        <v>8.333333333333332</v>
      </c>
      <c r="V113" s="128">
        <f>SV_SO_1718_1a!V113/SV_SO_1718_1a!$V113*100</f>
        <v>100</v>
      </c>
    </row>
    <row r="114" spans="1:22" ht="12.75">
      <c r="A114" s="212" t="s">
        <v>64</v>
      </c>
      <c r="B114" s="128">
        <f>SV_SO_1718_1a!B114/SV_SO_1718_1a!$H114*100</f>
        <v>0</v>
      </c>
      <c r="C114" s="146">
        <f>SV_SO_1718_1a!C114/SV_SO_1718_1a!$H114*100</f>
        <v>0</v>
      </c>
      <c r="D114" s="130">
        <f>SV_SO_1718_1a!D114/SV_SO_1718_1a!$H114*100</f>
        <v>18.563535911602212</v>
      </c>
      <c r="E114" s="146">
        <f>SV_SO_1718_1a!E114/SV_SO_1718_1a!$H114*100</f>
        <v>41.87845303867404</v>
      </c>
      <c r="F114" s="146">
        <f>SV_SO_1718_1a!F114/SV_SO_1718_1a!$H114*100</f>
        <v>25.635359116022098</v>
      </c>
      <c r="G114" s="146">
        <f>SV_SO_1718_1a!G114/SV_SO_1718_1a!$H114*100</f>
        <v>13.922651933701658</v>
      </c>
      <c r="H114" s="128">
        <f>SV_SO_1718_1a!H114/SV_SO_1718_1a!$H114*100</f>
        <v>100</v>
      </c>
      <c r="I114" s="128">
        <f>SV_SO_1718_1a!I114/SV_SO_1718_1a!$O114*100</f>
        <v>0</v>
      </c>
      <c r="J114" s="146">
        <f>SV_SO_1718_1a!J114/SV_SO_1718_1a!$O114*100</f>
        <v>0</v>
      </c>
      <c r="K114" s="130">
        <f>SV_SO_1718_1a!K114/SV_SO_1718_1a!$O114*100</f>
        <v>21.875</v>
      </c>
      <c r="L114" s="146">
        <f>SV_SO_1718_1a!L114/SV_SO_1718_1a!$O114*100</f>
        <v>41.33522727272727</v>
      </c>
      <c r="M114" s="146">
        <f>SV_SO_1718_1a!M114/SV_SO_1718_1a!$O114*100</f>
        <v>25.568181818181817</v>
      </c>
      <c r="N114" s="146">
        <f>SV_SO_1718_1a!N114/SV_SO_1718_1a!$O114*100</f>
        <v>11.221590909090908</v>
      </c>
      <c r="O114" s="128">
        <f>SV_SO_1718_1a!O114/SV_SO_1718_1a!$O114*100</f>
        <v>100</v>
      </c>
      <c r="P114" s="128">
        <f>SV_SO_1718_1a!P114/SV_SO_1718_1a!$V114*100</f>
        <v>0</v>
      </c>
      <c r="Q114" s="129">
        <f>SV_SO_1718_1a!Q114/SV_SO_1718_1a!$V114*100</f>
        <v>0</v>
      </c>
      <c r="R114" s="128">
        <f>SV_SO_1718_1a!R114/SV_SO_1718_1a!$V114*100</f>
        <v>20.012430080795525</v>
      </c>
      <c r="S114" s="128">
        <f>SV_SO_1718_1a!S114/SV_SO_1718_1a!$V114*100</f>
        <v>41.64077066500933</v>
      </c>
      <c r="T114" s="129">
        <f>SV_SO_1718_1a!T114/SV_SO_1718_1a!$V114*100</f>
        <v>25.605966438781852</v>
      </c>
      <c r="U114" s="131">
        <f>SV_SO_1718_1a!U114/SV_SO_1718_1a!$V114*100</f>
        <v>12.7408328154133</v>
      </c>
      <c r="V114" s="128">
        <f>SV_SO_1718_1a!V114/SV_SO_1718_1a!$V114*100</f>
        <v>100</v>
      </c>
    </row>
    <row r="115" spans="1:22" s="111" customFormat="1" ht="12.75">
      <c r="A115" s="29" t="s">
        <v>1</v>
      </c>
      <c r="B115" s="147">
        <f>SV_SO_1718_1a!B115/SV_SO_1718_1a!$H115*100</f>
        <v>0.05274261603375527</v>
      </c>
      <c r="C115" s="148">
        <f>SV_SO_1718_1a!C115/SV_SO_1718_1a!$H115*100</f>
        <v>0.3691983122362869</v>
      </c>
      <c r="D115" s="149">
        <f>SV_SO_1718_1a!D115/SV_SO_1718_1a!$H115*100</f>
        <v>28.79746835443038</v>
      </c>
      <c r="E115" s="148">
        <f>SV_SO_1718_1a!E115/SV_SO_1718_1a!$H115*100</f>
        <v>35.39029535864979</v>
      </c>
      <c r="F115" s="148">
        <f>SV_SO_1718_1a!F115/SV_SO_1718_1a!$H115*100</f>
        <v>23.575949367088608</v>
      </c>
      <c r="G115" s="148">
        <f>SV_SO_1718_1a!G115/SV_SO_1718_1a!$H115*100</f>
        <v>11.814345991561181</v>
      </c>
      <c r="H115" s="147">
        <f>SV_SO_1718_1a!H115/SV_SO_1718_1a!$H115*100</f>
        <v>100</v>
      </c>
      <c r="I115" s="147">
        <f>SV_SO_1718_1a!I115/SV_SO_1718_1a!$O115*100</f>
        <v>0.053763440860215055</v>
      </c>
      <c r="J115" s="148">
        <f>SV_SO_1718_1a!J115/SV_SO_1718_1a!$O115*100</f>
        <v>0.4838709677419355</v>
      </c>
      <c r="K115" s="149">
        <f>SV_SO_1718_1a!K115/SV_SO_1718_1a!$O115*100</f>
        <v>33.763440860215056</v>
      </c>
      <c r="L115" s="148">
        <f>SV_SO_1718_1a!L115/SV_SO_1718_1a!$O115*100</f>
        <v>37.68817204301075</v>
      </c>
      <c r="M115" s="148">
        <f>SV_SO_1718_1a!M115/SV_SO_1718_1a!$O115*100</f>
        <v>19.892473118279568</v>
      </c>
      <c r="N115" s="148">
        <f>SV_SO_1718_1a!N115/SV_SO_1718_1a!$O115*100</f>
        <v>8.118279569892472</v>
      </c>
      <c r="O115" s="147">
        <f>SV_SO_1718_1a!O115/SV_SO_1718_1a!$O115*100</f>
        <v>100</v>
      </c>
      <c r="P115" s="147">
        <f>SV_SO_1718_1a!P115/SV_SO_1718_1a!$V115*100</f>
        <v>0.05324813631522897</v>
      </c>
      <c r="Q115" s="133">
        <f>SV_SO_1718_1a!Q115/SV_SO_1718_1a!$V115*100</f>
        <v>0.42598509052183176</v>
      </c>
      <c r="R115" s="134">
        <f>SV_SO_1718_1a!R115/SV_SO_1718_1a!$V115*100</f>
        <v>31.256656017039404</v>
      </c>
      <c r="S115" s="133">
        <f>SV_SO_1718_1a!S115/SV_SO_1718_1a!$V115*100</f>
        <v>36.52822151224707</v>
      </c>
      <c r="T115" s="133">
        <f>SV_SO_1718_1a!T115/SV_SO_1718_1a!$V115*100</f>
        <v>21.751863684771035</v>
      </c>
      <c r="U115" s="133">
        <f>SV_SO_1718_1a!U115/SV_SO_1718_1a!$V115*100</f>
        <v>9.984025559105431</v>
      </c>
      <c r="V115" s="132">
        <f>SV_SO_1718_1a!V115/SV_SO_1718_1a!$V115*100</f>
        <v>100</v>
      </c>
    </row>
    <row r="116" spans="1:22" s="157" customFormat="1" ht="12.75">
      <c r="A116" s="141" t="s">
        <v>19</v>
      </c>
      <c r="B116" s="142">
        <f>SV_SO_1718_1a!B116/SV_SO_1718_1a!$H116*100</f>
        <v>0.022634676324128564</v>
      </c>
      <c r="C116" s="143">
        <f>SV_SO_1718_1a!C116/SV_SO_1718_1a!$H116*100</f>
        <v>0.4300588501584427</v>
      </c>
      <c r="D116" s="144">
        <f>SV_SO_1718_1a!D116/SV_SO_1718_1a!$H116*100</f>
        <v>26.95789950203712</v>
      </c>
      <c r="E116" s="143">
        <f>SV_SO_1718_1a!E116/SV_SO_1718_1a!$H116*100</f>
        <v>37.98098687188774</v>
      </c>
      <c r="F116" s="143">
        <f>SV_SO_1718_1a!F116/SV_SO_1718_1a!$H116*100</f>
        <v>23.06473517428701</v>
      </c>
      <c r="G116" s="143">
        <f>SV_SO_1718_1a!G116/SV_SO_1718_1a!$H116*100</f>
        <v>11.543684925305568</v>
      </c>
      <c r="H116" s="142">
        <f>SV_SO_1718_1a!H116/SV_SO_1718_1a!$H116*100</f>
        <v>100</v>
      </c>
      <c r="I116" s="154">
        <f>SV_SO_1718_1a!I116/SV_SO_1718_1a!$O116*100</f>
        <v>0.024113817217265493</v>
      </c>
      <c r="J116" s="155">
        <f>SV_SO_1718_1a!J116/SV_SO_1718_1a!$O116*100</f>
        <v>0.5305039787798408</v>
      </c>
      <c r="K116" s="156">
        <f>SV_SO_1718_1a!K116/SV_SO_1718_1a!$O116*100</f>
        <v>33.011815770436456</v>
      </c>
      <c r="L116" s="155">
        <f>SV_SO_1718_1a!L116/SV_SO_1718_1a!$O116*100</f>
        <v>37.61755485893417</v>
      </c>
      <c r="M116" s="155">
        <f>SV_SO_1718_1a!M116/SV_SO_1718_1a!$O116*100</f>
        <v>20.737882806848322</v>
      </c>
      <c r="N116" s="155">
        <f>SV_SO_1718_1a!N116/SV_SO_1718_1a!$O116*100</f>
        <v>8.07812876778394</v>
      </c>
      <c r="O116" s="154">
        <f>SV_SO_1718_1a!O116/SV_SO_1718_1a!$O116*100</f>
        <v>100</v>
      </c>
      <c r="P116" s="142">
        <f>SV_SO_1718_1a!P116/SV_SO_1718_1a!$V116*100</f>
        <v>0.023350846468184472</v>
      </c>
      <c r="Q116" s="143">
        <f>SV_SO_1718_1a!Q116/SV_SO_1718_1a!$V116*100</f>
        <v>0.4786923525977817</v>
      </c>
      <c r="R116" s="142">
        <f>SV_SO_1718_1a!R116/SV_SO_1718_1a!$V116*100</f>
        <v>29.889083479276124</v>
      </c>
      <c r="S116" s="142">
        <f>SV_SO_1718_1a!S116/SV_SO_1718_1a!$V116*100</f>
        <v>37.80502043199066</v>
      </c>
      <c r="T116" s="143">
        <f>SV_SO_1718_1a!T116/SV_SO_1718_1a!$V116*100</f>
        <v>21.93812025685931</v>
      </c>
      <c r="U116" s="145">
        <f>SV_SO_1718_1a!U116/SV_SO_1718_1a!$V116*100</f>
        <v>9.865732632807939</v>
      </c>
      <c r="V116" s="142">
        <f>SV_SO_1718_1a!V116/SV_SO_1718_1a!$V116*100</f>
        <v>100</v>
      </c>
    </row>
    <row r="117" spans="1:22" s="111" customFormat="1" ht="15" customHeight="1">
      <c r="A117" s="158" t="s">
        <v>20</v>
      </c>
      <c r="B117" s="159">
        <f>SV_SO_1718_1a!B117/SV_SO_1718_1a!$H117*100</f>
        <v>0.018787575150300603</v>
      </c>
      <c r="C117" s="160">
        <f>SV_SO_1718_1a!C117/SV_SO_1718_1a!$H117*100</f>
        <v>0.5573647294589179</v>
      </c>
      <c r="D117" s="161">
        <f>SV_SO_1718_1a!D117/SV_SO_1718_1a!$H117*100</f>
        <v>35.95941883767535</v>
      </c>
      <c r="E117" s="160">
        <f>SV_SO_1718_1a!E117/SV_SO_1718_1a!$H117*100</f>
        <v>40.725200400801604</v>
      </c>
      <c r="F117" s="160">
        <f>SV_SO_1718_1a!F117/SV_SO_1718_1a!$H117*100</f>
        <v>16.85871743486974</v>
      </c>
      <c r="G117" s="160">
        <f>SV_SO_1718_1a!G117/SV_SO_1718_1a!$H117*100</f>
        <v>5.880511022044088</v>
      </c>
      <c r="H117" s="159">
        <f>SV_SO_1718_1a!H117/SV_SO_1718_1a!$H117*100</f>
        <v>100</v>
      </c>
      <c r="I117" s="165">
        <f>SV_SO_1718_1a!I117/SV_SO_1718_1a!$O117*100</f>
        <v>0.020683949255377827</v>
      </c>
      <c r="J117" s="166">
        <f>SV_SO_1718_1a!J117/SV_SO_1718_1a!$O117*100</f>
        <v>0.5929398786541644</v>
      </c>
      <c r="K117" s="167">
        <f>SV_SO_1718_1a!K117/SV_SO_1718_1a!$O117*100</f>
        <v>40.67843353557639</v>
      </c>
      <c r="L117" s="166">
        <f>SV_SO_1718_1a!L117/SV_SO_1718_1a!$O117*100</f>
        <v>39.42360728075014</v>
      </c>
      <c r="M117" s="166">
        <f>SV_SO_1718_1a!M117/SV_SO_1718_1a!$O117*100</f>
        <v>14.913127413127414</v>
      </c>
      <c r="N117" s="166">
        <f>SV_SO_1718_1a!N117/SV_SO_1718_1a!$O117*100</f>
        <v>4.371207942636514</v>
      </c>
      <c r="O117" s="165">
        <f>SV_SO_1718_1a!O117/SV_SO_1718_1a!$O117*100</f>
        <v>100</v>
      </c>
      <c r="P117" s="159">
        <f>SV_SO_1718_1a!P117/SV_SO_1718_1a!$V117*100</f>
        <v>0.019690207403517984</v>
      </c>
      <c r="Q117" s="160">
        <f>SV_SO_1718_1a!Q117/SV_SO_1718_1a!$V117*100</f>
        <v>0.5742977159359411</v>
      </c>
      <c r="R117" s="159">
        <f>SV_SO_1718_1a!R117/SV_SO_1718_1a!$V117*100</f>
        <v>38.205565765292725</v>
      </c>
      <c r="S117" s="159">
        <f>SV_SO_1718_1a!S117/SV_SO_1718_1a!$V117*100</f>
        <v>40.10567077973221</v>
      </c>
      <c r="T117" s="160">
        <f>SV_SO_1718_1a!T117/SV_SO_1718_1a!$V117*100</f>
        <v>15.932659490679967</v>
      </c>
      <c r="U117" s="162">
        <f>SV_SO_1718_1a!U117/SV_SO_1718_1a!$V117*100</f>
        <v>5.162116040955631</v>
      </c>
      <c r="V117" s="159">
        <f>SV_SO_1718_1a!V117/SV_SO_1718_1a!$V117*100</f>
        <v>100</v>
      </c>
    </row>
    <row r="118" spans="1:22" s="111" customFormat="1" ht="15" customHeight="1">
      <c r="A118" s="29"/>
      <c r="B118" s="163"/>
      <c r="C118" s="163"/>
      <c r="D118" s="163"/>
      <c r="E118" s="163"/>
      <c r="F118" s="163"/>
      <c r="G118" s="163"/>
      <c r="H118" s="163"/>
      <c r="I118" s="163"/>
      <c r="J118" s="163"/>
      <c r="K118" s="163"/>
      <c r="L118" s="163"/>
      <c r="M118" s="163"/>
      <c r="N118" s="163"/>
      <c r="O118" s="163"/>
      <c r="P118" s="163"/>
      <c r="Q118" s="163"/>
      <c r="R118" s="163"/>
      <c r="S118" s="163"/>
      <c r="T118" s="163"/>
      <c r="U118" s="163"/>
      <c r="V118" s="163"/>
    </row>
    <row r="119" spans="1:22" s="111" customFormat="1" ht="15" customHeight="1">
      <c r="A119" s="29"/>
      <c r="B119" s="163"/>
      <c r="C119" s="163"/>
      <c r="D119" s="163"/>
      <c r="E119" s="163"/>
      <c r="F119" s="163"/>
      <c r="G119" s="163"/>
      <c r="H119" s="163"/>
      <c r="I119" s="163"/>
      <c r="J119" s="163"/>
      <c r="K119" s="163"/>
      <c r="L119" s="163"/>
      <c r="M119" s="163"/>
      <c r="N119" s="163"/>
      <c r="O119" s="163"/>
      <c r="P119" s="163"/>
      <c r="Q119" s="163"/>
      <c r="R119" s="163"/>
      <c r="S119" s="163"/>
      <c r="T119" s="163"/>
      <c r="U119" s="163"/>
      <c r="V119" s="163"/>
    </row>
    <row r="120" spans="1:22" s="111" customFormat="1" ht="15" customHeight="1">
      <c r="A120" s="29"/>
      <c r="B120" s="163"/>
      <c r="C120" s="163"/>
      <c r="D120" s="163"/>
      <c r="E120" s="163"/>
      <c r="F120" s="163"/>
      <c r="G120" s="163"/>
      <c r="H120" s="163"/>
      <c r="I120" s="163"/>
      <c r="J120" s="163"/>
      <c r="K120" s="163"/>
      <c r="L120" s="163"/>
      <c r="M120" s="163"/>
      <c r="N120" s="163"/>
      <c r="O120" s="163"/>
      <c r="P120" s="163"/>
      <c r="Q120" s="163"/>
      <c r="R120" s="163"/>
      <c r="S120" s="163"/>
      <c r="T120" s="163"/>
      <c r="U120" s="163"/>
      <c r="V120" s="163"/>
    </row>
    <row r="121" spans="1:22" s="111" customFormat="1" ht="15" customHeight="1">
      <c r="A121" s="29"/>
      <c r="B121" s="163"/>
      <c r="C121" s="163"/>
      <c r="D121" s="163"/>
      <c r="E121" s="163"/>
      <c r="F121" s="163"/>
      <c r="G121" s="163"/>
      <c r="H121" s="163"/>
      <c r="I121" s="163"/>
      <c r="J121" s="163"/>
      <c r="K121" s="163"/>
      <c r="L121" s="163"/>
      <c r="M121" s="163"/>
      <c r="N121" s="163"/>
      <c r="O121" s="163"/>
      <c r="P121" s="163"/>
      <c r="Q121" s="163"/>
      <c r="R121" s="163"/>
      <c r="S121" s="163"/>
      <c r="T121" s="163"/>
      <c r="U121" s="163"/>
      <c r="V121" s="163"/>
    </row>
    <row r="122" spans="1:22" s="111" customFormat="1" ht="15" customHeight="1">
      <c r="A122" s="29"/>
      <c r="B122" s="163"/>
      <c r="C122" s="163"/>
      <c r="D122" s="163"/>
      <c r="E122" s="163"/>
      <c r="F122" s="163"/>
      <c r="G122" s="163"/>
      <c r="H122" s="163"/>
      <c r="I122" s="163"/>
      <c r="J122" s="163"/>
      <c r="K122" s="163"/>
      <c r="L122" s="163"/>
      <c r="M122" s="163"/>
      <c r="N122" s="163"/>
      <c r="O122" s="163"/>
      <c r="P122" s="163"/>
      <c r="Q122" s="163"/>
      <c r="R122" s="163"/>
      <c r="S122" s="163"/>
      <c r="T122" s="163"/>
      <c r="U122" s="163"/>
      <c r="V122" s="163"/>
    </row>
    <row r="123" spans="1:22" s="111" customFormat="1" ht="15" customHeight="1">
      <c r="A123" s="29"/>
      <c r="B123" s="163"/>
      <c r="C123" s="163"/>
      <c r="D123" s="163"/>
      <c r="E123" s="163"/>
      <c r="F123" s="163"/>
      <c r="G123" s="163"/>
      <c r="H123" s="163"/>
      <c r="I123" s="163"/>
      <c r="J123" s="163"/>
      <c r="K123" s="163"/>
      <c r="L123" s="163"/>
      <c r="M123" s="163"/>
      <c r="N123" s="163"/>
      <c r="O123" s="163"/>
      <c r="P123" s="163"/>
      <c r="Q123" s="163"/>
      <c r="R123" s="163"/>
      <c r="S123" s="163"/>
      <c r="T123" s="163"/>
      <c r="U123" s="163"/>
      <c r="V123" s="163"/>
    </row>
    <row r="124" spans="1:22" s="111" customFormat="1" ht="15" customHeight="1">
      <c r="A124" s="29"/>
      <c r="B124" s="163"/>
      <c r="C124" s="163"/>
      <c r="D124" s="163"/>
      <c r="E124" s="163"/>
      <c r="F124" s="163"/>
      <c r="G124" s="163"/>
      <c r="H124" s="163"/>
      <c r="I124" s="163"/>
      <c r="J124" s="163"/>
      <c r="K124" s="163"/>
      <c r="L124" s="163"/>
      <c r="M124" s="163"/>
      <c r="N124" s="163"/>
      <c r="O124" s="163"/>
      <c r="P124" s="163"/>
      <c r="Q124" s="163"/>
      <c r="R124" s="163"/>
      <c r="S124" s="163"/>
      <c r="T124" s="163"/>
      <c r="U124" s="163"/>
      <c r="V124" s="163"/>
    </row>
    <row r="125" spans="1:22" s="111" customFormat="1" ht="12.75">
      <c r="A125" s="29"/>
      <c r="B125" s="163"/>
      <c r="C125" s="163"/>
      <c r="D125" s="163"/>
      <c r="E125" s="163"/>
      <c r="F125" s="163"/>
      <c r="G125" s="163"/>
      <c r="H125" s="163"/>
      <c r="I125" s="163"/>
      <c r="J125" s="163"/>
      <c r="K125" s="163"/>
      <c r="L125" s="163"/>
      <c r="M125" s="163"/>
      <c r="N125" s="163"/>
      <c r="O125" s="163"/>
      <c r="P125" s="163"/>
      <c r="Q125" s="163"/>
      <c r="R125" s="163"/>
      <c r="S125" s="163"/>
      <c r="T125" s="163"/>
      <c r="U125" s="163"/>
      <c r="V125" s="163"/>
    </row>
    <row r="126" spans="1:22" s="111" customFormat="1" ht="12.75">
      <c r="A126" s="29"/>
      <c r="B126" s="163"/>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s="111" customFormat="1" ht="12.75">
      <c r="A127" s="29"/>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s="111" customFormat="1" ht="12.75">
      <c r="A128" s="29"/>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s="111" customFormat="1" ht="12.75">
      <c r="A129" s="29"/>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s="111" customFormat="1" ht="12.75">
      <c r="A130" s="29"/>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s="111" customFormat="1" ht="14.25" customHeight="1">
      <c r="A131" s="29"/>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3" ht="12.75">
      <c r="A132" s="30" t="s">
        <v>66</v>
      </c>
      <c r="C132"/>
    </row>
    <row r="133" spans="1:22" ht="12.75">
      <c r="A133" s="230" t="s">
        <v>5</v>
      </c>
      <c r="B133" s="230"/>
      <c r="C133" s="230"/>
      <c r="D133" s="230"/>
      <c r="E133" s="230"/>
      <c r="F133" s="230"/>
      <c r="G133" s="230"/>
      <c r="H133" s="230"/>
      <c r="I133" s="230"/>
      <c r="J133" s="230"/>
      <c r="K133" s="230"/>
      <c r="L133" s="230"/>
      <c r="M133" s="230"/>
      <c r="N133" s="230"/>
      <c r="O133" s="230"/>
      <c r="P133" s="230"/>
      <c r="Q133" s="230"/>
      <c r="R133" s="230"/>
      <c r="S133" s="230"/>
      <c r="T133" s="230"/>
      <c r="U133" s="230"/>
      <c r="V133" s="230"/>
    </row>
    <row r="134" spans="1:22" ht="12.75">
      <c r="A134" s="230" t="s">
        <v>49</v>
      </c>
      <c r="B134" s="230"/>
      <c r="C134" s="230"/>
      <c r="D134" s="230"/>
      <c r="E134" s="230"/>
      <c r="F134" s="230"/>
      <c r="G134" s="230"/>
      <c r="H134" s="230"/>
      <c r="I134" s="230"/>
      <c r="J134" s="230"/>
      <c r="K134" s="230"/>
      <c r="L134" s="230"/>
      <c r="M134" s="230"/>
      <c r="N134" s="230"/>
      <c r="O134" s="230"/>
      <c r="P134" s="230"/>
      <c r="Q134" s="230"/>
      <c r="R134" s="230"/>
      <c r="S134" s="230"/>
      <c r="T134" s="230"/>
      <c r="U134" s="230"/>
      <c r="V134" s="230"/>
    </row>
    <row r="135" spans="1:22" s="114" customFormat="1" ht="12.75">
      <c r="A135" s="231" t="s">
        <v>27</v>
      </c>
      <c r="B135" s="231"/>
      <c r="C135" s="231"/>
      <c r="D135" s="231"/>
      <c r="E135" s="231"/>
      <c r="F135" s="231"/>
      <c r="G135" s="231"/>
      <c r="H135" s="231"/>
      <c r="I135" s="231"/>
      <c r="J135" s="231"/>
      <c r="K135" s="231"/>
      <c r="L135" s="231"/>
      <c r="M135" s="231"/>
      <c r="N135" s="231"/>
      <c r="O135" s="231"/>
      <c r="P135" s="231"/>
      <c r="Q135" s="231"/>
      <c r="R135" s="231"/>
      <c r="S135" s="231"/>
      <c r="T135" s="231"/>
      <c r="U135" s="231"/>
      <c r="V135" s="231"/>
    </row>
    <row r="136" spans="1:22" s="114" customFormat="1" ht="12.7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row>
    <row r="137" spans="1:22" ht="12.75">
      <c r="A137" s="230" t="s">
        <v>20</v>
      </c>
      <c r="B137" s="230"/>
      <c r="C137" s="230"/>
      <c r="D137" s="230"/>
      <c r="E137" s="230"/>
      <c r="F137" s="230"/>
      <c r="G137" s="230"/>
      <c r="H137" s="230"/>
      <c r="I137" s="230"/>
      <c r="J137" s="230"/>
      <c r="K137" s="230"/>
      <c r="L137" s="230"/>
      <c r="M137" s="230"/>
      <c r="N137" s="230"/>
      <c r="O137" s="230"/>
      <c r="P137" s="230"/>
      <c r="Q137" s="230"/>
      <c r="R137" s="230"/>
      <c r="S137" s="230"/>
      <c r="T137" s="230"/>
      <c r="U137" s="230"/>
      <c r="V137" s="230"/>
    </row>
    <row r="138" ht="7.5" customHeight="1" thickBot="1"/>
    <row r="139" spans="1:22" ht="12.75">
      <c r="A139" s="115"/>
      <c r="B139" s="224" t="s">
        <v>30</v>
      </c>
      <c r="C139" s="225"/>
      <c r="D139" s="225"/>
      <c r="E139" s="225"/>
      <c r="F139" s="225"/>
      <c r="G139" s="225"/>
      <c r="H139" s="226"/>
      <c r="I139" s="224" t="s">
        <v>31</v>
      </c>
      <c r="J139" s="225"/>
      <c r="K139" s="225"/>
      <c r="L139" s="225"/>
      <c r="M139" s="225"/>
      <c r="N139" s="225"/>
      <c r="O139" s="226"/>
      <c r="P139" s="224" t="s">
        <v>1</v>
      </c>
      <c r="Q139" s="225"/>
      <c r="R139" s="225"/>
      <c r="S139" s="225"/>
      <c r="T139" s="225"/>
      <c r="U139" s="225"/>
      <c r="V139" s="225"/>
    </row>
    <row r="140" spans="2:22" ht="12.75">
      <c r="B140" s="227" t="s">
        <v>32</v>
      </c>
      <c r="C140" s="228"/>
      <c r="D140" s="116" t="s">
        <v>33</v>
      </c>
      <c r="E140" s="228" t="s">
        <v>34</v>
      </c>
      <c r="F140" s="228"/>
      <c r="G140" s="228"/>
      <c r="H140" s="117" t="s">
        <v>1</v>
      </c>
      <c r="I140" s="227" t="s">
        <v>32</v>
      </c>
      <c r="J140" s="229"/>
      <c r="K140" s="112" t="s">
        <v>33</v>
      </c>
      <c r="L140" s="227" t="s">
        <v>34</v>
      </c>
      <c r="M140" s="228"/>
      <c r="N140" s="228"/>
      <c r="O140" s="117" t="s">
        <v>1</v>
      </c>
      <c r="P140" s="227" t="s">
        <v>32</v>
      </c>
      <c r="Q140" s="229"/>
      <c r="R140" s="112" t="s">
        <v>33</v>
      </c>
      <c r="S140" s="227" t="s">
        <v>34</v>
      </c>
      <c r="T140" s="228"/>
      <c r="U140" s="228"/>
      <c r="V140" s="117" t="s">
        <v>1</v>
      </c>
    </row>
    <row r="141" spans="1:22" ht="12.75">
      <c r="A141" s="118" t="s">
        <v>35</v>
      </c>
      <c r="B141" s="119" t="s">
        <v>36</v>
      </c>
      <c r="C141" s="118">
        <v>1</v>
      </c>
      <c r="D141" s="120" t="s">
        <v>37</v>
      </c>
      <c r="E141" s="118" t="s">
        <v>38</v>
      </c>
      <c r="F141" s="118" t="s">
        <v>39</v>
      </c>
      <c r="G141" s="118" t="s">
        <v>40</v>
      </c>
      <c r="H141" s="121"/>
      <c r="I141" s="119" t="s">
        <v>36</v>
      </c>
      <c r="J141" s="118">
        <v>1</v>
      </c>
      <c r="K141" s="120" t="s">
        <v>37</v>
      </c>
      <c r="L141" s="118" t="s">
        <v>38</v>
      </c>
      <c r="M141" s="118" t="s">
        <v>39</v>
      </c>
      <c r="N141" s="118" t="s">
        <v>40</v>
      </c>
      <c r="O141" s="121"/>
      <c r="P141" s="119" t="s">
        <v>36</v>
      </c>
      <c r="Q141" s="118">
        <v>1</v>
      </c>
      <c r="R141" s="120" t="s">
        <v>37</v>
      </c>
      <c r="S141" s="118" t="s">
        <v>38</v>
      </c>
      <c r="T141" s="118" t="s">
        <v>39</v>
      </c>
      <c r="U141" s="118" t="s">
        <v>40</v>
      </c>
      <c r="V141" s="121"/>
    </row>
    <row r="142" spans="1:22" ht="12.75">
      <c r="A142" s="122" t="s">
        <v>10</v>
      </c>
      <c r="B142" s="119"/>
      <c r="C142" s="118"/>
      <c r="D142" s="120"/>
      <c r="E142" s="118"/>
      <c r="F142" s="118"/>
      <c r="G142" s="118"/>
      <c r="H142" s="119"/>
      <c r="I142" s="119"/>
      <c r="J142" s="118"/>
      <c r="K142" s="120"/>
      <c r="L142" s="118"/>
      <c r="M142" s="118"/>
      <c r="N142" s="118"/>
      <c r="O142" s="119"/>
      <c r="P142" s="119"/>
      <c r="Q142" s="118"/>
      <c r="R142" s="120"/>
      <c r="S142" s="118"/>
      <c r="T142" s="118"/>
      <c r="U142" s="123"/>
      <c r="V142" s="119"/>
    </row>
    <row r="143" spans="1:22" ht="12.75">
      <c r="A143" s="111" t="s">
        <v>13</v>
      </c>
      <c r="B143" s="117"/>
      <c r="C143" s="124"/>
      <c r="D143" s="125"/>
      <c r="E143" s="124"/>
      <c r="F143" s="124"/>
      <c r="G143" s="124"/>
      <c r="H143" s="117"/>
      <c r="I143" s="117"/>
      <c r="J143" s="124"/>
      <c r="K143" s="125"/>
      <c r="L143" s="124"/>
      <c r="M143" s="124"/>
      <c r="N143" s="124"/>
      <c r="O143" s="117"/>
      <c r="P143" s="117"/>
      <c r="Q143" s="124"/>
      <c r="R143" s="117"/>
      <c r="S143" s="126"/>
      <c r="T143" s="124"/>
      <c r="U143" s="127"/>
      <c r="V143" s="117"/>
    </row>
    <row r="144" spans="1:22" ht="12.75">
      <c r="A144" s="112" t="s">
        <v>41</v>
      </c>
      <c r="B144" s="128">
        <f>SV_SO_1718_1a!B143/SV_SO_1718_1a!$H143*100</f>
        <v>0.047825532457594695</v>
      </c>
      <c r="C144" s="129">
        <f>SV_SO_1718_1a!C143/SV_SO_1718_1a!$H143*100</f>
        <v>1.8269353398801176</v>
      </c>
      <c r="D144" s="130">
        <f>SV_SO_1718_1a!D143/SV_SO_1718_1a!$H143*100</f>
        <v>82.2758576712154</v>
      </c>
      <c r="E144" s="129">
        <f>SV_SO_1718_1a!E143/SV_SO_1718_1a!$H143*100</f>
        <v>14.035199591888789</v>
      </c>
      <c r="F144" s="129">
        <f>SV_SO_1718_1a!F143/SV_SO_1718_1a!$H143*100</f>
        <v>1.7567912256089784</v>
      </c>
      <c r="G144" s="129">
        <f>SV_SO_1718_1a!G143/SV_SO_1718_1a!$H143*100</f>
        <v>0.05739063894911363</v>
      </c>
      <c r="H144" s="128">
        <f>SV_SO_1718_1a!H143/SV_SO_1718_1a!$H143*100</f>
        <v>100</v>
      </c>
      <c r="I144" s="128">
        <f>SV_SO_1718_1a!I143/SV_SO_1718_1a!$O143*100</f>
        <v>0.026009493465114764</v>
      </c>
      <c r="J144" s="129">
        <f>SV_SO_1718_1a!J143/SV_SO_1718_1a!$O143*100</f>
        <v>1.6223421548865338</v>
      </c>
      <c r="K144" s="130">
        <f>SV_SO_1718_1a!K143/SV_SO_1718_1a!$O143*100</f>
        <v>84.65439885558229</v>
      </c>
      <c r="L144" s="129">
        <f>SV_SO_1718_1a!L143/SV_SO_1718_1a!$O143*100</f>
        <v>12.341504649196956</v>
      </c>
      <c r="M144" s="129">
        <f>SV_SO_1718_1a!M143/SV_SO_1718_1a!$O143*100</f>
        <v>1.2939722998894596</v>
      </c>
      <c r="N144" s="129">
        <f>SV_SO_1718_1a!N143/SV_SO_1718_1a!$O143*100</f>
        <v>0.06177254697964757</v>
      </c>
      <c r="O144" s="128">
        <f>SV_SO_1718_1a!O143/SV_SO_1718_1a!$O143*100</f>
        <v>100</v>
      </c>
      <c r="P144" s="128">
        <f>SV_SO_1718_1a!P143/SV_SO_1718_1a!$V143*100</f>
        <v>0.03702392067222562</v>
      </c>
      <c r="Q144" s="129">
        <f>SV_SO_1718_1a!Q143/SV_SO_1718_1a!$V143*100</f>
        <v>1.7256366504619942</v>
      </c>
      <c r="R144" s="128">
        <f>SV_SO_1718_1a!R143/SV_SO_1718_1a!$V143*100</f>
        <v>83.45352693087796</v>
      </c>
      <c r="S144" s="128">
        <f>SV_SO_1718_1a!S143/SV_SO_1718_1a!$V143*100</f>
        <v>13.196613116126333</v>
      </c>
      <c r="T144" s="129">
        <f>SV_SO_1718_1a!T143/SV_SO_1718_1a!$V143*100</f>
        <v>1.5276391616496572</v>
      </c>
      <c r="U144" s="131">
        <f>SV_SO_1718_1a!U143/SV_SO_1718_1a!$V143*100</f>
        <v>0.059560220211841215</v>
      </c>
      <c r="V144" s="128">
        <f>SV_SO_1718_1a!V143/SV_SO_1718_1a!$V143*100</f>
        <v>100</v>
      </c>
    </row>
    <row r="145" spans="1:22" ht="12.75">
      <c r="A145" s="112" t="s">
        <v>42</v>
      </c>
      <c r="B145" s="128">
        <f>SV_SO_1718_1a!B144/SV_SO_1718_1a!$H144*100</f>
        <v>0</v>
      </c>
      <c r="C145" s="129">
        <f>SV_SO_1718_1a!C144/SV_SO_1718_1a!$H144*100</f>
        <v>0.019573302016050106</v>
      </c>
      <c r="D145" s="130">
        <f>SV_SO_1718_1a!D144/SV_SO_1718_1a!$H144*100</f>
        <v>53.474261107848896</v>
      </c>
      <c r="E145" s="129">
        <f>SV_SO_1718_1a!E144/SV_SO_1718_1a!$H144*100</f>
        <v>43.96163632804854</v>
      </c>
      <c r="F145" s="129">
        <f>SV_SO_1718_1a!F144/SV_SO_1718_1a!$H144*100</f>
        <v>2.3487962419260127</v>
      </c>
      <c r="G145" s="129">
        <f>SV_SO_1718_1a!G144/SV_SO_1718_1a!$H144*100</f>
        <v>0.19573302016050106</v>
      </c>
      <c r="H145" s="128">
        <f>SV_SO_1718_1a!H144/SV_SO_1718_1a!$H144*100</f>
        <v>100</v>
      </c>
      <c r="I145" s="128">
        <f>SV_SO_1718_1a!I144/SV_SO_1718_1a!$O144*100</f>
        <v>0</v>
      </c>
      <c r="J145" s="129">
        <f>SV_SO_1718_1a!J144/SV_SO_1718_1a!$O144*100</f>
        <v>0.04956629491945477</v>
      </c>
      <c r="K145" s="130">
        <f>SV_SO_1718_1a!K144/SV_SO_1718_1a!$O144*100</f>
        <v>55.56381660470879</v>
      </c>
      <c r="L145" s="129">
        <f>SV_SO_1718_1a!L144/SV_SO_1718_1a!$O144*100</f>
        <v>41.95786864931846</v>
      </c>
      <c r="M145" s="129">
        <f>SV_SO_1718_1a!M144/SV_SO_1718_1a!$O144*100</f>
        <v>2.3296158612143745</v>
      </c>
      <c r="N145" s="129">
        <f>SV_SO_1718_1a!N144/SV_SO_1718_1a!$O144*100</f>
        <v>0.09913258983890955</v>
      </c>
      <c r="O145" s="128">
        <f>SV_SO_1718_1a!O144/SV_SO_1718_1a!$O144*100</f>
        <v>100</v>
      </c>
      <c r="P145" s="128">
        <f>SV_SO_1718_1a!P144/SV_SO_1718_1a!$V144*100</f>
        <v>0</v>
      </c>
      <c r="Q145" s="129">
        <f>SV_SO_1718_1a!Q144/SV_SO_1718_1a!$V144*100</f>
        <v>0.03280839895013123</v>
      </c>
      <c r="R145" s="128">
        <f>SV_SO_1718_1a!R144/SV_SO_1718_1a!$V144*100</f>
        <v>54.39632545931759</v>
      </c>
      <c r="S145" s="128">
        <f>SV_SO_1718_1a!S144/SV_SO_1718_1a!$V144*100</f>
        <v>43.077427821522306</v>
      </c>
      <c r="T145" s="129">
        <f>SV_SO_1718_1a!T144/SV_SO_1718_1a!$V144*100</f>
        <v>2.3403324584426946</v>
      </c>
      <c r="U145" s="131">
        <f>SV_SO_1718_1a!U144/SV_SO_1718_1a!$V144*100</f>
        <v>0.15310586176727908</v>
      </c>
      <c r="V145" s="128">
        <f>SV_SO_1718_1a!V144/SV_SO_1718_1a!$V144*100</f>
        <v>100</v>
      </c>
    </row>
    <row r="146" spans="1:22" ht="12.75">
      <c r="A146" s="29" t="s">
        <v>23</v>
      </c>
      <c r="B146" s="132">
        <f>SV_SO_1718_1a!B145/SV_SO_1718_1a!$H145*100</f>
        <v>0.04112631261481096</v>
      </c>
      <c r="C146" s="133">
        <f>SV_SO_1718_1a!C145/SV_SO_1718_1a!$H145*100</f>
        <v>1.573766896060099</v>
      </c>
      <c r="D146" s="134">
        <f>SV_SO_1718_1a!D145/SV_SO_1718_1a!$H145*100</f>
        <v>78.24143887259069</v>
      </c>
      <c r="E146" s="133">
        <f>SV_SO_1718_1a!E145/SV_SO_1718_1a!$H145*100</f>
        <v>18.227181750884217</v>
      </c>
      <c r="F146" s="133">
        <f>SV_SO_1718_1a!F145/SV_SO_1718_1a!$H145*100</f>
        <v>1.8397170509692102</v>
      </c>
      <c r="G146" s="133">
        <f>SV_SO_1718_1a!G145/SV_SO_1718_1a!$H145*100</f>
        <v>0.07676911688098045</v>
      </c>
      <c r="H146" s="132">
        <f>SV_SO_1718_1a!H145/SV_SO_1718_1a!$H145*100</f>
        <v>100</v>
      </c>
      <c r="I146" s="132">
        <f>SV_SO_1718_1a!I145/SV_SO_1718_1a!$O145*100</f>
        <v>0.022993130802172853</v>
      </c>
      <c r="J146" s="133">
        <f>SV_SO_1718_1a!J145/SV_SO_1718_1a!$O145*100</f>
        <v>1.4399448164860746</v>
      </c>
      <c r="K146" s="134">
        <f>SV_SO_1718_1a!K145/SV_SO_1718_1a!$O145*100</f>
        <v>81.28071738568103</v>
      </c>
      <c r="L146" s="133">
        <f>SV_SO_1718_1a!L145/SV_SO_1718_1a!$O145*100</f>
        <v>15.776161871640848</v>
      </c>
      <c r="M146" s="133">
        <f>SV_SO_1718_1a!M145/SV_SO_1718_1a!$O145*100</f>
        <v>1.4140775443336302</v>
      </c>
      <c r="N146" s="133">
        <f>SV_SO_1718_1a!N145/SV_SO_1718_1a!$O145*100</f>
        <v>0.06610525105624694</v>
      </c>
      <c r="O146" s="132">
        <f>SV_SO_1718_1a!O145/SV_SO_1718_1a!$O145*100</f>
        <v>100</v>
      </c>
      <c r="P146" s="132">
        <f>SV_SO_1718_1a!P145/SV_SO_1718_1a!$V145*100</f>
        <v>0.03227345438217383</v>
      </c>
      <c r="Q146" s="133">
        <f>SV_SO_1718_1a!Q145/SV_SO_1718_1a!$V145*100</f>
        <v>1.5084331939494289</v>
      </c>
      <c r="R146" s="132">
        <f>SV_SO_1718_1a!R145/SV_SO_1718_1a!$V145*100</f>
        <v>79.72525467965087</v>
      </c>
      <c r="S146" s="132">
        <f>SV_SO_1718_1a!S145/SV_SO_1718_1a!$V145*100</f>
        <v>17.03056155810625</v>
      </c>
      <c r="T146" s="133">
        <f>SV_SO_1718_1a!T145/SV_SO_1718_1a!$V145*100</f>
        <v>1.6319142368029635</v>
      </c>
      <c r="U146" s="135">
        <f>SV_SO_1718_1a!U145/SV_SO_1718_1a!$V145*100</f>
        <v>0.07156287710829848</v>
      </c>
      <c r="V146" s="132">
        <f>SV_SO_1718_1a!V145/SV_SO_1718_1a!$V145*100</f>
        <v>100</v>
      </c>
    </row>
    <row r="147" spans="1:22" ht="12.75">
      <c r="A147" s="30" t="s">
        <v>14</v>
      </c>
      <c r="B147" s="137"/>
      <c r="C147" s="138"/>
      <c r="D147" s="139"/>
      <c r="E147" s="138"/>
      <c r="F147" s="138"/>
      <c r="G147" s="138"/>
      <c r="H147" s="137"/>
      <c r="I147" s="137"/>
      <c r="J147" s="138"/>
      <c r="K147" s="139"/>
      <c r="L147" s="138"/>
      <c r="M147" s="138"/>
      <c r="N147" s="138"/>
      <c r="O147" s="137"/>
      <c r="P147" s="137"/>
      <c r="Q147" s="138"/>
      <c r="R147" s="137"/>
      <c r="S147" s="137"/>
      <c r="T147" s="138"/>
      <c r="U147" s="140"/>
      <c r="V147" s="137"/>
    </row>
    <row r="148" spans="1:22" ht="12.75">
      <c r="A148" s="112" t="s">
        <v>52</v>
      </c>
      <c r="B148" s="128">
        <f>SV_SO_1718_1a!B147/SV_SO_1718_1a!$H147*100</f>
        <v>0.017761358388689568</v>
      </c>
      <c r="C148" s="129">
        <f>SV_SO_1718_1a!C147/SV_SO_1718_1a!$H147*100</f>
        <v>1.8827039892010942</v>
      </c>
      <c r="D148" s="130">
        <f>SV_SO_1718_1a!D147/SV_SO_1718_1a!$H147*100</f>
        <v>81.7661894781713</v>
      </c>
      <c r="E148" s="129">
        <f>SV_SO_1718_1a!E147/SV_SO_1718_1a!$H147*100</f>
        <v>14.035025398742496</v>
      </c>
      <c r="F148" s="129">
        <f>SV_SO_1718_1a!F147/SV_SO_1718_1a!$H147*100</f>
        <v>2.1491243650314376</v>
      </c>
      <c r="G148" s="129">
        <f>SV_SO_1718_1a!G147/SV_SO_1718_1a!$H147*100</f>
        <v>0.14919541046499238</v>
      </c>
      <c r="H148" s="128">
        <f>SV_SO_1718_1a!H147/SV_SO_1718_1a!$H147*100</f>
        <v>100</v>
      </c>
      <c r="I148" s="128">
        <f>SV_SO_1718_1a!I147/SV_SO_1718_1a!$O147*100</f>
        <v>0.010341618118514943</v>
      </c>
      <c r="J148" s="129">
        <f>SV_SO_1718_1a!J147/SV_SO_1718_1a!$O147*100</f>
        <v>1.6891309593574408</v>
      </c>
      <c r="K148" s="130">
        <f>SV_SO_1718_1a!K147/SV_SO_1718_1a!$O147*100</f>
        <v>83.93257264986728</v>
      </c>
      <c r="L148" s="129">
        <f>SV_SO_1718_1a!L147/SV_SO_1718_1a!$O147*100</f>
        <v>12.620221310627736</v>
      </c>
      <c r="M148" s="129">
        <f>SV_SO_1718_1a!M147/SV_SO_1718_1a!$O147*100</f>
        <v>1.630528456685856</v>
      </c>
      <c r="N148" s="129">
        <f>SV_SO_1718_1a!N147/SV_SO_1718_1a!$O147*100</f>
        <v>0.11720500534316936</v>
      </c>
      <c r="O148" s="128">
        <f>SV_SO_1718_1a!O147/SV_SO_1718_1a!$O147*100</f>
        <v>100</v>
      </c>
      <c r="P148" s="128">
        <f>SV_SO_1718_1a!P147/SV_SO_1718_1a!$V147*100</f>
        <v>0.013995801259622114</v>
      </c>
      <c r="Q148" s="129">
        <f>SV_SO_1718_1a!Q147/SV_SO_1718_1a!$V147*100</f>
        <v>1.7844646606018195</v>
      </c>
      <c r="R148" s="128">
        <f>SV_SO_1718_1a!R147/SV_SO_1718_1a!$V147*100</f>
        <v>82.86564030790763</v>
      </c>
      <c r="S148" s="128">
        <f>SV_SO_1718_1a!S147/SV_SO_1718_1a!$V147*100</f>
        <v>13.31700489853044</v>
      </c>
      <c r="T148" s="129">
        <f>SV_SO_1718_1a!T147/SV_SO_1718_1a!$V147*100</f>
        <v>1.8859342197340798</v>
      </c>
      <c r="U148" s="131">
        <f>SV_SO_1718_1a!U147/SV_SO_1718_1a!$V147*100</f>
        <v>0.13296011196641008</v>
      </c>
      <c r="V148" s="128">
        <f>SV_SO_1718_1a!V147/SV_SO_1718_1a!$V147*100</f>
        <v>100</v>
      </c>
    </row>
    <row r="149" spans="1:22" ht="12.75">
      <c r="A149" s="112" t="s">
        <v>43</v>
      </c>
      <c r="B149" s="128">
        <f>SV_SO_1718_1a!B148/SV_SO_1718_1a!$H148*100</f>
        <v>0</v>
      </c>
      <c r="C149" s="129">
        <f>SV_SO_1718_1a!C148/SV_SO_1718_1a!$H148*100</f>
        <v>0.07678132678132678</v>
      </c>
      <c r="D149" s="130">
        <f>SV_SO_1718_1a!D148/SV_SO_1718_1a!$H148*100</f>
        <v>50.18427518427519</v>
      </c>
      <c r="E149" s="129">
        <f>SV_SO_1718_1a!E148/SV_SO_1718_1a!$H148*100</f>
        <v>45.82309582309582</v>
      </c>
      <c r="F149" s="129">
        <f>SV_SO_1718_1a!F148/SV_SO_1718_1a!$H148*100</f>
        <v>3.7622850122850124</v>
      </c>
      <c r="G149" s="129">
        <f>SV_SO_1718_1a!G148/SV_SO_1718_1a!$H148*100</f>
        <v>0.15356265356265356</v>
      </c>
      <c r="H149" s="128">
        <f>SV_SO_1718_1a!H148/SV_SO_1718_1a!$H148*100</f>
        <v>100</v>
      </c>
      <c r="I149" s="128">
        <f>SV_SO_1718_1a!I148/SV_SO_1718_1a!$O148*100</f>
        <v>0</v>
      </c>
      <c r="J149" s="129">
        <f>SV_SO_1718_1a!J148/SV_SO_1718_1a!$O148*100</f>
        <v>0.04096681687832855</v>
      </c>
      <c r="K149" s="130">
        <f>SV_SO_1718_1a!K148/SV_SO_1718_1a!$O148*100</f>
        <v>51.249487914789015</v>
      </c>
      <c r="L149" s="129">
        <f>SV_SO_1718_1a!L148/SV_SO_1718_1a!$O148*100</f>
        <v>45.06349856616141</v>
      </c>
      <c r="M149" s="129">
        <f>SV_SO_1718_1a!M148/SV_SO_1718_1a!$O148*100</f>
        <v>3.379762392462106</v>
      </c>
      <c r="N149" s="129">
        <f>SV_SO_1718_1a!N148/SV_SO_1718_1a!$O148*100</f>
        <v>0.2662843097091356</v>
      </c>
      <c r="O149" s="128">
        <f>SV_SO_1718_1a!O148/SV_SO_1718_1a!$O148*100</f>
        <v>100</v>
      </c>
      <c r="P149" s="128">
        <f>SV_SO_1718_1a!P148/SV_SO_1718_1a!$V148*100</f>
        <v>0</v>
      </c>
      <c r="Q149" s="129">
        <f>SV_SO_1718_1a!Q148/SV_SO_1718_1a!$V148*100</f>
        <v>0.06143584342636476</v>
      </c>
      <c r="R149" s="128">
        <f>SV_SO_1718_1a!R148/SV_SO_1718_1a!$V148*100</f>
        <v>50.64068808144637</v>
      </c>
      <c r="S149" s="128">
        <f>SV_SO_1718_1a!S148/SV_SO_1718_1a!$V148*100</f>
        <v>45.497630331753555</v>
      </c>
      <c r="T149" s="129">
        <f>SV_SO_1718_1a!T148/SV_SO_1718_1a!$V148*100</f>
        <v>3.598385114972793</v>
      </c>
      <c r="U149" s="131">
        <f>SV_SO_1718_1a!U148/SV_SO_1718_1a!$V148*100</f>
        <v>0.20186062840091273</v>
      </c>
      <c r="V149" s="128">
        <f>SV_SO_1718_1a!V148/SV_SO_1718_1a!$V148*100</f>
        <v>100</v>
      </c>
    </row>
    <row r="150" spans="1:22" ht="12.75">
      <c r="A150" s="29" t="s">
        <v>24</v>
      </c>
      <c r="B150" s="132">
        <f>SV_SO_1718_1a!B149/SV_SO_1718_1a!$H149*100</f>
        <v>0.01442460260219831</v>
      </c>
      <c r="C150" s="133">
        <f>SV_SO_1718_1a!C149/SV_SO_1718_1a!$H149*100</f>
        <v>1.5434324784352191</v>
      </c>
      <c r="D150" s="134">
        <f>SV_SO_1718_1a!D149/SV_SO_1718_1a!$H149*100</f>
        <v>75.83302080027696</v>
      </c>
      <c r="E150" s="133">
        <f>SV_SO_1718_1a!E149/SV_SO_1718_1a!$H149*100</f>
        <v>20.006923809249056</v>
      </c>
      <c r="F150" s="133">
        <f>SV_SO_1718_1a!F149/SV_SO_1718_1a!$H149*100</f>
        <v>2.4521824423737124</v>
      </c>
      <c r="G150" s="133">
        <f>SV_SO_1718_1a!G149/SV_SO_1718_1a!$H149*100</f>
        <v>0.1500158670628624</v>
      </c>
      <c r="H150" s="132">
        <f>SV_SO_1718_1a!H149/SV_SO_1718_1a!$H149*100</f>
        <v>100</v>
      </c>
      <c r="I150" s="132">
        <f>SV_SO_1718_1a!I149/SV_SO_1718_1a!$O149*100</f>
        <v>0.008851907586084801</v>
      </c>
      <c r="J150" s="133">
        <f>SV_SO_1718_1a!J149/SV_SO_1718_1a!$O149*100</f>
        <v>1.4517128441179075</v>
      </c>
      <c r="K150" s="134">
        <f>SV_SO_1718_1a!K149/SV_SO_1718_1a!$O149*100</f>
        <v>79.22457289545896</v>
      </c>
      <c r="L150" s="133">
        <f>SV_SO_1718_1a!L149/SV_SO_1718_1a!$O149*100</f>
        <v>17.29367678734767</v>
      </c>
      <c r="M150" s="133">
        <f>SV_SO_1718_1a!M149/SV_SO_1718_1a!$O149*100</f>
        <v>1.8825056799740343</v>
      </c>
      <c r="N150" s="133">
        <f>SV_SO_1718_1a!N149/SV_SO_1718_1a!$O149*100</f>
        <v>0.13867988551532856</v>
      </c>
      <c r="O150" s="132">
        <f>SV_SO_1718_1a!O149/SV_SO_1718_1a!$O149*100</f>
        <v>100</v>
      </c>
      <c r="P150" s="132">
        <f>SV_SO_1718_1a!P149/SV_SO_1718_1a!$V149*100</f>
        <v>0.01166963269831082</v>
      </c>
      <c r="Q150" s="133">
        <f>SV_SO_1718_1a!Q149/SV_SO_1718_1a!$V149*100</f>
        <v>1.4980890976456516</v>
      </c>
      <c r="R150" s="132">
        <f>SV_SO_1718_1a!R149/SV_SO_1718_1a!$V149*100</f>
        <v>77.50970038218047</v>
      </c>
      <c r="S150" s="132">
        <f>SV_SO_1718_1a!S149/SV_SO_1718_1a!$V149*100</f>
        <v>18.665577500948157</v>
      </c>
      <c r="T150" s="133">
        <f>SV_SO_1718_1a!T149/SV_SO_1718_1a!$V149*100</f>
        <v>2.1705516818858124</v>
      </c>
      <c r="U150" s="135">
        <f>SV_SO_1718_1a!U149/SV_SO_1718_1a!$V149*100</f>
        <v>0.14441170464159642</v>
      </c>
      <c r="V150" s="132">
        <f>SV_SO_1718_1a!V149/SV_SO_1718_1a!$V149*100</f>
        <v>100</v>
      </c>
    </row>
    <row r="151" spans="1:22" ht="12.75">
      <c r="A151" s="141" t="s">
        <v>15</v>
      </c>
      <c r="B151" s="132">
        <f>SV_SO_1718_1a!B150/SV_SO_1718_1a!$H150*100</f>
        <v>0.02811515969410706</v>
      </c>
      <c r="C151" s="143">
        <f>SV_SO_1718_1a!C150/SV_SO_1718_1a!$H150*100</f>
        <v>1.5589856050382367</v>
      </c>
      <c r="D151" s="144">
        <f>SV_SO_1718_1a!D150/SV_SO_1718_1a!$H150*100</f>
        <v>77.06786999550157</v>
      </c>
      <c r="E151" s="143">
        <f>SV_SO_1718_1a!E150/SV_SO_1718_1a!$H150*100</f>
        <v>19.094410706252813</v>
      </c>
      <c r="F151" s="143">
        <f>SV_SO_1718_1a!F150/SV_SO_1718_1a!$H150*100</f>
        <v>2.138157894736842</v>
      </c>
      <c r="G151" s="143">
        <f>SV_SO_1718_1a!G150/SV_SO_1718_1a!$H150*100</f>
        <v>0.11246063877642824</v>
      </c>
      <c r="H151" s="142">
        <f>SV_SO_1718_1a!H150/SV_SO_1718_1a!$H150*100</f>
        <v>100</v>
      </c>
      <c r="I151" s="132">
        <f>SV_SO_1718_1a!I150/SV_SO_1718_1a!$O150*100</f>
        <v>0.016015374759769378</v>
      </c>
      <c r="J151" s="143">
        <f>SV_SO_1718_1a!J150/SV_SO_1718_1a!$O150*100</f>
        <v>1.4457515578591813</v>
      </c>
      <c r="K151" s="144">
        <f>SV_SO_1718_1a!K150/SV_SO_1718_1a!$O150*100</f>
        <v>80.26614640964416</v>
      </c>
      <c r="L151" s="143">
        <f>SV_SO_1718_1a!L150/SV_SO_1718_1a!$O150*100</f>
        <v>16.52495486576204</v>
      </c>
      <c r="M151" s="143">
        <f>SV_SO_1718_1a!M150/SV_SO_1718_1a!$O150*100</f>
        <v>1.6452157707763089</v>
      </c>
      <c r="N151" s="143">
        <f>SV_SO_1718_1a!N150/SV_SO_1718_1a!$O150*100</f>
        <v>0.10191602119853241</v>
      </c>
      <c r="O151" s="142">
        <f>SV_SO_1718_1a!O150/SV_SO_1718_1a!$O150*100</f>
        <v>100</v>
      </c>
      <c r="P151" s="142">
        <f>SV_SO_1718_1a!P150/SV_SO_1718_1a!$V150*100</f>
        <v>0.022171363181233014</v>
      </c>
      <c r="Q151" s="143">
        <f>SV_SO_1718_1a!Q150/SV_SO_1718_1a!$V150*100</f>
        <v>1.5033614647403806</v>
      </c>
      <c r="R151" s="142">
        <f>SV_SO_1718_1a!R150/SV_SO_1718_1a!$V150*100</f>
        <v>78.63896438277786</v>
      </c>
      <c r="S151" s="142">
        <f>SV_SO_1718_1a!S150/SV_SO_1718_1a!$V150*100</f>
        <v>17.83221284508654</v>
      </c>
      <c r="T151" s="143">
        <f>SV_SO_1718_1a!T150/SV_SO_1718_1a!$V150*100</f>
        <v>1.896009154627378</v>
      </c>
      <c r="U151" s="145">
        <f>SV_SO_1718_1a!U150/SV_SO_1718_1a!$V150*100</f>
        <v>0.10728078958661136</v>
      </c>
      <c r="V151" s="142">
        <f>SV_SO_1718_1a!V150/SV_SO_1718_1a!$V150*100</f>
        <v>100</v>
      </c>
    </row>
    <row r="152" spans="2:22" ht="12.75">
      <c r="B152" s="137"/>
      <c r="C152" s="138"/>
      <c r="D152" s="139"/>
      <c r="E152" s="138"/>
      <c r="F152" s="138"/>
      <c r="G152" s="138"/>
      <c r="H152" s="137"/>
      <c r="I152" s="137"/>
      <c r="J152" s="138"/>
      <c r="K152" s="139"/>
      <c r="L152" s="138"/>
      <c r="M152" s="138"/>
      <c r="N152" s="138"/>
      <c r="O152" s="137"/>
      <c r="P152" s="137"/>
      <c r="Q152" s="138"/>
      <c r="R152" s="137"/>
      <c r="S152" s="137"/>
      <c r="T152" s="138"/>
      <c r="U152" s="140"/>
      <c r="V152" s="137"/>
    </row>
    <row r="153" spans="1:22" ht="12.75">
      <c r="A153" s="111" t="s">
        <v>16</v>
      </c>
      <c r="B153" s="137"/>
      <c r="C153" s="138"/>
      <c r="D153" s="139"/>
      <c r="E153" s="138"/>
      <c r="F153" s="138"/>
      <c r="G153" s="138"/>
      <c r="H153" s="137"/>
      <c r="I153" s="137"/>
      <c r="J153" s="138"/>
      <c r="K153" s="139"/>
      <c r="L153" s="138"/>
      <c r="M153" s="138"/>
      <c r="N153" s="138"/>
      <c r="O153" s="137"/>
      <c r="P153" s="137"/>
      <c r="Q153" s="138"/>
      <c r="R153" s="137"/>
      <c r="S153" s="137"/>
      <c r="T153" s="138"/>
      <c r="U153" s="140"/>
      <c r="V153" s="137"/>
    </row>
    <row r="154" spans="1:22" ht="12.75">
      <c r="A154" s="101" t="s">
        <v>13</v>
      </c>
      <c r="B154" s="137"/>
      <c r="C154" s="138"/>
      <c r="D154" s="139"/>
      <c r="E154" s="138"/>
      <c r="F154" s="138"/>
      <c r="G154" s="138"/>
      <c r="H154" s="137"/>
      <c r="I154" s="137"/>
      <c r="J154" s="138"/>
      <c r="K154" s="139"/>
      <c r="L154" s="138"/>
      <c r="M154" s="138"/>
      <c r="N154" s="138"/>
      <c r="O154" s="137"/>
      <c r="P154" s="137"/>
      <c r="Q154" s="138"/>
      <c r="R154" s="137"/>
      <c r="S154" s="137"/>
      <c r="T154" s="138"/>
      <c r="U154" s="140"/>
      <c r="V154" s="137"/>
    </row>
    <row r="155" spans="1:22" ht="12.75">
      <c r="A155" s="73" t="s">
        <v>44</v>
      </c>
      <c r="B155" s="128">
        <f>SV_SO_1718_1a!B154/SV_SO_1718_1a!$H154*100</f>
        <v>0.05217845030002609</v>
      </c>
      <c r="C155" s="129">
        <f>SV_SO_1718_1a!C154/SV_SO_1718_1a!$H154*100</f>
        <v>3.208974693451604</v>
      </c>
      <c r="D155" s="130">
        <f>SV_SO_1718_1a!D154/SV_SO_1718_1a!$H154*100</f>
        <v>85.28567701539265</v>
      </c>
      <c r="E155" s="129">
        <f>SV_SO_1718_1a!E154/SV_SO_1718_1a!$H154*100</f>
        <v>9.84216018784242</v>
      </c>
      <c r="F155" s="129">
        <f>SV_SO_1718_1a!F154/SV_SO_1718_1a!$H154*100</f>
        <v>1.4675189146882337</v>
      </c>
      <c r="G155" s="129">
        <f>SV_SO_1718_1a!G154/SV_SO_1718_1a!$H154*100</f>
        <v>0.14349073832507175</v>
      </c>
      <c r="H155" s="128">
        <f>SV_SO_1718_1a!H154/SV_SO_1718_1a!$H154*100</f>
        <v>100</v>
      </c>
      <c r="I155" s="128">
        <f>SV_SO_1718_1a!I154/SV_SO_1718_1a!$O154*100</f>
        <v>0.03205299428388269</v>
      </c>
      <c r="J155" s="129">
        <f>SV_SO_1718_1a!J154/SV_SO_1718_1a!$O154*100</f>
        <v>2.3238420855814947</v>
      </c>
      <c r="K155" s="130">
        <f>SV_SO_1718_1a!K154/SV_SO_1718_1a!$O154*100</f>
        <v>87.44591057214595</v>
      </c>
      <c r="L155" s="129">
        <f>SV_SO_1718_1a!L154/SV_SO_1718_1a!$O154*100</f>
        <v>8.830599925209679</v>
      </c>
      <c r="M155" s="129">
        <f>SV_SO_1718_1a!M154/SV_SO_1718_1a!$O154*100</f>
        <v>1.228698114215503</v>
      </c>
      <c r="N155" s="129">
        <f>SV_SO_1718_1a!N154/SV_SO_1718_1a!$O154*100</f>
        <v>0.13889630856349164</v>
      </c>
      <c r="O155" s="128">
        <f>SV_SO_1718_1a!O154/SV_SO_1718_1a!$O154*100</f>
        <v>100</v>
      </c>
      <c r="P155" s="128">
        <f>SV_SO_1718_1a!P154/SV_SO_1718_1a!$V154*100</f>
        <v>0.04111479839064932</v>
      </c>
      <c r="Q155" s="129">
        <f>SV_SO_1718_1a!Q154/SV_SO_1718_1a!$V154*100</f>
        <v>2.7223870077237087</v>
      </c>
      <c r="R155" s="128">
        <f>SV_SO_1718_1a!R154/SV_SO_1718_1a!$V154*100</f>
        <v>86.47323132947638</v>
      </c>
      <c r="S155" s="128">
        <f>SV_SO_1718_1a!S154/SV_SO_1718_1a!$V154*100</f>
        <v>9.286070893659511</v>
      </c>
      <c r="T155" s="129">
        <f>SV_SO_1718_1a!T154/SV_SO_1718_1a!$V154*100</f>
        <v>1.336230947696103</v>
      </c>
      <c r="U155" s="131">
        <f>SV_SO_1718_1a!U154/SV_SO_1718_1a!$V154*100</f>
        <v>0.1409650230536548</v>
      </c>
      <c r="V155" s="128">
        <f>SV_SO_1718_1a!V154/SV_SO_1718_1a!$V154*100</f>
        <v>100</v>
      </c>
    </row>
    <row r="156" spans="1:22" ht="12.75">
      <c r="A156" s="73" t="s">
        <v>45</v>
      </c>
      <c r="B156" s="128">
        <f>SV_SO_1718_1a!B155/SV_SO_1718_1a!$H155*100</f>
        <v>0.008857395925597875</v>
      </c>
      <c r="C156" s="146">
        <f>SV_SO_1718_1a!C155/SV_SO_1718_1a!$H155*100</f>
        <v>0.38972542072630645</v>
      </c>
      <c r="D156" s="130">
        <f>SV_SO_1718_1a!D155/SV_SO_1718_1a!$H155*100</f>
        <v>67.0859167404783</v>
      </c>
      <c r="E156" s="146">
        <f>SV_SO_1718_1a!E155/SV_SO_1718_1a!$H155*100</f>
        <v>25.8193091231178</v>
      </c>
      <c r="F156" s="146">
        <f>SV_SO_1718_1a!F155/SV_SO_1718_1a!$H155*100</f>
        <v>5.757307351638618</v>
      </c>
      <c r="G156" s="146">
        <f>SV_SO_1718_1a!G155/SV_SO_1718_1a!$H155*100</f>
        <v>0.9388839681133746</v>
      </c>
      <c r="H156" s="128">
        <f>SV_SO_1718_1a!H155/SV_SO_1718_1a!$H155*100</f>
        <v>100</v>
      </c>
      <c r="I156" s="128">
        <f>SV_SO_1718_1a!I155/SV_SO_1718_1a!$O155*100</f>
        <v>0.012743723716069836</v>
      </c>
      <c r="J156" s="146">
        <f>SV_SO_1718_1a!J155/SV_SO_1718_1a!$O155*100</f>
        <v>0.22938702688925705</v>
      </c>
      <c r="K156" s="130">
        <f>SV_SO_1718_1a!K155/SV_SO_1718_1a!$O155*100</f>
        <v>68.66318338218427</v>
      </c>
      <c r="L156" s="146">
        <f>SV_SO_1718_1a!L155/SV_SO_1718_1a!$O155*100</f>
        <v>25.423728813559322</v>
      </c>
      <c r="M156" s="146">
        <f>SV_SO_1718_1a!M155/SV_SO_1718_1a!$O155*100</f>
        <v>4.67694660379763</v>
      </c>
      <c r="N156" s="146">
        <f>SV_SO_1718_1a!N155/SV_SO_1718_1a!$O155*100</f>
        <v>0.9940104498534472</v>
      </c>
      <c r="O156" s="128">
        <f>SV_SO_1718_1a!O155/SV_SO_1718_1a!$O155*100</f>
        <v>100</v>
      </c>
      <c r="P156" s="128">
        <f>SV_SO_1718_1a!P155/SV_SO_1718_1a!$V155*100</f>
        <v>0.010450958875476824</v>
      </c>
      <c r="Q156" s="129">
        <f>SV_SO_1718_1a!Q155/SV_SO_1718_1a!$V155*100</f>
        <v>0.32397972513978157</v>
      </c>
      <c r="R156" s="128">
        <f>SV_SO_1718_1a!R155/SV_SO_1718_1a!$V155*100</f>
        <v>67.7326644719653</v>
      </c>
      <c r="S156" s="128">
        <f>SV_SO_1718_1a!S155/SV_SO_1718_1a!$V155*100</f>
        <v>25.657104039295604</v>
      </c>
      <c r="T156" s="129">
        <f>SV_SO_1718_1a!T155/SV_SO_1718_1a!$V155*100</f>
        <v>5.314312588179965</v>
      </c>
      <c r="U156" s="131">
        <f>SV_SO_1718_1a!U155/SV_SO_1718_1a!$V155*100</f>
        <v>0.9614882165438678</v>
      </c>
      <c r="V156" s="128">
        <f>SV_SO_1718_1a!V155/SV_SO_1718_1a!$V155*100</f>
        <v>100</v>
      </c>
    </row>
    <row r="157" spans="1:22" ht="12.75">
      <c r="A157" s="73" t="s">
        <v>46</v>
      </c>
      <c r="B157" s="128">
        <f>SV_SO_1718_1a!B156/SV_SO_1718_1a!$H156*100</f>
        <v>0</v>
      </c>
      <c r="C157" s="146">
        <f>SV_SO_1718_1a!C156/SV_SO_1718_1a!$H156*100</f>
        <v>1.9522776572668112</v>
      </c>
      <c r="D157" s="130">
        <f>SV_SO_1718_1a!D156/SV_SO_1718_1a!$H156*100</f>
        <v>54.01301518438177</v>
      </c>
      <c r="E157" s="146">
        <f>SV_SO_1718_1a!E156/SV_SO_1718_1a!$H156*100</f>
        <v>31.887201735357916</v>
      </c>
      <c r="F157" s="146">
        <f>SV_SO_1718_1a!F156/SV_SO_1718_1a!$H156*100</f>
        <v>10.195227765726681</v>
      </c>
      <c r="G157" s="146">
        <f>SV_SO_1718_1a!G156/SV_SO_1718_1a!$H156*100</f>
        <v>1.9522776572668112</v>
      </c>
      <c r="H157" s="128">
        <f>SV_SO_1718_1a!H156/SV_SO_1718_1a!$H156*100</f>
        <v>100</v>
      </c>
      <c r="I157" s="128">
        <f>SV_SO_1718_1a!I156/SV_SO_1718_1a!$O156*100</f>
        <v>0.11627906976744186</v>
      </c>
      <c r="J157" s="146">
        <f>SV_SO_1718_1a!J156/SV_SO_1718_1a!$O156*100</f>
        <v>0.6976744186046512</v>
      </c>
      <c r="K157" s="130">
        <f>SV_SO_1718_1a!K156/SV_SO_1718_1a!$O156*100</f>
        <v>68.6046511627907</v>
      </c>
      <c r="L157" s="146">
        <f>SV_SO_1718_1a!L156/SV_SO_1718_1a!$O156*100</f>
        <v>25</v>
      </c>
      <c r="M157" s="146">
        <f>SV_SO_1718_1a!M156/SV_SO_1718_1a!$O156*100</f>
        <v>4.534883720930233</v>
      </c>
      <c r="N157" s="146">
        <f>SV_SO_1718_1a!N156/SV_SO_1718_1a!$O156*100</f>
        <v>1.0465116279069768</v>
      </c>
      <c r="O157" s="128">
        <f>SV_SO_1718_1a!O156/SV_SO_1718_1a!$O156*100</f>
        <v>100</v>
      </c>
      <c r="P157" s="128">
        <f>SV_SO_1718_1a!P156/SV_SO_1718_1a!$V156*100</f>
        <v>0.0757002271006813</v>
      </c>
      <c r="Q157" s="129">
        <f>SV_SO_1718_1a!Q156/SV_SO_1718_1a!$V156*100</f>
        <v>1.1355034065102196</v>
      </c>
      <c r="R157" s="128">
        <f>SV_SO_1718_1a!R156/SV_SO_1718_1a!$V156*100</f>
        <v>63.51249053747161</v>
      </c>
      <c r="S157" s="128">
        <f>SV_SO_1718_1a!S156/SV_SO_1718_1a!$V156*100</f>
        <v>27.403482210446633</v>
      </c>
      <c r="T157" s="129">
        <f>SV_SO_1718_1a!T156/SV_SO_1718_1a!$V156*100</f>
        <v>6.510219530658593</v>
      </c>
      <c r="U157" s="131">
        <f>SV_SO_1718_1a!U156/SV_SO_1718_1a!$V156*100</f>
        <v>1.3626040878122634</v>
      </c>
      <c r="V157" s="128">
        <f>SV_SO_1718_1a!V156/SV_SO_1718_1a!$V156*100</f>
        <v>100</v>
      </c>
    </row>
    <row r="158" spans="1:22" ht="12.75">
      <c r="A158" s="73" t="s">
        <v>47</v>
      </c>
      <c r="B158" s="128">
        <f>SV_SO_1718_1a!B157/SV_SO_1718_1a!$H157*100</f>
        <v>0</v>
      </c>
      <c r="C158" s="146">
        <f>SV_SO_1718_1a!C157/SV_SO_1718_1a!$H157*100</f>
        <v>0.04889975550122249</v>
      </c>
      <c r="D158" s="130">
        <f>SV_SO_1718_1a!D157/SV_SO_1718_1a!$H157*100</f>
        <v>42.13936430317848</v>
      </c>
      <c r="E158" s="146">
        <f>SV_SO_1718_1a!E157/SV_SO_1718_1a!$H157*100</f>
        <v>45.92909535452323</v>
      </c>
      <c r="F158" s="146">
        <f>SV_SO_1718_1a!F157/SV_SO_1718_1a!$H157*100</f>
        <v>9.49877750611247</v>
      </c>
      <c r="G158" s="146">
        <f>SV_SO_1718_1a!G157/SV_SO_1718_1a!$H157*100</f>
        <v>2.3838630806845966</v>
      </c>
      <c r="H158" s="128">
        <f>SV_SO_1718_1a!H157/SV_SO_1718_1a!$H157*100</f>
        <v>100</v>
      </c>
      <c r="I158" s="128">
        <f>SV_SO_1718_1a!I157/SV_SO_1718_1a!$O157*100</f>
        <v>0</v>
      </c>
      <c r="J158" s="146">
        <f>SV_SO_1718_1a!J157/SV_SO_1718_1a!$O157*100</f>
        <v>0.0835421888053467</v>
      </c>
      <c r="K158" s="130">
        <f>SV_SO_1718_1a!K157/SV_SO_1718_1a!$O157*100</f>
        <v>45.27986633249791</v>
      </c>
      <c r="L158" s="146">
        <f>SV_SO_1718_1a!L157/SV_SO_1718_1a!$O157*100</f>
        <v>45.49707602339181</v>
      </c>
      <c r="M158" s="146">
        <f>SV_SO_1718_1a!M157/SV_SO_1718_1a!$O157*100</f>
        <v>7.201336675020885</v>
      </c>
      <c r="N158" s="146">
        <f>SV_SO_1718_1a!N157/SV_SO_1718_1a!$O157*100</f>
        <v>1.9381787802840433</v>
      </c>
      <c r="O158" s="128">
        <f>SV_SO_1718_1a!O157/SV_SO_1718_1a!$O157*100</f>
        <v>100</v>
      </c>
      <c r="P158" s="128">
        <f>SV_SO_1718_1a!P157/SV_SO_1718_1a!$V157*100</f>
        <v>0</v>
      </c>
      <c r="Q158" s="129">
        <f>SV_SO_1718_1a!Q157/SV_SO_1718_1a!$V157*100</f>
        <v>0.06353688669255206</v>
      </c>
      <c r="R158" s="128">
        <f>SV_SO_1718_1a!R157/SV_SO_1718_1a!$V157*100</f>
        <v>43.46629015178256</v>
      </c>
      <c r="S158" s="128">
        <f>SV_SO_1718_1a!S157/SV_SO_1718_1a!$V157*100</f>
        <v>45.746558418637484</v>
      </c>
      <c r="T158" s="129">
        <f>SV_SO_1718_1a!T157/SV_SO_1718_1a!$V157*100</f>
        <v>8.528062124955877</v>
      </c>
      <c r="U158" s="131">
        <f>SV_SO_1718_1a!U157/SV_SO_1718_1a!$V157*100</f>
        <v>2.195552417931521</v>
      </c>
      <c r="V158" s="128">
        <f>SV_SO_1718_1a!V157/SV_SO_1718_1a!$V157*100</f>
        <v>100</v>
      </c>
    </row>
    <row r="159" spans="1:22" ht="12.75">
      <c r="A159" s="29" t="s">
        <v>1</v>
      </c>
      <c r="B159" s="147">
        <f>SV_SO_1718_1a!B158/SV_SO_1718_1a!$H158*100</f>
        <v>0.025522502339562717</v>
      </c>
      <c r="C159" s="148">
        <f>SV_SO_1718_1a!C158/SV_SO_1718_1a!$H158*100</f>
        <v>1.5568726427133255</v>
      </c>
      <c r="D159" s="149">
        <f>SV_SO_1718_1a!D158/SV_SO_1718_1a!$H158*100</f>
        <v>69.04120466211042</v>
      </c>
      <c r="E159" s="148">
        <f>SV_SO_1718_1a!E158/SV_SO_1718_1a!$H158*100</f>
        <v>23.616822164875366</v>
      </c>
      <c r="F159" s="148">
        <f>SV_SO_1718_1a!F158/SV_SO_1718_1a!$H158*100</f>
        <v>4.818081274990783</v>
      </c>
      <c r="G159" s="148">
        <f>SV_SO_1718_1a!G158/SV_SO_1718_1a!$H158*100</f>
        <v>0.9414967529705357</v>
      </c>
      <c r="H159" s="147">
        <f>SV_SO_1718_1a!H158/SV_SO_1718_1a!$H158*100</f>
        <v>100</v>
      </c>
      <c r="I159" s="147">
        <f>SV_SO_1718_1a!I158/SV_SO_1718_1a!$O158*100</f>
        <v>0.023944209990721617</v>
      </c>
      <c r="J159" s="148">
        <f>SV_SO_1718_1a!J158/SV_SO_1718_1a!$O158*100</f>
        <v>1.388764179461854</v>
      </c>
      <c r="K159" s="149">
        <f>SV_SO_1718_1a!K158/SV_SO_1718_1a!$O158*100</f>
        <v>74.99625871718895</v>
      </c>
      <c r="L159" s="148">
        <f>SV_SO_1718_1a!L158/SV_SO_1718_1a!$O158*100</f>
        <v>19.712070874861574</v>
      </c>
      <c r="M159" s="148">
        <f>SV_SO_1718_1a!M158/SV_SO_1718_1a!$O158*100</f>
        <v>3.193559007512496</v>
      </c>
      <c r="N159" s="148">
        <f>SV_SO_1718_1a!N158/SV_SO_1718_1a!$O158*100</f>
        <v>0.6854030109844064</v>
      </c>
      <c r="O159" s="147">
        <f>SV_SO_1718_1a!O158/SV_SO_1718_1a!$O158*100</f>
        <v>100</v>
      </c>
      <c r="P159" s="147">
        <f>SV_SO_1718_1a!P158/SV_SO_1718_1a!$V158*100</f>
        <v>0.024754637854209744</v>
      </c>
      <c r="Q159" s="133">
        <f>SV_SO_1718_1a!Q158/SV_SO_1718_1a!$V158*100</f>
        <v>1.475085185077322</v>
      </c>
      <c r="R159" s="134">
        <f>SV_SO_1718_1a!R158/SV_SO_1718_1a!$V158*100</f>
        <v>71.93843375950141</v>
      </c>
      <c r="S159" s="133">
        <f>SV_SO_1718_1a!S158/SV_SO_1718_1a!$V158*100</f>
        <v>21.71709817398142</v>
      </c>
      <c r="T159" s="133">
        <f>SV_SO_1718_1a!T158/SV_SO_1718_1a!$V158*100</f>
        <v>4.027725194396715</v>
      </c>
      <c r="U159" s="133">
        <f>SV_SO_1718_1a!U158/SV_SO_1718_1a!$V158*100</f>
        <v>0.8169030491889215</v>
      </c>
      <c r="V159" s="132">
        <f>SV_SO_1718_1a!V158/SV_SO_1718_1a!$V158*100</f>
        <v>100</v>
      </c>
    </row>
    <row r="160" spans="1:22" ht="12.75">
      <c r="A160" s="30" t="s">
        <v>14</v>
      </c>
      <c r="B160" s="137"/>
      <c r="C160" s="138"/>
      <c r="D160" s="139"/>
      <c r="E160" s="138"/>
      <c r="F160" s="138"/>
      <c r="G160" s="138"/>
      <c r="H160" s="137"/>
      <c r="I160" s="137"/>
      <c r="J160" s="138"/>
      <c r="K160" s="139"/>
      <c r="L160" s="138"/>
      <c r="M160" s="138"/>
      <c r="N160" s="138"/>
      <c r="O160" s="137"/>
      <c r="P160" s="137"/>
      <c r="Q160" s="138"/>
      <c r="R160" s="137"/>
      <c r="S160" s="137"/>
      <c r="T160" s="138"/>
      <c r="U160" s="140"/>
      <c r="V160" s="137"/>
    </row>
    <row r="161" spans="1:22" ht="12.75">
      <c r="A161" s="73" t="s">
        <v>44</v>
      </c>
      <c r="B161" s="128">
        <f>SV_SO_1718_1a!B160/SV_SO_1718_1a!$H160*100</f>
        <v>0.09092975676290066</v>
      </c>
      <c r="C161" s="129">
        <f>SV_SO_1718_1a!C160/SV_SO_1718_1a!$H160*100</f>
        <v>3.053724331287414</v>
      </c>
      <c r="D161" s="130">
        <f>SV_SO_1718_1a!D160/SV_SO_1718_1a!$H160*100</f>
        <v>84.50405395165568</v>
      </c>
      <c r="E161" s="129">
        <f>SV_SO_1718_1a!E160/SV_SO_1718_1a!$H160*100</f>
        <v>10.638781541259377</v>
      </c>
      <c r="F161" s="129">
        <f>SV_SO_1718_1a!F160/SV_SO_1718_1a!$H160*100</f>
        <v>1.5306509055088278</v>
      </c>
      <c r="G161" s="129">
        <f>SV_SO_1718_1a!G160/SV_SO_1718_1a!$H160*100</f>
        <v>0.18185951352580132</v>
      </c>
      <c r="H161" s="128">
        <f>SV_SO_1718_1a!H160/SV_SO_1718_1a!$H160*100</f>
        <v>100</v>
      </c>
      <c r="I161" s="128">
        <f>SV_SO_1718_1a!I160/SV_SO_1718_1a!$O160*100</f>
        <v>0.054443167382493496</v>
      </c>
      <c r="J161" s="129">
        <f>SV_SO_1718_1a!J160/SV_SO_1718_1a!$O160*100</f>
        <v>2.3471054382674974</v>
      </c>
      <c r="K161" s="130">
        <f>SV_SO_1718_1a!K160/SV_SO_1718_1a!$O160*100</f>
        <v>88.01645393503115</v>
      </c>
      <c r="L161" s="129">
        <f>SV_SO_1718_1a!L160/SV_SO_1718_1a!$O160*100</f>
        <v>8.166475107374024</v>
      </c>
      <c r="M161" s="129">
        <f>SV_SO_1718_1a!M160/SV_SO_1718_1a!$O160*100</f>
        <v>1.2521928497973505</v>
      </c>
      <c r="N161" s="129">
        <f>SV_SO_1718_1a!N160/SV_SO_1718_1a!$O160*100</f>
        <v>0.1633295021474805</v>
      </c>
      <c r="O161" s="128">
        <f>SV_SO_1718_1a!O160/SV_SO_1718_1a!$O160*100</f>
        <v>100</v>
      </c>
      <c r="P161" s="128">
        <f>SV_SO_1718_1a!P160/SV_SO_1718_1a!$V160*100</f>
        <v>0.07064047362755652</v>
      </c>
      <c r="Q161" s="129">
        <f>SV_SO_1718_1a!Q160/SV_SO_1718_1a!$V160*100</f>
        <v>2.6607911733046286</v>
      </c>
      <c r="R161" s="128">
        <f>SV_SO_1718_1a!R160/SV_SO_1718_1a!$V160*100</f>
        <v>86.45721205597417</v>
      </c>
      <c r="S161" s="128">
        <f>SV_SO_1718_1a!S160/SV_SO_1718_1a!$V160*100</f>
        <v>9.263993541442412</v>
      </c>
      <c r="T161" s="129">
        <f>SV_SO_1718_1a!T160/SV_SO_1718_1a!$V160*100</f>
        <v>1.3758073196986007</v>
      </c>
      <c r="U161" s="131">
        <f>SV_SO_1718_1a!U160/SV_SO_1718_1a!$V160*100</f>
        <v>0.17155543595263725</v>
      </c>
      <c r="V161" s="128">
        <f>SV_SO_1718_1a!V160/SV_SO_1718_1a!$V160*100</f>
        <v>100</v>
      </c>
    </row>
    <row r="162" spans="1:22" ht="12.75">
      <c r="A162" s="73" t="s">
        <v>45</v>
      </c>
      <c r="B162" s="128">
        <f>SV_SO_1718_1a!B161/SV_SO_1718_1a!$H161*100</f>
        <v>0.008616975441619991</v>
      </c>
      <c r="C162" s="146">
        <f>SV_SO_1718_1a!C161/SV_SO_1718_1a!$H161*100</f>
        <v>0.3963808703145196</v>
      </c>
      <c r="D162" s="130">
        <f>SV_SO_1718_1a!D161/SV_SO_1718_1a!$H161*100</f>
        <v>63.98104265402843</v>
      </c>
      <c r="E162" s="146">
        <f>SV_SO_1718_1a!E161/SV_SO_1718_1a!$H161*100</f>
        <v>26.695389918138734</v>
      </c>
      <c r="F162" s="146">
        <f>SV_SO_1718_1a!F161/SV_SO_1718_1a!$H161*100</f>
        <v>7.634640241275312</v>
      </c>
      <c r="G162" s="146">
        <f>SV_SO_1718_1a!G161/SV_SO_1718_1a!$H161*100</f>
        <v>1.2839293408013788</v>
      </c>
      <c r="H162" s="128">
        <f>SV_SO_1718_1a!H161/SV_SO_1718_1a!$H161*100</f>
        <v>100</v>
      </c>
      <c r="I162" s="128">
        <f>SV_SO_1718_1a!I161/SV_SO_1718_1a!$O161*100</f>
        <v>0</v>
      </c>
      <c r="J162" s="146">
        <f>SV_SO_1718_1a!J161/SV_SO_1718_1a!$O161*100</f>
        <v>0.2824858757062147</v>
      </c>
      <c r="K162" s="130">
        <f>SV_SO_1718_1a!K161/SV_SO_1718_1a!$O161*100</f>
        <v>66.99623352165726</v>
      </c>
      <c r="L162" s="146">
        <f>SV_SO_1718_1a!L161/SV_SO_1718_1a!$O161*100</f>
        <v>25.588512241054612</v>
      </c>
      <c r="M162" s="146">
        <f>SV_SO_1718_1a!M161/SV_SO_1718_1a!$O161*100</f>
        <v>6.155838041431261</v>
      </c>
      <c r="N162" s="146">
        <f>SV_SO_1718_1a!N161/SV_SO_1718_1a!$O161*100</f>
        <v>0.9769303201506591</v>
      </c>
      <c r="O162" s="128">
        <f>SV_SO_1718_1a!O161/SV_SO_1718_1a!$O161*100</f>
        <v>100</v>
      </c>
      <c r="P162" s="128">
        <f>SV_SO_1718_1a!P161/SV_SO_1718_1a!$V161*100</f>
        <v>0.004974876871797423</v>
      </c>
      <c r="Q162" s="129">
        <f>SV_SO_1718_1a!Q161/SV_SO_1718_1a!$V161*100</f>
        <v>0.34824138102581964</v>
      </c>
      <c r="R162" s="128">
        <f>SV_SO_1718_1a!R161/SV_SO_1718_1a!$V161*100</f>
        <v>65.2554599273668</v>
      </c>
      <c r="S162" s="128">
        <f>SV_SO_1718_1a!S161/SV_SO_1718_1a!$V161*100</f>
        <v>26.227550868116012</v>
      </c>
      <c r="T162" s="129">
        <f>SV_SO_1718_1a!T161/SV_SO_1718_1a!$V161*100</f>
        <v>7.009601512362569</v>
      </c>
      <c r="U162" s="131">
        <f>SV_SO_1718_1a!U161/SV_SO_1718_1a!$V161*100</f>
        <v>1.154171434257002</v>
      </c>
      <c r="V162" s="128">
        <f>SV_SO_1718_1a!V161/SV_SO_1718_1a!$V161*100</f>
        <v>100</v>
      </c>
    </row>
    <row r="163" spans="1:22" ht="12.75">
      <c r="A163" s="73" t="s">
        <v>46</v>
      </c>
      <c r="B163" s="128">
        <f>SV_SO_1718_1a!B162/SV_SO_1718_1a!$H162*100</f>
        <v>0</v>
      </c>
      <c r="C163" s="146">
        <f>SV_SO_1718_1a!C162/SV_SO_1718_1a!$H162*100</f>
        <v>0.5813953488372093</v>
      </c>
      <c r="D163" s="130">
        <f>SV_SO_1718_1a!D162/SV_SO_1718_1a!$H162*100</f>
        <v>55.03875968992248</v>
      </c>
      <c r="E163" s="146">
        <f>SV_SO_1718_1a!E162/SV_SO_1718_1a!$H162*100</f>
        <v>35.077519379844965</v>
      </c>
      <c r="F163" s="146">
        <f>SV_SO_1718_1a!F162/SV_SO_1718_1a!$H162*100</f>
        <v>7.55813953488372</v>
      </c>
      <c r="G163" s="146">
        <f>SV_SO_1718_1a!G162/SV_SO_1718_1a!$H162*100</f>
        <v>1.744186046511628</v>
      </c>
      <c r="H163" s="128">
        <f>SV_SO_1718_1a!H162/SV_SO_1718_1a!$H162*100</f>
        <v>100</v>
      </c>
      <c r="I163" s="128">
        <f>SV_SO_1718_1a!I162/SV_SO_1718_1a!$O162*100</f>
        <v>0.10526315789473684</v>
      </c>
      <c r="J163" s="146">
        <f>SV_SO_1718_1a!J162/SV_SO_1718_1a!$O162*100</f>
        <v>1.4736842105263157</v>
      </c>
      <c r="K163" s="130">
        <f>SV_SO_1718_1a!K162/SV_SO_1718_1a!$O162*100</f>
        <v>67.15789473684211</v>
      </c>
      <c r="L163" s="146">
        <f>SV_SO_1718_1a!L162/SV_SO_1718_1a!$O162*100</f>
        <v>24.947368421052634</v>
      </c>
      <c r="M163" s="146">
        <f>SV_SO_1718_1a!M162/SV_SO_1718_1a!$O162*100</f>
        <v>5.052631578947368</v>
      </c>
      <c r="N163" s="146">
        <f>SV_SO_1718_1a!N162/SV_SO_1718_1a!$O162*100</f>
        <v>1.263157894736842</v>
      </c>
      <c r="O163" s="128">
        <f>SV_SO_1718_1a!O162/SV_SO_1718_1a!$O162*100</f>
        <v>100</v>
      </c>
      <c r="P163" s="128">
        <f>SV_SO_1718_1a!P162/SV_SO_1718_1a!$V162*100</f>
        <v>0.06821282401091405</v>
      </c>
      <c r="Q163" s="129">
        <f>SV_SO_1718_1a!Q162/SV_SO_1718_1a!$V162*100</f>
        <v>1.1596180081855387</v>
      </c>
      <c r="R163" s="128">
        <f>SV_SO_1718_1a!R162/SV_SO_1718_1a!$V162*100</f>
        <v>62.89222373806276</v>
      </c>
      <c r="S163" s="128">
        <f>SV_SO_1718_1a!S162/SV_SO_1718_1a!$V162*100</f>
        <v>28.512960436562075</v>
      </c>
      <c r="T163" s="129">
        <f>SV_SO_1718_1a!T162/SV_SO_1718_1a!$V162*100</f>
        <v>5.9345156889495225</v>
      </c>
      <c r="U163" s="131">
        <f>SV_SO_1718_1a!U162/SV_SO_1718_1a!$V162*100</f>
        <v>1.4324693042291952</v>
      </c>
      <c r="V163" s="128">
        <f>SV_SO_1718_1a!V162/SV_SO_1718_1a!$V162*100</f>
        <v>100</v>
      </c>
    </row>
    <row r="164" spans="1:22" ht="12.75">
      <c r="A164" s="73" t="s">
        <v>47</v>
      </c>
      <c r="B164" s="128">
        <f>SV_SO_1718_1a!B163/SV_SO_1718_1a!$H163*100</f>
        <v>0</v>
      </c>
      <c r="C164" s="146">
        <f>SV_SO_1718_1a!C163/SV_SO_1718_1a!$H163*100</f>
        <v>0.037005057357838905</v>
      </c>
      <c r="D164" s="130">
        <f>SV_SO_1718_1a!D163/SV_SO_1718_1a!$H163*100</f>
        <v>39.657086468484025</v>
      </c>
      <c r="E164" s="146">
        <f>SV_SO_1718_1a!E163/SV_SO_1718_1a!$H163*100</f>
        <v>44.75144936474651</v>
      </c>
      <c r="F164" s="146">
        <f>SV_SO_1718_1a!F163/SV_SO_1718_1a!$H163*100</f>
        <v>12.49537436783027</v>
      </c>
      <c r="G164" s="146">
        <f>SV_SO_1718_1a!G163/SV_SO_1718_1a!$H163*100</f>
        <v>3.0590847415813496</v>
      </c>
      <c r="H164" s="128">
        <f>SV_SO_1718_1a!H163/SV_SO_1718_1a!$H163*100</f>
        <v>100</v>
      </c>
      <c r="I164" s="128">
        <f>SV_SO_1718_1a!I163/SV_SO_1718_1a!$O163*100</f>
        <v>0.01579030475288173</v>
      </c>
      <c r="J164" s="146">
        <f>SV_SO_1718_1a!J163/SV_SO_1718_1a!$O163*100</f>
        <v>0.03158060950576346</v>
      </c>
      <c r="K164" s="130">
        <f>SV_SO_1718_1a!K163/SV_SO_1718_1a!$O163*100</f>
        <v>43.53387020369493</v>
      </c>
      <c r="L164" s="146">
        <f>SV_SO_1718_1a!L163/SV_SO_1718_1a!$O163*100</f>
        <v>45.839254697615665</v>
      </c>
      <c r="M164" s="146">
        <f>SV_SO_1718_1a!M163/SV_SO_1718_1a!$O163*100</f>
        <v>8.842570661613768</v>
      </c>
      <c r="N164" s="146">
        <f>SV_SO_1718_1a!N163/SV_SO_1718_1a!$O163*100</f>
        <v>1.7369335228169902</v>
      </c>
      <c r="O164" s="128">
        <f>SV_SO_1718_1a!O163/SV_SO_1718_1a!$O163*100</f>
        <v>100</v>
      </c>
      <c r="P164" s="128">
        <f>SV_SO_1718_1a!P163/SV_SO_1718_1a!$V163*100</f>
        <v>0.006925207756232688</v>
      </c>
      <c r="Q164" s="129">
        <f>SV_SO_1718_1a!Q163/SV_SO_1718_1a!$V163*100</f>
        <v>0.03462603878116344</v>
      </c>
      <c r="R164" s="128">
        <f>SV_SO_1718_1a!R163/SV_SO_1718_1a!$V163*100</f>
        <v>41.35734072022161</v>
      </c>
      <c r="S164" s="128">
        <f>SV_SO_1718_1a!S163/SV_SO_1718_1a!$V163*100</f>
        <v>45.22853185595568</v>
      </c>
      <c r="T164" s="129">
        <f>SV_SO_1718_1a!T163/SV_SO_1718_1a!$V163*100</f>
        <v>10.893351800554017</v>
      </c>
      <c r="U164" s="131">
        <f>SV_SO_1718_1a!U163/SV_SO_1718_1a!$V163*100</f>
        <v>2.479224376731302</v>
      </c>
      <c r="V164" s="128">
        <f>SV_SO_1718_1a!V163/SV_SO_1718_1a!$V163*100</f>
        <v>100</v>
      </c>
    </row>
    <row r="165" spans="1:22" ht="12.75">
      <c r="A165" s="29" t="s">
        <v>1</v>
      </c>
      <c r="B165" s="147">
        <f>SV_SO_1718_1a!B164/SV_SO_1718_1a!$H164*100</f>
        <v>0.03889304412864622</v>
      </c>
      <c r="C165" s="148">
        <f>SV_SO_1718_1a!C164/SV_SO_1718_1a!$H164*100</f>
        <v>1.3612565445026177</v>
      </c>
      <c r="D165" s="149">
        <f>SV_SO_1718_1a!D164/SV_SO_1718_1a!$H164*100</f>
        <v>66.04637247569185</v>
      </c>
      <c r="E165" s="148">
        <f>SV_SO_1718_1a!E164/SV_SO_1718_1a!$H164*100</f>
        <v>24.86462228870606</v>
      </c>
      <c r="F165" s="148">
        <f>SV_SO_1718_1a!F164/SV_SO_1718_1a!$H164*100</f>
        <v>6.402393418100225</v>
      </c>
      <c r="G165" s="148">
        <f>SV_SO_1718_1a!G164/SV_SO_1718_1a!$H164*100</f>
        <v>1.2864622288706058</v>
      </c>
      <c r="H165" s="147">
        <f>SV_SO_1718_1a!H164/SV_SO_1718_1a!$H164*100</f>
        <v>100</v>
      </c>
      <c r="I165" s="147">
        <f>SV_SO_1718_1a!I164/SV_SO_1718_1a!$O164*100</f>
        <v>0.03404518724852987</v>
      </c>
      <c r="J165" s="148">
        <f>SV_SO_1718_1a!J164/SV_SO_1718_1a!$O164*100</f>
        <v>1.3246672856700712</v>
      </c>
      <c r="K165" s="149">
        <f>SV_SO_1718_1a!K164/SV_SO_1718_1a!$O164*100</f>
        <v>73.1569173630455</v>
      </c>
      <c r="L165" s="148">
        <f>SV_SO_1718_1a!L164/SV_SO_1718_1a!$O164*100</f>
        <v>20.62519343856391</v>
      </c>
      <c r="M165" s="148">
        <f>SV_SO_1718_1a!M164/SV_SO_1718_1a!$O164*100</f>
        <v>4.141132776230269</v>
      </c>
      <c r="N165" s="148">
        <f>SV_SO_1718_1a!N164/SV_SO_1718_1a!$O164*100</f>
        <v>0.7180439492417208</v>
      </c>
      <c r="O165" s="147">
        <f>SV_SO_1718_1a!O164/SV_SO_1718_1a!$O164*100</f>
        <v>100</v>
      </c>
      <c r="P165" s="147">
        <f>SV_SO_1718_1a!P164/SV_SO_1718_1a!$V164*100</f>
        <v>0.03651023047082985</v>
      </c>
      <c r="Q165" s="133">
        <f>SV_SO_1718_1a!Q164/SV_SO_1718_1a!$V164*100</f>
        <v>1.343272229405948</v>
      </c>
      <c r="R165" s="134">
        <f>SV_SO_1718_1a!R164/SV_SO_1718_1a!$V164*100</f>
        <v>69.5413402297102</v>
      </c>
      <c r="S165" s="133">
        <f>SV_SO_1718_1a!S164/SV_SO_1718_1a!$V164*100</f>
        <v>22.780862554194872</v>
      </c>
      <c r="T165" s="133">
        <f>SV_SO_1718_1a!T164/SV_SO_1718_1a!$V164*100</f>
        <v>5.2909408990644256</v>
      </c>
      <c r="U165" s="133">
        <f>SV_SO_1718_1a!U164/SV_SO_1718_1a!$V164*100</f>
        <v>1.0070738571537234</v>
      </c>
      <c r="V165" s="132">
        <f>SV_SO_1718_1a!V164/SV_SO_1718_1a!$V164*100</f>
        <v>100</v>
      </c>
    </row>
    <row r="166" spans="1:22" ht="12.75">
      <c r="A166" s="141" t="s">
        <v>17</v>
      </c>
      <c r="B166" s="142">
        <f>SV_SO_1718_1a!B165/SV_SO_1718_1a!$H165*100</f>
        <v>0.032028884230142086</v>
      </c>
      <c r="C166" s="143">
        <f>SV_SO_1718_1a!C165/SV_SO_1718_1a!$H165*100</f>
        <v>1.4616818075937572</v>
      </c>
      <c r="D166" s="144">
        <f>SV_SO_1718_1a!D165/SV_SO_1718_1a!$H165*100</f>
        <v>67.583857442348</v>
      </c>
      <c r="E166" s="143">
        <f>SV_SO_1718_1a!E165/SV_SO_1718_1a!$H165*100</f>
        <v>24.224027486606104</v>
      </c>
      <c r="F166" s="143">
        <f>SV_SO_1718_1a!F165/SV_SO_1718_1a!$H165*100</f>
        <v>5.589040298159794</v>
      </c>
      <c r="G166" s="143">
        <f>SV_SO_1718_1a!G165/SV_SO_1718_1a!$H165*100</f>
        <v>1.1093640810621943</v>
      </c>
      <c r="H166" s="142">
        <f>SV_SO_1718_1a!H165/SV_SO_1718_1a!$H165*100</f>
        <v>100</v>
      </c>
      <c r="I166" s="142">
        <f>SV_SO_1718_1a!I165/SV_SO_1718_1a!$O165*100</f>
        <v>0.028910089621277828</v>
      </c>
      <c r="J166" s="143">
        <f>SV_SO_1718_1a!J165/SV_SO_1718_1a!$O165*100</f>
        <v>1.35725262853578</v>
      </c>
      <c r="K166" s="144">
        <f>SV_SO_1718_1a!K165/SV_SO_1718_1a!$O165*100</f>
        <v>74.09199494834223</v>
      </c>
      <c r="L166" s="143">
        <f>SV_SO_1718_1a!L165/SV_SO_1718_1a!$O165*100</f>
        <v>20.160983551680587</v>
      </c>
      <c r="M166" s="143">
        <f>SV_SO_1718_1a!M165/SV_SO_1718_1a!$O165*100</f>
        <v>3.6594087125880614</v>
      </c>
      <c r="N166" s="143">
        <f>SV_SO_1718_1a!N165/SV_SO_1718_1a!$O165*100</f>
        <v>0.7014500692320567</v>
      </c>
      <c r="O166" s="142">
        <f>SV_SO_1718_1a!O165/SV_SO_1718_1a!$O165*100</f>
        <v>100</v>
      </c>
      <c r="P166" s="142">
        <f>SV_SO_1718_1a!P165/SV_SO_1718_1a!$V165*100</f>
        <v>0.030503909708427264</v>
      </c>
      <c r="Q166" s="143">
        <f>SV_SO_1718_1a!Q165/SV_SO_1718_1a!$V165*100</f>
        <v>1.4106198245653192</v>
      </c>
      <c r="R166" s="142">
        <f>SV_SO_1718_1a!R165/SV_SO_1718_1a!$V165*100</f>
        <v>70.76609453236019</v>
      </c>
      <c r="S166" s="142">
        <f>SV_SO_1718_1a!S165/SV_SO_1718_1a!$V165*100</f>
        <v>22.237350177443474</v>
      </c>
      <c r="T166" s="143">
        <f>SV_SO_1718_1a!T165/SV_SO_1718_1a!$V165*100</f>
        <v>4.645522249254142</v>
      </c>
      <c r="U166" s="145">
        <f>SV_SO_1718_1a!U165/SV_SO_1718_1a!$V165*100</f>
        <v>0.9099093066684524</v>
      </c>
      <c r="V166" s="142">
        <f>SV_SO_1718_1a!V165/SV_SO_1718_1a!$V165*100</f>
        <v>100</v>
      </c>
    </row>
    <row r="167" spans="2:22" ht="12.75">
      <c r="B167" s="137"/>
      <c r="C167" s="138"/>
      <c r="D167" s="139"/>
      <c r="E167" s="138"/>
      <c r="F167" s="138"/>
      <c r="G167" s="138"/>
      <c r="H167" s="137"/>
      <c r="I167" s="137"/>
      <c r="J167" s="138"/>
      <c r="K167" s="139"/>
      <c r="L167" s="138"/>
      <c r="M167" s="138"/>
      <c r="N167" s="138"/>
      <c r="O167" s="137"/>
      <c r="P167" s="137"/>
      <c r="Q167" s="138"/>
      <c r="R167" s="137"/>
      <c r="S167" s="137"/>
      <c r="T167" s="138"/>
      <c r="U167" s="140"/>
      <c r="V167" s="137"/>
    </row>
    <row r="168" spans="1:22" ht="12.75">
      <c r="A168" s="111" t="s">
        <v>18</v>
      </c>
      <c r="B168" s="137"/>
      <c r="C168" s="138"/>
      <c r="D168" s="139"/>
      <c r="E168" s="138"/>
      <c r="F168" s="138"/>
      <c r="G168" s="138"/>
      <c r="H168" s="137"/>
      <c r="I168" s="137"/>
      <c r="J168" s="138"/>
      <c r="K168" s="139"/>
      <c r="L168" s="138"/>
      <c r="M168" s="138"/>
      <c r="N168" s="138"/>
      <c r="O168" s="137"/>
      <c r="P168" s="137"/>
      <c r="Q168" s="138"/>
      <c r="R168" s="137"/>
      <c r="S168" s="137"/>
      <c r="T168" s="138"/>
      <c r="U168" s="140"/>
      <c r="V168" s="137"/>
    </row>
    <row r="169" spans="1:22" ht="12.75">
      <c r="A169" s="101" t="s">
        <v>13</v>
      </c>
      <c r="B169" s="137"/>
      <c r="C169" s="138"/>
      <c r="D169" s="139"/>
      <c r="E169" s="138"/>
      <c r="F169" s="138"/>
      <c r="G169" s="138"/>
      <c r="H169" s="137"/>
      <c r="I169" s="137"/>
      <c r="J169" s="138"/>
      <c r="K169" s="139"/>
      <c r="L169" s="138"/>
      <c r="M169" s="138"/>
      <c r="N169" s="138"/>
      <c r="O169" s="137"/>
      <c r="P169" s="137"/>
      <c r="Q169" s="138"/>
      <c r="R169" s="137"/>
      <c r="S169" s="137"/>
      <c r="T169" s="138"/>
      <c r="U169" s="140"/>
      <c r="V169" s="137"/>
    </row>
    <row r="170" spans="1:22" ht="12.75">
      <c r="A170" s="73" t="s">
        <v>44</v>
      </c>
      <c r="B170" s="128">
        <f>SV_SO_1718_1a!B169/SV_SO_1718_1a!$H169*100</f>
        <v>0.0693601525923357</v>
      </c>
      <c r="C170" s="129">
        <f>SV_SO_1718_1a!C169/SV_SO_1718_1a!$H169*100</f>
        <v>3.0691867522108547</v>
      </c>
      <c r="D170" s="130">
        <f>SV_SO_1718_1a!D169/SV_SO_1718_1a!$H169*100</f>
        <v>81.09068839951448</v>
      </c>
      <c r="E170" s="129">
        <f>SV_SO_1718_1a!E169/SV_SO_1718_1a!$H169*100</f>
        <v>13.438529564765043</v>
      </c>
      <c r="F170" s="129">
        <f>SV_SO_1718_1a!F169/SV_SO_1718_1a!$H169*100</f>
        <v>2.020114444251777</v>
      </c>
      <c r="G170" s="129">
        <f>SV_SO_1718_1a!G169/SV_SO_1718_1a!$H169*100</f>
        <v>0.3121206866655107</v>
      </c>
      <c r="H170" s="128">
        <f>SV_SO_1718_1a!H169/SV_SO_1718_1a!$H169*100</f>
        <v>100</v>
      </c>
      <c r="I170" s="128">
        <f>SV_SO_1718_1a!I169/SV_SO_1718_1a!$O169*100</f>
        <v>0.019494444083436223</v>
      </c>
      <c r="J170" s="129">
        <f>SV_SO_1718_1a!J169/SV_SO_1718_1a!$O169*100</f>
        <v>2.391318474234843</v>
      </c>
      <c r="K170" s="130">
        <f>SV_SO_1718_1a!K169/SV_SO_1718_1a!$O169*100</f>
        <v>86.36688543765027</v>
      </c>
      <c r="L170" s="129">
        <f>SV_SO_1718_1a!L169/SV_SO_1718_1a!$O169*100</f>
        <v>9.474299824550004</v>
      </c>
      <c r="M170" s="129">
        <f>SV_SO_1718_1a!M169/SV_SO_1718_1a!$O169*100</f>
        <v>1.5270647865358373</v>
      </c>
      <c r="N170" s="129">
        <f>SV_SO_1718_1a!N169/SV_SO_1718_1a!$O169*100</f>
        <v>0.2209370329456105</v>
      </c>
      <c r="O170" s="128">
        <f>SV_SO_1718_1a!O169/SV_SO_1718_1a!$O169*100</f>
        <v>100</v>
      </c>
      <c r="P170" s="128">
        <f>SV_SO_1718_1a!P169/SV_SO_1718_1a!$V169*100</f>
        <v>0.040857259592170264</v>
      </c>
      <c r="Q170" s="129">
        <f>SV_SO_1718_1a!Q169/SV_SO_1718_1a!$V169*100</f>
        <v>2.681721947776994</v>
      </c>
      <c r="R170" s="128">
        <f>SV_SO_1718_1a!R169/SV_SO_1718_1a!$V169*100</f>
        <v>84.10652601864577</v>
      </c>
      <c r="S170" s="128">
        <f>SV_SO_1718_1a!S169/SV_SO_1718_1a!$V169*100</f>
        <v>11.172603350295287</v>
      </c>
      <c r="T170" s="129">
        <f>SV_SO_1718_1a!T169/SV_SO_1718_1a!$V169*100</f>
        <v>1.7382906808305165</v>
      </c>
      <c r="U170" s="131">
        <f>SV_SO_1718_1a!U169/SV_SO_1718_1a!$V169*100</f>
        <v>0.26000074285926533</v>
      </c>
      <c r="V170" s="128">
        <f>SV_SO_1718_1a!V169/SV_SO_1718_1a!$V169*100</f>
        <v>100</v>
      </c>
    </row>
    <row r="171" spans="1:22" ht="12.75">
      <c r="A171" s="73" t="s">
        <v>45</v>
      </c>
      <c r="B171" s="128">
        <f>SV_SO_1718_1a!B170/SV_SO_1718_1a!$H170*100</f>
        <v>0</v>
      </c>
      <c r="C171" s="146">
        <f>SV_SO_1718_1a!C170/SV_SO_1718_1a!$H170*100</f>
        <v>0.4096184480012137</v>
      </c>
      <c r="D171" s="130">
        <f>SV_SO_1718_1a!D170/SV_SO_1718_1a!$H170*100</f>
        <v>59.060911780323146</v>
      </c>
      <c r="E171" s="146">
        <f>SV_SO_1718_1a!E170/SV_SO_1718_1a!$H170*100</f>
        <v>30.008344079496318</v>
      </c>
      <c r="F171" s="146">
        <f>SV_SO_1718_1a!F170/SV_SO_1718_1a!$H170*100</f>
        <v>8.5640597739513</v>
      </c>
      <c r="G171" s="146">
        <f>SV_SO_1718_1a!G170/SV_SO_1718_1a!$H170*100</f>
        <v>1.9570659182280208</v>
      </c>
      <c r="H171" s="128">
        <f>SV_SO_1718_1a!H170/SV_SO_1718_1a!$H170*100</f>
        <v>100</v>
      </c>
      <c r="I171" s="128">
        <f>SV_SO_1718_1a!I170/SV_SO_1718_1a!$O170*100</f>
        <v>0</v>
      </c>
      <c r="J171" s="146">
        <f>SV_SO_1718_1a!J170/SV_SO_1718_1a!$O170*100</f>
        <v>0.35736164998978964</v>
      </c>
      <c r="K171" s="130">
        <f>SV_SO_1718_1a!K170/SV_SO_1718_1a!$O170*100</f>
        <v>64.19236267102308</v>
      </c>
      <c r="L171" s="146">
        <f>SV_SO_1718_1a!L170/SV_SO_1718_1a!$O170*100</f>
        <v>27.322850724933634</v>
      </c>
      <c r="M171" s="146">
        <f>SV_SO_1718_1a!M170/SV_SO_1718_1a!$O170*100</f>
        <v>6.565244026955279</v>
      </c>
      <c r="N171" s="146">
        <f>SV_SO_1718_1a!N170/SV_SO_1718_1a!$O170*100</f>
        <v>1.5621809270982234</v>
      </c>
      <c r="O171" s="128">
        <f>SV_SO_1718_1a!O170/SV_SO_1718_1a!$O170*100</f>
        <v>100</v>
      </c>
      <c r="P171" s="128">
        <f>SV_SO_1718_1a!P170/SV_SO_1718_1a!$V170*100</f>
        <v>0</v>
      </c>
      <c r="Q171" s="129">
        <f>SV_SO_1718_1a!Q170/SV_SO_1718_1a!$V170*100</f>
        <v>0.38734386560473516</v>
      </c>
      <c r="R171" s="128">
        <f>SV_SO_1718_1a!R170/SV_SO_1718_1a!$V170*100</f>
        <v>61.248204726465595</v>
      </c>
      <c r="S171" s="128">
        <f>SV_SO_1718_1a!S170/SV_SO_1718_1a!$V170*100</f>
        <v>28.863646254950602</v>
      </c>
      <c r="T171" s="129">
        <f>SV_SO_1718_1a!T170/SV_SO_1718_1a!$V170*100</f>
        <v>7.71205988597293</v>
      </c>
      <c r="U171" s="131">
        <f>SV_SO_1718_1a!U170/SV_SO_1718_1a!$V170*100</f>
        <v>1.7887452670061366</v>
      </c>
      <c r="V171" s="128">
        <f>SV_SO_1718_1a!V170/SV_SO_1718_1a!$V170*100</f>
        <v>100</v>
      </c>
    </row>
    <row r="172" spans="1:22" ht="12.75">
      <c r="A172" s="73" t="s">
        <v>46</v>
      </c>
      <c r="B172" s="128">
        <f>SV_SO_1718_1a!B171/SV_SO_1718_1a!$H171*100</f>
        <v>0</v>
      </c>
      <c r="C172" s="146">
        <f>SV_SO_1718_1a!C171/SV_SO_1718_1a!$H171*100</f>
        <v>1.4684287812041115</v>
      </c>
      <c r="D172" s="130">
        <f>SV_SO_1718_1a!D171/SV_SO_1718_1a!$H171*100</f>
        <v>46.98972099853157</v>
      </c>
      <c r="E172" s="146">
        <f>SV_SO_1718_1a!E171/SV_SO_1718_1a!$H171*100</f>
        <v>36.12334801762114</v>
      </c>
      <c r="F172" s="146">
        <f>SV_SO_1718_1a!F171/SV_SO_1718_1a!$H171*100</f>
        <v>11.45374449339207</v>
      </c>
      <c r="G172" s="146">
        <f>SV_SO_1718_1a!G171/SV_SO_1718_1a!$H171*100</f>
        <v>3.9647577092511015</v>
      </c>
      <c r="H172" s="128">
        <f>SV_SO_1718_1a!H171/SV_SO_1718_1a!$H171*100</f>
        <v>100</v>
      </c>
      <c r="I172" s="128">
        <f>SV_SO_1718_1a!I171/SV_SO_1718_1a!$O171*100</f>
        <v>0</v>
      </c>
      <c r="J172" s="146">
        <f>SV_SO_1718_1a!J171/SV_SO_1718_1a!$O171*100</f>
        <v>1.1187607573149743</v>
      </c>
      <c r="K172" s="130">
        <f>SV_SO_1718_1a!K171/SV_SO_1718_1a!$O171*100</f>
        <v>59.810671256454384</v>
      </c>
      <c r="L172" s="146">
        <f>SV_SO_1718_1a!L171/SV_SO_1718_1a!$O171*100</f>
        <v>28.055077452667813</v>
      </c>
      <c r="M172" s="146">
        <f>SV_SO_1718_1a!M171/SV_SO_1718_1a!$O171*100</f>
        <v>8.950086058519794</v>
      </c>
      <c r="N172" s="146">
        <f>SV_SO_1718_1a!N171/SV_SO_1718_1a!$O171*100</f>
        <v>2.0654044750430294</v>
      </c>
      <c r="O172" s="128">
        <f>SV_SO_1718_1a!O171/SV_SO_1718_1a!$O171*100</f>
        <v>100</v>
      </c>
      <c r="P172" s="128">
        <f>SV_SO_1718_1a!P171/SV_SO_1718_1a!$V171*100</f>
        <v>0</v>
      </c>
      <c r="Q172" s="129">
        <f>SV_SO_1718_1a!Q171/SV_SO_1718_1a!$V171*100</f>
        <v>1.2479652740097666</v>
      </c>
      <c r="R172" s="128">
        <f>SV_SO_1718_1a!R171/SV_SO_1718_1a!$V171*100</f>
        <v>55.0732501356484</v>
      </c>
      <c r="S172" s="128">
        <f>SV_SO_1718_1a!S171/SV_SO_1718_1a!$V171*100</f>
        <v>31.036353771025503</v>
      </c>
      <c r="T172" s="129">
        <f>SV_SO_1718_1a!T171/SV_SO_1718_1a!$V171*100</f>
        <v>9.875203472599022</v>
      </c>
      <c r="U172" s="131">
        <f>SV_SO_1718_1a!U171/SV_SO_1718_1a!$V171*100</f>
        <v>2.7672273467173087</v>
      </c>
      <c r="V172" s="128">
        <f>SV_SO_1718_1a!V171/SV_SO_1718_1a!$V171*100</f>
        <v>100</v>
      </c>
    </row>
    <row r="173" spans="1:22" ht="12.75">
      <c r="A173" s="73" t="s">
        <v>47</v>
      </c>
      <c r="B173" s="128">
        <f>SV_SO_1718_1a!B172/SV_SO_1718_1a!$H172*100</f>
        <v>0</v>
      </c>
      <c r="C173" s="146">
        <f>SV_SO_1718_1a!C172/SV_SO_1718_1a!$H172*100</f>
        <v>0.05745805561939783</v>
      </c>
      <c r="D173" s="130">
        <f>SV_SO_1718_1a!D172/SV_SO_1718_1a!$H172*100</f>
        <v>37.56607676396231</v>
      </c>
      <c r="E173" s="146">
        <f>SV_SO_1718_1a!E172/SV_SO_1718_1a!$H172*100</f>
        <v>45.12755688347506</v>
      </c>
      <c r="F173" s="146">
        <f>SV_SO_1718_1a!F172/SV_SO_1718_1a!$H172*100</f>
        <v>12.583314180648127</v>
      </c>
      <c r="G173" s="146">
        <f>SV_SO_1718_1a!G172/SV_SO_1718_1a!$H172*100</f>
        <v>4.665594116295105</v>
      </c>
      <c r="H173" s="128">
        <f>SV_SO_1718_1a!H172/SV_SO_1718_1a!$H172*100</f>
        <v>100</v>
      </c>
      <c r="I173" s="128">
        <f>SV_SO_1718_1a!I172/SV_SO_1718_1a!$O172*100</f>
        <v>0</v>
      </c>
      <c r="J173" s="146">
        <f>SV_SO_1718_1a!J172/SV_SO_1718_1a!$O172*100</f>
        <v>0.07452675510508272</v>
      </c>
      <c r="K173" s="130">
        <f>SV_SO_1718_1a!K172/SV_SO_1718_1a!$O172*100</f>
        <v>40.82575644656431</v>
      </c>
      <c r="L173" s="146">
        <f>SV_SO_1718_1a!L172/SV_SO_1718_1a!$O172*100</f>
        <v>43.55343568341035</v>
      </c>
      <c r="M173" s="146">
        <f>SV_SO_1718_1a!M172/SV_SO_1718_1a!$O172*100</f>
        <v>12.103145029065434</v>
      </c>
      <c r="N173" s="146">
        <f>SV_SO_1718_1a!N172/SV_SO_1718_1a!$O172*100</f>
        <v>3.443136085854822</v>
      </c>
      <c r="O173" s="128">
        <f>SV_SO_1718_1a!O172/SV_SO_1718_1a!$O172*100</f>
        <v>100</v>
      </c>
      <c r="P173" s="128">
        <f>SV_SO_1718_1a!P172/SV_SO_1718_1a!$V172*100</f>
        <v>0</v>
      </c>
      <c r="Q173" s="129">
        <f>SV_SO_1718_1a!Q172/SV_SO_1718_1a!$V172*100</f>
        <v>0.06488871585231328</v>
      </c>
      <c r="R173" s="128">
        <f>SV_SO_1718_1a!R172/SV_SO_1718_1a!$V172*100</f>
        <v>38.98514048406982</v>
      </c>
      <c r="S173" s="128">
        <f>SV_SO_1718_1a!S172/SV_SO_1718_1a!$V172*100</f>
        <v>44.44228148724937</v>
      </c>
      <c r="T173" s="129">
        <f>SV_SO_1718_1a!T172/SV_SO_1718_1a!$V172*100</f>
        <v>12.374278113036143</v>
      </c>
      <c r="U173" s="131">
        <f>SV_SO_1718_1a!U172/SV_SO_1718_1a!$V172*100</f>
        <v>4.133411199792357</v>
      </c>
      <c r="V173" s="128">
        <f>SV_SO_1718_1a!V172/SV_SO_1718_1a!$V172*100</f>
        <v>100</v>
      </c>
    </row>
    <row r="174" spans="1:22" ht="12.75">
      <c r="A174" s="29" t="s">
        <v>1</v>
      </c>
      <c r="B174" s="147">
        <f>SV_SO_1718_1a!B173/SV_SO_1718_1a!$H173*100</f>
        <v>0.02346041055718475</v>
      </c>
      <c r="C174" s="148">
        <f>SV_SO_1718_1a!C173/SV_SO_1718_1a!$H173*100</f>
        <v>1.2404692082111437</v>
      </c>
      <c r="D174" s="149">
        <f>SV_SO_1718_1a!D173/SV_SO_1718_1a!$H173*100</f>
        <v>60.78592375366569</v>
      </c>
      <c r="E174" s="148">
        <f>SV_SO_1718_1a!E173/SV_SO_1718_1a!$H173*100</f>
        <v>28.3841642228739</v>
      </c>
      <c r="F174" s="148">
        <f>SV_SO_1718_1a!F173/SV_SO_1718_1a!$H173*100</f>
        <v>7.4340175953079175</v>
      </c>
      <c r="G174" s="148">
        <f>SV_SO_1718_1a!G173/SV_SO_1718_1a!$H173*100</f>
        <v>2.131964809384164</v>
      </c>
      <c r="H174" s="147">
        <f>SV_SO_1718_1a!H173/SV_SO_1718_1a!$H173*100</f>
        <v>100</v>
      </c>
      <c r="I174" s="147">
        <f>SV_SO_1718_1a!I173/SV_SO_1718_1a!$O173*100</f>
        <v>0.00907605736068252</v>
      </c>
      <c r="J174" s="148">
        <f>SV_SO_1718_1a!J173/SV_SO_1718_1a!$O173*100</f>
        <v>1.2736733829491136</v>
      </c>
      <c r="K174" s="149">
        <f>SV_SO_1718_1a!K173/SV_SO_1718_1a!$O173*100</f>
        <v>69.61941066134204</v>
      </c>
      <c r="L174" s="148">
        <f>SV_SO_1718_1a!L173/SV_SO_1718_1a!$O173*100</f>
        <v>22.33315181218612</v>
      </c>
      <c r="M174" s="148">
        <f>SV_SO_1718_1a!M173/SV_SO_1718_1a!$O173*100</f>
        <v>5.427482301688147</v>
      </c>
      <c r="N174" s="148">
        <f>SV_SO_1718_1a!N173/SV_SO_1718_1a!$O173*100</f>
        <v>1.3372057844738912</v>
      </c>
      <c r="O174" s="147">
        <f>SV_SO_1718_1a!O173/SV_SO_1718_1a!$O173*100</f>
        <v>100</v>
      </c>
      <c r="P174" s="147">
        <f>SV_SO_1718_1a!P173/SV_SO_1718_1a!$V173*100</f>
        <v>0.01638026029722727</v>
      </c>
      <c r="Q174" s="133">
        <f>SV_SO_1718_1a!Q173/SV_SO_1718_1a!$V173*100</f>
        <v>1.256812699169074</v>
      </c>
      <c r="R174" s="134">
        <f>SV_SO_1718_1a!R173/SV_SO_1718_1a!$V173*100</f>
        <v>65.13387140006553</v>
      </c>
      <c r="S174" s="133">
        <f>SV_SO_1718_1a!S173/SV_SO_1718_1a!$V173*100</f>
        <v>25.40578372099949</v>
      </c>
      <c r="T174" s="133">
        <f>SV_SO_1718_1a!T173/SV_SO_1718_1a!$V173*100</f>
        <v>6.446376984245168</v>
      </c>
      <c r="U174" s="133">
        <f>SV_SO_1718_1a!U173/SV_SO_1718_1a!$V173*100</f>
        <v>1.7407749352235162</v>
      </c>
      <c r="V174" s="132">
        <f>SV_SO_1718_1a!V173/SV_SO_1718_1a!$V173*100</f>
        <v>100</v>
      </c>
    </row>
    <row r="175" spans="1:22" ht="12.75">
      <c r="A175" s="30" t="s">
        <v>14</v>
      </c>
      <c r="B175" s="137"/>
      <c r="C175" s="138"/>
      <c r="D175" s="139"/>
      <c r="E175" s="138"/>
      <c r="F175" s="138"/>
      <c r="G175" s="138"/>
      <c r="H175" s="137"/>
      <c r="I175" s="137"/>
      <c r="J175" s="138"/>
      <c r="K175" s="139"/>
      <c r="L175" s="138"/>
      <c r="M175" s="138"/>
      <c r="N175" s="138"/>
      <c r="O175" s="137"/>
      <c r="P175" s="137"/>
      <c r="Q175" s="138"/>
      <c r="R175" s="137"/>
      <c r="S175" s="137"/>
      <c r="T175" s="138"/>
      <c r="U175" s="140"/>
      <c r="V175" s="137"/>
    </row>
    <row r="176" spans="1:22" ht="12.75">
      <c r="A176" s="73" t="s">
        <v>44</v>
      </c>
      <c r="B176" s="128">
        <f>SV_SO_1718_1a!B175/SV_SO_1718_1a!$H175*100</f>
        <v>0.05678591709256105</v>
      </c>
      <c r="C176" s="129">
        <f>SV_SO_1718_1a!C175/SV_SO_1718_1a!$H175*100</f>
        <v>3.303047510883968</v>
      </c>
      <c r="D176" s="130">
        <f>SV_SO_1718_1a!D175/SV_SO_1718_1a!$H175*100</f>
        <v>81.14707552526973</v>
      </c>
      <c r="E176" s="129">
        <f>SV_SO_1718_1a!E175/SV_SO_1718_1a!$H175*100</f>
        <v>12.985046375165627</v>
      </c>
      <c r="F176" s="129">
        <f>SV_SO_1718_1a!F175/SV_SO_1718_1a!$H175*100</f>
        <v>2.1010789324247585</v>
      </c>
      <c r="G176" s="129">
        <f>SV_SO_1718_1a!G175/SV_SO_1718_1a!$H175*100</f>
        <v>0.40696573916335416</v>
      </c>
      <c r="H176" s="128">
        <f>SV_SO_1718_1a!H175/SV_SO_1718_1a!$H175*100</f>
        <v>100</v>
      </c>
      <c r="I176" s="128">
        <f>SV_SO_1718_1a!I175/SV_SO_1718_1a!$O175*100</f>
        <v>0.013710838417769248</v>
      </c>
      <c r="J176" s="129">
        <f>SV_SO_1718_1a!J175/SV_SO_1718_1a!$O175*100</f>
        <v>2.255432919723041</v>
      </c>
      <c r="K176" s="130">
        <f>SV_SO_1718_1a!K175/SV_SO_1718_1a!$O175*100</f>
        <v>87.17351066017687</v>
      </c>
      <c r="L176" s="129">
        <f>SV_SO_1718_1a!L175/SV_SO_1718_1a!$O175*100</f>
        <v>9.069719613354357</v>
      </c>
      <c r="M176" s="129">
        <f>SV_SO_1718_1a!M175/SV_SO_1718_1a!$O175*100</f>
        <v>1.295674230479194</v>
      </c>
      <c r="N176" s="129">
        <f>SV_SO_1718_1a!N175/SV_SO_1718_1a!$O175*100</f>
        <v>0.19195173784876945</v>
      </c>
      <c r="O176" s="128">
        <f>SV_SO_1718_1a!O175/SV_SO_1718_1a!$O175*100</f>
        <v>100</v>
      </c>
      <c r="P176" s="128">
        <f>SV_SO_1718_1a!P175/SV_SO_1718_1a!$V175*100</f>
        <v>0.03180535125034787</v>
      </c>
      <c r="Q176" s="129">
        <f>SV_SO_1718_1a!Q175/SV_SO_1718_1a!$V175*100</f>
        <v>2.6955035184669818</v>
      </c>
      <c r="R176" s="128">
        <f>SV_SO_1718_1a!R175/SV_SO_1718_1a!$V175*100</f>
        <v>84.64199101498828</v>
      </c>
      <c r="S176" s="128">
        <f>SV_SO_1718_1a!S175/SV_SO_1718_1a!$V175*100</f>
        <v>10.71442770246094</v>
      </c>
      <c r="T176" s="129">
        <f>SV_SO_1718_1a!T175/SV_SO_1718_1a!$V175*100</f>
        <v>1.6339999204866218</v>
      </c>
      <c r="U176" s="131">
        <f>SV_SO_1718_1a!U175/SV_SO_1718_1a!$V175*100</f>
        <v>0.2822724923468373</v>
      </c>
      <c r="V176" s="128">
        <f>SV_SO_1718_1a!V175/SV_SO_1718_1a!$V175*100</f>
        <v>100</v>
      </c>
    </row>
    <row r="177" spans="1:22" ht="12.75">
      <c r="A177" s="73" t="s">
        <v>45</v>
      </c>
      <c r="B177" s="128">
        <f>SV_SO_1718_1a!B176/SV_SO_1718_1a!$H176*100</f>
        <v>0</v>
      </c>
      <c r="C177" s="146">
        <f>SV_SO_1718_1a!C176/SV_SO_1718_1a!$H176*100</f>
        <v>0.3821102909248806</v>
      </c>
      <c r="D177" s="130">
        <f>SV_SO_1718_1a!D176/SV_SO_1718_1a!$H176*100</f>
        <v>59.00998697351281</v>
      </c>
      <c r="E177" s="146">
        <f>SV_SO_1718_1a!E176/SV_SO_1718_1a!$H176*100</f>
        <v>28.866695614415978</v>
      </c>
      <c r="F177" s="146">
        <f>SV_SO_1718_1a!F176/SV_SO_1718_1a!$H176*100</f>
        <v>9.170646982197134</v>
      </c>
      <c r="G177" s="146">
        <f>SV_SO_1718_1a!G176/SV_SO_1718_1a!$H176*100</f>
        <v>2.570560138949197</v>
      </c>
      <c r="H177" s="128">
        <f>SV_SO_1718_1a!H176/SV_SO_1718_1a!$H176*100</f>
        <v>100</v>
      </c>
      <c r="I177" s="128">
        <f>SV_SO_1718_1a!I176/SV_SO_1718_1a!$O176*100</f>
        <v>0</v>
      </c>
      <c r="J177" s="146">
        <f>SV_SO_1718_1a!J176/SV_SO_1718_1a!$O176*100</f>
        <v>0.24447160795643957</v>
      </c>
      <c r="K177" s="130">
        <f>SV_SO_1718_1a!K176/SV_SO_1718_1a!$O176*100</f>
        <v>65.78508723191464</v>
      </c>
      <c r="L177" s="146">
        <f>SV_SO_1718_1a!L176/SV_SO_1718_1a!$O176*100</f>
        <v>26.136237359706634</v>
      </c>
      <c r="M177" s="146">
        <f>SV_SO_1718_1a!M176/SV_SO_1718_1a!$O176*100</f>
        <v>6.189576619624402</v>
      </c>
      <c r="N177" s="146">
        <f>SV_SO_1718_1a!N176/SV_SO_1718_1a!$O176*100</f>
        <v>1.6446271807978665</v>
      </c>
      <c r="O177" s="128">
        <f>SV_SO_1718_1a!O176/SV_SO_1718_1a!$O176*100</f>
        <v>100</v>
      </c>
      <c r="P177" s="128">
        <f>SV_SO_1718_1a!P176/SV_SO_1718_1a!$V176*100</f>
        <v>0</v>
      </c>
      <c r="Q177" s="129">
        <f>SV_SO_1718_1a!Q176/SV_SO_1718_1a!$V176*100</f>
        <v>0.3217315004387248</v>
      </c>
      <c r="R177" s="128">
        <f>SV_SO_1718_1a!R176/SV_SO_1718_1a!$V176*100</f>
        <v>61.98206103149069</v>
      </c>
      <c r="S177" s="128">
        <f>SV_SO_1718_1a!S176/SV_SO_1718_1a!$V176*100</f>
        <v>27.668909037730334</v>
      </c>
      <c r="T177" s="129">
        <f>SV_SO_1718_1a!T176/SV_SO_1718_1a!$V176*100</f>
        <v>7.862922881934289</v>
      </c>
      <c r="U177" s="131">
        <f>SV_SO_1718_1a!U176/SV_SO_1718_1a!$V176*100</f>
        <v>2.1643755484059666</v>
      </c>
      <c r="V177" s="128">
        <f>SV_SO_1718_1a!V176/SV_SO_1718_1a!$V176*100</f>
        <v>100</v>
      </c>
    </row>
    <row r="178" spans="1:22" ht="12.75">
      <c r="A178" s="73" t="s">
        <v>46</v>
      </c>
      <c r="B178" s="128">
        <f>SV_SO_1718_1a!B177/SV_SO_1718_1a!$H177*100</f>
        <v>0</v>
      </c>
      <c r="C178" s="146">
        <f>SV_SO_1718_1a!C177/SV_SO_1718_1a!$H177*100</f>
        <v>1.1013215859030838</v>
      </c>
      <c r="D178" s="130">
        <f>SV_SO_1718_1a!D177/SV_SO_1718_1a!$H177*100</f>
        <v>47.136563876651984</v>
      </c>
      <c r="E178" s="146">
        <f>SV_SO_1718_1a!E177/SV_SO_1718_1a!$H177*100</f>
        <v>37.66519823788546</v>
      </c>
      <c r="F178" s="146">
        <f>SV_SO_1718_1a!F177/SV_SO_1718_1a!$H177*100</f>
        <v>11.013215859030836</v>
      </c>
      <c r="G178" s="146">
        <f>SV_SO_1718_1a!G177/SV_SO_1718_1a!$H177*100</f>
        <v>3.0837004405286343</v>
      </c>
      <c r="H178" s="128">
        <f>SV_SO_1718_1a!H177/SV_SO_1718_1a!$H177*100</f>
        <v>100</v>
      </c>
      <c r="I178" s="128">
        <f>SV_SO_1718_1a!I177/SV_SO_1718_1a!$O177*100</f>
        <v>0</v>
      </c>
      <c r="J178" s="146">
        <f>SV_SO_1718_1a!J177/SV_SO_1718_1a!$O177*100</f>
        <v>1.027749229188078</v>
      </c>
      <c r="K178" s="130">
        <f>SV_SO_1718_1a!K177/SV_SO_1718_1a!$O177*100</f>
        <v>63.514902363823225</v>
      </c>
      <c r="L178" s="146">
        <f>SV_SO_1718_1a!L177/SV_SO_1718_1a!$O177*100</f>
        <v>29.393627954779035</v>
      </c>
      <c r="M178" s="146">
        <f>SV_SO_1718_1a!M177/SV_SO_1718_1a!$O177*100</f>
        <v>4.522096608427543</v>
      </c>
      <c r="N178" s="146">
        <f>SV_SO_1718_1a!N177/SV_SO_1718_1a!$O177*100</f>
        <v>1.5416238437821173</v>
      </c>
      <c r="O178" s="128">
        <f>SV_SO_1718_1a!O177/SV_SO_1718_1a!$O177*100</f>
        <v>100</v>
      </c>
      <c r="P178" s="128">
        <f>SV_SO_1718_1a!P177/SV_SO_1718_1a!$V177*100</f>
        <v>0</v>
      </c>
      <c r="Q178" s="129">
        <f>SV_SO_1718_1a!Q177/SV_SO_1718_1a!$V177*100</f>
        <v>1.051156271899089</v>
      </c>
      <c r="R178" s="128">
        <f>SV_SO_1718_1a!R177/SV_SO_1718_1a!$V177*100</f>
        <v>58.30413454800281</v>
      </c>
      <c r="S178" s="128">
        <f>SV_SO_1718_1a!S177/SV_SO_1718_1a!$V177*100</f>
        <v>32.02522775052557</v>
      </c>
      <c r="T178" s="129">
        <f>SV_SO_1718_1a!T177/SV_SO_1718_1a!$V177*100</f>
        <v>6.587245970567625</v>
      </c>
      <c r="U178" s="131">
        <f>SV_SO_1718_1a!U177/SV_SO_1718_1a!$V177*100</f>
        <v>2.0322354590049057</v>
      </c>
      <c r="V178" s="128">
        <f>SV_SO_1718_1a!V177/SV_SO_1718_1a!$V177*100</f>
        <v>100</v>
      </c>
    </row>
    <row r="179" spans="1:22" ht="12.75">
      <c r="A179" s="73" t="s">
        <v>47</v>
      </c>
      <c r="B179" s="128">
        <f>SV_SO_1718_1a!B178/SV_SO_1718_1a!$H178*100</f>
        <v>0</v>
      </c>
      <c r="C179" s="146">
        <f>SV_SO_1718_1a!C178/SV_SO_1718_1a!$H178*100</f>
        <v>0.013061650992685477</v>
      </c>
      <c r="D179" s="130">
        <f>SV_SO_1718_1a!D178/SV_SO_1718_1a!$H178*100</f>
        <v>39.35475444096134</v>
      </c>
      <c r="E179" s="146">
        <f>SV_SO_1718_1a!E178/SV_SO_1718_1a!$H178*100</f>
        <v>42.907523510971785</v>
      </c>
      <c r="F179" s="146">
        <f>SV_SO_1718_1a!F178/SV_SO_1718_1a!$H178*100</f>
        <v>13.061650992685475</v>
      </c>
      <c r="G179" s="146">
        <f>SV_SO_1718_1a!G178/SV_SO_1718_1a!$H178*100</f>
        <v>4.663009404388715</v>
      </c>
      <c r="H179" s="128">
        <f>SV_SO_1718_1a!H178/SV_SO_1718_1a!$H178*100</f>
        <v>100</v>
      </c>
      <c r="I179" s="128">
        <f>SV_SO_1718_1a!I178/SV_SO_1718_1a!$O178*100</f>
        <v>0</v>
      </c>
      <c r="J179" s="146">
        <f>SV_SO_1718_1a!J178/SV_SO_1718_1a!$O178*100</f>
        <v>0.06472491909385113</v>
      </c>
      <c r="K179" s="130">
        <f>SV_SO_1718_1a!K178/SV_SO_1718_1a!$O178*100</f>
        <v>42.66990291262136</v>
      </c>
      <c r="L179" s="146">
        <f>SV_SO_1718_1a!L178/SV_SO_1718_1a!$O178*100</f>
        <v>42.9126213592233</v>
      </c>
      <c r="M179" s="146">
        <f>SV_SO_1718_1a!M178/SV_SO_1718_1a!$O178*100</f>
        <v>11.165048543689322</v>
      </c>
      <c r="N179" s="146">
        <f>SV_SO_1718_1a!N178/SV_SO_1718_1a!$O178*100</f>
        <v>3.1877022653721685</v>
      </c>
      <c r="O179" s="128">
        <f>SV_SO_1718_1a!O178/SV_SO_1718_1a!$O178*100</f>
        <v>100</v>
      </c>
      <c r="P179" s="128">
        <f>SV_SO_1718_1a!P178/SV_SO_1718_1a!$V178*100</f>
        <v>0</v>
      </c>
      <c r="Q179" s="129">
        <f>SV_SO_1718_1a!Q178/SV_SO_1718_1a!$V178*100</f>
        <v>0.03613761202659728</v>
      </c>
      <c r="R179" s="128">
        <f>SV_SO_1718_1a!R178/SV_SO_1718_1a!$V178*100</f>
        <v>40.83550159005493</v>
      </c>
      <c r="S179" s="128">
        <f>SV_SO_1718_1a!S178/SV_SO_1718_1a!$V178*100</f>
        <v>42.909800520381616</v>
      </c>
      <c r="T179" s="129">
        <f>SV_SO_1718_1a!T178/SV_SO_1718_1a!$V178*100</f>
        <v>12.214512864989882</v>
      </c>
      <c r="U179" s="131">
        <f>SV_SO_1718_1a!U178/SV_SO_1718_1a!$V178*100</f>
        <v>4.004047412546979</v>
      </c>
      <c r="V179" s="128">
        <f>SV_SO_1718_1a!V178/SV_SO_1718_1a!$V178*100</f>
        <v>100</v>
      </c>
    </row>
    <row r="180" spans="1:22" ht="12.75">
      <c r="A180" s="29" t="s">
        <v>1</v>
      </c>
      <c r="B180" s="147">
        <f>SV_SO_1718_1a!B179/SV_SO_1718_1a!$H179*100</f>
        <v>0.019873472226822564</v>
      </c>
      <c r="C180" s="148">
        <f>SV_SO_1718_1a!C179/SV_SO_1718_1a!$H179*100</f>
        <v>1.3215859030837005</v>
      </c>
      <c r="D180" s="149">
        <f>SV_SO_1718_1a!D179/SV_SO_1718_1a!$H179*100</f>
        <v>61.5945149216654</v>
      </c>
      <c r="E180" s="148">
        <f>SV_SO_1718_1a!E179/SV_SO_1718_1a!$H179*100</f>
        <v>27.001424265509588</v>
      </c>
      <c r="F180" s="148">
        <f>SV_SO_1718_1a!F179/SV_SO_1718_1a!$H179*100</f>
        <v>7.710907224007155</v>
      </c>
      <c r="G180" s="148">
        <f>SV_SO_1718_1a!G179/SV_SO_1718_1a!$H179*100</f>
        <v>2.3516942135073364</v>
      </c>
      <c r="H180" s="147">
        <f>SV_SO_1718_1a!H179/SV_SO_1718_1a!$H179*100</f>
        <v>100</v>
      </c>
      <c r="I180" s="147">
        <f>SV_SO_1718_1a!I179/SV_SO_1718_1a!$O179*100</f>
        <v>0.006506392530661374</v>
      </c>
      <c r="J180" s="148">
        <f>SV_SO_1718_1a!J179/SV_SO_1718_1a!$O179*100</f>
        <v>1.1874166368457009</v>
      </c>
      <c r="K180" s="149">
        <f>SV_SO_1718_1a!K179/SV_SO_1718_1a!$O179*100</f>
        <v>71.21571944435408</v>
      </c>
      <c r="L180" s="148">
        <f>SV_SO_1718_1a!L179/SV_SO_1718_1a!$O179*100</f>
        <v>21.513386902631837</v>
      </c>
      <c r="M180" s="148">
        <f>SV_SO_1718_1a!M179/SV_SO_1718_1a!$O179*100</f>
        <v>4.814730472689417</v>
      </c>
      <c r="N180" s="148">
        <f>SV_SO_1718_1a!N179/SV_SO_1718_1a!$O179*100</f>
        <v>1.2622401509483068</v>
      </c>
      <c r="O180" s="147">
        <f>SV_SO_1718_1a!O179/SV_SO_1718_1a!$O179*100</f>
        <v>100</v>
      </c>
      <c r="P180" s="147">
        <f>SV_SO_1718_1a!P179/SV_SO_1718_1a!$V179*100</f>
        <v>0.013129821106187428</v>
      </c>
      <c r="Q180" s="133">
        <f>SV_SO_1718_1a!Q179/SV_SO_1718_1a!$V179*100</f>
        <v>1.2538979156408994</v>
      </c>
      <c r="R180" s="134">
        <f>SV_SO_1718_1a!R179/SV_SO_1718_1a!$V179*100</f>
        <v>66.4483833907763</v>
      </c>
      <c r="S180" s="133">
        <f>SV_SO_1718_1a!S179/SV_SO_1718_1a!$V179*100</f>
        <v>24.232726079107174</v>
      </c>
      <c r="T180" s="133">
        <f>SV_SO_1718_1a!T179/SV_SO_1718_1a!$V179*100</f>
        <v>6.249794846545216</v>
      </c>
      <c r="U180" s="133">
        <f>SV_SO_1718_1a!U179/SV_SO_1718_1a!$V179*100</f>
        <v>1.8020679468242244</v>
      </c>
      <c r="V180" s="132">
        <f>SV_SO_1718_1a!V179/SV_SO_1718_1a!$V179*100</f>
        <v>100</v>
      </c>
    </row>
    <row r="181" spans="1:22" ht="12.75">
      <c r="A181" s="141" t="s">
        <v>19</v>
      </c>
      <c r="B181" s="142">
        <f>SV_SO_1718_1a!B180/SV_SO_1718_1a!$H180*100</f>
        <v>0.021775987307710253</v>
      </c>
      <c r="C181" s="143">
        <f>SV_SO_1718_1a!C180/SV_SO_1718_1a!$H180*100</f>
        <v>1.2785615404955593</v>
      </c>
      <c r="D181" s="144">
        <f>SV_SO_1718_1a!D180/SV_SO_1718_1a!$H180*100</f>
        <v>61.16563749202844</v>
      </c>
      <c r="E181" s="143">
        <f>SV_SO_1718_1a!E180/SV_SO_1718_1a!$H180*100</f>
        <v>27.73483069169868</v>
      </c>
      <c r="F181" s="143">
        <f>SV_SO_1718_1a!F180/SV_SO_1718_1a!$H180*100</f>
        <v>7.5640447340996415</v>
      </c>
      <c r="G181" s="143">
        <f>SV_SO_1718_1a!G180/SV_SO_1718_1a!$H180*100</f>
        <v>2.235149554369974</v>
      </c>
      <c r="H181" s="142">
        <f>SV_SO_1718_1a!H180/SV_SO_1718_1a!$H180*100</f>
        <v>100</v>
      </c>
      <c r="I181" s="142">
        <f>SV_SO_1718_1a!I180/SV_SO_1718_1a!$O180*100</f>
        <v>0.007837850547865753</v>
      </c>
      <c r="J181" s="143">
        <f>SV_SO_1718_1a!J180/SV_SO_1718_1a!$O180*100</f>
        <v>1.2321101061244966</v>
      </c>
      <c r="K181" s="144">
        <f>SV_SO_1718_1a!K180/SV_SO_1718_1a!$O180*100</f>
        <v>70.38860063016318</v>
      </c>
      <c r="L181" s="143">
        <f>SV_SO_1718_1a!L180/SV_SO_1718_1a!$O180*100</f>
        <v>21.938143683476245</v>
      </c>
      <c r="M181" s="143">
        <f>SV_SO_1718_1a!M180/SV_SO_1718_1a!$O180*100</f>
        <v>5.132224538742496</v>
      </c>
      <c r="N181" s="143">
        <f>SV_SO_1718_1a!N180/SV_SO_1718_1a!$O180*100</f>
        <v>1.301083190945715</v>
      </c>
      <c r="O181" s="142">
        <f>SV_SO_1718_1a!O180/SV_SO_1718_1a!$O180*100</f>
        <v>100</v>
      </c>
      <c r="P181" s="142">
        <f>SV_SO_1718_1a!P180/SV_SO_1718_1a!$V180*100</f>
        <v>0.01483401517753974</v>
      </c>
      <c r="Q181" s="143">
        <f>SV_SO_1718_1a!Q180/SV_SO_1718_1a!$V180*100</f>
        <v>1.2554261266044158</v>
      </c>
      <c r="R181" s="142">
        <f>SV_SO_1718_1a!R180/SV_SO_1718_1a!$V180*100</f>
        <v>65.75918928203367</v>
      </c>
      <c r="S181" s="142">
        <f>SV_SO_1718_1a!S180/SV_SO_1718_1a!$V180*100</f>
        <v>24.847756160019987</v>
      </c>
      <c r="T181" s="143">
        <f>SV_SO_1718_1a!T180/SV_SO_1718_1a!$V180*100</f>
        <v>6.352862184191624</v>
      </c>
      <c r="U181" s="145">
        <f>SV_SO_1718_1a!U180/SV_SO_1718_1a!$V180*100</f>
        <v>1.769932231972768</v>
      </c>
      <c r="V181" s="142">
        <f>SV_SO_1718_1a!V180/SV_SO_1718_1a!$V180*100</f>
        <v>100</v>
      </c>
    </row>
    <row r="182" spans="1:22" ht="12.75">
      <c r="A182" s="158" t="s">
        <v>20</v>
      </c>
      <c r="B182" s="159">
        <f>SV_SO_1718_1a!B181/SV_SO_1718_1a!$H181*100</f>
        <v>0.02743551429341303</v>
      </c>
      <c r="C182" s="160">
        <f>SV_SO_1718_1a!C181/SV_SO_1718_1a!$H181*100</f>
        <v>1.4379149009137007</v>
      </c>
      <c r="D182" s="161">
        <f>SV_SO_1718_1a!D181/SV_SO_1718_1a!$H181*100</f>
        <v>68.86755015554957</v>
      </c>
      <c r="E182" s="160">
        <f>SV_SO_1718_1a!E181/SV_SO_1718_1a!$H181*100</f>
        <v>23.54212086323886</v>
      </c>
      <c r="F182" s="160">
        <f>SV_SO_1718_1a!F181/SV_SO_1718_1a!$H181*100</f>
        <v>5.008451118242167</v>
      </c>
      <c r="G182" s="160">
        <f>SV_SO_1718_1a!G181/SV_SO_1718_1a!$H181*100</f>
        <v>1.1165274477622908</v>
      </c>
      <c r="H182" s="159">
        <f>SV_SO_1718_1a!H181/SV_SO_1718_1a!$H181*100</f>
        <v>100</v>
      </c>
      <c r="I182" s="159">
        <f>SV_SO_1718_1a!I181/SV_SO_1718_1a!$O181*100</f>
        <v>0.017659108568199477</v>
      </c>
      <c r="J182" s="160">
        <f>SV_SO_1718_1a!J181/SV_SO_1718_1a!$O181*100</f>
        <v>1.3476422567331658</v>
      </c>
      <c r="K182" s="161">
        <f>SV_SO_1718_1a!K181/SV_SO_1718_1a!$O181*100</f>
        <v>75.03960685778867</v>
      </c>
      <c r="L182" s="160">
        <f>SV_SO_1718_1a!L181/SV_SO_1718_1a!$O181*100</f>
        <v>19.472951291133107</v>
      </c>
      <c r="M182" s="160">
        <f>SV_SO_1718_1a!M181/SV_SO_1718_1a!$O181*100</f>
        <v>3.4354534354534354</v>
      </c>
      <c r="N182" s="160">
        <f>SV_SO_1718_1a!N181/SV_SO_1718_1a!$O181*100</f>
        <v>0.686687050323414</v>
      </c>
      <c r="O182" s="159">
        <f>SV_SO_1718_1a!O181/SV_SO_1718_1a!$O181*100</f>
        <v>100</v>
      </c>
      <c r="P182" s="159">
        <f>SV_SO_1718_1a!P181/SV_SO_1718_1a!$V181*100</f>
        <v>0.022619204450266335</v>
      </c>
      <c r="Q182" s="160">
        <f>SV_SO_1718_1a!Q181/SV_SO_1718_1a!$V181*100</f>
        <v>1.393442419210913</v>
      </c>
      <c r="R182" s="159">
        <f>SV_SO_1718_1a!R181/SV_SO_1718_1a!$V181*100</f>
        <v>71.90819088620054</v>
      </c>
      <c r="S182" s="159">
        <f>SV_SO_1718_1a!S181/SV_SO_1718_1a!$V181*100</f>
        <v>21.53745963963382</v>
      </c>
      <c r="T182" s="160">
        <f>SV_SO_1718_1a!T181/SV_SO_1718_1a!$V181*100</f>
        <v>4.233519672493805</v>
      </c>
      <c r="U182" s="162">
        <f>SV_SO_1718_1a!U181/SV_SO_1718_1a!$V181*100</f>
        <v>0.9047681780106533</v>
      </c>
      <c r="V182" s="159">
        <f>SV_SO_1718_1a!V181/SV_SO_1718_1a!$V181*100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A145" sqref="A145"/>
    </sheetView>
  </sheetViews>
  <sheetFormatPr defaultColWidth="22.7109375" defaultRowHeight="12.75"/>
  <cols>
    <col min="1" max="1" width="17.00390625" style="73" customWidth="1"/>
    <col min="2" max="2" width="6.421875" style="73" customWidth="1"/>
    <col min="3" max="3" width="7.28125" style="73" customWidth="1"/>
    <col min="4" max="4" width="8.57421875" style="74" customWidth="1"/>
    <col min="5" max="8" width="7.28125" style="74" customWidth="1"/>
    <col min="9" max="9" width="6.421875" style="74" customWidth="1"/>
    <col min="10" max="10" width="7.28125" style="74" customWidth="1"/>
    <col min="11" max="11" width="8.7109375" style="74" customWidth="1"/>
    <col min="12" max="15" width="7.281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140625" style="73" customWidth="1"/>
    <col min="23" max="16384" width="22.7109375" style="74" customWidth="1"/>
  </cols>
  <sheetData>
    <row r="1" spans="1:3" ht="12.75">
      <c r="A1" s="30" t="s">
        <v>66</v>
      </c>
      <c r="C1" s="74"/>
    </row>
    <row r="2" spans="1:22" ht="12.75">
      <c r="A2" s="222" t="s">
        <v>5</v>
      </c>
      <c r="B2" s="222"/>
      <c r="C2" s="222"/>
      <c r="D2" s="222"/>
      <c r="E2" s="222"/>
      <c r="F2" s="222"/>
      <c r="G2" s="222"/>
      <c r="H2" s="222"/>
      <c r="I2" s="222"/>
      <c r="J2" s="222"/>
      <c r="K2" s="222"/>
      <c r="L2" s="222"/>
      <c r="M2" s="222"/>
      <c r="N2" s="222"/>
      <c r="O2" s="222"/>
      <c r="P2" s="222"/>
      <c r="Q2" s="222"/>
      <c r="R2" s="222"/>
      <c r="S2" s="222"/>
      <c r="T2" s="222"/>
      <c r="U2" s="222"/>
      <c r="V2" s="222"/>
    </row>
    <row r="3" spans="1:22" ht="12.75">
      <c r="A3" s="222" t="s">
        <v>50</v>
      </c>
      <c r="B3" s="222"/>
      <c r="C3" s="222"/>
      <c r="D3" s="222"/>
      <c r="E3" s="222"/>
      <c r="F3" s="222"/>
      <c r="G3" s="222"/>
      <c r="H3" s="222"/>
      <c r="I3" s="222"/>
      <c r="J3" s="222"/>
      <c r="K3" s="222"/>
      <c r="L3" s="222"/>
      <c r="M3" s="222"/>
      <c r="N3" s="222"/>
      <c r="O3" s="222"/>
      <c r="P3" s="222"/>
      <c r="Q3" s="222"/>
      <c r="R3" s="222"/>
      <c r="S3" s="222"/>
      <c r="T3" s="222"/>
      <c r="U3" s="222"/>
      <c r="V3" s="222"/>
    </row>
    <row r="4" spans="1:22" s="2" customFormat="1" ht="12.75">
      <c r="A4" s="223" t="s">
        <v>26</v>
      </c>
      <c r="B4" s="223"/>
      <c r="C4" s="223"/>
      <c r="D4" s="223"/>
      <c r="E4" s="223"/>
      <c r="F4" s="223"/>
      <c r="G4" s="223"/>
      <c r="H4" s="223"/>
      <c r="I4" s="223"/>
      <c r="J4" s="223"/>
      <c r="K4" s="223"/>
      <c r="L4" s="223"/>
      <c r="M4" s="223"/>
      <c r="N4" s="223"/>
      <c r="O4" s="223"/>
      <c r="P4" s="223"/>
      <c r="Q4" s="223"/>
      <c r="R4" s="223"/>
      <c r="S4" s="223"/>
      <c r="T4" s="223"/>
      <c r="U4" s="223"/>
      <c r="V4" s="223"/>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2" t="s">
        <v>6</v>
      </c>
      <c r="B6" s="222"/>
      <c r="C6" s="222"/>
      <c r="D6" s="222"/>
      <c r="E6" s="222"/>
      <c r="F6" s="222"/>
      <c r="G6" s="222"/>
      <c r="H6" s="222"/>
      <c r="I6" s="222"/>
      <c r="J6" s="222"/>
      <c r="K6" s="222"/>
      <c r="L6" s="222"/>
      <c r="M6" s="222"/>
      <c r="N6" s="222"/>
      <c r="O6" s="222"/>
      <c r="P6" s="222"/>
      <c r="Q6" s="222"/>
      <c r="R6" s="222"/>
      <c r="S6" s="222"/>
      <c r="T6" s="222"/>
      <c r="U6" s="222"/>
      <c r="V6" s="222"/>
    </row>
    <row r="7" ht="5.25" customHeight="1" thickBot="1">
      <c r="C7" s="74"/>
    </row>
    <row r="8" spans="1:22" ht="12.75">
      <c r="A8" s="75"/>
      <c r="B8" s="216" t="s">
        <v>30</v>
      </c>
      <c r="C8" s="217"/>
      <c r="D8" s="217"/>
      <c r="E8" s="217"/>
      <c r="F8" s="217"/>
      <c r="G8" s="217"/>
      <c r="H8" s="218"/>
      <c r="I8" s="216" t="s">
        <v>31</v>
      </c>
      <c r="J8" s="217"/>
      <c r="K8" s="217"/>
      <c r="L8" s="217"/>
      <c r="M8" s="217"/>
      <c r="N8" s="217"/>
      <c r="O8" s="218"/>
      <c r="P8" s="216" t="s">
        <v>1</v>
      </c>
      <c r="Q8" s="217"/>
      <c r="R8" s="217"/>
      <c r="S8" s="217"/>
      <c r="T8" s="217"/>
      <c r="U8" s="217"/>
      <c r="V8" s="217"/>
    </row>
    <row r="9" spans="2:22" ht="12.75">
      <c r="B9" s="232" t="s">
        <v>32</v>
      </c>
      <c r="C9" s="233"/>
      <c r="D9" s="76" t="s">
        <v>33</v>
      </c>
      <c r="E9" s="233" t="s">
        <v>34</v>
      </c>
      <c r="F9" s="233"/>
      <c r="G9" s="233"/>
      <c r="H9" s="77" t="s">
        <v>1</v>
      </c>
      <c r="I9" s="232" t="s">
        <v>32</v>
      </c>
      <c r="J9" s="234"/>
      <c r="K9" s="73" t="s">
        <v>33</v>
      </c>
      <c r="L9" s="232" t="s">
        <v>34</v>
      </c>
      <c r="M9" s="233"/>
      <c r="N9" s="233"/>
      <c r="O9" s="77" t="s">
        <v>1</v>
      </c>
      <c r="P9" s="232" t="s">
        <v>32</v>
      </c>
      <c r="Q9" s="234"/>
      <c r="R9" s="73" t="s">
        <v>33</v>
      </c>
      <c r="S9" s="232" t="s">
        <v>34</v>
      </c>
      <c r="T9" s="233"/>
      <c r="U9" s="233"/>
      <c r="V9" s="77" t="s">
        <v>1</v>
      </c>
    </row>
    <row r="10" spans="1:22" ht="12.75">
      <c r="A10" s="168" t="s">
        <v>35</v>
      </c>
      <c r="B10" s="169" t="s">
        <v>36</v>
      </c>
      <c r="C10" s="168">
        <v>1</v>
      </c>
      <c r="D10" s="170" t="s">
        <v>37</v>
      </c>
      <c r="E10" s="168" t="s">
        <v>38</v>
      </c>
      <c r="F10" s="168" t="s">
        <v>39</v>
      </c>
      <c r="G10" s="168" t="s">
        <v>40</v>
      </c>
      <c r="H10" s="171"/>
      <c r="I10" s="169" t="s">
        <v>36</v>
      </c>
      <c r="J10" s="168">
        <v>1</v>
      </c>
      <c r="K10" s="170" t="s">
        <v>37</v>
      </c>
      <c r="L10" s="168" t="s">
        <v>38</v>
      </c>
      <c r="M10" s="168" t="s">
        <v>39</v>
      </c>
      <c r="N10" s="168" t="s">
        <v>40</v>
      </c>
      <c r="O10" s="171"/>
      <c r="P10" s="169" t="s">
        <v>36</v>
      </c>
      <c r="Q10" s="168">
        <v>1</v>
      </c>
      <c r="R10" s="170" t="s">
        <v>37</v>
      </c>
      <c r="S10" s="168" t="s">
        <v>38</v>
      </c>
      <c r="T10" s="168" t="s">
        <v>39</v>
      </c>
      <c r="U10" s="168" t="s">
        <v>40</v>
      </c>
      <c r="V10" s="171"/>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ht="12.75">
      <c r="A12" s="212" t="s">
        <v>61</v>
      </c>
      <c r="B12" s="88">
        <f>SUM(SV_SO_1718_1a!B30,SV_SO_1718_1a!B24)</f>
        <v>19</v>
      </c>
      <c r="C12" s="89">
        <f>SUM(SV_SO_1718_1a!C30,SV_SO_1718_1a!C24)</f>
        <v>877</v>
      </c>
      <c r="D12" s="90">
        <f>SUM(SV_SO_1718_1a!D30,SV_SO_1718_1a!D24)</f>
        <v>23505</v>
      </c>
      <c r="E12" s="89">
        <f>SUM(SV_SO_1718_1a!E30,SV_SO_1718_1a!E24)</f>
        <v>2508</v>
      </c>
      <c r="F12" s="89">
        <f>SUM(SV_SO_1718_1a!F30,SV_SO_1718_1a!F24)</f>
        <v>268</v>
      </c>
      <c r="G12" s="89">
        <f>SUM(SV_SO_1718_1a!G30,SV_SO_1718_1a!G24)</f>
        <v>24</v>
      </c>
      <c r="H12" s="88">
        <f>SUM(SV_SO_1718_1a!H30,SV_SO_1718_1a!H24)</f>
        <v>27201</v>
      </c>
      <c r="I12" s="88">
        <f>SUM(SV_SO_1718_1a!I30,SV_SO_1718_1a!I24)</f>
        <v>15</v>
      </c>
      <c r="J12" s="89">
        <f>SUM(SV_SO_1718_1a!J30,SV_SO_1718_1a!J24)</f>
        <v>799</v>
      </c>
      <c r="K12" s="90">
        <f>SUM(SV_SO_1718_1a!K30,SV_SO_1718_1a!K24)</f>
        <v>29957</v>
      </c>
      <c r="L12" s="89">
        <f>SUM(SV_SO_1718_1a!L30,SV_SO_1718_1a!L24)</f>
        <v>2394</v>
      </c>
      <c r="M12" s="89">
        <f>SUM(SV_SO_1718_1a!M30,SV_SO_1718_1a!M24)</f>
        <v>258</v>
      </c>
      <c r="N12" s="89">
        <f>SUM(SV_SO_1718_1a!N30,SV_SO_1718_1a!N24)</f>
        <v>25</v>
      </c>
      <c r="O12" s="88">
        <f>SUM(SV_SO_1718_1a!O30,SV_SO_1718_1a!O24)</f>
        <v>33448</v>
      </c>
      <c r="P12" s="88">
        <f>SUM(I12,B12)</f>
        <v>34</v>
      </c>
      <c r="Q12" s="89">
        <f aca="true" t="shared" si="0" ref="Q12:U16">SUM(J12,C12)</f>
        <v>1676</v>
      </c>
      <c r="R12" s="88">
        <f t="shared" si="0"/>
        <v>53462</v>
      </c>
      <c r="S12" s="88">
        <f t="shared" si="0"/>
        <v>4902</v>
      </c>
      <c r="T12" s="89">
        <f t="shared" si="0"/>
        <v>526</v>
      </c>
      <c r="U12" s="91">
        <f t="shared" si="0"/>
        <v>49</v>
      </c>
      <c r="V12" s="88">
        <f>SUM(O12,H12)</f>
        <v>60649</v>
      </c>
    </row>
    <row r="13" spans="1:22" ht="12.75">
      <c r="A13" s="212" t="s">
        <v>63</v>
      </c>
      <c r="B13" s="88">
        <f>SUM(SV_SO_1718_1a!B31,SV_SO_1718_1a!B25)</f>
        <v>1</v>
      </c>
      <c r="C13" s="102">
        <f>SUM(SV_SO_1718_1a!C31,SV_SO_1718_1a!C25)</f>
        <v>89</v>
      </c>
      <c r="D13" s="90">
        <f>SUM(SV_SO_1718_1a!D31,SV_SO_1718_1a!D25)</f>
        <v>14531</v>
      </c>
      <c r="E13" s="102">
        <f>SUM(SV_SO_1718_1a!E31,SV_SO_1718_1a!E25)</f>
        <v>5411</v>
      </c>
      <c r="F13" s="102">
        <f>SUM(SV_SO_1718_1a!F31,SV_SO_1718_1a!F25)</f>
        <v>1155</v>
      </c>
      <c r="G13" s="102">
        <f>SUM(SV_SO_1718_1a!G31,SV_SO_1718_1a!G25)</f>
        <v>144</v>
      </c>
      <c r="H13" s="88">
        <f>SUM(SV_SO_1718_1a!H31,SV_SO_1718_1a!H25)</f>
        <v>21331</v>
      </c>
      <c r="I13" s="88">
        <f>SUM(SV_SO_1718_1a!I31,SV_SO_1718_1a!I25)</f>
        <v>1</v>
      </c>
      <c r="J13" s="102">
        <f>SUM(SV_SO_1718_1a!J31,SV_SO_1718_1a!J25)</f>
        <v>39</v>
      </c>
      <c r="K13" s="90">
        <f>SUM(SV_SO_1718_1a!K31,SV_SO_1718_1a!K25)</f>
        <v>10706</v>
      </c>
      <c r="L13" s="102">
        <f>SUM(SV_SO_1718_1a!L31,SV_SO_1718_1a!L25)</f>
        <v>3702</v>
      </c>
      <c r="M13" s="102">
        <f>SUM(SV_SO_1718_1a!M31,SV_SO_1718_1a!M25)</f>
        <v>611</v>
      </c>
      <c r="N13" s="102">
        <f>SUM(SV_SO_1718_1a!N31,SV_SO_1718_1a!N25)</f>
        <v>78</v>
      </c>
      <c r="O13" s="88">
        <f>SUM(SV_SO_1718_1a!O31,SV_SO_1718_1a!O25)</f>
        <v>15137</v>
      </c>
      <c r="P13" s="88">
        <f>SUM(I13,B13)</f>
        <v>2</v>
      </c>
      <c r="Q13" s="89">
        <f t="shared" si="0"/>
        <v>128</v>
      </c>
      <c r="R13" s="88">
        <f t="shared" si="0"/>
        <v>25237</v>
      </c>
      <c r="S13" s="88">
        <f t="shared" si="0"/>
        <v>9113</v>
      </c>
      <c r="T13" s="89">
        <f t="shared" si="0"/>
        <v>1766</v>
      </c>
      <c r="U13" s="91">
        <f t="shared" si="0"/>
        <v>222</v>
      </c>
      <c r="V13" s="88">
        <f>SUM(O13,H13)</f>
        <v>36468</v>
      </c>
    </row>
    <row r="14" spans="1:22" ht="12.75">
      <c r="A14" s="212" t="s">
        <v>62</v>
      </c>
      <c r="B14" s="88">
        <f>SUM(SV_SO_1718_1a!B32,SV_SO_1718_1a!B26)</f>
        <v>0</v>
      </c>
      <c r="C14" s="102">
        <f>SUM(SV_SO_1718_1a!C32,SV_SO_1718_1a!C26)</f>
        <v>12</v>
      </c>
      <c r="D14" s="90">
        <f>SUM(SV_SO_1718_1a!D32,SV_SO_1718_1a!D26)</f>
        <v>521</v>
      </c>
      <c r="E14" s="102">
        <f>SUM(SV_SO_1718_1a!E32,SV_SO_1718_1a!E26)</f>
        <v>304</v>
      </c>
      <c r="F14" s="102">
        <f>SUM(SV_SO_1718_1a!F32,SV_SO_1718_1a!F26)</f>
        <v>73</v>
      </c>
      <c r="G14" s="102">
        <f>SUM(SV_SO_1718_1a!G32,SV_SO_1718_1a!G26)</f>
        <v>9</v>
      </c>
      <c r="H14" s="88">
        <f>SUM(SV_SO_1718_1a!H32,SV_SO_1718_1a!H26)</f>
        <v>919</v>
      </c>
      <c r="I14" s="88">
        <f>SUM(SV_SO_1718_1a!I32,SV_SO_1718_1a!I26)</f>
        <v>2</v>
      </c>
      <c r="J14" s="102">
        <f>SUM(SV_SO_1718_1a!J32,SV_SO_1718_1a!J26)</f>
        <v>18</v>
      </c>
      <c r="K14" s="90">
        <f>SUM(SV_SO_1718_1a!K32,SV_SO_1718_1a!K26)</f>
        <v>1174</v>
      </c>
      <c r="L14" s="102">
        <f>SUM(SV_SO_1718_1a!L32,SV_SO_1718_1a!L26)</f>
        <v>399</v>
      </c>
      <c r="M14" s="102">
        <f>SUM(SV_SO_1718_1a!M32,SV_SO_1718_1a!M26)</f>
        <v>68</v>
      </c>
      <c r="N14" s="102">
        <f>SUM(SV_SO_1718_1a!N32,SV_SO_1718_1a!N26)</f>
        <v>14</v>
      </c>
      <c r="O14" s="88">
        <f>SUM(SV_SO_1718_1a!O32,SV_SO_1718_1a!O26)</f>
        <v>1675</v>
      </c>
      <c r="P14" s="88">
        <f>SUM(I14,B14)</f>
        <v>2</v>
      </c>
      <c r="Q14" s="89">
        <f t="shared" si="0"/>
        <v>30</v>
      </c>
      <c r="R14" s="88">
        <f t="shared" si="0"/>
        <v>1695</v>
      </c>
      <c r="S14" s="88">
        <f t="shared" si="0"/>
        <v>703</v>
      </c>
      <c r="T14" s="89">
        <f t="shared" si="0"/>
        <v>141</v>
      </c>
      <c r="U14" s="91">
        <f t="shared" si="0"/>
        <v>23</v>
      </c>
      <c r="V14" s="88">
        <f>SUM(O14,H14)</f>
        <v>2594</v>
      </c>
    </row>
    <row r="15" spans="1:22" ht="12.75">
      <c r="A15" s="212" t="s">
        <v>64</v>
      </c>
      <c r="B15" s="88">
        <f>SUM(SV_SO_1718_1a!B33,SV_SO_1718_1a!B27)</f>
        <v>0</v>
      </c>
      <c r="C15" s="102">
        <f>SUM(SV_SO_1718_1a!C33,SV_SO_1718_1a!C27)</f>
        <v>6</v>
      </c>
      <c r="D15" s="90">
        <f>SUM(SV_SO_1718_1a!D33,SV_SO_1718_1a!D27)</f>
        <v>6036</v>
      </c>
      <c r="E15" s="102">
        <f>SUM(SV_SO_1718_1a!E33,SV_SO_1718_1a!E27)</f>
        <v>6143</v>
      </c>
      <c r="F15" s="102">
        <f>SUM(SV_SO_1718_1a!F33,SV_SO_1718_1a!F27)</f>
        <v>1246</v>
      </c>
      <c r="G15" s="102">
        <f>SUM(SV_SO_1718_1a!G33,SV_SO_1718_1a!G27)</f>
        <v>197</v>
      </c>
      <c r="H15" s="88">
        <f>SUM(SV_SO_1718_1a!H33,SV_SO_1718_1a!H27)</f>
        <v>13628</v>
      </c>
      <c r="I15" s="88">
        <f>SUM(SV_SO_1718_1a!I33,SV_SO_1718_1a!I27)</f>
        <v>1</v>
      </c>
      <c r="J15" s="102">
        <f>SUM(SV_SO_1718_1a!J33,SV_SO_1718_1a!J27)</f>
        <v>2</v>
      </c>
      <c r="K15" s="90">
        <f>SUM(SV_SO_1718_1a!K33,SV_SO_1718_1a!K27)</f>
        <v>5005</v>
      </c>
      <c r="L15" s="102">
        <f>SUM(SV_SO_1718_1a!L33,SV_SO_1718_1a!L27)</f>
        <v>4739</v>
      </c>
      <c r="M15" s="102">
        <f>SUM(SV_SO_1718_1a!M33,SV_SO_1718_1a!M27)</f>
        <v>647</v>
      </c>
      <c r="N15" s="102">
        <f>SUM(SV_SO_1718_1a!N33,SV_SO_1718_1a!N27)</f>
        <v>87</v>
      </c>
      <c r="O15" s="88">
        <f>SUM(SV_SO_1718_1a!O33,SV_SO_1718_1a!O27)</f>
        <v>10481</v>
      </c>
      <c r="P15" s="88">
        <f>SUM(I15,B15)</f>
        <v>1</v>
      </c>
      <c r="Q15" s="89">
        <f t="shared" si="0"/>
        <v>8</v>
      </c>
      <c r="R15" s="88">
        <f t="shared" si="0"/>
        <v>11041</v>
      </c>
      <c r="S15" s="88">
        <f t="shared" si="0"/>
        <v>10882</v>
      </c>
      <c r="T15" s="89">
        <f t="shared" si="0"/>
        <v>1893</v>
      </c>
      <c r="U15" s="91">
        <f t="shared" si="0"/>
        <v>284</v>
      </c>
      <c r="V15" s="88">
        <f>SUM(O15,H15)</f>
        <v>24109</v>
      </c>
    </row>
    <row r="16" spans="1:22" s="60" customFormat="1" ht="12.75">
      <c r="A16" s="29" t="s">
        <v>1</v>
      </c>
      <c r="B16" s="92">
        <f>SUM(B12:B15)</f>
        <v>20</v>
      </c>
      <c r="C16" s="93">
        <f aca="true" t="shared" si="1" ref="C16:O16">SUM(C12:C15)</f>
        <v>984</v>
      </c>
      <c r="D16" s="94">
        <f t="shared" si="1"/>
        <v>44593</v>
      </c>
      <c r="E16" s="93">
        <f t="shared" si="1"/>
        <v>14366</v>
      </c>
      <c r="F16" s="93">
        <f t="shared" si="1"/>
        <v>2742</v>
      </c>
      <c r="G16" s="93">
        <f t="shared" si="1"/>
        <v>374</v>
      </c>
      <c r="H16" s="92">
        <f t="shared" si="1"/>
        <v>63079</v>
      </c>
      <c r="I16" s="92">
        <f t="shared" si="1"/>
        <v>19</v>
      </c>
      <c r="J16" s="93">
        <f t="shared" si="1"/>
        <v>858</v>
      </c>
      <c r="K16" s="94">
        <f t="shared" si="1"/>
        <v>46842</v>
      </c>
      <c r="L16" s="93">
        <f t="shared" si="1"/>
        <v>11234</v>
      </c>
      <c r="M16" s="93">
        <f t="shared" si="1"/>
        <v>1584</v>
      </c>
      <c r="N16" s="93">
        <f t="shared" si="1"/>
        <v>204</v>
      </c>
      <c r="O16" s="92">
        <f t="shared" si="1"/>
        <v>60741</v>
      </c>
      <c r="P16" s="92">
        <f>SUM(I16,B16)</f>
        <v>39</v>
      </c>
      <c r="Q16" s="93">
        <f t="shared" si="0"/>
        <v>1842</v>
      </c>
      <c r="R16" s="92">
        <f t="shared" si="0"/>
        <v>91435</v>
      </c>
      <c r="S16" s="92">
        <f t="shared" si="0"/>
        <v>25600</v>
      </c>
      <c r="T16" s="93">
        <f t="shared" si="0"/>
        <v>4326</v>
      </c>
      <c r="U16" s="95">
        <f t="shared" si="0"/>
        <v>578</v>
      </c>
      <c r="V16" s="92">
        <f>SUM(O16,H16)</f>
        <v>123820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61</v>
      </c>
      <c r="B19" s="88">
        <f>SUM(SV_SO_1718_1a!B39,SV_SO_1718_1a!B45)</f>
        <v>13</v>
      </c>
      <c r="C19" s="89">
        <f>SUM(SV_SO_1718_1a!C39,SV_SO_1718_1a!C45)</f>
        <v>688</v>
      </c>
      <c r="D19" s="90">
        <f>SUM(SV_SO_1718_1a!D39,SV_SO_1718_1a!D45)</f>
        <v>17494</v>
      </c>
      <c r="E19" s="89">
        <f>SUM(SV_SO_1718_1a!E39,SV_SO_1718_1a!E45)</f>
        <v>2645</v>
      </c>
      <c r="F19" s="89">
        <f>SUM(SV_SO_1718_1a!F39,SV_SO_1718_1a!F45)</f>
        <v>327</v>
      </c>
      <c r="G19" s="89">
        <f>SUM(SV_SO_1718_1a!G39,SV_SO_1718_1a!G45)</f>
        <v>41</v>
      </c>
      <c r="H19" s="88">
        <f>SUM(SV_SO_1718_1a!H39,SV_SO_1718_1a!H45)</f>
        <v>21208</v>
      </c>
      <c r="I19" s="88">
        <f>SUM(SV_SO_1718_1a!I39,SV_SO_1718_1a!I45)</f>
        <v>4</v>
      </c>
      <c r="J19" s="89">
        <f>SUM(SV_SO_1718_1a!J39,SV_SO_1718_1a!J45)</f>
        <v>678</v>
      </c>
      <c r="K19" s="90">
        <f>SUM(SV_SO_1718_1a!K39,SV_SO_1718_1a!K45)</f>
        <v>25355</v>
      </c>
      <c r="L19" s="89">
        <f>SUM(SV_SO_1718_1a!L39,SV_SO_1718_1a!L45)</f>
        <v>2388</v>
      </c>
      <c r="M19" s="89">
        <f>SUM(SV_SO_1718_1a!M39,SV_SO_1718_1a!M45)</f>
        <v>258</v>
      </c>
      <c r="N19" s="89">
        <f>SUM(SV_SO_1718_1a!N39,SV_SO_1718_1a!N45)</f>
        <v>30</v>
      </c>
      <c r="O19" s="88">
        <f>SUM(SV_SO_1718_1a!O39,SV_SO_1718_1a!O45)</f>
        <v>28713</v>
      </c>
      <c r="P19" s="88">
        <f>SUM(I19,B19)</f>
        <v>17</v>
      </c>
      <c r="Q19" s="89">
        <f aca="true" t="shared" si="2" ref="Q19:U23">SUM(J19,C19)</f>
        <v>1366</v>
      </c>
      <c r="R19" s="88">
        <f t="shared" si="2"/>
        <v>42849</v>
      </c>
      <c r="S19" s="88">
        <f t="shared" si="2"/>
        <v>5033</v>
      </c>
      <c r="T19" s="89">
        <f t="shared" si="2"/>
        <v>585</v>
      </c>
      <c r="U19" s="91">
        <f t="shared" si="2"/>
        <v>71</v>
      </c>
      <c r="V19" s="88">
        <f>SUM(O19,H19)</f>
        <v>49921</v>
      </c>
    </row>
    <row r="20" spans="1:22" ht="12.75">
      <c r="A20" s="212" t="s">
        <v>63</v>
      </c>
      <c r="B20" s="88">
        <f>SUM(SV_SO_1718_1a!B40,SV_SO_1718_1a!B46)</f>
        <v>0</v>
      </c>
      <c r="C20" s="102">
        <f>SUM(SV_SO_1718_1a!C40,SV_SO_1718_1a!C46)</f>
        <v>96</v>
      </c>
      <c r="D20" s="90">
        <f>SUM(SV_SO_1718_1a!D40,SV_SO_1718_1a!D46)</f>
        <v>14237</v>
      </c>
      <c r="E20" s="102">
        <f>SUM(SV_SO_1718_1a!E40,SV_SO_1718_1a!E46)</f>
        <v>6833</v>
      </c>
      <c r="F20" s="102">
        <f>SUM(SV_SO_1718_1a!F40,SV_SO_1718_1a!F46)</f>
        <v>1836</v>
      </c>
      <c r="G20" s="102">
        <f>SUM(SV_SO_1718_1a!G40,SV_SO_1718_1a!G46)</f>
        <v>388</v>
      </c>
      <c r="H20" s="88">
        <f>SUM(SV_SO_1718_1a!H40,SV_SO_1718_1a!H46)</f>
        <v>23390</v>
      </c>
      <c r="I20" s="88">
        <f>SUM(SV_SO_1718_1a!I40,SV_SO_1718_1a!I46)</f>
        <v>0</v>
      </c>
      <c r="J20" s="102">
        <f>SUM(SV_SO_1718_1a!J40,SV_SO_1718_1a!J46)</f>
        <v>56</v>
      </c>
      <c r="K20" s="90">
        <f>SUM(SV_SO_1718_1a!K40,SV_SO_1718_1a!K46)</f>
        <v>11871</v>
      </c>
      <c r="L20" s="102">
        <f>SUM(SV_SO_1718_1a!L40,SV_SO_1718_1a!L46)</f>
        <v>4591</v>
      </c>
      <c r="M20" s="102">
        <f>SUM(SV_SO_1718_1a!M40,SV_SO_1718_1a!M46)</f>
        <v>924</v>
      </c>
      <c r="N20" s="102">
        <f>SUM(SV_SO_1718_1a!N40,SV_SO_1718_1a!N46)</f>
        <v>189</v>
      </c>
      <c r="O20" s="88">
        <f>SUM(SV_SO_1718_1a!O40,SV_SO_1718_1a!O46)</f>
        <v>17631</v>
      </c>
      <c r="P20" s="88">
        <f>SUM(I20,B20)</f>
        <v>0</v>
      </c>
      <c r="Q20" s="89">
        <f t="shared" si="2"/>
        <v>152</v>
      </c>
      <c r="R20" s="88">
        <f t="shared" si="2"/>
        <v>26108</v>
      </c>
      <c r="S20" s="88">
        <f t="shared" si="2"/>
        <v>11424</v>
      </c>
      <c r="T20" s="89">
        <f t="shared" si="2"/>
        <v>2760</v>
      </c>
      <c r="U20" s="91">
        <f t="shared" si="2"/>
        <v>577</v>
      </c>
      <c r="V20" s="88">
        <f>SUM(O20,H20)</f>
        <v>41021</v>
      </c>
    </row>
    <row r="21" spans="1:22" ht="12.75">
      <c r="A21" s="212" t="s">
        <v>62</v>
      </c>
      <c r="B21" s="88">
        <f>SUM(SV_SO_1718_1a!B41,SV_SO_1718_1a!B47)</f>
        <v>0</v>
      </c>
      <c r="C21" s="102">
        <f>SUM(SV_SO_1718_1a!C41,SV_SO_1718_1a!C47)</f>
        <v>15</v>
      </c>
      <c r="D21" s="90">
        <f>SUM(SV_SO_1718_1a!D41,SV_SO_1718_1a!D47)</f>
        <v>524</v>
      </c>
      <c r="E21" s="102">
        <f>SUM(SV_SO_1718_1a!E41,SV_SO_1718_1a!E47)</f>
        <v>390</v>
      </c>
      <c r="F21" s="102">
        <f>SUM(SV_SO_1718_1a!F41,SV_SO_1718_1a!F47)</f>
        <v>110</v>
      </c>
      <c r="G21" s="102">
        <f>SUM(SV_SO_1718_1a!G41,SV_SO_1718_1a!G47)</f>
        <v>32</v>
      </c>
      <c r="H21" s="88">
        <f>SUM(SV_SO_1718_1a!H41,SV_SO_1718_1a!H47)</f>
        <v>1071</v>
      </c>
      <c r="I21" s="88">
        <f>SUM(SV_SO_1718_1a!I41,SV_SO_1718_1a!I47)</f>
        <v>0</v>
      </c>
      <c r="J21" s="102">
        <f>SUM(SV_SO_1718_1a!J41,SV_SO_1718_1a!J47)</f>
        <v>22</v>
      </c>
      <c r="K21" s="90">
        <f>SUM(SV_SO_1718_1a!K41,SV_SO_1718_1a!K47)</f>
        <v>1258</v>
      </c>
      <c r="L21" s="102">
        <f>SUM(SV_SO_1718_1a!L41,SV_SO_1718_1a!L47)</f>
        <v>543</v>
      </c>
      <c r="M21" s="102">
        <f>SUM(SV_SO_1718_1a!M41,SV_SO_1718_1a!M47)</f>
        <v>115</v>
      </c>
      <c r="N21" s="102">
        <f>SUM(SV_SO_1718_1a!N41,SV_SO_1718_1a!N47)</f>
        <v>23</v>
      </c>
      <c r="O21" s="88">
        <f>SUM(SV_SO_1718_1a!O41,SV_SO_1718_1a!O47)</f>
        <v>1961</v>
      </c>
      <c r="P21" s="88">
        <f>SUM(I21,B21)</f>
        <v>0</v>
      </c>
      <c r="Q21" s="89">
        <f t="shared" si="2"/>
        <v>37</v>
      </c>
      <c r="R21" s="88">
        <f t="shared" si="2"/>
        <v>1782</v>
      </c>
      <c r="S21" s="88">
        <f t="shared" si="2"/>
        <v>933</v>
      </c>
      <c r="T21" s="89">
        <f t="shared" si="2"/>
        <v>225</v>
      </c>
      <c r="U21" s="91">
        <f t="shared" si="2"/>
        <v>55</v>
      </c>
      <c r="V21" s="88">
        <f>SUM(O21,H21)</f>
        <v>3032</v>
      </c>
    </row>
    <row r="22" spans="1:22" ht="12.75">
      <c r="A22" s="212" t="s">
        <v>64</v>
      </c>
      <c r="B22" s="88">
        <f>SUM(SV_SO_1718_1a!B42,SV_SO_1718_1a!B48)</f>
        <v>0</v>
      </c>
      <c r="C22" s="102">
        <f>SUM(SV_SO_1718_1a!C42,SV_SO_1718_1a!C48)</f>
        <v>4</v>
      </c>
      <c r="D22" s="90">
        <f>SUM(SV_SO_1718_1a!D42,SV_SO_1718_1a!D48)</f>
        <v>5878</v>
      </c>
      <c r="E22" s="102">
        <f>SUM(SV_SO_1718_1a!E42,SV_SO_1718_1a!E48)</f>
        <v>6285</v>
      </c>
      <c r="F22" s="102">
        <f>SUM(SV_SO_1718_1a!F42,SV_SO_1718_1a!F48)</f>
        <v>1571</v>
      </c>
      <c r="G22" s="102">
        <f>SUM(SV_SO_1718_1a!G42,SV_SO_1718_1a!G48)</f>
        <v>466</v>
      </c>
      <c r="H22" s="88">
        <f>SUM(SV_SO_1718_1a!H42,SV_SO_1718_1a!H48)</f>
        <v>14204</v>
      </c>
      <c r="I22" s="88">
        <f>SUM(SV_SO_1718_1a!I42,SV_SO_1718_1a!I48)</f>
        <v>0</v>
      </c>
      <c r="J22" s="102">
        <f>SUM(SV_SO_1718_1a!J42,SV_SO_1718_1a!J48)</f>
        <v>8</v>
      </c>
      <c r="K22" s="90">
        <f>SUM(SV_SO_1718_1a!K42,SV_SO_1718_1a!K48)</f>
        <v>5050</v>
      </c>
      <c r="L22" s="102">
        <f>SUM(SV_SO_1718_1a!L42,SV_SO_1718_1a!L48)</f>
        <v>4913</v>
      </c>
      <c r="M22" s="102">
        <f>SUM(SV_SO_1718_1a!M42,SV_SO_1718_1a!M48)</f>
        <v>1117</v>
      </c>
      <c r="N22" s="102">
        <f>SUM(SV_SO_1718_1a!N42,SV_SO_1718_1a!N48)</f>
        <v>253</v>
      </c>
      <c r="O22" s="88">
        <f>SUM(SV_SO_1718_1a!O42,SV_SO_1718_1a!O48)</f>
        <v>11341</v>
      </c>
      <c r="P22" s="88">
        <f>SUM(I22,B22)</f>
        <v>0</v>
      </c>
      <c r="Q22" s="89">
        <f t="shared" si="2"/>
        <v>12</v>
      </c>
      <c r="R22" s="88">
        <f t="shared" si="2"/>
        <v>10928</v>
      </c>
      <c r="S22" s="88">
        <f t="shared" si="2"/>
        <v>11198</v>
      </c>
      <c r="T22" s="89">
        <f t="shared" si="2"/>
        <v>2688</v>
      </c>
      <c r="U22" s="91">
        <f t="shared" si="2"/>
        <v>719</v>
      </c>
      <c r="V22" s="88">
        <f>SUM(O22,H22)</f>
        <v>25545</v>
      </c>
    </row>
    <row r="23" spans="1:22" s="30" customFormat="1" ht="12.75">
      <c r="A23" s="29" t="s">
        <v>1</v>
      </c>
      <c r="B23" s="97">
        <f>SUM(B19:B22)</f>
        <v>13</v>
      </c>
      <c r="C23" s="98">
        <f aca="true" t="shared" si="3" ref="C23:O23">SUM(C19:C22)</f>
        <v>803</v>
      </c>
      <c r="D23" s="99">
        <f t="shared" si="3"/>
        <v>38133</v>
      </c>
      <c r="E23" s="98">
        <f t="shared" si="3"/>
        <v>16153</v>
      </c>
      <c r="F23" s="98">
        <f t="shared" si="3"/>
        <v>3844</v>
      </c>
      <c r="G23" s="98">
        <f t="shared" si="3"/>
        <v>927</v>
      </c>
      <c r="H23" s="97">
        <f t="shared" si="3"/>
        <v>59873</v>
      </c>
      <c r="I23" s="97">
        <f t="shared" si="3"/>
        <v>4</v>
      </c>
      <c r="J23" s="98">
        <f t="shared" si="3"/>
        <v>764</v>
      </c>
      <c r="K23" s="99">
        <f t="shared" si="3"/>
        <v>43534</v>
      </c>
      <c r="L23" s="98">
        <f t="shared" si="3"/>
        <v>12435</v>
      </c>
      <c r="M23" s="98">
        <f t="shared" si="3"/>
        <v>2414</v>
      </c>
      <c r="N23" s="98">
        <f t="shared" si="3"/>
        <v>495</v>
      </c>
      <c r="O23" s="97">
        <f t="shared" si="3"/>
        <v>59646</v>
      </c>
      <c r="P23" s="97">
        <f>SUM(I23,B23)</f>
        <v>17</v>
      </c>
      <c r="Q23" s="98">
        <f t="shared" si="2"/>
        <v>1567</v>
      </c>
      <c r="R23" s="97">
        <f t="shared" si="2"/>
        <v>81667</v>
      </c>
      <c r="S23" s="97">
        <f t="shared" si="2"/>
        <v>28588</v>
      </c>
      <c r="T23" s="98">
        <f t="shared" si="2"/>
        <v>6258</v>
      </c>
      <c r="U23" s="100">
        <f t="shared" si="2"/>
        <v>1422</v>
      </c>
      <c r="V23" s="97">
        <f>SUM(O23,H23)</f>
        <v>119519</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61</v>
      </c>
      <c r="B25" s="173">
        <f>SUM(B19,B12)</f>
        <v>32</v>
      </c>
      <c r="C25" s="174">
        <f aca="true" t="shared" si="4" ref="C25:V25">SUM(C19,C12)</f>
        <v>1565</v>
      </c>
      <c r="D25" s="175">
        <f t="shared" si="4"/>
        <v>40999</v>
      </c>
      <c r="E25" s="174">
        <f t="shared" si="4"/>
        <v>5153</v>
      </c>
      <c r="F25" s="174">
        <f t="shared" si="4"/>
        <v>595</v>
      </c>
      <c r="G25" s="174">
        <f t="shared" si="4"/>
        <v>65</v>
      </c>
      <c r="H25" s="173">
        <f t="shared" si="4"/>
        <v>48409</v>
      </c>
      <c r="I25" s="173">
        <f t="shared" si="4"/>
        <v>19</v>
      </c>
      <c r="J25" s="174">
        <f t="shared" si="4"/>
        <v>1477</v>
      </c>
      <c r="K25" s="175">
        <f t="shared" si="4"/>
        <v>55312</v>
      </c>
      <c r="L25" s="174">
        <f t="shared" si="4"/>
        <v>4782</v>
      </c>
      <c r="M25" s="174">
        <f t="shared" si="4"/>
        <v>516</v>
      </c>
      <c r="N25" s="174">
        <f t="shared" si="4"/>
        <v>55</v>
      </c>
      <c r="O25" s="173">
        <f t="shared" si="4"/>
        <v>62161</v>
      </c>
      <c r="P25" s="173">
        <f t="shared" si="4"/>
        <v>51</v>
      </c>
      <c r="Q25" s="174">
        <f t="shared" si="4"/>
        <v>3042</v>
      </c>
      <c r="R25" s="173">
        <f t="shared" si="4"/>
        <v>96311</v>
      </c>
      <c r="S25" s="173">
        <f t="shared" si="4"/>
        <v>9935</v>
      </c>
      <c r="T25" s="174">
        <f t="shared" si="4"/>
        <v>1111</v>
      </c>
      <c r="U25" s="176">
        <f t="shared" si="4"/>
        <v>120</v>
      </c>
      <c r="V25" s="173">
        <f t="shared" si="4"/>
        <v>110570</v>
      </c>
    </row>
    <row r="26" spans="1:22" s="1" customFormat="1" ht="12.75">
      <c r="A26" s="212" t="s">
        <v>63</v>
      </c>
      <c r="B26" s="173">
        <f aca="true" t="shared" si="5" ref="B26:Q29">SUM(B20,B13)</f>
        <v>1</v>
      </c>
      <c r="C26" s="174">
        <f t="shared" si="5"/>
        <v>185</v>
      </c>
      <c r="D26" s="175">
        <f t="shared" si="5"/>
        <v>28768</v>
      </c>
      <c r="E26" s="174">
        <f t="shared" si="5"/>
        <v>12244</v>
      </c>
      <c r="F26" s="174">
        <f t="shared" si="5"/>
        <v>2991</v>
      </c>
      <c r="G26" s="174">
        <f t="shared" si="5"/>
        <v>532</v>
      </c>
      <c r="H26" s="173">
        <f t="shared" si="5"/>
        <v>44721</v>
      </c>
      <c r="I26" s="173">
        <f t="shared" si="5"/>
        <v>1</v>
      </c>
      <c r="J26" s="174">
        <f t="shared" si="5"/>
        <v>95</v>
      </c>
      <c r="K26" s="175">
        <f t="shared" si="5"/>
        <v>22577</v>
      </c>
      <c r="L26" s="174">
        <f t="shared" si="5"/>
        <v>8293</v>
      </c>
      <c r="M26" s="174">
        <f t="shared" si="5"/>
        <v>1535</v>
      </c>
      <c r="N26" s="174">
        <f t="shared" si="5"/>
        <v>267</v>
      </c>
      <c r="O26" s="173">
        <f t="shared" si="5"/>
        <v>32768</v>
      </c>
      <c r="P26" s="173">
        <f t="shared" si="5"/>
        <v>2</v>
      </c>
      <c r="Q26" s="174">
        <f t="shared" si="5"/>
        <v>280</v>
      </c>
      <c r="R26" s="173">
        <f aca="true" t="shared" si="6" ref="R26:V27">SUM(R20,R13)</f>
        <v>51345</v>
      </c>
      <c r="S26" s="173">
        <f t="shared" si="6"/>
        <v>20537</v>
      </c>
      <c r="T26" s="174">
        <f t="shared" si="6"/>
        <v>4526</v>
      </c>
      <c r="U26" s="176">
        <f t="shared" si="6"/>
        <v>799</v>
      </c>
      <c r="V26" s="173">
        <f t="shared" si="6"/>
        <v>77489</v>
      </c>
    </row>
    <row r="27" spans="1:22" s="1" customFormat="1" ht="12.75">
      <c r="A27" s="212" t="s">
        <v>62</v>
      </c>
      <c r="B27" s="173">
        <f t="shared" si="5"/>
        <v>0</v>
      </c>
      <c r="C27" s="174">
        <f t="shared" si="5"/>
        <v>27</v>
      </c>
      <c r="D27" s="175">
        <f t="shared" si="5"/>
        <v>1045</v>
      </c>
      <c r="E27" s="174">
        <f t="shared" si="5"/>
        <v>694</v>
      </c>
      <c r="F27" s="174">
        <f t="shared" si="5"/>
        <v>183</v>
      </c>
      <c r="G27" s="174">
        <f t="shared" si="5"/>
        <v>41</v>
      </c>
      <c r="H27" s="173">
        <f t="shared" si="5"/>
        <v>1990</v>
      </c>
      <c r="I27" s="173">
        <f t="shared" si="5"/>
        <v>2</v>
      </c>
      <c r="J27" s="174">
        <f t="shared" si="5"/>
        <v>40</v>
      </c>
      <c r="K27" s="175">
        <f t="shared" si="5"/>
        <v>2432</v>
      </c>
      <c r="L27" s="174">
        <f t="shared" si="5"/>
        <v>942</v>
      </c>
      <c r="M27" s="174">
        <f t="shared" si="5"/>
        <v>183</v>
      </c>
      <c r="N27" s="174">
        <f t="shared" si="5"/>
        <v>37</v>
      </c>
      <c r="O27" s="173">
        <f t="shared" si="5"/>
        <v>3636</v>
      </c>
      <c r="P27" s="173">
        <f t="shared" si="5"/>
        <v>2</v>
      </c>
      <c r="Q27" s="174">
        <f t="shared" si="5"/>
        <v>67</v>
      </c>
      <c r="R27" s="173">
        <f t="shared" si="6"/>
        <v>3477</v>
      </c>
      <c r="S27" s="173">
        <f t="shared" si="6"/>
        <v>1636</v>
      </c>
      <c r="T27" s="174">
        <f t="shared" si="6"/>
        <v>366</v>
      </c>
      <c r="U27" s="176">
        <f t="shared" si="6"/>
        <v>78</v>
      </c>
      <c r="V27" s="173">
        <f t="shared" si="6"/>
        <v>5626</v>
      </c>
    </row>
    <row r="28" spans="1:22" s="1" customFormat="1" ht="12.75">
      <c r="A28" s="212" t="s">
        <v>64</v>
      </c>
      <c r="B28" s="173">
        <f t="shared" si="5"/>
        <v>0</v>
      </c>
      <c r="C28" s="174">
        <f t="shared" si="5"/>
        <v>10</v>
      </c>
      <c r="D28" s="175">
        <f t="shared" si="5"/>
        <v>11914</v>
      </c>
      <c r="E28" s="174">
        <f t="shared" si="5"/>
        <v>12428</v>
      </c>
      <c r="F28" s="174">
        <f t="shared" si="5"/>
        <v>2817</v>
      </c>
      <c r="G28" s="174">
        <f t="shared" si="5"/>
        <v>663</v>
      </c>
      <c r="H28" s="173">
        <f t="shared" si="5"/>
        <v>27832</v>
      </c>
      <c r="I28" s="173">
        <f t="shared" si="5"/>
        <v>1</v>
      </c>
      <c r="J28" s="174">
        <f t="shared" si="5"/>
        <v>10</v>
      </c>
      <c r="K28" s="175">
        <f t="shared" si="5"/>
        <v>10055</v>
      </c>
      <c r="L28" s="174">
        <f t="shared" si="5"/>
        <v>9652</v>
      </c>
      <c r="M28" s="174">
        <f t="shared" si="5"/>
        <v>1764</v>
      </c>
      <c r="N28" s="174">
        <f t="shared" si="5"/>
        <v>340</v>
      </c>
      <c r="O28" s="173">
        <f t="shared" si="5"/>
        <v>21822</v>
      </c>
      <c r="P28" s="173">
        <f t="shared" si="5"/>
        <v>1</v>
      </c>
      <c r="Q28" s="174">
        <f t="shared" si="5"/>
        <v>20</v>
      </c>
      <c r="R28" s="173">
        <f aca="true" t="shared" si="7" ref="R28:V29">SUM(R22,R15)</f>
        <v>21969</v>
      </c>
      <c r="S28" s="173">
        <f t="shared" si="7"/>
        <v>22080</v>
      </c>
      <c r="T28" s="174">
        <f t="shared" si="7"/>
        <v>4581</v>
      </c>
      <c r="U28" s="176">
        <f t="shared" si="7"/>
        <v>1003</v>
      </c>
      <c r="V28" s="173">
        <f t="shared" si="7"/>
        <v>49654</v>
      </c>
    </row>
    <row r="29" spans="1:22" s="30" customFormat="1" ht="12.75">
      <c r="A29" s="29" t="s">
        <v>1</v>
      </c>
      <c r="B29" s="97">
        <f t="shared" si="5"/>
        <v>33</v>
      </c>
      <c r="C29" s="98">
        <f t="shared" si="5"/>
        <v>1787</v>
      </c>
      <c r="D29" s="99">
        <f t="shared" si="5"/>
        <v>82726</v>
      </c>
      <c r="E29" s="98">
        <f t="shared" si="5"/>
        <v>30519</v>
      </c>
      <c r="F29" s="98">
        <f t="shared" si="5"/>
        <v>6586</v>
      </c>
      <c r="G29" s="98">
        <f t="shared" si="5"/>
        <v>1301</v>
      </c>
      <c r="H29" s="97">
        <f t="shared" si="5"/>
        <v>122952</v>
      </c>
      <c r="I29" s="97">
        <f t="shared" si="5"/>
        <v>23</v>
      </c>
      <c r="J29" s="98">
        <f t="shared" si="5"/>
        <v>1622</v>
      </c>
      <c r="K29" s="99">
        <f t="shared" si="5"/>
        <v>90376</v>
      </c>
      <c r="L29" s="98">
        <f t="shared" si="5"/>
        <v>23669</v>
      </c>
      <c r="M29" s="98">
        <f t="shared" si="5"/>
        <v>3998</v>
      </c>
      <c r="N29" s="98">
        <f t="shared" si="5"/>
        <v>699</v>
      </c>
      <c r="O29" s="97">
        <f t="shared" si="5"/>
        <v>120387</v>
      </c>
      <c r="P29" s="97">
        <f t="shared" si="5"/>
        <v>56</v>
      </c>
      <c r="Q29" s="98">
        <f t="shared" si="5"/>
        <v>3409</v>
      </c>
      <c r="R29" s="97">
        <f t="shared" si="7"/>
        <v>173102</v>
      </c>
      <c r="S29" s="97">
        <f t="shared" si="7"/>
        <v>54188</v>
      </c>
      <c r="T29" s="98">
        <f t="shared" si="7"/>
        <v>10584</v>
      </c>
      <c r="U29" s="100">
        <f t="shared" si="7"/>
        <v>2000</v>
      </c>
      <c r="V29" s="97">
        <f t="shared" si="7"/>
        <v>243339</v>
      </c>
    </row>
    <row r="30" spans="2:22" s="73" customFormat="1" ht="12.75">
      <c r="B30" s="89"/>
      <c r="C30" s="89"/>
      <c r="D30" s="89"/>
      <c r="E30" s="89"/>
      <c r="F30" s="89"/>
      <c r="G30" s="89"/>
      <c r="H30" s="89"/>
      <c r="I30" s="89"/>
      <c r="J30" s="89"/>
      <c r="K30" s="89"/>
      <c r="L30" s="89"/>
      <c r="M30" s="89"/>
      <c r="N30" s="89"/>
      <c r="O30" s="89"/>
      <c r="P30" s="89"/>
      <c r="Q30" s="89"/>
      <c r="R30" s="89"/>
      <c r="S30" s="89"/>
      <c r="T30" s="89"/>
      <c r="U30" s="89"/>
      <c r="V30" s="89"/>
    </row>
    <row r="31" spans="2:22" s="73" customFormat="1" ht="12.75">
      <c r="B31" s="89"/>
      <c r="C31" s="89"/>
      <c r="D31" s="89"/>
      <c r="E31" s="89"/>
      <c r="F31" s="89"/>
      <c r="G31" s="89"/>
      <c r="H31" s="89"/>
      <c r="I31" s="89"/>
      <c r="J31" s="89"/>
      <c r="K31" s="89"/>
      <c r="L31" s="89"/>
      <c r="M31" s="89"/>
      <c r="N31" s="89"/>
      <c r="O31" s="89"/>
      <c r="P31" s="89"/>
      <c r="Q31" s="89"/>
      <c r="R31" s="89"/>
      <c r="S31" s="89"/>
      <c r="T31" s="89"/>
      <c r="U31" s="89"/>
      <c r="V31" s="89"/>
    </row>
    <row r="32" spans="2:22" s="73" customFormat="1" ht="12.75">
      <c r="B32" s="89"/>
      <c r="C32" s="89"/>
      <c r="D32" s="89"/>
      <c r="E32" s="89"/>
      <c r="F32" s="89"/>
      <c r="G32" s="89"/>
      <c r="H32" s="89"/>
      <c r="I32" s="89"/>
      <c r="J32" s="89"/>
      <c r="K32" s="89"/>
      <c r="L32" s="89"/>
      <c r="M32" s="89"/>
      <c r="N32" s="89"/>
      <c r="O32" s="89"/>
      <c r="P32" s="89"/>
      <c r="Q32" s="89"/>
      <c r="R32" s="89"/>
      <c r="S32" s="89"/>
      <c r="T32" s="89"/>
      <c r="U32" s="89"/>
      <c r="V32" s="89"/>
    </row>
    <row r="33" spans="2:22" s="73" customFormat="1" ht="12.75">
      <c r="B33" s="89"/>
      <c r="C33" s="89"/>
      <c r="D33" s="89"/>
      <c r="E33" s="89"/>
      <c r="F33" s="89"/>
      <c r="G33" s="89"/>
      <c r="H33" s="89"/>
      <c r="I33" s="89"/>
      <c r="J33" s="89"/>
      <c r="K33" s="89"/>
      <c r="L33" s="89"/>
      <c r="M33" s="89"/>
      <c r="N33" s="89"/>
      <c r="O33" s="89"/>
      <c r="P33" s="89"/>
      <c r="Q33" s="89"/>
      <c r="R33" s="89"/>
      <c r="S33" s="89"/>
      <c r="T33" s="89"/>
      <c r="U33" s="89"/>
      <c r="V33" s="89"/>
    </row>
    <row r="34" spans="2:22" s="73" customFormat="1" ht="12.75">
      <c r="B34" s="89"/>
      <c r="C34" s="89"/>
      <c r="D34" s="89"/>
      <c r="E34" s="89"/>
      <c r="F34" s="89"/>
      <c r="G34" s="89"/>
      <c r="H34" s="89"/>
      <c r="I34" s="89"/>
      <c r="J34" s="89"/>
      <c r="K34" s="89"/>
      <c r="L34" s="89"/>
      <c r="M34" s="89"/>
      <c r="N34" s="89"/>
      <c r="O34" s="89"/>
      <c r="P34" s="89"/>
      <c r="Q34" s="89"/>
      <c r="R34" s="89"/>
      <c r="S34" s="89"/>
      <c r="T34" s="89"/>
      <c r="U34" s="89"/>
      <c r="V34" s="89"/>
    </row>
    <row r="35" spans="2:22" s="73" customFormat="1" ht="12.75">
      <c r="B35" s="89"/>
      <c r="C35" s="89"/>
      <c r="D35" s="89"/>
      <c r="E35" s="89"/>
      <c r="F35" s="89"/>
      <c r="G35" s="89"/>
      <c r="H35" s="89"/>
      <c r="I35" s="89"/>
      <c r="J35" s="89"/>
      <c r="K35" s="89"/>
      <c r="L35" s="89"/>
      <c r="M35" s="89"/>
      <c r="N35" s="89"/>
      <c r="O35" s="89"/>
      <c r="P35" s="89"/>
      <c r="Q35" s="89"/>
      <c r="R35" s="89"/>
      <c r="S35" s="89"/>
      <c r="T35" s="89"/>
      <c r="U35" s="89"/>
      <c r="V35" s="89"/>
    </row>
    <row r="36" spans="2:22" s="73" customFormat="1" ht="12.75">
      <c r="B36" s="89"/>
      <c r="C36" s="89"/>
      <c r="D36" s="89"/>
      <c r="E36" s="89"/>
      <c r="F36" s="89"/>
      <c r="G36" s="89"/>
      <c r="H36" s="89"/>
      <c r="I36" s="89"/>
      <c r="J36" s="89"/>
      <c r="K36" s="89"/>
      <c r="L36" s="89"/>
      <c r="M36" s="89"/>
      <c r="N36" s="89"/>
      <c r="O36" s="89"/>
      <c r="P36" s="89"/>
      <c r="Q36" s="89"/>
      <c r="R36" s="89"/>
      <c r="S36" s="89"/>
      <c r="T36" s="89"/>
      <c r="U36" s="89"/>
      <c r="V36" s="89"/>
    </row>
    <row r="37" spans="2:22" s="73" customFormat="1" ht="12.75">
      <c r="B37" s="89"/>
      <c r="C37" s="89"/>
      <c r="D37" s="89"/>
      <c r="E37" s="89"/>
      <c r="F37" s="89"/>
      <c r="G37" s="89"/>
      <c r="H37" s="89"/>
      <c r="I37" s="89"/>
      <c r="J37" s="89"/>
      <c r="K37" s="89"/>
      <c r="L37" s="89"/>
      <c r="M37" s="89"/>
      <c r="N37" s="89"/>
      <c r="O37" s="89"/>
      <c r="P37" s="89"/>
      <c r="Q37" s="89"/>
      <c r="R37" s="89"/>
      <c r="S37" s="89"/>
      <c r="T37" s="89"/>
      <c r="U37" s="89"/>
      <c r="V37" s="89"/>
    </row>
    <row r="38" spans="2:22" s="73" customFormat="1" ht="12.75">
      <c r="B38" s="89"/>
      <c r="C38" s="89"/>
      <c r="D38" s="89"/>
      <c r="E38" s="89"/>
      <c r="F38" s="89"/>
      <c r="G38" s="89"/>
      <c r="H38" s="89"/>
      <c r="I38" s="89"/>
      <c r="J38" s="89"/>
      <c r="K38" s="89"/>
      <c r="L38" s="89"/>
      <c r="M38" s="89"/>
      <c r="N38" s="89"/>
      <c r="O38" s="89"/>
      <c r="P38" s="89"/>
      <c r="Q38" s="89"/>
      <c r="R38" s="89"/>
      <c r="S38" s="89"/>
      <c r="T38" s="89"/>
      <c r="U38" s="89"/>
      <c r="V38" s="89"/>
    </row>
    <row r="39" spans="2:22" s="73" customFormat="1" ht="12.75">
      <c r="B39" s="89"/>
      <c r="C39" s="89"/>
      <c r="D39" s="89"/>
      <c r="E39" s="89"/>
      <c r="F39" s="89"/>
      <c r="G39" s="89"/>
      <c r="H39" s="89"/>
      <c r="I39" s="89"/>
      <c r="J39" s="89"/>
      <c r="K39" s="89"/>
      <c r="L39" s="89"/>
      <c r="M39" s="89"/>
      <c r="N39" s="89"/>
      <c r="O39" s="89"/>
      <c r="P39" s="89"/>
      <c r="Q39" s="89"/>
      <c r="R39" s="89"/>
      <c r="S39" s="89"/>
      <c r="T39" s="89"/>
      <c r="U39" s="89"/>
      <c r="V39" s="89"/>
    </row>
    <row r="40" spans="2:22" s="73" customFormat="1" ht="12.75">
      <c r="B40" s="89"/>
      <c r="C40" s="89"/>
      <c r="D40" s="89"/>
      <c r="E40" s="89"/>
      <c r="F40" s="89"/>
      <c r="G40" s="89"/>
      <c r="H40" s="89"/>
      <c r="I40" s="89"/>
      <c r="J40" s="89"/>
      <c r="K40" s="89"/>
      <c r="L40" s="89"/>
      <c r="M40" s="89"/>
      <c r="N40" s="89"/>
      <c r="O40" s="89"/>
      <c r="P40" s="89"/>
      <c r="Q40" s="89"/>
      <c r="R40" s="89"/>
      <c r="S40" s="89"/>
      <c r="T40" s="89"/>
      <c r="U40" s="89"/>
      <c r="V40" s="89"/>
    </row>
    <row r="41" spans="2:22" s="73" customFormat="1" ht="12.75">
      <c r="B41" s="89"/>
      <c r="C41" s="89"/>
      <c r="D41" s="89"/>
      <c r="E41" s="89"/>
      <c r="F41" s="89"/>
      <c r="G41" s="89"/>
      <c r="H41" s="89"/>
      <c r="I41" s="89"/>
      <c r="J41" s="89"/>
      <c r="K41" s="89"/>
      <c r="L41" s="89"/>
      <c r="M41" s="89"/>
      <c r="N41" s="89"/>
      <c r="O41" s="89"/>
      <c r="P41" s="89"/>
      <c r="Q41" s="89"/>
      <c r="R41" s="89"/>
      <c r="S41" s="89"/>
      <c r="T41" s="89"/>
      <c r="U41" s="89"/>
      <c r="V41" s="89"/>
    </row>
    <row r="42" spans="2:22" s="73" customFormat="1" ht="12.75">
      <c r="B42" s="89"/>
      <c r="C42" s="89"/>
      <c r="D42" s="89"/>
      <c r="E42" s="89"/>
      <c r="F42" s="89"/>
      <c r="G42" s="89"/>
      <c r="H42" s="89"/>
      <c r="I42" s="89"/>
      <c r="J42" s="89"/>
      <c r="K42" s="89"/>
      <c r="L42" s="89"/>
      <c r="M42" s="89"/>
      <c r="N42" s="89"/>
      <c r="O42" s="89"/>
      <c r="P42" s="89"/>
      <c r="Q42" s="89"/>
      <c r="R42" s="89"/>
      <c r="S42" s="89"/>
      <c r="T42" s="89"/>
      <c r="U42" s="89"/>
      <c r="V42" s="89"/>
    </row>
    <row r="43" spans="1:22" ht="12.75">
      <c r="A43" s="30" t="s">
        <v>66</v>
      </c>
      <c r="C43" s="74"/>
      <c r="V43" s="89"/>
    </row>
    <row r="44" spans="1:22" ht="12.75">
      <c r="A44" s="222" t="s">
        <v>5</v>
      </c>
      <c r="B44" s="222"/>
      <c r="C44" s="222"/>
      <c r="D44" s="222"/>
      <c r="E44" s="222"/>
      <c r="F44" s="222"/>
      <c r="G44" s="222"/>
      <c r="H44" s="222"/>
      <c r="I44" s="222"/>
      <c r="J44" s="222"/>
      <c r="K44" s="222"/>
      <c r="L44" s="222"/>
      <c r="M44" s="222"/>
      <c r="N44" s="222"/>
      <c r="O44" s="222"/>
      <c r="P44" s="222"/>
      <c r="Q44" s="222"/>
      <c r="R44" s="222"/>
      <c r="S44" s="222"/>
      <c r="T44" s="222"/>
      <c r="U44" s="222"/>
      <c r="V44" s="222"/>
    </row>
    <row r="45" spans="1:22" ht="12.75">
      <c r="A45" s="222" t="s">
        <v>50</v>
      </c>
      <c r="B45" s="222"/>
      <c r="C45" s="222"/>
      <c r="D45" s="222"/>
      <c r="E45" s="222"/>
      <c r="F45" s="222"/>
      <c r="G45" s="222"/>
      <c r="H45" s="222"/>
      <c r="I45" s="222"/>
      <c r="J45" s="222"/>
      <c r="K45" s="222"/>
      <c r="L45" s="222"/>
      <c r="M45" s="222"/>
      <c r="N45" s="222"/>
      <c r="O45" s="222"/>
      <c r="P45" s="222"/>
      <c r="Q45" s="222"/>
      <c r="R45" s="222"/>
      <c r="S45" s="222"/>
      <c r="T45" s="222"/>
      <c r="U45" s="222"/>
      <c r="V45" s="222"/>
    </row>
    <row r="46" spans="1:22" s="2" customFormat="1" ht="12.75">
      <c r="A46" s="223" t="s">
        <v>26</v>
      </c>
      <c r="B46" s="223"/>
      <c r="C46" s="223"/>
      <c r="D46" s="223"/>
      <c r="E46" s="223"/>
      <c r="F46" s="223"/>
      <c r="G46" s="223"/>
      <c r="H46" s="223"/>
      <c r="I46" s="223"/>
      <c r="J46" s="223"/>
      <c r="K46" s="223"/>
      <c r="L46" s="223"/>
      <c r="M46" s="223"/>
      <c r="N46" s="223"/>
      <c r="O46" s="223"/>
      <c r="P46" s="223"/>
      <c r="Q46" s="223"/>
      <c r="R46" s="223"/>
      <c r="S46" s="223"/>
      <c r="T46" s="223"/>
      <c r="U46" s="223"/>
      <c r="V46" s="223"/>
    </row>
    <row r="47" spans="1:22" s="2" customFormat="1" ht="12.75">
      <c r="A47" s="72"/>
      <c r="B47" s="72"/>
      <c r="C47" s="72"/>
      <c r="D47" s="72"/>
      <c r="E47" s="72"/>
      <c r="F47" s="72"/>
      <c r="G47" s="72"/>
      <c r="H47" s="72"/>
      <c r="I47" s="72"/>
      <c r="J47" s="72"/>
      <c r="K47" s="72"/>
      <c r="L47" s="72"/>
      <c r="M47" s="72"/>
      <c r="N47" s="72"/>
      <c r="O47" s="72"/>
      <c r="P47" s="72"/>
      <c r="Q47" s="72"/>
      <c r="R47" s="72"/>
      <c r="S47" s="72"/>
      <c r="T47" s="72"/>
      <c r="U47" s="72"/>
      <c r="V47" s="72"/>
    </row>
    <row r="48" spans="1:22" ht="12.75">
      <c r="A48" s="222" t="s">
        <v>21</v>
      </c>
      <c r="B48" s="222"/>
      <c r="C48" s="222"/>
      <c r="D48" s="222"/>
      <c r="E48" s="222"/>
      <c r="F48" s="222"/>
      <c r="G48" s="222"/>
      <c r="H48" s="222"/>
      <c r="I48" s="222"/>
      <c r="J48" s="222"/>
      <c r="K48" s="222"/>
      <c r="L48" s="222"/>
      <c r="M48" s="222"/>
      <c r="N48" s="222"/>
      <c r="O48" s="222"/>
      <c r="P48" s="222"/>
      <c r="Q48" s="222"/>
      <c r="R48" s="222"/>
      <c r="S48" s="222"/>
      <c r="T48" s="222"/>
      <c r="U48" s="222"/>
      <c r="V48" s="222"/>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5"/>
      <c r="B50" s="216" t="s">
        <v>30</v>
      </c>
      <c r="C50" s="217"/>
      <c r="D50" s="217"/>
      <c r="E50" s="217"/>
      <c r="F50" s="217"/>
      <c r="G50" s="217"/>
      <c r="H50" s="218"/>
      <c r="I50" s="216" t="s">
        <v>31</v>
      </c>
      <c r="J50" s="217"/>
      <c r="K50" s="217"/>
      <c r="L50" s="217"/>
      <c r="M50" s="217"/>
      <c r="N50" s="217"/>
      <c r="O50" s="218"/>
      <c r="P50" s="216" t="s">
        <v>1</v>
      </c>
      <c r="Q50" s="217"/>
      <c r="R50" s="217"/>
      <c r="S50" s="217"/>
      <c r="T50" s="217"/>
      <c r="U50" s="217"/>
      <c r="V50" s="217"/>
    </row>
    <row r="51" spans="2:22" ht="12.75">
      <c r="B51" s="232" t="s">
        <v>32</v>
      </c>
      <c r="C51" s="233"/>
      <c r="D51" s="76" t="s">
        <v>33</v>
      </c>
      <c r="E51" s="233" t="s">
        <v>34</v>
      </c>
      <c r="F51" s="233"/>
      <c r="G51" s="233"/>
      <c r="H51" s="77" t="s">
        <v>1</v>
      </c>
      <c r="I51" s="232" t="s">
        <v>32</v>
      </c>
      <c r="J51" s="234"/>
      <c r="K51" s="73" t="s">
        <v>33</v>
      </c>
      <c r="L51" s="232" t="s">
        <v>34</v>
      </c>
      <c r="M51" s="233"/>
      <c r="N51" s="233"/>
      <c r="O51" s="77" t="s">
        <v>1</v>
      </c>
      <c r="P51" s="232" t="s">
        <v>32</v>
      </c>
      <c r="Q51" s="234"/>
      <c r="R51" s="73" t="s">
        <v>33</v>
      </c>
      <c r="S51" s="232" t="s">
        <v>34</v>
      </c>
      <c r="T51" s="233"/>
      <c r="U51" s="233"/>
      <c r="V51" s="77" t="s">
        <v>1</v>
      </c>
    </row>
    <row r="52" spans="1:22" ht="12.75">
      <c r="A52" s="168" t="s">
        <v>35</v>
      </c>
      <c r="B52" s="169" t="s">
        <v>36</v>
      </c>
      <c r="C52" s="168">
        <v>1</v>
      </c>
      <c r="D52" s="170" t="s">
        <v>37</v>
      </c>
      <c r="E52" s="168" t="s">
        <v>38</v>
      </c>
      <c r="F52" s="168" t="s">
        <v>39</v>
      </c>
      <c r="G52" s="168" t="s">
        <v>40</v>
      </c>
      <c r="H52" s="171"/>
      <c r="I52" s="169" t="s">
        <v>36</v>
      </c>
      <c r="J52" s="168">
        <v>1</v>
      </c>
      <c r="K52" s="170" t="s">
        <v>37</v>
      </c>
      <c r="L52" s="168" t="s">
        <v>38</v>
      </c>
      <c r="M52" s="168" t="s">
        <v>39</v>
      </c>
      <c r="N52" s="168" t="s">
        <v>40</v>
      </c>
      <c r="O52" s="171"/>
      <c r="P52" s="169" t="s">
        <v>36</v>
      </c>
      <c r="Q52" s="168">
        <v>1</v>
      </c>
      <c r="R52" s="170" t="s">
        <v>37</v>
      </c>
      <c r="S52" s="168" t="s">
        <v>38</v>
      </c>
      <c r="T52" s="168" t="s">
        <v>39</v>
      </c>
      <c r="U52" s="168" t="s">
        <v>40</v>
      </c>
      <c r="V52" s="171"/>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61</v>
      </c>
      <c r="B54" s="88">
        <f>SUM(SV_SO_1718_1a!B90,SV_SO_1718_1a!B96)</f>
        <v>1</v>
      </c>
      <c r="C54" s="89">
        <f>SUM(SV_SO_1718_1a!C90,SV_SO_1718_1a!C96)</f>
        <v>18</v>
      </c>
      <c r="D54" s="90">
        <f>SUM(SV_SO_1718_1a!D90,SV_SO_1718_1a!D96)</f>
        <v>723</v>
      </c>
      <c r="E54" s="89">
        <f>SUM(SV_SO_1718_1a!E90,SV_SO_1718_1a!E96)</f>
        <v>405</v>
      </c>
      <c r="F54" s="89">
        <f>SUM(SV_SO_1718_1a!F90,SV_SO_1718_1a!F96)</f>
        <v>159</v>
      </c>
      <c r="G54" s="89">
        <f>SUM(SV_SO_1718_1a!G90,SV_SO_1718_1a!G96)</f>
        <v>22</v>
      </c>
      <c r="H54" s="88">
        <f>SUM(SV_SO_1718_1a!H90,SV_SO_1718_1a!H96)</f>
        <v>1328</v>
      </c>
      <c r="I54" s="88">
        <f>SUM(SV_SO_1718_1a!I90,SV_SO_1718_1a!I96)</f>
        <v>0</v>
      </c>
      <c r="J54" s="89">
        <f>SUM(SV_SO_1718_1a!J90,SV_SO_1718_1a!J96)</f>
        <v>24</v>
      </c>
      <c r="K54" s="90">
        <f>SUM(SV_SO_1718_1a!K90,SV_SO_1718_1a!K96)</f>
        <v>962</v>
      </c>
      <c r="L54" s="89">
        <f>SUM(SV_SO_1718_1a!L90,SV_SO_1718_1a!L96)</f>
        <v>609</v>
      </c>
      <c r="M54" s="89">
        <f>SUM(SV_SO_1718_1a!M90,SV_SO_1718_1a!M96)</f>
        <v>179</v>
      </c>
      <c r="N54" s="89">
        <f>SUM(SV_SO_1718_1a!N90,SV_SO_1718_1a!N96)</f>
        <v>28</v>
      </c>
      <c r="O54" s="88">
        <f>SUM(SV_SO_1718_1a!O90,SV_SO_1718_1a!O96)</f>
        <v>1802</v>
      </c>
      <c r="P54" s="88">
        <f>SUM(I54,B54)</f>
        <v>1</v>
      </c>
      <c r="Q54" s="89">
        <f aca="true" t="shared" si="8" ref="Q54:U58">SUM(J54,C54)</f>
        <v>42</v>
      </c>
      <c r="R54" s="88">
        <f t="shared" si="8"/>
        <v>1685</v>
      </c>
      <c r="S54" s="88">
        <f t="shared" si="8"/>
        <v>1014</v>
      </c>
      <c r="T54" s="89">
        <f t="shared" si="8"/>
        <v>338</v>
      </c>
      <c r="U54" s="89">
        <f t="shared" si="8"/>
        <v>50</v>
      </c>
      <c r="V54" s="88">
        <f>SUM(O54,H54)</f>
        <v>3130</v>
      </c>
    </row>
    <row r="55" spans="1:22" ht="12.75">
      <c r="A55" s="212" t="s">
        <v>63</v>
      </c>
      <c r="B55" s="88">
        <f>SUM(SV_SO_1718_1a!B91,SV_SO_1718_1a!B97)</f>
        <v>1</v>
      </c>
      <c r="C55" s="102">
        <f>SUM(SV_SO_1718_1a!C91,SV_SO_1718_1a!C97)</f>
        <v>1</v>
      </c>
      <c r="D55" s="90">
        <f>SUM(SV_SO_1718_1a!D91,SV_SO_1718_1a!D97)</f>
        <v>468</v>
      </c>
      <c r="E55" s="102">
        <f>SUM(SV_SO_1718_1a!E91,SV_SO_1718_1a!E97)</f>
        <v>602</v>
      </c>
      <c r="F55" s="102">
        <f>SUM(SV_SO_1718_1a!F91,SV_SO_1718_1a!F97)</f>
        <v>381</v>
      </c>
      <c r="G55" s="102">
        <f>SUM(SV_SO_1718_1a!G91,SV_SO_1718_1a!G97)</f>
        <v>111</v>
      </c>
      <c r="H55" s="88">
        <f>SUM(SV_SO_1718_1a!H91,SV_SO_1718_1a!H97)</f>
        <v>1564</v>
      </c>
      <c r="I55" s="88">
        <f>SUM(SV_SO_1718_1a!I91,SV_SO_1718_1a!I97)</f>
        <v>0</v>
      </c>
      <c r="J55" s="102">
        <f>SUM(SV_SO_1718_1a!J91,SV_SO_1718_1a!J97)</f>
        <v>3</v>
      </c>
      <c r="K55" s="90">
        <f>SUM(SV_SO_1718_1a!K91,SV_SO_1718_1a!K97)</f>
        <v>374</v>
      </c>
      <c r="L55" s="102">
        <f>SUM(SV_SO_1718_1a!L91,SV_SO_1718_1a!L97)</f>
        <v>467</v>
      </c>
      <c r="M55" s="102">
        <f>SUM(SV_SO_1718_1a!M91,SV_SO_1718_1a!M97)</f>
        <v>279</v>
      </c>
      <c r="N55" s="102">
        <f>SUM(SV_SO_1718_1a!N91,SV_SO_1718_1a!N97)</f>
        <v>83</v>
      </c>
      <c r="O55" s="88">
        <f>SUM(SV_SO_1718_1a!O91,SV_SO_1718_1a!O97)</f>
        <v>1206</v>
      </c>
      <c r="P55" s="88">
        <f>SUM(I55,B55)</f>
        <v>1</v>
      </c>
      <c r="Q55" s="89">
        <f t="shared" si="8"/>
        <v>4</v>
      </c>
      <c r="R55" s="88">
        <f t="shared" si="8"/>
        <v>842</v>
      </c>
      <c r="S55" s="88">
        <f t="shared" si="8"/>
        <v>1069</v>
      </c>
      <c r="T55" s="89">
        <f t="shared" si="8"/>
        <v>660</v>
      </c>
      <c r="U55" s="89">
        <f t="shared" si="8"/>
        <v>194</v>
      </c>
      <c r="V55" s="88">
        <f>SUM(O55,H55)</f>
        <v>2770</v>
      </c>
    </row>
    <row r="56" spans="1:22" ht="12.75">
      <c r="A56" s="212" t="s">
        <v>62</v>
      </c>
      <c r="B56" s="88">
        <f>SUM(SV_SO_1718_1a!B92,SV_SO_1718_1a!B98)</f>
        <v>0</v>
      </c>
      <c r="C56" s="102">
        <f>SUM(SV_SO_1718_1a!C92,SV_SO_1718_1a!C98)</f>
        <v>0</v>
      </c>
      <c r="D56" s="90">
        <f>SUM(SV_SO_1718_1a!D92,SV_SO_1718_1a!D98)</f>
        <v>12</v>
      </c>
      <c r="E56" s="102">
        <f>SUM(SV_SO_1718_1a!E92,SV_SO_1718_1a!E98)</f>
        <v>24</v>
      </c>
      <c r="F56" s="102">
        <f>SUM(SV_SO_1718_1a!F92,SV_SO_1718_1a!F98)</f>
        <v>13</v>
      </c>
      <c r="G56" s="102">
        <f>SUM(SV_SO_1718_1a!G92,SV_SO_1718_1a!G98)</f>
        <v>9</v>
      </c>
      <c r="H56" s="88">
        <f>SUM(SV_SO_1718_1a!H92,SV_SO_1718_1a!H98)</f>
        <v>58</v>
      </c>
      <c r="I56" s="88">
        <f>SUM(SV_SO_1718_1a!I92,SV_SO_1718_1a!I98)</f>
        <v>0</v>
      </c>
      <c r="J56" s="102">
        <f>SUM(SV_SO_1718_1a!J92,SV_SO_1718_1a!J98)</f>
        <v>2</v>
      </c>
      <c r="K56" s="90">
        <f>SUM(SV_SO_1718_1a!K92,SV_SO_1718_1a!K98)</f>
        <v>54</v>
      </c>
      <c r="L56" s="102">
        <f>SUM(SV_SO_1718_1a!L92,SV_SO_1718_1a!L98)</f>
        <v>53</v>
      </c>
      <c r="M56" s="102">
        <f>SUM(SV_SO_1718_1a!M92,SV_SO_1718_1a!M98)</f>
        <v>19</v>
      </c>
      <c r="N56" s="102">
        <f>SUM(SV_SO_1718_1a!N92,SV_SO_1718_1a!N98)</f>
        <v>7</v>
      </c>
      <c r="O56" s="88">
        <f>SUM(SV_SO_1718_1a!O92,SV_SO_1718_1a!O98)</f>
        <v>135</v>
      </c>
      <c r="P56" s="88">
        <f>SUM(I56,B56)</f>
        <v>0</v>
      </c>
      <c r="Q56" s="89">
        <f t="shared" si="8"/>
        <v>2</v>
      </c>
      <c r="R56" s="88">
        <f t="shared" si="8"/>
        <v>66</v>
      </c>
      <c r="S56" s="88">
        <f t="shared" si="8"/>
        <v>77</v>
      </c>
      <c r="T56" s="89">
        <f t="shared" si="8"/>
        <v>32</v>
      </c>
      <c r="U56" s="89">
        <f t="shared" si="8"/>
        <v>16</v>
      </c>
      <c r="V56" s="88">
        <f>SUM(O56,H56)</f>
        <v>193</v>
      </c>
    </row>
    <row r="57" spans="1:22" ht="12.75">
      <c r="A57" s="212" t="s">
        <v>64</v>
      </c>
      <c r="B57" s="88">
        <f>SUM(SV_SO_1718_1a!B93,SV_SO_1718_1a!B99)</f>
        <v>0</v>
      </c>
      <c r="C57" s="102">
        <f>SUM(SV_SO_1718_1a!C93,SV_SO_1718_1a!C99)</f>
        <v>1</v>
      </c>
      <c r="D57" s="90">
        <f>SUM(SV_SO_1718_1a!D93,SV_SO_1718_1a!D99)</f>
        <v>626</v>
      </c>
      <c r="E57" s="102">
        <f>SUM(SV_SO_1718_1a!E93,SV_SO_1718_1a!E99)</f>
        <v>1242</v>
      </c>
      <c r="F57" s="102">
        <f>SUM(SV_SO_1718_1a!F93,SV_SO_1718_1a!F99)</f>
        <v>544</v>
      </c>
      <c r="G57" s="102">
        <f>SUM(SV_SO_1718_1a!G93,SV_SO_1718_1a!G99)</f>
        <v>246</v>
      </c>
      <c r="H57" s="88">
        <f>SUM(SV_SO_1718_1a!H93,SV_SO_1718_1a!H99)</f>
        <v>2659</v>
      </c>
      <c r="I57" s="88">
        <f>SUM(SV_SO_1718_1a!I93,SV_SO_1718_1a!I99)</f>
        <v>0</v>
      </c>
      <c r="J57" s="102">
        <f>SUM(SV_SO_1718_1a!J93,SV_SO_1718_1a!J99)</f>
        <v>5</v>
      </c>
      <c r="K57" s="90">
        <f>SUM(SV_SO_1718_1a!K93,SV_SO_1718_1a!K99)</f>
        <v>462</v>
      </c>
      <c r="L57" s="102">
        <f>SUM(SV_SO_1718_1a!L93,SV_SO_1718_1a!L99)</f>
        <v>887</v>
      </c>
      <c r="M57" s="102">
        <f>SUM(SV_SO_1718_1a!M93,SV_SO_1718_1a!M99)</f>
        <v>344</v>
      </c>
      <c r="N57" s="102">
        <f>SUM(SV_SO_1718_1a!N93,SV_SO_1718_1a!N99)</f>
        <v>139</v>
      </c>
      <c r="O57" s="88">
        <f>SUM(SV_SO_1718_1a!O93,SV_SO_1718_1a!O99)</f>
        <v>1837</v>
      </c>
      <c r="P57" s="88">
        <f>SUM(I57,B57)</f>
        <v>0</v>
      </c>
      <c r="Q57" s="89">
        <f t="shared" si="8"/>
        <v>6</v>
      </c>
      <c r="R57" s="88">
        <f t="shared" si="8"/>
        <v>1088</v>
      </c>
      <c r="S57" s="88">
        <f t="shared" si="8"/>
        <v>2129</v>
      </c>
      <c r="T57" s="89">
        <f t="shared" si="8"/>
        <v>888</v>
      </c>
      <c r="U57" s="89">
        <f t="shared" si="8"/>
        <v>385</v>
      </c>
      <c r="V57" s="88">
        <f>SUM(O57,H57)</f>
        <v>4496</v>
      </c>
    </row>
    <row r="58" spans="1:22" s="29" customFormat="1" ht="12.75">
      <c r="A58" s="29" t="s">
        <v>1</v>
      </c>
      <c r="B58" s="92">
        <f aca="true" t="shared" si="9" ref="B58:O58">SUM(B54:B57)</f>
        <v>2</v>
      </c>
      <c r="C58" s="93">
        <f t="shared" si="9"/>
        <v>20</v>
      </c>
      <c r="D58" s="94">
        <f t="shared" si="9"/>
        <v>1829</v>
      </c>
      <c r="E58" s="93">
        <f t="shared" si="9"/>
        <v>2273</v>
      </c>
      <c r="F58" s="93">
        <f t="shared" si="9"/>
        <v>1097</v>
      </c>
      <c r="G58" s="93">
        <f t="shared" si="9"/>
        <v>388</v>
      </c>
      <c r="H58" s="92">
        <f t="shared" si="9"/>
        <v>5609</v>
      </c>
      <c r="I58" s="92">
        <f t="shared" si="9"/>
        <v>0</v>
      </c>
      <c r="J58" s="93">
        <f t="shared" si="9"/>
        <v>34</v>
      </c>
      <c r="K58" s="94">
        <f t="shared" si="9"/>
        <v>1852</v>
      </c>
      <c r="L58" s="93">
        <f t="shared" si="9"/>
        <v>2016</v>
      </c>
      <c r="M58" s="93">
        <f t="shared" si="9"/>
        <v>821</v>
      </c>
      <c r="N58" s="93">
        <f t="shared" si="9"/>
        <v>257</v>
      </c>
      <c r="O58" s="92">
        <f t="shared" si="9"/>
        <v>4980</v>
      </c>
      <c r="P58" s="92">
        <f>SUM(I58,B58)</f>
        <v>2</v>
      </c>
      <c r="Q58" s="93">
        <f t="shared" si="8"/>
        <v>54</v>
      </c>
      <c r="R58" s="92">
        <f t="shared" si="8"/>
        <v>3681</v>
      </c>
      <c r="S58" s="92">
        <f t="shared" si="8"/>
        <v>4289</v>
      </c>
      <c r="T58" s="93">
        <f t="shared" si="8"/>
        <v>1918</v>
      </c>
      <c r="U58" s="93">
        <f t="shared" si="8"/>
        <v>645</v>
      </c>
      <c r="V58" s="92">
        <f>SUM(O58,H58)</f>
        <v>10589</v>
      </c>
    </row>
    <row r="59" spans="1:22" s="30" customFormat="1" ht="9.75" customHeight="1">
      <c r="A59" s="73"/>
      <c r="B59" s="103"/>
      <c r="C59" s="104"/>
      <c r="D59" s="105"/>
      <c r="E59" s="104"/>
      <c r="F59" s="104"/>
      <c r="G59" s="104"/>
      <c r="H59" s="103"/>
      <c r="I59" s="103"/>
      <c r="J59" s="104"/>
      <c r="K59" s="105"/>
      <c r="L59" s="104"/>
      <c r="M59" s="104"/>
      <c r="N59" s="104"/>
      <c r="O59" s="103"/>
      <c r="P59" s="103"/>
      <c r="Q59" s="104"/>
      <c r="R59" s="103"/>
      <c r="S59" s="103"/>
      <c r="T59" s="104"/>
      <c r="U59" s="104"/>
      <c r="V59" s="103"/>
    </row>
    <row r="60" spans="1:22" s="30" customFormat="1" ht="12.75">
      <c r="A60" s="30" t="s">
        <v>18</v>
      </c>
      <c r="B60" s="103"/>
      <c r="C60" s="104"/>
      <c r="D60" s="105"/>
      <c r="E60" s="104"/>
      <c r="F60" s="104"/>
      <c r="G60" s="104"/>
      <c r="H60" s="103"/>
      <c r="I60" s="103"/>
      <c r="J60" s="104"/>
      <c r="K60" s="105"/>
      <c r="L60" s="104"/>
      <c r="M60" s="104"/>
      <c r="N60" s="104"/>
      <c r="O60" s="103"/>
      <c r="P60" s="103"/>
      <c r="Q60" s="104"/>
      <c r="R60" s="103"/>
      <c r="S60" s="103"/>
      <c r="T60" s="104"/>
      <c r="U60" s="104"/>
      <c r="V60" s="103"/>
    </row>
    <row r="61" spans="1:22" ht="12.75">
      <c r="A61" s="212" t="s">
        <v>61</v>
      </c>
      <c r="B61" s="88">
        <f>SUM(SV_SO_1718_1a!B111,SV_SO_1718_1a!B105)</f>
        <v>1</v>
      </c>
      <c r="C61" s="89">
        <f>SUM(SV_SO_1718_1a!C111,SV_SO_1718_1a!C105)</f>
        <v>15</v>
      </c>
      <c r="D61" s="90">
        <f>SUM(SV_SO_1718_1a!D111,SV_SO_1718_1a!D105)</f>
        <v>433</v>
      </c>
      <c r="E61" s="89">
        <f>SUM(SV_SO_1718_1a!E111,SV_SO_1718_1a!E105)</f>
        <v>277</v>
      </c>
      <c r="F61" s="89">
        <f>SUM(SV_SO_1718_1a!F111,SV_SO_1718_1a!F105)</f>
        <v>128</v>
      </c>
      <c r="G61" s="89">
        <f>SUM(SV_SO_1718_1a!G111,SV_SO_1718_1a!G105)</f>
        <v>38</v>
      </c>
      <c r="H61" s="88">
        <f>SUM(SV_SO_1718_1a!H111,SV_SO_1718_1a!H105)</f>
        <v>892</v>
      </c>
      <c r="I61" s="88">
        <f>SUM(SV_SO_1718_1a!I111,SV_SO_1718_1a!I105)</f>
        <v>1</v>
      </c>
      <c r="J61" s="89">
        <f>SUM(SV_SO_1718_1a!J111,SV_SO_1718_1a!J105)</f>
        <v>19</v>
      </c>
      <c r="K61" s="90">
        <f>SUM(SV_SO_1718_1a!K111,SV_SO_1718_1a!K105)</f>
        <v>652</v>
      </c>
      <c r="L61" s="89">
        <f>SUM(SV_SO_1718_1a!L111,SV_SO_1718_1a!L105)</f>
        <v>393</v>
      </c>
      <c r="M61" s="89">
        <f>SUM(SV_SO_1718_1a!M111,SV_SO_1718_1a!M105)</f>
        <v>166</v>
      </c>
      <c r="N61" s="89">
        <f>SUM(SV_SO_1718_1a!N111,SV_SO_1718_1a!N105)</f>
        <v>32</v>
      </c>
      <c r="O61" s="88">
        <f>SUM(SV_SO_1718_1a!O111,SV_SO_1718_1a!O105)</f>
        <v>1263</v>
      </c>
      <c r="P61" s="88">
        <f>SUM(I61,B61)</f>
        <v>2</v>
      </c>
      <c r="Q61" s="89">
        <f aca="true" t="shared" si="10" ref="Q61:U65">SUM(J61,C61)</f>
        <v>34</v>
      </c>
      <c r="R61" s="88">
        <f t="shared" si="10"/>
        <v>1085</v>
      </c>
      <c r="S61" s="88">
        <f t="shared" si="10"/>
        <v>670</v>
      </c>
      <c r="T61" s="89">
        <f t="shared" si="10"/>
        <v>294</v>
      </c>
      <c r="U61" s="89">
        <f t="shared" si="10"/>
        <v>70</v>
      </c>
      <c r="V61" s="88">
        <f>SUM(O61,H61)</f>
        <v>2155</v>
      </c>
    </row>
    <row r="62" spans="1:22" ht="12.75">
      <c r="A62" s="212" t="s">
        <v>63</v>
      </c>
      <c r="B62" s="88">
        <f>SUM(SV_SO_1718_1a!B112,SV_SO_1718_1a!B106)</f>
        <v>0</v>
      </c>
      <c r="C62" s="102">
        <f>SUM(SV_SO_1718_1a!C112,SV_SO_1718_1a!C106)</f>
        <v>2</v>
      </c>
      <c r="D62" s="90">
        <f>SUM(SV_SO_1718_1a!D112,SV_SO_1718_1a!D106)</f>
        <v>344</v>
      </c>
      <c r="E62" s="102">
        <f>SUM(SV_SO_1718_1a!E112,SV_SO_1718_1a!E106)</f>
        <v>447</v>
      </c>
      <c r="F62" s="102">
        <f>SUM(SV_SO_1718_1a!F112,SV_SO_1718_1a!F106)</f>
        <v>349</v>
      </c>
      <c r="G62" s="102">
        <f>SUM(SV_SO_1718_1a!G112,SV_SO_1718_1a!G106)</f>
        <v>166</v>
      </c>
      <c r="H62" s="88">
        <f>SUM(SV_SO_1718_1a!H112,SV_SO_1718_1a!H106)</f>
        <v>1308</v>
      </c>
      <c r="I62" s="88">
        <f>SUM(SV_SO_1718_1a!I112,SV_SO_1718_1a!I106)</f>
        <v>0</v>
      </c>
      <c r="J62" s="102">
        <f>SUM(SV_SO_1718_1a!J112,SV_SO_1718_1a!J106)</f>
        <v>1</v>
      </c>
      <c r="K62" s="90">
        <f>SUM(SV_SO_1718_1a!K112,SV_SO_1718_1a!K106)</f>
        <v>336</v>
      </c>
      <c r="L62" s="102">
        <f>SUM(SV_SO_1718_1a!L112,SV_SO_1718_1a!L106)</f>
        <v>437</v>
      </c>
      <c r="M62" s="102">
        <f>SUM(SV_SO_1718_1a!M112,SV_SO_1718_1a!M106)</f>
        <v>276</v>
      </c>
      <c r="N62" s="102">
        <f>SUM(SV_SO_1718_1a!N112,SV_SO_1718_1a!N106)</f>
        <v>112</v>
      </c>
      <c r="O62" s="88">
        <f>SUM(SV_SO_1718_1a!O112,SV_SO_1718_1a!O106)</f>
        <v>1162</v>
      </c>
      <c r="P62" s="88">
        <f>SUM(I62,B62)</f>
        <v>0</v>
      </c>
      <c r="Q62" s="89">
        <f t="shared" si="10"/>
        <v>3</v>
      </c>
      <c r="R62" s="88">
        <f t="shared" si="10"/>
        <v>680</v>
      </c>
      <c r="S62" s="88">
        <f t="shared" si="10"/>
        <v>884</v>
      </c>
      <c r="T62" s="89">
        <f t="shared" si="10"/>
        <v>625</v>
      </c>
      <c r="U62" s="89">
        <f t="shared" si="10"/>
        <v>278</v>
      </c>
      <c r="V62" s="88">
        <f>SUM(O62,H62)</f>
        <v>2470</v>
      </c>
    </row>
    <row r="63" spans="1:22" ht="12.75">
      <c r="A63" s="212" t="s">
        <v>62</v>
      </c>
      <c r="B63" s="88">
        <f>SUM(SV_SO_1718_1a!B113,SV_SO_1718_1a!B107)</f>
        <v>0</v>
      </c>
      <c r="C63" s="102">
        <f>SUM(SV_SO_1718_1a!C113,SV_SO_1718_1a!C107)</f>
        <v>0</v>
      </c>
      <c r="D63" s="90">
        <f>SUM(SV_SO_1718_1a!D113,SV_SO_1718_1a!D107)</f>
        <v>10</v>
      </c>
      <c r="E63" s="102">
        <f>SUM(SV_SO_1718_1a!E113,SV_SO_1718_1a!E107)</f>
        <v>27</v>
      </c>
      <c r="F63" s="102">
        <f>SUM(SV_SO_1718_1a!F113,SV_SO_1718_1a!F107)</f>
        <v>18</v>
      </c>
      <c r="G63" s="102">
        <f>SUM(SV_SO_1718_1a!G113,SV_SO_1718_1a!G107)</f>
        <v>9</v>
      </c>
      <c r="H63" s="88">
        <f>SUM(SV_SO_1718_1a!H113,SV_SO_1718_1a!H107)</f>
        <v>64</v>
      </c>
      <c r="I63" s="88">
        <f>SUM(SV_SO_1718_1a!I113,SV_SO_1718_1a!I107)</f>
        <v>0</v>
      </c>
      <c r="J63" s="102">
        <f>SUM(SV_SO_1718_1a!J113,SV_SO_1718_1a!J107)</f>
        <v>1</v>
      </c>
      <c r="K63" s="90">
        <f>SUM(SV_SO_1718_1a!K113,SV_SO_1718_1a!K107)</f>
        <v>55</v>
      </c>
      <c r="L63" s="102">
        <f>SUM(SV_SO_1718_1a!L113,SV_SO_1718_1a!L107)</f>
        <v>69</v>
      </c>
      <c r="M63" s="102">
        <f>SUM(SV_SO_1718_1a!M113,SV_SO_1718_1a!M107)</f>
        <v>33</v>
      </c>
      <c r="N63" s="102">
        <f>SUM(SV_SO_1718_1a!N113,SV_SO_1718_1a!N107)</f>
        <v>16</v>
      </c>
      <c r="O63" s="88">
        <f>SUM(SV_SO_1718_1a!O113,SV_SO_1718_1a!O107)</f>
        <v>174</v>
      </c>
      <c r="P63" s="88">
        <f>SUM(I63,B63)</f>
        <v>0</v>
      </c>
      <c r="Q63" s="89">
        <f t="shared" si="10"/>
        <v>1</v>
      </c>
      <c r="R63" s="88">
        <f t="shared" si="10"/>
        <v>65</v>
      </c>
      <c r="S63" s="88">
        <f t="shared" si="10"/>
        <v>96</v>
      </c>
      <c r="T63" s="89">
        <f t="shared" si="10"/>
        <v>51</v>
      </c>
      <c r="U63" s="89">
        <f t="shared" si="10"/>
        <v>25</v>
      </c>
      <c r="V63" s="88">
        <f>SUM(O63,H63)</f>
        <v>238</v>
      </c>
    </row>
    <row r="64" spans="1:22" ht="12.75">
      <c r="A64" s="212" t="s">
        <v>64</v>
      </c>
      <c r="B64" s="88">
        <f>SUM(SV_SO_1718_1a!B114,SV_SO_1718_1a!B108)</f>
        <v>0</v>
      </c>
      <c r="C64" s="102">
        <f>SUM(SV_SO_1718_1a!C114,SV_SO_1718_1a!C108)</f>
        <v>2</v>
      </c>
      <c r="D64" s="90">
        <f>SUM(SV_SO_1718_1a!D114,SV_SO_1718_1a!D108)</f>
        <v>404</v>
      </c>
      <c r="E64" s="102">
        <f>SUM(SV_SO_1718_1a!E114,SV_SO_1718_1a!E108)</f>
        <v>927</v>
      </c>
      <c r="F64" s="102">
        <f>SUM(SV_SO_1718_1a!F114,SV_SO_1718_1a!F108)</f>
        <v>524</v>
      </c>
      <c r="G64" s="102">
        <f>SUM(SV_SO_1718_1a!G114,SV_SO_1718_1a!G108)</f>
        <v>297</v>
      </c>
      <c r="H64" s="88">
        <f>SUM(SV_SO_1718_1a!H114,SV_SO_1718_1a!H108)</f>
        <v>2154</v>
      </c>
      <c r="I64" s="88">
        <f>SUM(SV_SO_1718_1a!I114,SV_SO_1718_1a!I108)</f>
        <v>0</v>
      </c>
      <c r="J64" s="102">
        <f>SUM(SV_SO_1718_1a!J114,SV_SO_1718_1a!J108)</f>
        <v>1</v>
      </c>
      <c r="K64" s="90">
        <f>SUM(SV_SO_1718_1a!K114,SV_SO_1718_1a!K108)</f>
        <v>326</v>
      </c>
      <c r="L64" s="102">
        <f>SUM(SV_SO_1718_1a!L114,SV_SO_1718_1a!L108)</f>
        <v>661</v>
      </c>
      <c r="M64" s="102">
        <f>SUM(SV_SO_1718_1a!M114,SV_SO_1718_1a!M108)</f>
        <v>385</v>
      </c>
      <c r="N64" s="102">
        <f>SUM(SV_SO_1718_1a!N114,SV_SO_1718_1a!N108)</f>
        <v>175</v>
      </c>
      <c r="O64" s="88">
        <f>SUM(SV_SO_1718_1a!O114,SV_SO_1718_1a!O108)</f>
        <v>1548</v>
      </c>
      <c r="P64" s="88">
        <f>SUM(I64,B64)</f>
        <v>0</v>
      </c>
      <c r="Q64" s="89">
        <f t="shared" si="10"/>
        <v>3</v>
      </c>
      <c r="R64" s="88">
        <f t="shared" si="10"/>
        <v>730</v>
      </c>
      <c r="S64" s="88">
        <f t="shared" si="10"/>
        <v>1588</v>
      </c>
      <c r="T64" s="89">
        <f t="shared" si="10"/>
        <v>909</v>
      </c>
      <c r="U64" s="89">
        <f t="shared" si="10"/>
        <v>472</v>
      </c>
      <c r="V64" s="88">
        <f>SUM(O64,H64)</f>
        <v>3702</v>
      </c>
    </row>
    <row r="65" spans="1:22" s="110" customFormat="1" ht="12.75">
      <c r="A65" s="29" t="s">
        <v>1</v>
      </c>
      <c r="B65" s="92">
        <f aca="true" t="shared" si="11" ref="B65:O65">SUM(B61:B64)</f>
        <v>1</v>
      </c>
      <c r="C65" s="93">
        <f t="shared" si="11"/>
        <v>19</v>
      </c>
      <c r="D65" s="94">
        <f t="shared" si="11"/>
        <v>1191</v>
      </c>
      <c r="E65" s="93">
        <f t="shared" si="11"/>
        <v>1678</v>
      </c>
      <c r="F65" s="93">
        <f t="shared" si="11"/>
        <v>1019</v>
      </c>
      <c r="G65" s="93">
        <f t="shared" si="11"/>
        <v>510</v>
      </c>
      <c r="H65" s="92">
        <f t="shared" si="11"/>
        <v>4418</v>
      </c>
      <c r="I65" s="92">
        <f t="shared" si="11"/>
        <v>1</v>
      </c>
      <c r="J65" s="93">
        <f t="shared" si="11"/>
        <v>22</v>
      </c>
      <c r="K65" s="94">
        <f t="shared" si="11"/>
        <v>1369</v>
      </c>
      <c r="L65" s="93">
        <f t="shared" si="11"/>
        <v>1560</v>
      </c>
      <c r="M65" s="93">
        <f t="shared" si="11"/>
        <v>860</v>
      </c>
      <c r="N65" s="93">
        <f t="shared" si="11"/>
        <v>335</v>
      </c>
      <c r="O65" s="92">
        <f t="shared" si="11"/>
        <v>4147</v>
      </c>
      <c r="P65" s="92">
        <f>SUM(I65,B65)</f>
        <v>2</v>
      </c>
      <c r="Q65" s="93">
        <f t="shared" si="10"/>
        <v>41</v>
      </c>
      <c r="R65" s="92">
        <f t="shared" si="10"/>
        <v>2560</v>
      </c>
      <c r="S65" s="92">
        <f t="shared" si="10"/>
        <v>3238</v>
      </c>
      <c r="T65" s="93">
        <f t="shared" si="10"/>
        <v>1879</v>
      </c>
      <c r="U65" s="93">
        <f t="shared" si="10"/>
        <v>845</v>
      </c>
      <c r="V65" s="92">
        <f>SUM(O65,H65)</f>
        <v>8565</v>
      </c>
    </row>
    <row r="66" spans="1:22" ht="12.75">
      <c r="A66" s="177" t="s">
        <v>29</v>
      </c>
      <c r="B66" s="178"/>
      <c r="C66" s="179"/>
      <c r="D66" s="180"/>
      <c r="E66" s="179"/>
      <c r="F66" s="179"/>
      <c r="G66" s="179"/>
      <c r="H66" s="178"/>
      <c r="I66" s="178"/>
      <c r="J66" s="179"/>
      <c r="K66" s="180"/>
      <c r="L66" s="179"/>
      <c r="M66" s="179"/>
      <c r="N66" s="179"/>
      <c r="O66" s="178"/>
      <c r="P66" s="178"/>
      <c r="Q66" s="179"/>
      <c r="R66" s="178"/>
      <c r="S66" s="178"/>
      <c r="T66" s="179"/>
      <c r="U66" s="179"/>
      <c r="V66" s="178"/>
    </row>
    <row r="67" spans="1:22" s="73" customFormat="1" ht="12.75">
      <c r="A67" s="212" t="s">
        <v>61</v>
      </c>
      <c r="B67" s="88">
        <f>SUM(B61,B54)</f>
        <v>2</v>
      </c>
      <c r="C67" s="89">
        <f aca="true" t="shared" si="12" ref="C67:V67">SUM(C61,C54)</f>
        <v>33</v>
      </c>
      <c r="D67" s="90">
        <f t="shared" si="12"/>
        <v>1156</v>
      </c>
      <c r="E67" s="89">
        <f t="shared" si="12"/>
        <v>682</v>
      </c>
      <c r="F67" s="89">
        <f t="shared" si="12"/>
        <v>287</v>
      </c>
      <c r="G67" s="89">
        <f t="shared" si="12"/>
        <v>60</v>
      </c>
      <c r="H67" s="88">
        <f t="shared" si="12"/>
        <v>2220</v>
      </c>
      <c r="I67" s="88">
        <f t="shared" si="12"/>
        <v>1</v>
      </c>
      <c r="J67" s="89">
        <f t="shared" si="12"/>
        <v>43</v>
      </c>
      <c r="K67" s="90">
        <f t="shared" si="12"/>
        <v>1614</v>
      </c>
      <c r="L67" s="89">
        <f t="shared" si="12"/>
        <v>1002</v>
      </c>
      <c r="M67" s="89">
        <f t="shared" si="12"/>
        <v>345</v>
      </c>
      <c r="N67" s="89">
        <f t="shared" si="12"/>
        <v>60</v>
      </c>
      <c r="O67" s="88">
        <f t="shared" si="12"/>
        <v>3065</v>
      </c>
      <c r="P67" s="88">
        <f t="shared" si="12"/>
        <v>3</v>
      </c>
      <c r="Q67" s="89">
        <f t="shared" si="12"/>
        <v>76</v>
      </c>
      <c r="R67" s="88">
        <f t="shared" si="12"/>
        <v>2770</v>
      </c>
      <c r="S67" s="88">
        <f t="shared" si="12"/>
        <v>1684</v>
      </c>
      <c r="T67" s="89">
        <f t="shared" si="12"/>
        <v>632</v>
      </c>
      <c r="U67" s="89">
        <f t="shared" si="12"/>
        <v>120</v>
      </c>
      <c r="V67" s="88">
        <f t="shared" si="12"/>
        <v>5285</v>
      </c>
    </row>
    <row r="68" spans="1:22" ht="12.75">
      <c r="A68" s="212" t="s">
        <v>63</v>
      </c>
      <c r="B68" s="88">
        <f aca="true" t="shared" si="13" ref="B68:Q71">SUM(B62,B55)</f>
        <v>1</v>
      </c>
      <c r="C68" s="102">
        <f t="shared" si="13"/>
        <v>3</v>
      </c>
      <c r="D68" s="90">
        <f t="shared" si="13"/>
        <v>812</v>
      </c>
      <c r="E68" s="102">
        <f t="shared" si="13"/>
        <v>1049</v>
      </c>
      <c r="F68" s="102">
        <f t="shared" si="13"/>
        <v>730</v>
      </c>
      <c r="G68" s="102">
        <f t="shared" si="13"/>
        <v>277</v>
      </c>
      <c r="H68" s="88">
        <f t="shared" si="13"/>
        <v>2872</v>
      </c>
      <c r="I68" s="88">
        <f t="shared" si="13"/>
        <v>0</v>
      </c>
      <c r="J68" s="102">
        <f t="shared" si="13"/>
        <v>4</v>
      </c>
      <c r="K68" s="90">
        <f t="shared" si="13"/>
        <v>710</v>
      </c>
      <c r="L68" s="102">
        <f t="shared" si="13"/>
        <v>904</v>
      </c>
      <c r="M68" s="102">
        <f t="shared" si="13"/>
        <v>555</v>
      </c>
      <c r="N68" s="102">
        <f t="shared" si="13"/>
        <v>195</v>
      </c>
      <c r="O68" s="88">
        <f t="shared" si="13"/>
        <v>2368</v>
      </c>
      <c r="P68" s="88">
        <f t="shared" si="13"/>
        <v>1</v>
      </c>
      <c r="Q68" s="89">
        <f t="shared" si="13"/>
        <v>7</v>
      </c>
      <c r="R68" s="88">
        <f aca="true" t="shared" si="14" ref="R68:V69">SUM(R62,R55)</f>
        <v>1522</v>
      </c>
      <c r="S68" s="88">
        <f t="shared" si="14"/>
        <v>1953</v>
      </c>
      <c r="T68" s="89">
        <f t="shared" si="14"/>
        <v>1285</v>
      </c>
      <c r="U68" s="89">
        <f t="shared" si="14"/>
        <v>472</v>
      </c>
      <c r="V68" s="88">
        <f t="shared" si="14"/>
        <v>5240</v>
      </c>
    </row>
    <row r="69" spans="1:22" ht="12.75">
      <c r="A69" s="212" t="s">
        <v>62</v>
      </c>
      <c r="B69" s="88">
        <f t="shared" si="13"/>
        <v>0</v>
      </c>
      <c r="C69" s="102">
        <f t="shared" si="13"/>
        <v>0</v>
      </c>
      <c r="D69" s="90">
        <f t="shared" si="13"/>
        <v>22</v>
      </c>
      <c r="E69" s="102">
        <f t="shared" si="13"/>
        <v>51</v>
      </c>
      <c r="F69" s="102">
        <f t="shared" si="13"/>
        <v>31</v>
      </c>
      <c r="G69" s="102">
        <f t="shared" si="13"/>
        <v>18</v>
      </c>
      <c r="H69" s="88">
        <f t="shared" si="13"/>
        <v>122</v>
      </c>
      <c r="I69" s="88">
        <f t="shared" si="13"/>
        <v>0</v>
      </c>
      <c r="J69" s="102">
        <f t="shared" si="13"/>
        <v>3</v>
      </c>
      <c r="K69" s="90">
        <f t="shared" si="13"/>
        <v>109</v>
      </c>
      <c r="L69" s="102">
        <f t="shared" si="13"/>
        <v>122</v>
      </c>
      <c r="M69" s="102">
        <f t="shared" si="13"/>
        <v>52</v>
      </c>
      <c r="N69" s="102">
        <f t="shared" si="13"/>
        <v>23</v>
      </c>
      <c r="O69" s="88">
        <f t="shared" si="13"/>
        <v>309</v>
      </c>
      <c r="P69" s="88">
        <f t="shared" si="13"/>
        <v>0</v>
      </c>
      <c r="Q69" s="89">
        <f t="shared" si="13"/>
        <v>3</v>
      </c>
      <c r="R69" s="88">
        <f t="shared" si="14"/>
        <v>131</v>
      </c>
      <c r="S69" s="88">
        <f t="shared" si="14"/>
        <v>173</v>
      </c>
      <c r="T69" s="89">
        <f t="shared" si="14"/>
        <v>83</v>
      </c>
      <c r="U69" s="89">
        <f t="shared" si="14"/>
        <v>41</v>
      </c>
      <c r="V69" s="88">
        <f t="shared" si="14"/>
        <v>431</v>
      </c>
    </row>
    <row r="70" spans="1:22" ht="12.75">
      <c r="A70" s="212" t="s">
        <v>64</v>
      </c>
      <c r="B70" s="88">
        <f t="shared" si="13"/>
        <v>0</v>
      </c>
      <c r="C70" s="102">
        <f t="shared" si="13"/>
        <v>3</v>
      </c>
      <c r="D70" s="90">
        <f t="shared" si="13"/>
        <v>1030</v>
      </c>
      <c r="E70" s="102">
        <f t="shared" si="13"/>
        <v>2169</v>
      </c>
      <c r="F70" s="102">
        <f t="shared" si="13"/>
        <v>1068</v>
      </c>
      <c r="G70" s="102">
        <f t="shared" si="13"/>
        <v>543</v>
      </c>
      <c r="H70" s="88">
        <f t="shared" si="13"/>
        <v>4813</v>
      </c>
      <c r="I70" s="88">
        <f t="shared" si="13"/>
        <v>0</v>
      </c>
      <c r="J70" s="102">
        <f t="shared" si="13"/>
        <v>6</v>
      </c>
      <c r="K70" s="90">
        <f t="shared" si="13"/>
        <v>788</v>
      </c>
      <c r="L70" s="102">
        <f t="shared" si="13"/>
        <v>1548</v>
      </c>
      <c r="M70" s="102">
        <f t="shared" si="13"/>
        <v>729</v>
      </c>
      <c r="N70" s="102">
        <f t="shared" si="13"/>
        <v>314</v>
      </c>
      <c r="O70" s="88">
        <f t="shared" si="13"/>
        <v>3385</v>
      </c>
      <c r="P70" s="88">
        <f t="shared" si="13"/>
        <v>0</v>
      </c>
      <c r="Q70" s="89">
        <f t="shared" si="13"/>
        <v>9</v>
      </c>
      <c r="R70" s="88">
        <f aca="true" t="shared" si="15" ref="R70:V71">SUM(R64,R57)</f>
        <v>1818</v>
      </c>
      <c r="S70" s="88">
        <f t="shared" si="15"/>
        <v>3717</v>
      </c>
      <c r="T70" s="89">
        <f t="shared" si="15"/>
        <v>1797</v>
      </c>
      <c r="U70" s="89">
        <f t="shared" si="15"/>
        <v>857</v>
      </c>
      <c r="V70" s="88">
        <f t="shared" si="15"/>
        <v>8198</v>
      </c>
    </row>
    <row r="71" spans="1:22" s="60" customFormat="1" ht="12.75">
      <c r="A71" s="29" t="s">
        <v>1</v>
      </c>
      <c r="B71" s="97">
        <f t="shared" si="13"/>
        <v>3</v>
      </c>
      <c r="C71" s="93">
        <f t="shared" si="13"/>
        <v>39</v>
      </c>
      <c r="D71" s="94">
        <f t="shared" si="13"/>
        <v>3020</v>
      </c>
      <c r="E71" s="93">
        <f t="shared" si="13"/>
        <v>3951</v>
      </c>
      <c r="F71" s="93">
        <f t="shared" si="13"/>
        <v>2116</v>
      </c>
      <c r="G71" s="93">
        <f t="shared" si="13"/>
        <v>898</v>
      </c>
      <c r="H71" s="92">
        <f t="shared" si="13"/>
        <v>10027</v>
      </c>
      <c r="I71" s="92">
        <f t="shared" si="13"/>
        <v>1</v>
      </c>
      <c r="J71" s="93">
        <f t="shared" si="13"/>
        <v>56</v>
      </c>
      <c r="K71" s="94">
        <f t="shared" si="13"/>
        <v>3221</v>
      </c>
      <c r="L71" s="93">
        <f t="shared" si="13"/>
        <v>3576</v>
      </c>
      <c r="M71" s="93">
        <f t="shared" si="13"/>
        <v>1681</v>
      </c>
      <c r="N71" s="93">
        <f t="shared" si="13"/>
        <v>592</v>
      </c>
      <c r="O71" s="92">
        <f t="shared" si="13"/>
        <v>9127</v>
      </c>
      <c r="P71" s="92">
        <f t="shared" si="13"/>
        <v>4</v>
      </c>
      <c r="Q71" s="93">
        <f t="shared" si="13"/>
        <v>95</v>
      </c>
      <c r="R71" s="92">
        <f t="shared" si="15"/>
        <v>6241</v>
      </c>
      <c r="S71" s="92">
        <f t="shared" si="15"/>
        <v>7527</v>
      </c>
      <c r="T71" s="93">
        <f t="shared" si="15"/>
        <v>3797</v>
      </c>
      <c r="U71" s="93">
        <f t="shared" si="15"/>
        <v>1490</v>
      </c>
      <c r="V71" s="92">
        <f t="shared" si="15"/>
        <v>19154</v>
      </c>
    </row>
    <row r="72" spans="1:22" s="30" customFormat="1" ht="15" customHeight="1">
      <c r="A72" s="29"/>
      <c r="B72" s="104"/>
      <c r="C72" s="104"/>
      <c r="D72" s="104"/>
      <c r="E72" s="104"/>
      <c r="F72" s="104"/>
      <c r="G72" s="104"/>
      <c r="H72" s="104"/>
      <c r="I72" s="104"/>
      <c r="J72" s="104"/>
      <c r="K72" s="104"/>
      <c r="L72" s="104"/>
      <c r="M72" s="104"/>
      <c r="N72" s="104"/>
      <c r="O72" s="104"/>
      <c r="P72" s="104"/>
      <c r="Q72" s="104"/>
      <c r="R72" s="104"/>
      <c r="S72" s="104"/>
      <c r="T72" s="104"/>
      <c r="U72" s="104"/>
      <c r="V72" s="104"/>
    </row>
    <row r="73" spans="1:22" s="30" customFormat="1" ht="15" customHeight="1">
      <c r="A73" s="29"/>
      <c r="B73" s="104"/>
      <c r="C73" s="104"/>
      <c r="D73" s="104"/>
      <c r="E73" s="104"/>
      <c r="F73" s="104"/>
      <c r="G73" s="104"/>
      <c r="H73" s="104"/>
      <c r="I73" s="104"/>
      <c r="J73" s="104"/>
      <c r="K73" s="104"/>
      <c r="L73" s="104"/>
      <c r="M73" s="104"/>
      <c r="N73" s="104"/>
      <c r="O73" s="104"/>
      <c r="P73" s="104"/>
      <c r="Q73" s="104"/>
      <c r="R73" s="104"/>
      <c r="S73" s="104"/>
      <c r="T73" s="104"/>
      <c r="U73" s="104"/>
      <c r="V73" s="104"/>
    </row>
    <row r="74" spans="1:22" s="30" customFormat="1" ht="15" customHeight="1">
      <c r="A74" s="29"/>
      <c r="B74" s="104"/>
      <c r="C74" s="104"/>
      <c r="D74" s="104"/>
      <c r="E74" s="104"/>
      <c r="F74" s="104"/>
      <c r="G74" s="104"/>
      <c r="H74" s="104"/>
      <c r="I74" s="104"/>
      <c r="J74" s="104"/>
      <c r="K74" s="104"/>
      <c r="L74" s="104"/>
      <c r="M74" s="104"/>
      <c r="N74" s="104"/>
      <c r="O74" s="104"/>
      <c r="P74" s="104"/>
      <c r="Q74" s="104"/>
      <c r="R74" s="104"/>
      <c r="S74" s="104"/>
      <c r="T74" s="104"/>
      <c r="U74" s="104"/>
      <c r="V74" s="104"/>
    </row>
    <row r="75" spans="1:22" s="30" customFormat="1" ht="15" customHeight="1">
      <c r="A75" s="29"/>
      <c r="B75" s="104"/>
      <c r="C75" s="104"/>
      <c r="D75" s="104"/>
      <c r="E75" s="104"/>
      <c r="F75" s="104"/>
      <c r="G75" s="104"/>
      <c r="H75" s="104"/>
      <c r="I75" s="104"/>
      <c r="J75" s="104"/>
      <c r="K75" s="104"/>
      <c r="L75" s="104"/>
      <c r="M75" s="104"/>
      <c r="N75" s="104"/>
      <c r="O75" s="104"/>
      <c r="P75" s="104"/>
      <c r="Q75" s="104"/>
      <c r="R75" s="104"/>
      <c r="S75" s="104"/>
      <c r="T75" s="104"/>
      <c r="U75" s="104"/>
      <c r="V75" s="104"/>
    </row>
    <row r="76" spans="1:22" s="30" customFormat="1" ht="15" customHeight="1">
      <c r="A76" s="29"/>
      <c r="B76" s="104"/>
      <c r="C76" s="104"/>
      <c r="D76" s="104"/>
      <c r="E76" s="104"/>
      <c r="F76" s="104"/>
      <c r="G76" s="104"/>
      <c r="H76" s="104"/>
      <c r="I76" s="104"/>
      <c r="J76" s="104"/>
      <c r="K76" s="104"/>
      <c r="L76" s="104"/>
      <c r="M76" s="104"/>
      <c r="N76" s="104"/>
      <c r="O76" s="104"/>
      <c r="P76" s="104"/>
      <c r="Q76" s="104"/>
      <c r="R76" s="104"/>
      <c r="S76" s="104"/>
      <c r="T76" s="104"/>
      <c r="U76" s="104"/>
      <c r="V76" s="104"/>
    </row>
    <row r="77" spans="1:22" s="30" customFormat="1" ht="15" customHeight="1">
      <c r="A77" s="29"/>
      <c r="B77" s="104"/>
      <c r="C77" s="104"/>
      <c r="D77" s="104"/>
      <c r="E77" s="104"/>
      <c r="F77" s="104"/>
      <c r="G77" s="104"/>
      <c r="H77" s="104"/>
      <c r="I77" s="104"/>
      <c r="J77" s="104"/>
      <c r="K77" s="104"/>
      <c r="L77" s="104"/>
      <c r="M77" s="104"/>
      <c r="N77" s="104"/>
      <c r="O77" s="104"/>
      <c r="P77" s="104"/>
      <c r="Q77" s="104"/>
      <c r="R77" s="104"/>
      <c r="S77" s="104"/>
      <c r="T77" s="104"/>
      <c r="U77" s="104"/>
      <c r="V77" s="104"/>
    </row>
    <row r="78" spans="1:22" s="30" customFormat="1" ht="15" customHeight="1">
      <c r="A78" s="29"/>
      <c r="B78" s="104"/>
      <c r="C78" s="104"/>
      <c r="D78" s="104"/>
      <c r="E78" s="104"/>
      <c r="F78" s="104"/>
      <c r="G78" s="104"/>
      <c r="H78" s="104"/>
      <c r="I78" s="104"/>
      <c r="J78" s="104"/>
      <c r="K78" s="104"/>
      <c r="L78" s="104"/>
      <c r="M78" s="104"/>
      <c r="N78" s="104"/>
      <c r="O78" s="104"/>
      <c r="P78" s="104"/>
      <c r="Q78" s="104"/>
      <c r="R78" s="104"/>
      <c r="S78" s="104"/>
      <c r="T78" s="104"/>
      <c r="U78" s="104"/>
      <c r="V78" s="104"/>
    </row>
    <row r="79" spans="1:22" s="30" customFormat="1" ht="15" customHeight="1">
      <c r="A79" s="29"/>
      <c r="B79" s="104"/>
      <c r="C79" s="104"/>
      <c r="D79" s="104"/>
      <c r="E79" s="104"/>
      <c r="F79" s="104"/>
      <c r="G79" s="104"/>
      <c r="H79" s="104"/>
      <c r="I79" s="104"/>
      <c r="J79" s="104"/>
      <c r="K79" s="104"/>
      <c r="L79" s="104"/>
      <c r="M79" s="104"/>
      <c r="N79" s="104"/>
      <c r="O79" s="104"/>
      <c r="P79" s="104"/>
      <c r="Q79" s="104"/>
      <c r="R79" s="104"/>
      <c r="S79" s="104"/>
      <c r="T79" s="104"/>
      <c r="U79" s="104"/>
      <c r="V79" s="104"/>
    </row>
    <row r="80" spans="1:22" s="30" customFormat="1" ht="15" customHeight="1">
      <c r="A80" s="29"/>
      <c r="B80" s="104"/>
      <c r="C80" s="104"/>
      <c r="D80" s="104"/>
      <c r="E80" s="104"/>
      <c r="F80" s="104"/>
      <c r="G80" s="104"/>
      <c r="H80" s="104"/>
      <c r="I80" s="104"/>
      <c r="J80" s="104"/>
      <c r="K80" s="104"/>
      <c r="L80" s="104"/>
      <c r="M80" s="104"/>
      <c r="N80" s="104"/>
      <c r="O80" s="104"/>
      <c r="P80" s="104"/>
      <c r="Q80" s="104"/>
      <c r="R80" s="104"/>
      <c r="S80" s="104"/>
      <c r="T80" s="104"/>
      <c r="U80" s="104"/>
      <c r="V80" s="104"/>
    </row>
    <row r="81" spans="1:22" s="30" customFormat="1" ht="15" customHeight="1">
      <c r="A81" s="29"/>
      <c r="B81" s="104"/>
      <c r="C81" s="104"/>
      <c r="D81" s="104"/>
      <c r="E81" s="104"/>
      <c r="F81" s="104"/>
      <c r="G81" s="104"/>
      <c r="H81" s="104"/>
      <c r="I81" s="104"/>
      <c r="J81" s="104"/>
      <c r="K81" s="104"/>
      <c r="L81" s="104"/>
      <c r="M81" s="104"/>
      <c r="N81" s="104"/>
      <c r="O81" s="104"/>
      <c r="P81" s="104"/>
      <c r="Q81" s="104"/>
      <c r="R81" s="104"/>
      <c r="S81" s="104"/>
      <c r="T81" s="104"/>
      <c r="U81" s="104"/>
      <c r="V81" s="104"/>
    </row>
    <row r="82" spans="1:22" s="30" customFormat="1" ht="15" customHeight="1">
      <c r="A82" s="29"/>
      <c r="B82" s="104"/>
      <c r="C82" s="104"/>
      <c r="D82" s="104"/>
      <c r="E82" s="104"/>
      <c r="F82" s="104"/>
      <c r="G82" s="104"/>
      <c r="H82" s="104"/>
      <c r="I82" s="104"/>
      <c r="J82" s="104"/>
      <c r="K82" s="104"/>
      <c r="L82" s="104"/>
      <c r="M82" s="104"/>
      <c r="N82" s="104"/>
      <c r="O82" s="104"/>
      <c r="P82" s="104"/>
      <c r="Q82" s="104"/>
      <c r="R82" s="104"/>
      <c r="S82" s="104"/>
      <c r="T82" s="104"/>
      <c r="U82" s="104"/>
      <c r="V82" s="104"/>
    </row>
    <row r="83" spans="1:3" ht="12.75">
      <c r="A83" s="30" t="s">
        <v>66</v>
      </c>
      <c r="C83" s="74"/>
    </row>
    <row r="84" spans="1:22" ht="12.75">
      <c r="A84" s="222" t="s">
        <v>5</v>
      </c>
      <c r="B84" s="222"/>
      <c r="C84" s="222"/>
      <c r="D84" s="222"/>
      <c r="E84" s="222"/>
      <c r="F84" s="222"/>
      <c r="G84" s="222"/>
      <c r="H84" s="222"/>
      <c r="I84" s="222"/>
      <c r="J84" s="222"/>
      <c r="K84" s="222"/>
      <c r="L84" s="222"/>
      <c r="M84" s="222"/>
      <c r="N84" s="222"/>
      <c r="O84" s="222"/>
      <c r="P84" s="222"/>
      <c r="Q84" s="222"/>
      <c r="R84" s="222"/>
      <c r="S84" s="222"/>
      <c r="T84" s="222"/>
      <c r="U84" s="222"/>
      <c r="V84" s="222"/>
    </row>
    <row r="85" spans="1:22" ht="12.75">
      <c r="A85" s="222" t="s">
        <v>50</v>
      </c>
      <c r="B85" s="222"/>
      <c r="C85" s="222"/>
      <c r="D85" s="222"/>
      <c r="E85" s="222"/>
      <c r="F85" s="222"/>
      <c r="G85" s="222"/>
      <c r="H85" s="222"/>
      <c r="I85" s="222"/>
      <c r="J85" s="222"/>
      <c r="K85" s="222"/>
      <c r="L85" s="222"/>
      <c r="M85" s="222"/>
      <c r="N85" s="222"/>
      <c r="O85" s="222"/>
      <c r="P85" s="222"/>
      <c r="Q85" s="222"/>
      <c r="R85" s="222"/>
      <c r="S85" s="222"/>
      <c r="T85" s="222"/>
      <c r="U85" s="222"/>
      <c r="V85" s="222"/>
    </row>
    <row r="86" spans="1:22" s="2" customFormat="1" ht="12.75">
      <c r="A86" s="223" t="s">
        <v>26</v>
      </c>
      <c r="B86" s="223"/>
      <c r="C86" s="223"/>
      <c r="D86" s="223"/>
      <c r="E86" s="223"/>
      <c r="F86" s="223"/>
      <c r="G86" s="223"/>
      <c r="H86" s="223"/>
      <c r="I86" s="223"/>
      <c r="J86" s="223"/>
      <c r="K86" s="223"/>
      <c r="L86" s="223"/>
      <c r="M86" s="223"/>
      <c r="N86" s="223"/>
      <c r="O86" s="223"/>
      <c r="P86" s="223"/>
      <c r="Q86" s="223"/>
      <c r="R86" s="223"/>
      <c r="S86" s="223"/>
      <c r="T86" s="223"/>
      <c r="U86" s="223"/>
      <c r="V86" s="223"/>
    </row>
    <row r="87" spans="1:22" s="2" customFormat="1" ht="12.75">
      <c r="A87" s="72"/>
      <c r="B87" s="72"/>
      <c r="C87" s="72"/>
      <c r="D87" s="72"/>
      <c r="E87" s="72"/>
      <c r="F87" s="72"/>
      <c r="G87" s="72"/>
      <c r="H87" s="72"/>
      <c r="I87" s="72"/>
      <c r="J87" s="72"/>
      <c r="K87" s="72"/>
      <c r="L87" s="72"/>
      <c r="M87" s="72"/>
      <c r="N87" s="72"/>
      <c r="O87" s="72"/>
      <c r="P87" s="72"/>
      <c r="Q87" s="72"/>
      <c r="R87" s="72"/>
      <c r="S87" s="72"/>
      <c r="T87" s="72"/>
      <c r="U87" s="72"/>
      <c r="V87" s="72"/>
    </row>
    <row r="88" spans="1:22" ht="12.75">
      <c r="A88" s="222" t="s">
        <v>20</v>
      </c>
      <c r="B88" s="222"/>
      <c r="C88" s="222"/>
      <c r="D88" s="222"/>
      <c r="E88" s="222"/>
      <c r="F88" s="222"/>
      <c r="G88" s="222"/>
      <c r="H88" s="222"/>
      <c r="I88" s="222"/>
      <c r="J88" s="222"/>
      <c r="K88" s="222"/>
      <c r="L88" s="222"/>
      <c r="M88" s="222"/>
      <c r="N88" s="222"/>
      <c r="O88" s="222"/>
      <c r="P88" s="222"/>
      <c r="Q88" s="222"/>
      <c r="R88" s="222"/>
      <c r="S88" s="222"/>
      <c r="T88" s="222"/>
      <c r="U88" s="222"/>
      <c r="V88" s="222"/>
    </row>
    <row r="89" ht="6.75" customHeight="1" thickBot="1"/>
    <row r="90" spans="1:22" ht="12.75">
      <c r="A90" s="75"/>
      <c r="B90" s="216" t="s">
        <v>30</v>
      </c>
      <c r="C90" s="217"/>
      <c r="D90" s="217"/>
      <c r="E90" s="217"/>
      <c r="F90" s="217"/>
      <c r="G90" s="217"/>
      <c r="H90" s="218"/>
      <c r="I90" s="216" t="s">
        <v>31</v>
      </c>
      <c r="J90" s="217"/>
      <c r="K90" s="217"/>
      <c r="L90" s="217"/>
      <c r="M90" s="217"/>
      <c r="N90" s="217"/>
      <c r="O90" s="218"/>
      <c r="P90" s="216" t="s">
        <v>1</v>
      </c>
      <c r="Q90" s="217"/>
      <c r="R90" s="217"/>
      <c r="S90" s="217"/>
      <c r="T90" s="217"/>
      <c r="U90" s="217"/>
      <c r="V90" s="217"/>
    </row>
    <row r="91" spans="2:22" ht="12.75">
      <c r="B91" s="232" t="s">
        <v>32</v>
      </c>
      <c r="C91" s="233"/>
      <c r="D91" s="76" t="s">
        <v>33</v>
      </c>
      <c r="E91" s="233" t="s">
        <v>34</v>
      </c>
      <c r="F91" s="233"/>
      <c r="G91" s="233"/>
      <c r="H91" s="77" t="s">
        <v>1</v>
      </c>
      <c r="I91" s="232" t="s">
        <v>32</v>
      </c>
      <c r="J91" s="234"/>
      <c r="K91" s="73" t="s">
        <v>33</v>
      </c>
      <c r="L91" s="232" t="s">
        <v>34</v>
      </c>
      <c r="M91" s="233"/>
      <c r="N91" s="233"/>
      <c r="O91" s="77" t="s">
        <v>1</v>
      </c>
      <c r="P91" s="232" t="s">
        <v>32</v>
      </c>
      <c r="Q91" s="234"/>
      <c r="R91" s="73" t="s">
        <v>33</v>
      </c>
      <c r="S91" s="232" t="s">
        <v>34</v>
      </c>
      <c r="T91" s="233"/>
      <c r="U91" s="233"/>
      <c r="V91" s="77" t="s">
        <v>1</v>
      </c>
    </row>
    <row r="92" spans="1:22" ht="12.75">
      <c r="A92" s="168" t="s">
        <v>35</v>
      </c>
      <c r="B92" s="169" t="s">
        <v>36</v>
      </c>
      <c r="C92" s="168">
        <v>1</v>
      </c>
      <c r="D92" s="170" t="s">
        <v>37</v>
      </c>
      <c r="E92" s="168" t="s">
        <v>38</v>
      </c>
      <c r="F92" s="168" t="s">
        <v>39</v>
      </c>
      <c r="G92" s="168" t="s">
        <v>40</v>
      </c>
      <c r="H92" s="171"/>
      <c r="I92" s="169" t="s">
        <v>36</v>
      </c>
      <c r="J92" s="168">
        <v>1</v>
      </c>
      <c r="K92" s="170" t="s">
        <v>37</v>
      </c>
      <c r="L92" s="168" t="s">
        <v>38</v>
      </c>
      <c r="M92" s="168" t="s">
        <v>39</v>
      </c>
      <c r="N92" s="168" t="s">
        <v>40</v>
      </c>
      <c r="O92" s="171"/>
      <c r="P92" s="169" t="s">
        <v>36</v>
      </c>
      <c r="Q92" s="168">
        <v>1</v>
      </c>
      <c r="R92" s="170" t="s">
        <v>37</v>
      </c>
      <c r="S92" s="168" t="s">
        <v>38</v>
      </c>
      <c r="T92" s="168" t="s">
        <v>39</v>
      </c>
      <c r="U92" s="168" t="s">
        <v>40</v>
      </c>
      <c r="V92" s="171"/>
    </row>
    <row r="93" spans="1:22"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ht="12.75">
      <c r="A94" s="212" t="s">
        <v>61</v>
      </c>
      <c r="B94" s="88">
        <f>SUM(B54,B12)</f>
        <v>20</v>
      </c>
      <c r="C94" s="89">
        <f aca="true" t="shared" si="16" ref="C94:V94">SUM(C54,C12)</f>
        <v>895</v>
      </c>
      <c r="D94" s="90">
        <f t="shared" si="16"/>
        <v>24228</v>
      </c>
      <c r="E94" s="89">
        <f t="shared" si="16"/>
        <v>2913</v>
      </c>
      <c r="F94" s="89">
        <f t="shared" si="16"/>
        <v>427</v>
      </c>
      <c r="G94" s="89">
        <f t="shared" si="16"/>
        <v>46</v>
      </c>
      <c r="H94" s="88">
        <f t="shared" si="16"/>
        <v>28529</v>
      </c>
      <c r="I94" s="88">
        <f t="shared" si="16"/>
        <v>15</v>
      </c>
      <c r="J94" s="89">
        <f t="shared" si="16"/>
        <v>823</v>
      </c>
      <c r="K94" s="90">
        <f t="shared" si="16"/>
        <v>30919</v>
      </c>
      <c r="L94" s="89">
        <f t="shared" si="16"/>
        <v>3003</v>
      </c>
      <c r="M94" s="89">
        <f t="shared" si="16"/>
        <v>437</v>
      </c>
      <c r="N94" s="89">
        <f t="shared" si="16"/>
        <v>53</v>
      </c>
      <c r="O94" s="88">
        <f t="shared" si="16"/>
        <v>35250</v>
      </c>
      <c r="P94" s="88">
        <f t="shared" si="16"/>
        <v>35</v>
      </c>
      <c r="Q94" s="89">
        <f t="shared" si="16"/>
        <v>1718</v>
      </c>
      <c r="R94" s="88">
        <f t="shared" si="16"/>
        <v>55147</v>
      </c>
      <c r="S94" s="88">
        <f t="shared" si="16"/>
        <v>5916</v>
      </c>
      <c r="T94" s="89">
        <f t="shared" si="16"/>
        <v>864</v>
      </c>
      <c r="U94" s="91">
        <f t="shared" si="16"/>
        <v>99</v>
      </c>
      <c r="V94" s="88">
        <f t="shared" si="16"/>
        <v>63779</v>
      </c>
    </row>
    <row r="95" spans="1:22" ht="12.75">
      <c r="A95" s="212" t="s">
        <v>63</v>
      </c>
      <c r="B95" s="88">
        <f aca="true" t="shared" si="17" ref="B95:V95">SUM(B55,B13)</f>
        <v>2</v>
      </c>
      <c r="C95" s="102">
        <f t="shared" si="17"/>
        <v>90</v>
      </c>
      <c r="D95" s="90">
        <f t="shared" si="17"/>
        <v>14999</v>
      </c>
      <c r="E95" s="102">
        <f t="shared" si="17"/>
        <v>6013</v>
      </c>
      <c r="F95" s="102">
        <f t="shared" si="17"/>
        <v>1536</v>
      </c>
      <c r="G95" s="102">
        <f t="shared" si="17"/>
        <v>255</v>
      </c>
      <c r="H95" s="88">
        <f t="shared" si="17"/>
        <v>22895</v>
      </c>
      <c r="I95" s="88">
        <f t="shared" si="17"/>
        <v>1</v>
      </c>
      <c r="J95" s="102">
        <f t="shared" si="17"/>
        <v>42</v>
      </c>
      <c r="K95" s="90">
        <f t="shared" si="17"/>
        <v>11080</v>
      </c>
      <c r="L95" s="102">
        <f t="shared" si="17"/>
        <v>4169</v>
      </c>
      <c r="M95" s="102">
        <f t="shared" si="17"/>
        <v>890</v>
      </c>
      <c r="N95" s="102">
        <f t="shared" si="17"/>
        <v>161</v>
      </c>
      <c r="O95" s="88">
        <f t="shared" si="17"/>
        <v>16343</v>
      </c>
      <c r="P95" s="88">
        <f t="shared" si="17"/>
        <v>3</v>
      </c>
      <c r="Q95" s="89">
        <f t="shared" si="17"/>
        <v>132</v>
      </c>
      <c r="R95" s="88">
        <f t="shared" si="17"/>
        <v>26079</v>
      </c>
      <c r="S95" s="88">
        <f t="shared" si="17"/>
        <v>10182</v>
      </c>
      <c r="T95" s="89">
        <f t="shared" si="17"/>
        <v>2426</v>
      </c>
      <c r="U95" s="91">
        <f t="shared" si="17"/>
        <v>416</v>
      </c>
      <c r="V95" s="88">
        <f t="shared" si="17"/>
        <v>39238</v>
      </c>
    </row>
    <row r="96" spans="1:22" ht="12.75">
      <c r="A96" s="212" t="s">
        <v>62</v>
      </c>
      <c r="B96" s="88">
        <f aca="true" t="shared" si="18" ref="B96:V96">SUM(B56,B14)</f>
        <v>0</v>
      </c>
      <c r="C96" s="102">
        <f t="shared" si="18"/>
        <v>12</v>
      </c>
      <c r="D96" s="90">
        <f t="shared" si="18"/>
        <v>533</v>
      </c>
      <c r="E96" s="102">
        <f t="shared" si="18"/>
        <v>328</v>
      </c>
      <c r="F96" s="102">
        <f t="shared" si="18"/>
        <v>86</v>
      </c>
      <c r="G96" s="102">
        <f t="shared" si="18"/>
        <v>18</v>
      </c>
      <c r="H96" s="88">
        <f t="shared" si="18"/>
        <v>977</v>
      </c>
      <c r="I96" s="88">
        <f t="shared" si="18"/>
        <v>2</v>
      </c>
      <c r="J96" s="102">
        <f t="shared" si="18"/>
        <v>20</v>
      </c>
      <c r="K96" s="90">
        <f t="shared" si="18"/>
        <v>1228</v>
      </c>
      <c r="L96" s="102">
        <f t="shared" si="18"/>
        <v>452</v>
      </c>
      <c r="M96" s="102">
        <f t="shared" si="18"/>
        <v>87</v>
      </c>
      <c r="N96" s="102">
        <f t="shared" si="18"/>
        <v>21</v>
      </c>
      <c r="O96" s="88">
        <f t="shared" si="18"/>
        <v>1810</v>
      </c>
      <c r="P96" s="88">
        <f t="shared" si="18"/>
        <v>2</v>
      </c>
      <c r="Q96" s="89">
        <f t="shared" si="18"/>
        <v>32</v>
      </c>
      <c r="R96" s="88">
        <f t="shared" si="18"/>
        <v>1761</v>
      </c>
      <c r="S96" s="88">
        <f t="shared" si="18"/>
        <v>780</v>
      </c>
      <c r="T96" s="89">
        <f t="shared" si="18"/>
        <v>173</v>
      </c>
      <c r="U96" s="91">
        <f t="shared" si="18"/>
        <v>39</v>
      </c>
      <c r="V96" s="88">
        <f t="shared" si="18"/>
        <v>2787</v>
      </c>
    </row>
    <row r="97" spans="1:22" ht="12.75">
      <c r="A97" s="212" t="s">
        <v>64</v>
      </c>
      <c r="B97" s="88">
        <f aca="true" t="shared" si="19" ref="B97:V97">SUM(B57,B15)</f>
        <v>0</v>
      </c>
      <c r="C97" s="102">
        <f t="shared" si="19"/>
        <v>7</v>
      </c>
      <c r="D97" s="90">
        <f t="shared" si="19"/>
        <v>6662</v>
      </c>
      <c r="E97" s="102">
        <f t="shared" si="19"/>
        <v>7385</v>
      </c>
      <c r="F97" s="102">
        <f t="shared" si="19"/>
        <v>1790</v>
      </c>
      <c r="G97" s="102">
        <f t="shared" si="19"/>
        <v>443</v>
      </c>
      <c r="H97" s="88">
        <f t="shared" si="19"/>
        <v>16287</v>
      </c>
      <c r="I97" s="88">
        <f t="shared" si="19"/>
        <v>1</v>
      </c>
      <c r="J97" s="102">
        <f t="shared" si="19"/>
        <v>7</v>
      </c>
      <c r="K97" s="90">
        <f t="shared" si="19"/>
        <v>5467</v>
      </c>
      <c r="L97" s="102">
        <f t="shared" si="19"/>
        <v>5626</v>
      </c>
      <c r="M97" s="102">
        <f t="shared" si="19"/>
        <v>991</v>
      </c>
      <c r="N97" s="102">
        <f t="shared" si="19"/>
        <v>226</v>
      </c>
      <c r="O97" s="88">
        <f t="shared" si="19"/>
        <v>12318</v>
      </c>
      <c r="P97" s="88">
        <f t="shared" si="19"/>
        <v>1</v>
      </c>
      <c r="Q97" s="89">
        <f t="shared" si="19"/>
        <v>14</v>
      </c>
      <c r="R97" s="88">
        <f t="shared" si="19"/>
        <v>12129</v>
      </c>
      <c r="S97" s="88">
        <f t="shared" si="19"/>
        <v>13011</v>
      </c>
      <c r="T97" s="89">
        <f t="shared" si="19"/>
        <v>2781</v>
      </c>
      <c r="U97" s="91">
        <f t="shared" si="19"/>
        <v>669</v>
      </c>
      <c r="V97" s="88">
        <f t="shared" si="19"/>
        <v>28605</v>
      </c>
    </row>
    <row r="98" spans="1:22" s="110" customFormat="1" ht="12.75">
      <c r="A98" s="29" t="s">
        <v>1</v>
      </c>
      <c r="B98" s="92">
        <f aca="true" t="shared" si="20" ref="B98:V98">SUM(B58,B16)</f>
        <v>22</v>
      </c>
      <c r="C98" s="93">
        <f t="shared" si="20"/>
        <v>1004</v>
      </c>
      <c r="D98" s="94">
        <f t="shared" si="20"/>
        <v>46422</v>
      </c>
      <c r="E98" s="93">
        <f t="shared" si="20"/>
        <v>16639</v>
      </c>
      <c r="F98" s="93">
        <f t="shared" si="20"/>
        <v>3839</v>
      </c>
      <c r="G98" s="93">
        <f t="shared" si="20"/>
        <v>762</v>
      </c>
      <c r="H98" s="92">
        <f t="shared" si="20"/>
        <v>68688</v>
      </c>
      <c r="I98" s="92">
        <f t="shared" si="20"/>
        <v>19</v>
      </c>
      <c r="J98" s="93">
        <f t="shared" si="20"/>
        <v>892</v>
      </c>
      <c r="K98" s="94">
        <f t="shared" si="20"/>
        <v>48694</v>
      </c>
      <c r="L98" s="93">
        <f t="shared" si="20"/>
        <v>13250</v>
      </c>
      <c r="M98" s="93">
        <f t="shared" si="20"/>
        <v>2405</v>
      </c>
      <c r="N98" s="93">
        <f t="shared" si="20"/>
        <v>461</v>
      </c>
      <c r="O98" s="92">
        <f t="shared" si="20"/>
        <v>65721</v>
      </c>
      <c r="P98" s="92">
        <f t="shared" si="20"/>
        <v>41</v>
      </c>
      <c r="Q98" s="93">
        <f t="shared" si="20"/>
        <v>1896</v>
      </c>
      <c r="R98" s="92">
        <f t="shared" si="20"/>
        <v>95116</v>
      </c>
      <c r="S98" s="92">
        <f t="shared" si="20"/>
        <v>29889</v>
      </c>
      <c r="T98" s="93">
        <f t="shared" si="20"/>
        <v>6244</v>
      </c>
      <c r="U98" s="95">
        <f t="shared" si="20"/>
        <v>1223</v>
      </c>
      <c r="V98" s="92">
        <f t="shared" si="20"/>
        <v>134409</v>
      </c>
    </row>
    <row r="99" spans="2:22" ht="8.25" customHeight="1">
      <c r="B99" s="88"/>
      <c r="C99" s="89"/>
      <c r="D99" s="90"/>
      <c r="E99" s="89"/>
      <c r="F99" s="89"/>
      <c r="G99" s="89"/>
      <c r="H99" s="88"/>
      <c r="I99" s="88"/>
      <c r="J99" s="89"/>
      <c r="K99" s="90"/>
      <c r="L99" s="89"/>
      <c r="M99" s="89"/>
      <c r="N99" s="89"/>
      <c r="O99" s="88"/>
      <c r="P99" s="88"/>
      <c r="Q99" s="89"/>
      <c r="R99" s="88"/>
      <c r="S99" s="88"/>
      <c r="T99" s="89"/>
      <c r="U99" s="91"/>
      <c r="V99" s="88"/>
    </row>
    <row r="100" spans="1:22"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ht="12.75">
      <c r="A101" s="212" t="s">
        <v>61</v>
      </c>
      <c r="B101" s="88">
        <f aca="true" t="shared" si="21" ref="B101:V101">SUM(B61,B19)</f>
        <v>14</v>
      </c>
      <c r="C101" s="89">
        <f t="shared" si="21"/>
        <v>703</v>
      </c>
      <c r="D101" s="90">
        <f t="shared" si="21"/>
        <v>17927</v>
      </c>
      <c r="E101" s="89">
        <f t="shared" si="21"/>
        <v>2922</v>
      </c>
      <c r="F101" s="89">
        <f t="shared" si="21"/>
        <v>455</v>
      </c>
      <c r="G101" s="89">
        <f t="shared" si="21"/>
        <v>79</v>
      </c>
      <c r="H101" s="88">
        <f t="shared" si="21"/>
        <v>22100</v>
      </c>
      <c r="I101" s="88">
        <f t="shared" si="21"/>
        <v>5</v>
      </c>
      <c r="J101" s="89">
        <f t="shared" si="21"/>
        <v>697</v>
      </c>
      <c r="K101" s="90">
        <f t="shared" si="21"/>
        <v>26007</v>
      </c>
      <c r="L101" s="89">
        <f t="shared" si="21"/>
        <v>2781</v>
      </c>
      <c r="M101" s="89">
        <f t="shared" si="21"/>
        <v>424</v>
      </c>
      <c r="N101" s="89">
        <f t="shared" si="21"/>
        <v>62</v>
      </c>
      <c r="O101" s="88">
        <f t="shared" si="21"/>
        <v>29976</v>
      </c>
      <c r="P101" s="88">
        <f t="shared" si="21"/>
        <v>19</v>
      </c>
      <c r="Q101" s="89">
        <f t="shared" si="21"/>
        <v>1400</v>
      </c>
      <c r="R101" s="88">
        <f t="shared" si="21"/>
        <v>43934</v>
      </c>
      <c r="S101" s="88">
        <f t="shared" si="21"/>
        <v>5703</v>
      </c>
      <c r="T101" s="89">
        <f t="shared" si="21"/>
        <v>879</v>
      </c>
      <c r="U101" s="91">
        <f t="shared" si="21"/>
        <v>141</v>
      </c>
      <c r="V101" s="88">
        <f t="shared" si="21"/>
        <v>52076</v>
      </c>
    </row>
    <row r="102" spans="1:22" ht="12.75">
      <c r="A102" s="212" t="s">
        <v>63</v>
      </c>
      <c r="B102" s="88">
        <f aca="true" t="shared" si="22" ref="B102:V102">SUM(B62,B20)</f>
        <v>0</v>
      </c>
      <c r="C102" s="102">
        <f t="shared" si="22"/>
        <v>98</v>
      </c>
      <c r="D102" s="90">
        <f t="shared" si="22"/>
        <v>14581</v>
      </c>
      <c r="E102" s="102">
        <f t="shared" si="22"/>
        <v>7280</v>
      </c>
      <c r="F102" s="102">
        <f t="shared" si="22"/>
        <v>2185</v>
      </c>
      <c r="G102" s="102">
        <f t="shared" si="22"/>
        <v>554</v>
      </c>
      <c r="H102" s="88">
        <f t="shared" si="22"/>
        <v>24698</v>
      </c>
      <c r="I102" s="88">
        <f t="shared" si="22"/>
        <v>0</v>
      </c>
      <c r="J102" s="102">
        <f t="shared" si="22"/>
        <v>57</v>
      </c>
      <c r="K102" s="90">
        <f t="shared" si="22"/>
        <v>12207</v>
      </c>
      <c r="L102" s="102">
        <f t="shared" si="22"/>
        <v>5028</v>
      </c>
      <c r="M102" s="102">
        <f t="shared" si="22"/>
        <v>1200</v>
      </c>
      <c r="N102" s="102">
        <f t="shared" si="22"/>
        <v>301</v>
      </c>
      <c r="O102" s="88">
        <f t="shared" si="22"/>
        <v>18793</v>
      </c>
      <c r="P102" s="88">
        <f t="shared" si="22"/>
        <v>0</v>
      </c>
      <c r="Q102" s="89">
        <f t="shared" si="22"/>
        <v>155</v>
      </c>
      <c r="R102" s="88">
        <f t="shared" si="22"/>
        <v>26788</v>
      </c>
      <c r="S102" s="88">
        <f t="shared" si="22"/>
        <v>12308</v>
      </c>
      <c r="T102" s="89">
        <f t="shared" si="22"/>
        <v>3385</v>
      </c>
      <c r="U102" s="91">
        <f t="shared" si="22"/>
        <v>855</v>
      </c>
      <c r="V102" s="88">
        <f t="shared" si="22"/>
        <v>43491</v>
      </c>
    </row>
    <row r="103" spans="1:22" ht="12.75">
      <c r="A103" s="212" t="s">
        <v>62</v>
      </c>
      <c r="B103" s="88">
        <f aca="true" t="shared" si="23" ref="B103:V103">SUM(B63,B21)</f>
        <v>0</v>
      </c>
      <c r="C103" s="102">
        <f t="shared" si="23"/>
        <v>15</v>
      </c>
      <c r="D103" s="90">
        <f t="shared" si="23"/>
        <v>534</v>
      </c>
      <c r="E103" s="102">
        <f t="shared" si="23"/>
        <v>417</v>
      </c>
      <c r="F103" s="102">
        <f t="shared" si="23"/>
        <v>128</v>
      </c>
      <c r="G103" s="102">
        <f t="shared" si="23"/>
        <v>41</v>
      </c>
      <c r="H103" s="88">
        <f t="shared" si="23"/>
        <v>1135</v>
      </c>
      <c r="I103" s="88">
        <f t="shared" si="23"/>
        <v>0</v>
      </c>
      <c r="J103" s="102">
        <f t="shared" si="23"/>
        <v>23</v>
      </c>
      <c r="K103" s="90">
        <f t="shared" si="23"/>
        <v>1313</v>
      </c>
      <c r="L103" s="102">
        <f t="shared" si="23"/>
        <v>612</v>
      </c>
      <c r="M103" s="102">
        <f t="shared" si="23"/>
        <v>148</v>
      </c>
      <c r="N103" s="102">
        <f t="shared" si="23"/>
        <v>39</v>
      </c>
      <c r="O103" s="88">
        <f t="shared" si="23"/>
        <v>2135</v>
      </c>
      <c r="P103" s="88">
        <f t="shared" si="23"/>
        <v>0</v>
      </c>
      <c r="Q103" s="89">
        <f t="shared" si="23"/>
        <v>38</v>
      </c>
      <c r="R103" s="88">
        <f t="shared" si="23"/>
        <v>1847</v>
      </c>
      <c r="S103" s="88">
        <f t="shared" si="23"/>
        <v>1029</v>
      </c>
      <c r="T103" s="89">
        <f t="shared" si="23"/>
        <v>276</v>
      </c>
      <c r="U103" s="91">
        <f t="shared" si="23"/>
        <v>80</v>
      </c>
      <c r="V103" s="88">
        <f t="shared" si="23"/>
        <v>3270</v>
      </c>
    </row>
    <row r="104" spans="1:22" ht="12.75">
      <c r="A104" s="212" t="s">
        <v>64</v>
      </c>
      <c r="B104" s="88">
        <f aca="true" t="shared" si="24" ref="B104:V104">SUM(B64,B22)</f>
        <v>0</v>
      </c>
      <c r="C104" s="102">
        <f t="shared" si="24"/>
        <v>6</v>
      </c>
      <c r="D104" s="90">
        <f t="shared" si="24"/>
        <v>6282</v>
      </c>
      <c r="E104" s="102">
        <f t="shared" si="24"/>
        <v>7212</v>
      </c>
      <c r="F104" s="102">
        <f t="shared" si="24"/>
        <v>2095</v>
      </c>
      <c r="G104" s="102">
        <f t="shared" si="24"/>
        <v>763</v>
      </c>
      <c r="H104" s="88">
        <f t="shared" si="24"/>
        <v>16358</v>
      </c>
      <c r="I104" s="88">
        <f t="shared" si="24"/>
        <v>0</v>
      </c>
      <c r="J104" s="102">
        <f t="shared" si="24"/>
        <v>9</v>
      </c>
      <c r="K104" s="90">
        <f t="shared" si="24"/>
        <v>5376</v>
      </c>
      <c r="L104" s="102">
        <f t="shared" si="24"/>
        <v>5574</v>
      </c>
      <c r="M104" s="102">
        <f t="shared" si="24"/>
        <v>1502</v>
      </c>
      <c r="N104" s="102">
        <f t="shared" si="24"/>
        <v>428</v>
      </c>
      <c r="O104" s="88">
        <f t="shared" si="24"/>
        <v>12889</v>
      </c>
      <c r="P104" s="88">
        <f t="shared" si="24"/>
        <v>0</v>
      </c>
      <c r="Q104" s="89">
        <f t="shared" si="24"/>
        <v>15</v>
      </c>
      <c r="R104" s="88">
        <f t="shared" si="24"/>
        <v>11658</v>
      </c>
      <c r="S104" s="88">
        <f t="shared" si="24"/>
        <v>12786</v>
      </c>
      <c r="T104" s="89">
        <f t="shared" si="24"/>
        <v>3597</v>
      </c>
      <c r="U104" s="91">
        <f t="shared" si="24"/>
        <v>1191</v>
      </c>
      <c r="V104" s="88">
        <f t="shared" si="24"/>
        <v>29247</v>
      </c>
    </row>
    <row r="105" spans="1:22" ht="12.75">
      <c r="A105" s="29" t="s">
        <v>1</v>
      </c>
      <c r="B105" s="97">
        <f aca="true" t="shared" si="25" ref="B105:V105">SUM(B65,B23)</f>
        <v>14</v>
      </c>
      <c r="C105" s="98">
        <f t="shared" si="25"/>
        <v>822</v>
      </c>
      <c r="D105" s="99">
        <f t="shared" si="25"/>
        <v>39324</v>
      </c>
      <c r="E105" s="98">
        <f t="shared" si="25"/>
        <v>17831</v>
      </c>
      <c r="F105" s="98">
        <f t="shared" si="25"/>
        <v>4863</v>
      </c>
      <c r="G105" s="98">
        <f t="shared" si="25"/>
        <v>1437</v>
      </c>
      <c r="H105" s="97">
        <f t="shared" si="25"/>
        <v>64291</v>
      </c>
      <c r="I105" s="97">
        <f t="shared" si="25"/>
        <v>5</v>
      </c>
      <c r="J105" s="98">
        <f t="shared" si="25"/>
        <v>786</v>
      </c>
      <c r="K105" s="99">
        <f t="shared" si="25"/>
        <v>44903</v>
      </c>
      <c r="L105" s="98">
        <f t="shared" si="25"/>
        <v>13995</v>
      </c>
      <c r="M105" s="98">
        <f t="shared" si="25"/>
        <v>3274</v>
      </c>
      <c r="N105" s="98">
        <f t="shared" si="25"/>
        <v>830</v>
      </c>
      <c r="O105" s="97">
        <f t="shared" si="25"/>
        <v>63793</v>
      </c>
      <c r="P105" s="97">
        <f t="shared" si="25"/>
        <v>19</v>
      </c>
      <c r="Q105" s="98">
        <f t="shared" si="25"/>
        <v>1608</v>
      </c>
      <c r="R105" s="97">
        <f t="shared" si="25"/>
        <v>84227</v>
      </c>
      <c r="S105" s="97">
        <f t="shared" si="25"/>
        <v>31826</v>
      </c>
      <c r="T105" s="98">
        <f t="shared" si="25"/>
        <v>8137</v>
      </c>
      <c r="U105" s="100">
        <f t="shared" si="25"/>
        <v>2267</v>
      </c>
      <c r="V105" s="97">
        <f t="shared" si="25"/>
        <v>128084</v>
      </c>
    </row>
    <row r="106" spans="1:22" ht="12.75">
      <c r="A106" s="177" t="s">
        <v>29</v>
      </c>
      <c r="B106" s="178"/>
      <c r="C106" s="179"/>
      <c r="D106" s="180"/>
      <c r="E106" s="179"/>
      <c r="F106" s="179"/>
      <c r="G106" s="179"/>
      <c r="H106" s="178"/>
      <c r="I106" s="178"/>
      <c r="J106" s="179"/>
      <c r="K106" s="180"/>
      <c r="L106" s="179"/>
      <c r="M106" s="179"/>
      <c r="N106" s="179"/>
      <c r="O106" s="178"/>
      <c r="P106" s="178"/>
      <c r="Q106" s="179"/>
      <c r="R106" s="178"/>
      <c r="S106" s="178"/>
      <c r="T106" s="179"/>
      <c r="U106" s="181"/>
      <c r="V106" s="178"/>
    </row>
    <row r="107" spans="1:22" ht="12.75">
      <c r="A107" s="212" t="s">
        <v>61</v>
      </c>
      <c r="B107" s="88">
        <f aca="true" t="shared" si="26" ref="B107:V107">SUM(B67,B25)</f>
        <v>34</v>
      </c>
      <c r="C107" s="89">
        <f t="shared" si="26"/>
        <v>1598</v>
      </c>
      <c r="D107" s="90">
        <f t="shared" si="26"/>
        <v>42155</v>
      </c>
      <c r="E107" s="89">
        <f t="shared" si="26"/>
        <v>5835</v>
      </c>
      <c r="F107" s="89">
        <f t="shared" si="26"/>
        <v>882</v>
      </c>
      <c r="G107" s="89">
        <f t="shared" si="26"/>
        <v>125</v>
      </c>
      <c r="H107" s="88">
        <f t="shared" si="26"/>
        <v>50629</v>
      </c>
      <c r="I107" s="88">
        <f t="shared" si="26"/>
        <v>20</v>
      </c>
      <c r="J107" s="89">
        <f t="shared" si="26"/>
        <v>1520</v>
      </c>
      <c r="K107" s="90">
        <f t="shared" si="26"/>
        <v>56926</v>
      </c>
      <c r="L107" s="89">
        <f t="shared" si="26"/>
        <v>5784</v>
      </c>
      <c r="M107" s="89">
        <f t="shared" si="26"/>
        <v>861</v>
      </c>
      <c r="N107" s="89">
        <f t="shared" si="26"/>
        <v>115</v>
      </c>
      <c r="O107" s="88">
        <f t="shared" si="26"/>
        <v>65226</v>
      </c>
      <c r="P107" s="88">
        <f t="shared" si="26"/>
        <v>54</v>
      </c>
      <c r="Q107" s="89">
        <f t="shared" si="26"/>
        <v>3118</v>
      </c>
      <c r="R107" s="88">
        <f t="shared" si="26"/>
        <v>99081</v>
      </c>
      <c r="S107" s="88">
        <f t="shared" si="26"/>
        <v>11619</v>
      </c>
      <c r="T107" s="89">
        <f t="shared" si="26"/>
        <v>1743</v>
      </c>
      <c r="U107" s="91">
        <f t="shared" si="26"/>
        <v>240</v>
      </c>
      <c r="V107" s="88">
        <f t="shared" si="26"/>
        <v>115855</v>
      </c>
    </row>
    <row r="108" spans="1:22" ht="12.75">
      <c r="A108" s="212" t="s">
        <v>63</v>
      </c>
      <c r="B108" s="88">
        <f aca="true" t="shared" si="27" ref="B108:V108">SUM(B68,B26)</f>
        <v>2</v>
      </c>
      <c r="C108" s="102">
        <f t="shared" si="27"/>
        <v>188</v>
      </c>
      <c r="D108" s="90">
        <f t="shared" si="27"/>
        <v>29580</v>
      </c>
      <c r="E108" s="102">
        <f t="shared" si="27"/>
        <v>13293</v>
      </c>
      <c r="F108" s="102">
        <f t="shared" si="27"/>
        <v>3721</v>
      </c>
      <c r="G108" s="102">
        <f t="shared" si="27"/>
        <v>809</v>
      </c>
      <c r="H108" s="88">
        <f t="shared" si="27"/>
        <v>47593</v>
      </c>
      <c r="I108" s="88">
        <f t="shared" si="27"/>
        <v>1</v>
      </c>
      <c r="J108" s="102">
        <f t="shared" si="27"/>
        <v>99</v>
      </c>
      <c r="K108" s="90">
        <f t="shared" si="27"/>
        <v>23287</v>
      </c>
      <c r="L108" s="102">
        <f t="shared" si="27"/>
        <v>9197</v>
      </c>
      <c r="M108" s="102">
        <f t="shared" si="27"/>
        <v>2090</v>
      </c>
      <c r="N108" s="102">
        <f t="shared" si="27"/>
        <v>462</v>
      </c>
      <c r="O108" s="88">
        <f t="shared" si="27"/>
        <v>35136</v>
      </c>
      <c r="P108" s="88">
        <f t="shared" si="27"/>
        <v>3</v>
      </c>
      <c r="Q108" s="89">
        <f t="shared" si="27"/>
        <v>287</v>
      </c>
      <c r="R108" s="88">
        <f t="shared" si="27"/>
        <v>52867</v>
      </c>
      <c r="S108" s="88">
        <f t="shared" si="27"/>
        <v>22490</v>
      </c>
      <c r="T108" s="89">
        <f t="shared" si="27"/>
        <v>5811</v>
      </c>
      <c r="U108" s="91">
        <f t="shared" si="27"/>
        <v>1271</v>
      </c>
      <c r="V108" s="88">
        <f t="shared" si="27"/>
        <v>82729</v>
      </c>
    </row>
    <row r="109" spans="1:22" ht="12.75">
      <c r="A109" s="212" t="s">
        <v>62</v>
      </c>
      <c r="B109" s="88">
        <f aca="true" t="shared" si="28" ref="B109:V109">SUM(B69,B27)</f>
        <v>0</v>
      </c>
      <c r="C109" s="102">
        <f t="shared" si="28"/>
        <v>27</v>
      </c>
      <c r="D109" s="90">
        <f t="shared" si="28"/>
        <v>1067</v>
      </c>
      <c r="E109" s="102">
        <f t="shared" si="28"/>
        <v>745</v>
      </c>
      <c r="F109" s="102">
        <f t="shared" si="28"/>
        <v>214</v>
      </c>
      <c r="G109" s="102">
        <f t="shared" si="28"/>
        <v>59</v>
      </c>
      <c r="H109" s="88">
        <f t="shared" si="28"/>
        <v>2112</v>
      </c>
      <c r="I109" s="88">
        <f t="shared" si="28"/>
        <v>2</v>
      </c>
      <c r="J109" s="102">
        <f t="shared" si="28"/>
        <v>43</v>
      </c>
      <c r="K109" s="90">
        <f t="shared" si="28"/>
        <v>2541</v>
      </c>
      <c r="L109" s="102">
        <f t="shared" si="28"/>
        <v>1064</v>
      </c>
      <c r="M109" s="102">
        <f t="shared" si="28"/>
        <v>235</v>
      </c>
      <c r="N109" s="102">
        <f t="shared" si="28"/>
        <v>60</v>
      </c>
      <c r="O109" s="88">
        <f t="shared" si="28"/>
        <v>3945</v>
      </c>
      <c r="P109" s="88">
        <f t="shared" si="28"/>
        <v>2</v>
      </c>
      <c r="Q109" s="89">
        <f t="shared" si="28"/>
        <v>70</v>
      </c>
      <c r="R109" s="88">
        <f t="shared" si="28"/>
        <v>3608</v>
      </c>
      <c r="S109" s="88">
        <f t="shared" si="28"/>
        <v>1809</v>
      </c>
      <c r="T109" s="89">
        <f t="shared" si="28"/>
        <v>449</v>
      </c>
      <c r="U109" s="91">
        <f t="shared" si="28"/>
        <v>119</v>
      </c>
      <c r="V109" s="88">
        <f t="shared" si="28"/>
        <v>6057</v>
      </c>
    </row>
    <row r="110" spans="1:22" ht="12.75">
      <c r="A110" s="212" t="s">
        <v>64</v>
      </c>
      <c r="B110" s="88">
        <f aca="true" t="shared" si="29" ref="B110:V110">SUM(B70,B28)</f>
        <v>0</v>
      </c>
      <c r="C110" s="102">
        <f t="shared" si="29"/>
        <v>13</v>
      </c>
      <c r="D110" s="90">
        <f t="shared" si="29"/>
        <v>12944</v>
      </c>
      <c r="E110" s="102">
        <f t="shared" si="29"/>
        <v>14597</v>
      </c>
      <c r="F110" s="102">
        <f t="shared" si="29"/>
        <v>3885</v>
      </c>
      <c r="G110" s="102">
        <f t="shared" si="29"/>
        <v>1206</v>
      </c>
      <c r="H110" s="88">
        <f t="shared" si="29"/>
        <v>32645</v>
      </c>
      <c r="I110" s="88">
        <f t="shared" si="29"/>
        <v>1</v>
      </c>
      <c r="J110" s="102">
        <f t="shared" si="29"/>
        <v>16</v>
      </c>
      <c r="K110" s="90">
        <f t="shared" si="29"/>
        <v>10843</v>
      </c>
      <c r="L110" s="102">
        <f t="shared" si="29"/>
        <v>11200</v>
      </c>
      <c r="M110" s="102">
        <f t="shared" si="29"/>
        <v>2493</v>
      </c>
      <c r="N110" s="102">
        <f t="shared" si="29"/>
        <v>654</v>
      </c>
      <c r="O110" s="88">
        <f t="shared" si="29"/>
        <v>25207</v>
      </c>
      <c r="P110" s="88">
        <f t="shared" si="29"/>
        <v>1</v>
      </c>
      <c r="Q110" s="89">
        <f t="shared" si="29"/>
        <v>29</v>
      </c>
      <c r="R110" s="88">
        <f t="shared" si="29"/>
        <v>23787</v>
      </c>
      <c r="S110" s="88">
        <f t="shared" si="29"/>
        <v>25797</v>
      </c>
      <c r="T110" s="89">
        <f t="shared" si="29"/>
        <v>6378</v>
      </c>
      <c r="U110" s="91">
        <f t="shared" si="29"/>
        <v>1860</v>
      </c>
      <c r="V110" s="88">
        <f t="shared" si="29"/>
        <v>57852</v>
      </c>
    </row>
    <row r="111" spans="1:22" ht="12.75">
      <c r="A111" s="29" t="s">
        <v>1</v>
      </c>
      <c r="B111" s="97">
        <f aca="true" t="shared" si="30" ref="B111:V111">SUM(B71,B29)</f>
        <v>36</v>
      </c>
      <c r="C111" s="98">
        <f t="shared" si="30"/>
        <v>1826</v>
      </c>
      <c r="D111" s="99">
        <f t="shared" si="30"/>
        <v>85746</v>
      </c>
      <c r="E111" s="98">
        <f t="shared" si="30"/>
        <v>34470</v>
      </c>
      <c r="F111" s="98">
        <f t="shared" si="30"/>
        <v>8702</v>
      </c>
      <c r="G111" s="98">
        <f t="shared" si="30"/>
        <v>2199</v>
      </c>
      <c r="H111" s="97">
        <f t="shared" si="30"/>
        <v>132979</v>
      </c>
      <c r="I111" s="97">
        <f t="shared" si="30"/>
        <v>24</v>
      </c>
      <c r="J111" s="98">
        <f t="shared" si="30"/>
        <v>1678</v>
      </c>
      <c r="K111" s="99">
        <f t="shared" si="30"/>
        <v>93597</v>
      </c>
      <c r="L111" s="98">
        <f t="shared" si="30"/>
        <v>27245</v>
      </c>
      <c r="M111" s="98">
        <f t="shared" si="30"/>
        <v>5679</v>
      </c>
      <c r="N111" s="98">
        <f t="shared" si="30"/>
        <v>1291</v>
      </c>
      <c r="O111" s="97">
        <f t="shared" si="30"/>
        <v>129514</v>
      </c>
      <c r="P111" s="97">
        <f t="shared" si="30"/>
        <v>60</v>
      </c>
      <c r="Q111" s="98">
        <f t="shared" si="30"/>
        <v>3504</v>
      </c>
      <c r="R111" s="97">
        <f t="shared" si="30"/>
        <v>179343</v>
      </c>
      <c r="S111" s="97">
        <f t="shared" si="30"/>
        <v>61715</v>
      </c>
      <c r="T111" s="98">
        <f t="shared" si="30"/>
        <v>14381</v>
      </c>
      <c r="U111" s="100">
        <f t="shared" si="30"/>
        <v>3490</v>
      </c>
      <c r="V111" s="97">
        <f t="shared" si="30"/>
        <v>262493</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A147" sqref="A147"/>
    </sheetView>
  </sheetViews>
  <sheetFormatPr defaultColWidth="22.7109375" defaultRowHeight="12.75"/>
  <cols>
    <col min="1" max="1" width="16.5742187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66</v>
      </c>
      <c r="C1"/>
    </row>
    <row r="2" spans="1:22" ht="12.75">
      <c r="A2" s="230" t="s">
        <v>5</v>
      </c>
      <c r="B2" s="230"/>
      <c r="C2" s="230"/>
      <c r="D2" s="230"/>
      <c r="E2" s="230"/>
      <c r="F2" s="230"/>
      <c r="G2" s="230"/>
      <c r="H2" s="230"/>
      <c r="I2" s="230"/>
      <c r="J2" s="230"/>
      <c r="K2" s="230"/>
      <c r="L2" s="230"/>
      <c r="M2" s="230"/>
      <c r="N2" s="230"/>
      <c r="O2" s="230"/>
      <c r="P2" s="230"/>
      <c r="Q2" s="230"/>
      <c r="R2" s="230"/>
      <c r="S2" s="230"/>
      <c r="T2" s="230"/>
      <c r="U2" s="230"/>
      <c r="V2" s="230"/>
    </row>
    <row r="3" spans="1:22" ht="12.75">
      <c r="A3" s="222" t="s">
        <v>51</v>
      </c>
      <c r="B3" s="222"/>
      <c r="C3" s="222"/>
      <c r="D3" s="222"/>
      <c r="E3" s="222"/>
      <c r="F3" s="222"/>
      <c r="G3" s="222"/>
      <c r="H3" s="222"/>
      <c r="I3" s="222"/>
      <c r="J3" s="222"/>
      <c r="K3" s="222"/>
      <c r="L3" s="222"/>
      <c r="M3" s="222"/>
      <c r="N3" s="222"/>
      <c r="O3" s="222"/>
      <c r="P3" s="222"/>
      <c r="Q3" s="222"/>
      <c r="R3" s="222"/>
      <c r="S3" s="222"/>
      <c r="T3" s="222"/>
      <c r="U3" s="222"/>
      <c r="V3" s="222"/>
    </row>
    <row r="4" spans="1:22" s="114" customFormat="1" ht="12.75">
      <c r="A4" s="223" t="s">
        <v>26</v>
      </c>
      <c r="B4" s="223"/>
      <c r="C4" s="223"/>
      <c r="D4" s="223"/>
      <c r="E4" s="223"/>
      <c r="F4" s="223"/>
      <c r="G4" s="223"/>
      <c r="H4" s="223"/>
      <c r="I4" s="223"/>
      <c r="J4" s="223"/>
      <c r="K4" s="223"/>
      <c r="L4" s="223"/>
      <c r="M4" s="223"/>
      <c r="N4" s="223"/>
      <c r="O4" s="223"/>
      <c r="P4" s="223"/>
      <c r="Q4" s="223"/>
      <c r="R4" s="223"/>
      <c r="S4" s="223"/>
      <c r="T4" s="223"/>
      <c r="U4" s="223"/>
      <c r="V4" s="223"/>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0" t="s">
        <v>6</v>
      </c>
      <c r="B6" s="230"/>
      <c r="C6" s="230"/>
      <c r="D6" s="230"/>
      <c r="E6" s="230"/>
      <c r="F6" s="230"/>
      <c r="G6" s="230"/>
      <c r="H6" s="230"/>
      <c r="I6" s="230"/>
      <c r="J6" s="230"/>
      <c r="K6" s="230"/>
      <c r="L6" s="230"/>
      <c r="M6" s="230"/>
      <c r="N6" s="230"/>
      <c r="O6" s="230"/>
      <c r="P6" s="230"/>
      <c r="Q6" s="230"/>
      <c r="R6" s="230"/>
      <c r="S6" s="230"/>
      <c r="T6" s="230"/>
      <c r="U6" s="230"/>
      <c r="V6" s="230"/>
    </row>
    <row r="7" ht="6.75" customHeight="1" thickBot="1">
      <c r="C7"/>
    </row>
    <row r="8" spans="1:22" ht="12.75">
      <c r="A8" s="115"/>
      <c r="B8" s="224" t="s">
        <v>30</v>
      </c>
      <c r="C8" s="225"/>
      <c r="D8" s="225"/>
      <c r="E8" s="225"/>
      <c r="F8" s="225"/>
      <c r="G8" s="225"/>
      <c r="H8" s="226"/>
      <c r="I8" s="224" t="s">
        <v>31</v>
      </c>
      <c r="J8" s="225"/>
      <c r="K8" s="225"/>
      <c r="L8" s="225"/>
      <c r="M8" s="225"/>
      <c r="N8" s="225"/>
      <c r="O8" s="226"/>
      <c r="P8" s="224" t="s">
        <v>1</v>
      </c>
      <c r="Q8" s="225"/>
      <c r="R8" s="225"/>
      <c r="S8" s="225"/>
      <c r="T8" s="225"/>
      <c r="U8" s="225"/>
      <c r="V8" s="225"/>
    </row>
    <row r="9" spans="2:22" ht="12.75">
      <c r="B9" s="235" t="s">
        <v>32</v>
      </c>
      <c r="C9" s="236"/>
      <c r="D9" s="116" t="s">
        <v>33</v>
      </c>
      <c r="E9" s="236" t="s">
        <v>34</v>
      </c>
      <c r="F9" s="236"/>
      <c r="G9" s="236"/>
      <c r="H9" s="117" t="s">
        <v>1</v>
      </c>
      <c r="I9" s="235" t="s">
        <v>32</v>
      </c>
      <c r="J9" s="237"/>
      <c r="K9" s="112" t="s">
        <v>33</v>
      </c>
      <c r="L9" s="235" t="s">
        <v>34</v>
      </c>
      <c r="M9" s="236"/>
      <c r="N9" s="236"/>
      <c r="O9" s="117" t="s">
        <v>1</v>
      </c>
      <c r="P9" s="235" t="s">
        <v>32</v>
      </c>
      <c r="Q9" s="237"/>
      <c r="R9" s="112" t="s">
        <v>33</v>
      </c>
      <c r="S9" s="235" t="s">
        <v>34</v>
      </c>
      <c r="T9" s="236"/>
      <c r="U9" s="236"/>
      <c r="V9" s="117" t="s">
        <v>1</v>
      </c>
    </row>
    <row r="10" spans="1:22" ht="12.75">
      <c r="A10" s="182" t="s">
        <v>35</v>
      </c>
      <c r="B10" s="183" t="s">
        <v>36</v>
      </c>
      <c r="C10" s="182">
        <v>1</v>
      </c>
      <c r="D10" s="184" t="s">
        <v>37</v>
      </c>
      <c r="E10" s="182" t="s">
        <v>38</v>
      </c>
      <c r="F10" s="182" t="s">
        <v>39</v>
      </c>
      <c r="G10" s="182" t="s">
        <v>40</v>
      </c>
      <c r="H10" s="185"/>
      <c r="I10" s="183" t="s">
        <v>36</v>
      </c>
      <c r="J10" s="182">
        <v>1</v>
      </c>
      <c r="K10" s="184" t="s">
        <v>37</v>
      </c>
      <c r="L10" s="182" t="s">
        <v>38</v>
      </c>
      <c r="M10" s="182" t="s">
        <v>39</v>
      </c>
      <c r="N10" s="182" t="s">
        <v>40</v>
      </c>
      <c r="O10" s="185"/>
      <c r="P10" s="183" t="s">
        <v>36</v>
      </c>
      <c r="Q10" s="182">
        <v>1</v>
      </c>
      <c r="R10" s="184" t="s">
        <v>37</v>
      </c>
      <c r="S10" s="182" t="s">
        <v>38</v>
      </c>
      <c r="T10" s="182" t="s">
        <v>39</v>
      </c>
      <c r="U10" s="182" t="s">
        <v>40</v>
      </c>
      <c r="V10" s="185"/>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s="74" customFormat="1" ht="12.75">
      <c r="A12" s="212" t="s">
        <v>61</v>
      </c>
      <c r="B12" s="150">
        <f>SV_SO_1718_2a!B12/SV_SO_1718_2a!$H12*100</f>
        <v>0.06985037314804603</v>
      </c>
      <c r="C12" s="151">
        <f>SV_SO_1718_2a!C12/SV_SO_1718_2a!$H12*100</f>
        <v>3.224146171096651</v>
      </c>
      <c r="D12" s="152">
        <f>SV_SO_1718_2a!D12/SV_SO_1718_2a!$H12*100</f>
        <v>86.41226425499062</v>
      </c>
      <c r="E12" s="151">
        <f>SV_SO_1718_2a!E12/SV_SO_1718_2a!$H12*100</f>
        <v>9.220249255542075</v>
      </c>
      <c r="F12" s="151">
        <f>SV_SO_1718_2a!F12/SV_SO_1718_2a!$H12*100</f>
        <v>0.9852578949303334</v>
      </c>
      <c r="G12" s="151">
        <f>SV_SO_1718_2a!G12/SV_SO_1718_2a!$H12*100</f>
        <v>0.08823205029226867</v>
      </c>
      <c r="H12" s="150">
        <f>SV_SO_1718_2a!H12/SV_SO_1718_2a!$H12*100</f>
        <v>100</v>
      </c>
      <c r="I12" s="150">
        <f>SV_SO_1718_2a!I12/SV_SO_1718_2a!$O12*100</f>
        <v>0.044845730686438656</v>
      </c>
      <c r="J12" s="151">
        <f>SV_SO_1718_2a!J12/SV_SO_1718_2a!$O12*100</f>
        <v>2.388782587897632</v>
      </c>
      <c r="K12" s="152">
        <f>SV_SO_1718_2a!K12/SV_SO_1718_2a!$O12*100</f>
        <v>89.56290361157619</v>
      </c>
      <c r="L12" s="151">
        <f>SV_SO_1718_2a!L12/SV_SO_1718_2a!$O12*100</f>
        <v>7.157378617555608</v>
      </c>
      <c r="M12" s="151">
        <f>SV_SO_1718_2a!M12/SV_SO_1718_2a!$O12*100</f>
        <v>0.7713465678067448</v>
      </c>
      <c r="N12" s="151">
        <f>SV_SO_1718_2a!N12/SV_SO_1718_2a!$O12*100</f>
        <v>0.07474288447739776</v>
      </c>
      <c r="O12" s="150">
        <f>SV_SO_1718_2a!O12/SV_SO_1718_2a!$O12*100</f>
        <v>100</v>
      </c>
      <c r="P12" s="150">
        <f>SV_SO_1718_2a!P12/SV_SO_1718_2a!$V12*100</f>
        <v>0.05606028129070553</v>
      </c>
      <c r="Q12" s="151">
        <f>SV_SO_1718_2a!Q12/SV_SO_1718_2a!$V12*100</f>
        <v>2.7634421012712496</v>
      </c>
      <c r="R12" s="152">
        <f>SV_SO_1718_2a!R12/SV_SO_1718_2a!$V12*100</f>
        <v>88.14984583422645</v>
      </c>
      <c r="S12" s="151">
        <f>SV_SO_1718_2a!S12/SV_SO_1718_2a!$V12*100</f>
        <v>8.082573496677604</v>
      </c>
      <c r="T12" s="151">
        <f>SV_SO_1718_2a!T12/SV_SO_1718_2a!$V12*100</f>
        <v>0.867285528203268</v>
      </c>
      <c r="U12" s="151">
        <f>SV_SO_1718_2a!U12/SV_SO_1718_2a!$V12*100</f>
        <v>0.08079275833072268</v>
      </c>
      <c r="V12" s="150">
        <f>SV_SO_1718_2a!V12/SV_SO_1718_2a!$V12*100</f>
        <v>100</v>
      </c>
    </row>
    <row r="13" spans="1:22" s="74" customFormat="1" ht="12.75">
      <c r="A13" s="212" t="s">
        <v>63</v>
      </c>
      <c r="B13" s="150">
        <f>SV_SO_1718_2a!B13/SV_SO_1718_2a!$H13*100</f>
        <v>0.0046880127513946835</v>
      </c>
      <c r="C13" s="153">
        <f>SV_SO_1718_2a!C13/SV_SO_1718_2a!$H13*100</f>
        <v>0.4172331348741269</v>
      </c>
      <c r="D13" s="152">
        <f>SV_SO_1718_2a!D13/SV_SO_1718_2a!$H13*100</f>
        <v>68.12151329051615</v>
      </c>
      <c r="E13" s="153">
        <f>SV_SO_1718_2a!E13/SV_SO_1718_2a!$H13*100</f>
        <v>25.366836997796632</v>
      </c>
      <c r="F13" s="153">
        <f>SV_SO_1718_2a!F13/SV_SO_1718_2a!$H13*100</f>
        <v>5.41465472786086</v>
      </c>
      <c r="G13" s="153">
        <f>SV_SO_1718_2a!G13/SV_SO_1718_2a!$H13*100</f>
        <v>0.6750738362008344</v>
      </c>
      <c r="H13" s="150">
        <f>SV_SO_1718_2a!H13/SV_SO_1718_2a!$H13*100</f>
        <v>100</v>
      </c>
      <c r="I13" s="150">
        <f>SV_SO_1718_2a!I13/SV_SO_1718_2a!$O13*100</f>
        <v>0.0066063288630508026</v>
      </c>
      <c r="J13" s="153">
        <f>SV_SO_1718_2a!J13/SV_SO_1718_2a!$O13*100</f>
        <v>0.2576468256589813</v>
      </c>
      <c r="K13" s="152">
        <f>SV_SO_1718_2a!K13/SV_SO_1718_2a!$O13*100</f>
        <v>70.72735680782189</v>
      </c>
      <c r="L13" s="153">
        <f>SV_SO_1718_2a!L13/SV_SO_1718_2a!$O13*100</f>
        <v>24.456629451014074</v>
      </c>
      <c r="M13" s="153">
        <f>SV_SO_1718_2a!M13/SV_SO_1718_2a!$O13*100</f>
        <v>4.03646693532404</v>
      </c>
      <c r="N13" s="153">
        <f>SV_SO_1718_2a!N13/SV_SO_1718_2a!$O13*100</f>
        <v>0.5152936513179626</v>
      </c>
      <c r="O13" s="150">
        <f>SV_SO_1718_2a!O13/SV_SO_1718_2a!$O13*100</f>
        <v>100</v>
      </c>
      <c r="P13" s="150">
        <f>SV_SO_1718_2a!P13/SV_SO_1718_2a!$V13*100</f>
        <v>0.005484260173302622</v>
      </c>
      <c r="Q13" s="151">
        <f>SV_SO_1718_2a!Q13/SV_SO_1718_2a!$V13*100</f>
        <v>0.3509926510913678</v>
      </c>
      <c r="R13" s="150">
        <f>SV_SO_1718_2a!R13/SV_SO_1718_2a!$V13*100</f>
        <v>69.20313699681913</v>
      </c>
      <c r="S13" s="150">
        <f>SV_SO_1718_2a!S13/SV_SO_1718_2a!$V13*100</f>
        <v>24.989031479653395</v>
      </c>
      <c r="T13" s="151">
        <f>SV_SO_1718_2a!T13/SV_SO_1718_2a!$V13*100</f>
        <v>4.842601733026215</v>
      </c>
      <c r="U13" s="186">
        <f>SV_SO_1718_2a!U13/SV_SO_1718_2a!$V13*100</f>
        <v>0.6087528792365909</v>
      </c>
      <c r="V13" s="150">
        <f>SV_SO_1718_2a!V13/SV_SO_1718_2a!$V13*100</f>
        <v>100</v>
      </c>
    </row>
    <row r="14" spans="1:22" s="74" customFormat="1" ht="12.75">
      <c r="A14" s="212" t="s">
        <v>62</v>
      </c>
      <c r="B14" s="150">
        <f>SV_SO_1718_2a!B14/SV_SO_1718_2a!$H14*100</f>
        <v>0</v>
      </c>
      <c r="C14" s="153">
        <f>SV_SO_1718_2a!C14/SV_SO_1718_2a!$H14*100</f>
        <v>1.3057671381936888</v>
      </c>
      <c r="D14" s="152">
        <f>SV_SO_1718_2a!D14/SV_SO_1718_2a!$H14*100</f>
        <v>56.69205658324265</v>
      </c>
      <c r="E14" s="153">
        <f>SV_SO_1718_2a!E14/SV_SO_1718_2a!$H14*100</f>
        <v>33.07943416757345</v>
      </c>
      <c r="F14" s="153">
        <f>SV_SO_1718_2a!F14/SV_SO_1718_2a!$H14*100</f>
        <v>7.94341675734494</v>
      </c>
      <c r="G14" s="153">
        <f>SV_SO_1718_2a!G14/SV_SO_1718_2a!$H14*100</f>
        <v>0.9793253536452665</v>
      </c>
      <c r="H14" s="150">
        <f>SV_SO_1718_2a!H14/SV_SO_1718_2a!$H14*100</f>
        <v>100</v>
      </c>
      <c r="I14" s="150">
        <f>SV_SO_1718_2a!I14/SV_SO_1718_2a!$O14*100</f>
        <v>0.11940298507462686</v>
      </c>
      <c r="J14" s="153">
        <f>SV_SO_1718_2a!J14/SV_SO_1718_2a!$O14*100</f>
        <v>1.0746268656716418</v>
      </c>
      <c r="K14" s="152">
        <f>SV_SO_1718_2a!K14/SV_SO_1718_2a!$O14*100</f>
        <v>70.08955223880598</v>
      </c>
      <c r="L14" s="153">
        <f>SV_SO_1718_2a!L14/SV_SO_1718_2a!$O14*100</f>
        <v>23.82089552238806</v>
      </c>
      <c r="M14" s="153">
        <f>SV_SO_1718_2a!M14/SV_SO_1718_2a!$O14*100</f>
        <v>4.059701492537314</v>
      </c>
      <c r="N14" s="153">
        <f>SV_SO_1718_2a!N14/SV_SO_1718_2a!$O14*100</f>
        <v>0.835820895522388</v>
      </c>
      <c r="O14" s="150">
        <f>SV_SO_1718_2a!O14/SV_SO_1718_2a!$O14*100</f>
        <v>100</v>
      </c>
      <c r="P14" s="150">
        <f>SV_SO_1718_2a!P14/SV_SO_1718_2a!$V14*100</f>
        <v>0.07710100231303006</v>
      </c>
      <c r="Q14" s="151">
        <f>SV_SO_1718_2a!Q14/SV_SO_1718_2a!$V14*100</f>
        <v>1.156515034695451</v>
      </c>
      <c r="R14" s="150">
        <f>SV_SO_1718_2a!R14/SV_SO_1718_2a!$V14*100</f>
        <v>65.34309946029299</v>
      </c>
      <c r="S14" s="150">
        <f>SV_SO_1718_2a!S14/SV_SO_1718_2a!$V14*100</f>
        <v>27.10100231303007</v>
      </c>
      <c r="T14" s="151">
        <f>SV_SO_1718_2a!T14/SV_SO_1718_2a!$V14*100</f>
        <v>5.435620663068621</v>
      </c>
      <c r="U14" s="186">
        <f>SV_SO_1718_2a!U14/SV_SO_1718_2a!$V14*100</f>
        <v>0.8866615265998458</v>
      </c>
      <c r="V14" s="150">
        <f>SV_SO_1718_2a!V14/SV_SO_1718_2a!$V14*100</f>
        <v>100</v>
      </c>
    </row>
    <row r="15" spans="1:22" s="74" customFormat="1" ht="12.75">
      <c r="A15" s="212" t="s">
        <v>64</v>
      </c>
      <c r="B15" s="150">
        <f>SV_SO_1718_2a!B15/SV_SO_1718_2a!$H15*100</f>
        <v>0</v>
      </c>
      <c r="C15" s="153">
        <f>SV_SO_1718_2a!C15/SV_SO_1718_2a!$H15*100</f>
        <v>0.0440270032286469</v>
      </c>
      <c r="D15" s="152">
        <f>SV_SO_1718_2a!D15/SV_SO_1718_2a!$H15*100</f>
        <v>44.291165248018785</v>
      </c>
      <c r="E15" s="153">
        <f>SV_SO_1718_2a!E15/SV_SO_1718_2a!$H15*100</f>
        <v>45.07631347226299</v>
      </c>
      <c r="F15" s="153">
        <f>SV_SO_1718_2a!F15/SV_SO_1718_2a!$H15*100</f>
        <v>9.142941003815674</v>
      </c>
      <c r="G15" s="153">
        <f>SV_SO_1718_2a!G15/SV_SO_1718_2a!$H15*100</f>
        <v>1.4455532726739067</v>
      </c>
      <c r="H15" s="150">
        <f>SV_SO_1718_2a!H15/SV_SO_1718_2a!$H15*100</f>
        <v>100</v>
      </c>
      <c r="I15" s="150">
        <f>SV_SO_1718_2a!I15/SV_SO_1718_2a!$O15*100</f>
        <v>0.009541074324968991</v>
      </c>
      <c r="J15" s="153">
        <f>SV_SO_1718_2a!J15/SV_SO_1718_2a!$O15*100</f>
        <v>0.019082148649937982</v>
      </c>
      <c r="K15" s="152">
        <f>SV_SO_1718_2a!K15/SV_SO_1718_2a!$O15*100</f>
        <v>47.7530769964698</v>
      </c>
      <c r="L15" s="153">
        <f>SV_SO_1718_2a!L15/SV_SO_1718_2a!$O15*100</f>
        <v>45.21515122602805</v>
      </c>
      <c r="M15" s="153">
        <f>SV_SO_1718_2a!M15/SV_SO_1718_2a!$O15*100</f>
        <v>6.1730750882549374</v>
      </c>
      <c r="N15" s="153">
        <f>SV_SO_1718_2a!N15/SV_SO_1718_2a!$O15*100</f>
        <v>0.8300734662723023</v>
      </c>
      <c r="O15" s="150">
        <f>SV_SO_1718_2a!O15/SV_SO_1718_2a!$O15*100</f>
        <v>100</v>
      </c>
      <c r="P15" s="150">
        <f>SV_SO_1718_2a!P15/SV_SO_1718_2a!$V15*100</f>
        <v>0.004147828611721764</v>
      </c>
      <c r="Q15" s="151">
        <f>SV_SO_1718_2a!Q15/SV_SO_1718_2a!$V15*100</f>
        <v>0.03318262889377411</v>
      </c>
      <c r="R15" s="150">
        <f>SV_SO_1718_2a!R15/SV_SO_1718_2a!$V15*100</f>
        <v>45.796175702019994</v>
      </c>
      <c r="S15" s="150">
        <f>SV_SO_1718_2a!S15/SV_SO_1718_2a!$V15*100</f>
        <v>45.13667095275623</v>
      </c>
      <c r="T15" s="151">
        <f>SV_SO_1718_2a!T15/SV_SO_1718_2a!$V15*100</f>
        <v>7.851839561989299</v>
      </c>
      <c r="U15" s="186">
        <f>SV_SO_1718_2a!U15/SV_SO_1718_2a!$V15*100</f>
        <v>1.177983325728981</v>
      </c>
      <c r="V15" s="150">
        <f>SV_SO_1718_2a!V15/SV_SO_1718_2a!$V15*100</f>
        <v>100</v>
      </c>
    </row>
    <row r="16" spans="1:22" s="60" customFormat="1" ht="12.75">
      <c r="A16" s="29" t="s">
        <v>1</v>
      </c>
      <c r="B16" s="147">
        <f>SV_SO_1718_2a!B16/SV_SO_1718_2a!$H16*100</f>
        <v>0.03170627308613009</v>
      </c>
      <c r="C16" s="148">
        <f>SV_SO_1718_2a!C16/SV_SO_1718_2a!$H16*100</f>
        <v>1.5599486358376005</v>
      </c>
      <c r="D16" s="149">
        <f>SV_SO_1718_2a!D16/SV_SO_1718_2a!$H16*100</f>
        <v>70.69389178648996</v>
      </c>
      <c r="E16" s="148">
        <f>SV_SO_1718_2a!E16/SV_SO_1718_2a!$H16*100</f>
        <v>22.774615957767246</v>
      </c>
      <c r="F16" s="148">
        <f>SV_SO_1718_2a!F16/SV_SO_1718_2a!$H16*100</f>
        <v>4.346930040108435</v>
      </c>
      <c r="G16" s="148">
        <f>SV_SO_1718_2a!G16/SV_SO_1718_2a!$H16*100</f>
        <v>0.5929073067106326</v>
      </c>
      <c r="H16" s="147">
        <f>SV_SO_1718_2a!H16/SV_SO_1718_2a!$H16*100</f>
        <v>100</v>
      </c>
      <c r="I16" s="147">
        <f>SV_SO_1718_2a!I16/SV_SO_1718_2a!$O16*100</f>
        <v>0.03128035429117071</v>
      </c>
      <c r="J16" s="148">
        <f>SV_SO_1718_2a!J16/SV_SO_1718_2a!$O16*100</f>
        <v>1.4125549464118141</v>
      </c>
      <c r="K16" s="149">
        <f>SV_SO_1718_2a!K16/SV_SO_1718_2a!$O16*100</f>
        <v>77.11759766879044</v>
      </c>
      <c r="L16" s="148">
        <f>SV_SO_1718_2a!L16/SV_SO_1718_2a!$O16*100</f>
        <v>18.494921058263774</v>
      </c>
      <c r="M16" s="148">
        <f>SV_SO_1718_2a!M16/SV_SO_1718_2a!$O16*100</f>
        <v>2.6077937472218107</v>
      </c>
      <c r="N16" s="148">
        <f>SV_SO_1718_2a!N16/SV_SO_1718_2a!$O16*100</f>
        <v>0.33585222502099077</v>
      </c>
      <c r="O16" s="147">
        <f>SV_SO_1718_2a!O16/SV_SO_1718_2a!$O16*100</f>
        <v>100</v>
      </c>
      <c r="P16" s="147">
        <f>SV_SO_1718_2a!P16/SV_SO_1718_2a!$V16*100</f>
        <v>0.031497334840898075</v>
      </c>
      <c r="Q16" s="148">
        <f>SV_SO_1718_2a!Q16/SV_SO_1718_2a!$V16*100</f>
        <v>1.4876433532547246</v>
      </c>
      <c r="R16" s="147">
        <f>SV_SO_1718_2a!R16/SV_SO_1718_2a!$V16*100</f>
        <v>73.84509772250041</v>
      </c>
      <c r="S16" s="147">
        <f>SV_SO_1718_2a!S16/SV_SO_1718_2a!$V16*100</f>
        <v>20.67517363915361</v>
      </c>
      <c r="T16" s="148">
        <f>SV_SO_1718_2a!T16/SV_SO_1718_2a!$V16*100</f>
        <v>3.493781295428848</v>
      </c>
      <c r="U16" s="187">
        <f>SV_SO_1718_2a!U16/SV_SO_1718_2a!$V16*100</f>
        <v>0.4668066548215151</v>
      </c>
      <c r="V16" s="147">
        <f>SV_SO_1718_2a!V16/SV_SO_1718_2a!$V16*100</f>
        <v>100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s="74" customFormat="1"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61</v>
      </c>
      <c r="B19" s="150">
        <f>SV_SO_1718_2a!B19/SV_SO_1718_2a!$H19*100</f>
        <v>0.061297623538287445</v>
      </c>
      <c r="C19" s="151">
        <f>SV_SO_1718_2a!C19/SV_SO_1718_2a!$H19*100</f>
        <v>3.244058845718597</v>
      </c>
      <c r="D19" s="152">
        <f>SV_SO_1718_2a!D19/SV_SO_1718_2a!$H19*100</f>
        <v>82.48774047529234</v>
      </c>
      <c r="E19" s="151">
        <f>SV_SO_1718_2a!E19/SV_SO_1718_2a!$H19*100</f>
        <v>12.471708789136175</v>
      </c>
      <c r="F19" s="151">
        <f>SV_SO_1718_2a!F19/SV_SO_1718_2a!$H19*100</f>
        <v>1.541870992078461</v>
      </c>
      <c r="G19" s="151">
        <f>SV_SO_1718_2a!G19/SV_SO_1718_2a!$H19*100</f>
        <v>0.19332327423613732</v>
      </c>
      <c r="H19" s="150">
        <f>SV_SO_1718_2a!H19/SV_SO_1718_2a!$H19*100</f>
        <v>100</v>
      </c>
      <c r="I19" s="150">
        <f>SV_SO_1718_2a!I19/SV_SO_1718_2a!$O19*100</f>
        <v>0.013930972033573644</v>
      </c>
      <c r="J19" s="151">
        <f>SV_SO_1718_2a!J19/SV_SO_1718_2a!$O19*100</f>
        <v>2.3612997596907324</v>
      </c>
      <c r="K19" s="152">
        <f>SV_SO_1718_2a!K19/SV_SO_1718_2a!$O19*100</f>
        <v>88.30494897781492</v>
      </c>
      <c r="L19" s="151">
        <f>SV_SO_1718_2a!L19/SV_SO_1718_2a!$O19*100</f>
        <v>8.316790304043465</v>
      </c>
      <c r="M19" s="151">
        <f>SV_SO_1718_2a!M19/SV_SO_1718_2a!$O19*100</f>
        <v>0.8985476961655</v>
      </c>
      <c r="N19" s="151">
        <f>SV_SO_1718_2a!N19/SV_SO_1718_2a!$O19*100</f>
        <v>0.10448229025180232</v>
      </c>
      <c r="O19" s="150">
        <f>SV_SO_1718_2a!O19/SV_SO_1718_2a!$O19*100</f>
        <v>100</v>
      </c>
      <c r="P19" s="150">
        <f>SV_SO_1718_2a!P19/SV_SO_1718_2a!$V19*100</f>
        <v>0.034053805011918827</v>
      </c>
      <c r="Q19" s="151">
        <f>SV_SO_1718_2a!Q19/SV_SO_1718_2a!$V19*100</f>
        <v>2.7363233909577134</v>
      </c>
      <c r="R19" s="150">
        <f>SV_SO_1718_2a!R19/SV_SO_1718_2a!$V19*100</f>
        <v>85.83361711504178</v>
      </c>
      <c r="S19" s="150">
        <f>SV_SO_1718_2a!S19/SV_SO_1718_2a!$V19*100</f>
        <v>10.081929448528676</v>
      </c>
      <c r="T19" s="151">
        <f>SV_SO_1718_2a!T19/SV_SO_1718_2a!$V19*100</f>
        <v>1.171851525410148</v>
      </c>
      <c r="U19" s="186">
        <f>SV_SO_1718_2a!U19/SV_SO_1718_2a!$V19*100</f>
        <v>0.14222471504977865</v>
      </c>
      <c r="V19" s="150">
        <f>SV_SO_1718_2a!V19/SV_SO_1718_2a!$V19*100</f>
        <v>100</v>
      </c>
    </row>
    <row r="20" spans="1:22" s="74" customFormat="1" ht="12.75">
      <c r="A20" s="212" t="s">
        <v>63</v>
      </c>
      <c r="B20" s="150">
        <f>SV_SO_1718_2a!B20/SV_SO_1718_2a!$H20*100</f>
        <v>0</v>
      </c>
      <c r="C20" s="153">
        <f>SV_SO_1718_2a!C20/SV_SO_1718_2a!$H20*100</f>
        <v>0.41043180846515603</v>
      </c>
      <c r="D20" s="152">
        <f>SV_SO_1718_2a!D20/SV_SO_1718_2a!$H20*100</f>
        <v>60.86789226165028</v>
      </c>
      <c r="E20" s="153">
        <f>SV_SO_1718_2a!E20/SV_SO_1718_2a!$H20*100</f>
        <v>29.213339033775114</v>
      </c>
      <c r="F20" s="153">
        <f>SV_SO_1718_2a!F20/SV_SO_1718_2a!$H20*100</f>
        <v>7.849508336896109</v>
      </c>
      <c r="G20" s="153">
        <f>SV_SO_1718_2a!G20/SV_SO_1718_2a!$H20*100</f>
        <v>1.658828559213339</v>
      </c>
      <c r="H20" s="150">
        <f>SV_SO_1718_2a!H20/SV_SO_1718_2a!$H20*100</f>
        <v>100</v>
      </c>
      <c r="I20" s="150">
        <f>SV_SO_1718_2a!I20/SV_SO_1718_2a!$O20*100</f>
        <v>0</v>
      </c>
      <c r="J20" s="153">
        <f>SV_SO_1718_2a!J20/SV_SO_1718_2a!$O20*100</f>
        <v>0.317622369689751</v>
      </c>
      <c r="K20" s="152">
        <f>SV_SO_1718_2a!K20/SV_SO_1718_2a!$O20*100</f>
        <v>67.33027054619704</v>
      </c>
      <c r="L20" s="153">
        <f>SV_SO_1718_2a!L20/SV_SO_1718_2a!$O20*100</f>
        <v>26.03936248652941</v>
      </c>
      <c r="M20" s="153">
        <f>SV_SO_1718_2a!M20/SV_SO_1718_2a!$O20*100</f>
        <v>5.240769099880891</v>
      </c>
      <c r="N20" s="153">
        <f>SV_SO_1718_2a!N20/SV_SO_1718_2a!$O20*100</f>
        <v>1.0719754977029097</v>
      </c>
      <c r="O20" s="150">
        <f>SV_SO_1718_2a!O20/SV_SO_1718_2a!$O20*100</f>
        <v>100</v>
      </c>
      <c r="P20" s="150">
        <f>SV_SO_1718_2a!P20/SV_SO_1718_2a!$V20*100</f>
        <v>0</v>
      </c>
      <c r="Q20" s="151">
        <f>SV_SO_1718_2a!Q20/SV_SO_1718_2a!$V20*100</f>
        <v>0.37054191755442334</v>
      </c>
      <c r="R20" s="150">
        <f>SV_SO_1718_2a!R20/SV_SO_1718_2a!$V20*100</f>
        <v>63.64544989151898</v>
      </c>
      <c r="S20" s="150">
        <f>SV_SO_1718_2a!S20/SV_SO_1718_2a!$V20*100</f>
        <v>27.849150435142977</v>
      </c>
      <c r="T20" s="151">
        <f>SV_SO_1718_2a!T20/SV_SO_1718_2a!$V20*100</f>
        <v>6.728261134540844</v>
      </c>
      <c r="U20" s="186">
        <f>SV_SO_1718_2a!U20/SV_SO_1718_2a!$V20*100</f>
        <v>1.406596621242778</v>
      </c>
      <c r="V20" s="150">
        <f>SV_SO_1718_2a!V20/SV_SO_1718_2a!$V20*100</f>
        <v>100</v>
      </c>
    </row>
    <row r="21" spans="1:22" s="74" customFormat="1" ht="12.75">
      <c r="A21" s="212" t="s">
        <v>62</v>
      </c>
      <c r="B21" s="150">
        <f>SV_SO_1718_2a!B21/SV_SO_1718_2a!$H21*100</f>
        <v>0</v>
      </c>
      <c r="C21" s="153">
        <f>SV_SO_1718_2a!C21/SV_SO_1718_2a!$H21*100</f>
        <v>1.400560224089636</v>
      </c>
      <c r="D21" s="152">
        <f>SV_SO_1718_2a!D21/SV_SO_1718_2a!$H21*100</f>
        <v>48.926237161531276</v>
      </c>
      <c r="E21" s="153">
        <f>SV_SO_1718_2a!E21/SV_SO_1718_2a!$H21*100</f>
        <v>36.41456582633053</v>
      </c>
      <c r="F21" s="153">
        <f>SV_SO_1718_2a!F21/SV_SO_1718_2a!$H21*100</f>
        <v>10.270774976657329</v>
      </c>
      <c r="G21" s="153">
        <f>SV_SO_1718_2a!G21/SV_SO_1718_2a!$H21*100</f>
        <v>2.987861811391223</v>
      </c>
      <c r="H21" s="150">
        <f>SV_SO_1718_2a!H21/SV_SO_1718_2a!$H21*100</f>
        <v>100</v>
      </c>
      <c r="I21" s="150">
        <f>SV_SO_1718_2a!I21/SV_SO_1718_2a!$O21*100</f>
        <v>0</v>
      </c>
      <c r="J21" s="153">
        <f>SV_SO_1718_2a!J21/SV_SO_1718_2a!$O21*100</f>
        <v>1.1218765935747066</v>
      </c>
      <c r="K21" s="152">
        <f>SV_SO_1718_2a!K21/SV_SO_1718_2a!$O21*100</f>
        <v>64.15094339622641</v>
      </c>
      <c r="L21" s="153">
        <f>SV_SO_1718_2a!L21/SV_SO_1718_2a!$O21*100</f>
        <v>27.689954105048443</v>
      </c>
      <c r="M21" s="153">
        <f>SV_SO_1718_2a!M21/SV_SO_1718_2a!$O21*100</f>
        <v>5.864354920958695</v>
      </c>
      <c r="N21" s="153">
        <f>SV_SO_1718_2a!N21/SV_SO_1718_2a!$O21*100</f>
        <v>1.1728709841917389</v>
      </c>
      <c r="O21" s="150">
        <f>SV_SO_1718_2a!O21/SV_SO_1718_2a!$O21*100</f>
        <v>100</v>
      </c>
      <c r="P21" s="150">
        <f>SV_SO_1718_2a!P21/SV_SO_1718_2a!$V21*100</f>
        <v>0</v>
      </c>
      <c r="Q21" s="151">
        <f>SV_SO_1718_2a!Q21/SV_SO_1718_2a!$V21*100</f>
        <v>1.220316622691293</v>
      </c>
      <c r="R21" s="150">
        <f>SV_SO_1718_2a!R21/SV_SO_1718_2a!$V21*100</f>
        <v>58.773087071240106</v>
      </c>
      <c r="S21" s="150">
        <f>SV_SO_1718_2a!S21/SV_SO_1718_2a!$V21*100</f>
        <v>30.771767810026386</v>
      </c>
      <c r="T21" s="151">
        <f>SV_SO_1718_2a!T21/SV_SO_1718_2a!$V21*100</f>
        <v>7.420844327176781</v>
      </c>
      <c r="U21" s="186">
        <f>SV_SO_1718_2a!U21/SV_SO_1718_2a!$V21*100</f>
        <v>1.8139841688654352</v>
      </c>
      <c r="V21" s="150">
        <f>SV_SO_1718_2a!V21/SV_SO_1718_2a!$V21*100</f>
        <v>100</v>
      </c>
    </row>
    <row r="22" spans="1:22" s="74" customFormat="1" ht="12.75">
      <c r="A22" s="212" t="s">
        <v>64</v>
      </c>
      <c r="B22" s="150">
        <f>SV_SO_1718_2a!B22/SV_SO_1718_2a!$H22*100</f>
        <v>0</v>
      </c>
      <c r="C22" s="153">
        <f>SV_SO_1718_2a!C22/SV_SO_1718_2a!$H22*100</f>
        <v>0.028161081385525203</v>
      </c>
      <c r="D22" s="152">
        <f>SV_SO_1718_2a!D22/SV_SO_1718_2a!$H22*100</f>
        <v>41.38270909602929</v>
      </c>
      <c r="E22" s="153">
        <f>SV_SO_1718_2a!E22/SV_SO_1718_2a!$H22*100</f>
        <v>44.248099127006476</v>
      </c>
      <c r="F22" s="153">
        <f>SV_SO_1718_2a!F22/SV_SO_1718_2a!$H22*100</f>
        <v>11.060264714165024</v>
      </c>
      <c r="G22" s="153">
        <f>SV_SO_1718_2a!G22/SV_SO_1718_2a!$H22*100</f>
        <v>3.2807659814136865</v>
      </c>
      <c r="H22" s="150">
        <f>SV_SO_1718_2a!H22/SV_SO_1718_2a!$H22*100</f>
        <v>100</v>
      </c>
      <c r="I22" s="150">
        <f>SV_SO_1718_2a!I22/SV_SO_1718_2a!$O22*100</f>
        <v>0</v>
      </c>
      <c r="J22" s="153">
        <f>SV_SO_1718_2a!J22/SV_SO_1718_2a!$O22*100</f>
        <v>0.07054051670928489</v>
      </c>
      <c r="K22" s="152">
        <f>SV_SO_1718_2a!K22/SV_SO_1718_2a!$O22*100</f>
        <v>44.52870117273609</v>
      </c>
      <c r="L22" s="153">
        <f>SV_SO_1718_2a!L22/SV_SO_1718_2a!$O22*100</f>
        <v>43.320694824089585</v>
      </c>
      <c r="M22" s="153">
        <f>SV_SO_1718_2a!M22/SV_SO_1718_2a!$O22*100</f>
        <v>9.849219645533903</v>
      </c>
      <c r="N22" s="153">
        <f>SV_SO_1718_2a!N22/SV_SO_1718_2a!$O22*100</f>
        <v>2.2308438409311346</v>
      </c>
      <c r="O22" s="150">
        <f>SV_SO_1718_2a!O22/SV_SO_1718_2a!$O22*100</f>
        <v>100</v>
      </c>
      <c r="P22" s="150">
        <f>SV_SO_1718_2a!P22/SV_SO_1718_2a!$V22*100</f>
        <v>0</v>
      </c>
      <c r="Q22" s="151">
        <f>SV_SO_1718_2a!Q22/SV_SO_1718_2a!$V22*100</f>
        <v>0.046975924838520255</v>
      </c>
      <c r="R22" s="150">
        <f>SV_SO_1718_2a!R22/SV_SO_1718_2a!$V22*100</f>
        <v>42.779408886279114</v>
      </c>
      <c r="S22" s="150">
        <f>SV_SO_1718_2a!S22/SV_SO_1718_2a!$V22*100</f>
        <v>43.83636719514582</v>
      </c>
      <c r="T22" s="151">
        <f>SV_SO_1718_2a!T22/SV_SO_1718_2a!$V22*100</f>
        <v>10.522607163828537</v>
      </c>
      <c r="U22" s="186">
        <f>SV_SO_1718_2a!U22/SV_SO_1718_2a!$V22*100</f>
        <v>2.8146408299080052</v>
      </c>
      <c r="V22" s="150">
        <f>SV_SO_1718_2a!V22/SV_SO_1718_2a!$V22*100</f>
        <v>100</v>
      </c>
    </row>
    <row r="23" spans="1:22" s="30" customFormat="1" ht="12.75">
      <c r="A23" s="29" t="s">
        <v>1</v>
      </c>
      <c r="B23" s="154">
        <f>SV_SO_1718_2a!B23/SV_SO_1718_2a!$H23*100</f>
        <v>0.021712625056369315</v>
      </c>
      <c r="C23" s="155">
        <f>SV_SO_1718_2a!C23/SV_SO_1718_2a!$H23*100</f>
        <v>1.3411721477126584</v>
      </c>
      <c r="D23" s="156">
        <f>SV_SO_1718_2a!D23/SV_SO_1718_2a!$H23*100</f>
        <v>63.68981009804086</v>
      </c>
      <c r="E23" s="155">
        <f>SV_SO_1718_2a!E23/SV_SO_1718_2a!$H23*100</f>
        <v>26.978771733502583</v>
      </c>
      <c r="F23" s="155">
        <f>SV_SO_1718_2a!F23/SV_SO_1718_2a!$H23*100</f>
        <v>6.420256208975665</v>
      </c>
      <c r="G23" s="155">
        <f>SV_SO_1718_2a!G23/SV_SO_1718_2a!$H23*100</f>
        <v>1.5482771867118734</v>
      </c>
      <c r="H23" s="154">
        <f>SV_SO_1718_2a!H23/SV_SO_1718_2a!$H23*100</f>
        <v>100</v>
      </c>
      <c r="I23" s="154">
        <f>SV_SO_1718_2a!I23/SV_SO_1718_2a!$O23*100</f>
        <v>0.0067062334439861844</v>
      </c>
      <c r="J23" s="155">
        <f>SV_SO_1718_2a!J23/SV_SO_1718_2a!$O23*100</f>
        <v>1.2808905878013614</v>
      </c>
      <c r="K23" s="156">
        <f>SV_SO_1718_2a!K23/SV_SO_1718_2a!$O23*100</f>
        <v>72.98729168762364</v>
      </c>
      <c r="L23" s="155">
        <f>SV_SO_1718_2a!L23/SV_SO_1718_2a!$O23*100</f>
        <v>20.848003218992055</v>
      </c>
      <c r="M23" s="155">
        <f>SV_SO_1718_2a!M23/SV_SO_1718_2a!$O23*100</f>
        <v>4.047211883445663</v>
      </c>
      <c r="N23" s="155">
        <f>SV_SO_1718_2a!N23/SV_SO_1718_2a!$O23*100</f>
        <v>0.8298963886932903</v>
      </c>
      <c r="O23" s="154">
        <f>SV_SO_1718_2a!O23/SV_SO_1718_2a!$O23*100</f>
        <v>100</v>
      </c>
      <c r="P23" s="154">
        <f>SV_SO_1718_2a!P23/SV_SO_1718_2a!$V23*100</f>
        <v>0.014223679917000645</v>
      </c>
      <c r="Q23" s="155">
        <f>SV_SO_1718_2a!Q23/SV_SO_1718_2a!$V23*100</f>
        <v>1.3110886135258828</v>
      </c>
      <c r="R23" s="154">
        <f>SV_SO_1718_2a!R23/SV_SO_1718_2a!$V23*100</f>
        <v>68.32972163421715</v>
      </c>
      <c r="S23" s="154">
        <f>SV_SO_1718_2a!S23/SV_SO_1718_2a!$V23*100</f>
        <v>23.919209498071435</v>
      </c>
      <c r="T23" s="155">
        <f>SV_SO_1718_2a!T23/SV_SO_1718_2a!$V23*100</f>
        <v>5.235987583564119</v>
      </c>
      <c r="U23" s="188">
        <f>SV_SO_1718_2a!U23/SV_SO_1718_2a!$V23*100</f>
        <v>1.189768990704407</v>
      </c>
      <c r="V23" s="154">
        <f>SV_SO_1718_2a!V23/SV_SO_1718_2a!$V23*100</f>
        <v>100</v>
      </c>
    </row>
    <row r="24" spans="1:22" s="1" customFormat="1" ht="12.75">
      <c r="A24" s="172" t="s">
        <v>29</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61</v>
      </c>
      <c r="B25" s="189">
        <f>SV_SO_1718_2a!B25/SV_SO_1718_2a!$H25*100</f>
        <v>0.06610341052283666</v>
      </c>
      <c r="C25" s="190">
        <f>SV_SO_1718_2a!C25/SV_SO_1718_2a!$H25*100</f>
        <v>3.2328699208824805</v>
      </c>
      <c r="D25" s="191">
        <f>SV_SO_1718_2a!D25/SV_SO_1718_2a!$H25*100</f>
        <v>84.69292900080563</v>
      </c>
      <c r="E25" s="190">
        <f>SV_SO_1718_2a!E25/SV_SO_1718_2a!$H25*100</f>
        <v>10.64471482575554</v>
      </c>
      <c r="F25" s="190">
        <f>SV_SO_1718_2a!F25/SV_SO_1718_2a!$H25*100</f>
        <v>1.2291102894089942</v>
      </c>
      <c r="G25" s="190">
        <f>SV_SO_1718_2a!G25/SV_SO_1718_2a!$H25*100</f>
        <v>0.13427255262451196</v>
      </c>
      <c r="H25" s="189">
        <f>SV_SO_1718_2a!H25/SV_SO_1718_2a!$H25*100</f>
        <v>100</v>
      </c>
      <c r="I25" s="189">
        <f>SV_SO_1718_2a!I25/SV_SO_1718_2a!$O25*100</f>
        <v>0.030565788838660898</v>
      </c>
      <c r="J25" s="190">
        <f>SV_SO_1718_2a!J25/SV_SO_1718_2a!$O25*100</f>
        <v>2.3760879007737974</v>
      </c>
      <c r="K25" s="191">
        <f>SV_SO_1718_2a!K25/SV_SO_1718_2a!$O25*100</f>
        <v>88.98183748652693</v>
      </c>
      <c r="L25" s="190">
        <f>SV_SO_1718_2a!L25/SV_SO_1718_2a!$O25*100</f>
        <v>7.692926432972443</v>
      </c>
      <c r="M25" s="190">
        <f>SV_SO_1718_2a!M25/SV_SO_1718_2a!$O25*100</f>
        <v>0.830102475828896</v>
      </c>
      <c r="N25" s="190">
        <f>SV_SO_1718_2a!N25/SV_SO_1718_2a!$O25*100</f>
        <v>0.08847991505928154</v>
      </c>
      <c r="O25" s="189">
        <f>SV_SO_1718_2a!O25/SV_SO_1718_2a!$O25*100</f>
        <v>100</v>
      </c>
      <c r="P25" s="189">
        <f>SV_SO_1718_2a!P25/SV_SO_1718_2a!$V25*100</f>
        <v>0.04612462693316451</v>
      </c>
      <c r="Q25" s="190">
        <f>SV_SO_1718_2a!Q25/SV_SO_1718_2a!$V25*100</f>
        <v>2.7511983358958125</v>
      </c>
      <c r="R25" s="189">
        <f>SV_SO_1718_2a!R25/SV_SO_1718_2a!$V25*100</f>
        <v>87.10409695215701</v>
      </c>
      <c r="S25" s="189">
        <f>SV_SO_1718_2a!S25/SV_SO_1718_2a!$V25*100</f>
        <v>8.98525820747038</v>
      </c>
      <c r="T25" s="190">
        <f>SV_SO_1718_2a!T25/SV_SO_1718_2a!$V25*100</f>
        <v>1.0047933435832503</v>
      </c>
      <c r="U25" s="192">
        <f>SV_SO_1718_2a!U25/SV_SO_1718_2a!$V25*100</f>
        <v>0.10852853396038709</v>
      </c>
      <c r="V25" s="189">
        <f>SV_SO_1718_2a!V25/SV_SO_1718_2a!$V25*100</f>
        <v>100</v>
      </c>
    </row>
    <row r="26" spans="1:22" s="1" customFormat="1" ht="12.75">
      <c r="A26" s="212" t="s">
        <v>63</v>
      </c>
      <c r="B26" s="189">
        <f>SV_SO_1718_2a!B26/SV_SO_1718_2a!$H26*100</f>
        <v>0.0022360859551441158</v>
      </c>
      <c r="C26" s="190">
        <f>SV_SO_1718_2a!C26/SV_SO_1718_2a!$H26*100</f>
        <v>0.4136759017016614</v>
      </c>
      <c r="D26" s="191">
        <f>SV_SO_1718_2a!D26/SV_SO_1718_2a!$H26*100</f>
        <v>64.32772075758592</v>
      </c>
      <c r="E26" s="190">
        <f>SV_SO_1718_2a!E26/SV_SO_1718_2a!$H26*100</f>
        <v>27.378636434784553</v>
      </c>
      <c r="F26" s="190">
        <f>SV_SO_1718_2a!F26/SV_SO_1718_2a!$H26*100</f>
        <v>6.68813309183605</v>
      </c>
      <c r="G26" s="190">
        <f>SV_SO_1718_2a!G26/SV_SO_1718_2a!$H26*100</f>
        <v>1.1895977281366696</v>
      </c>
      <c r="H26" s="189">
        <f>SV_SO_1718_2a!H26/SV_SO_1718_2a!$H26*100</f>
        <v>100</v>
      </c>
      <c r="I26" s="189">
        <f>SV_SO_1718_2a!I26/SV_SO_1718_2a!$O26*100</f>
        <v>0.0030517578125</v>
      </c>
      <c r="J26" s="190">
        <f>SV_SO_1718_2a!J26/SV_SO_1718_2a!$O26*100</f>
        <v>0.2899169921875</v>
      </c>
      <c r="K26" s="191">
        <f>SV_SO_1718_2a!K26/SV_SO_1718_2a!$O26*100</f>
        <v>68.8995361328125</v>
      </c>
      <c r="L26" s="190">
        <f>SV_SO_1718_2a!L26/SV_SO_1718_2a!$O26*100</f>
        <v>25.3082275390625</v>
      </c>
      <c r="M26" s="190">
        <f>SV_SO_1718_2a!M26/SV_SO_1718_2a!$O26*100</f>
        <v>4.6844482421875</v>
      </c>
      <c r="N26" s="190">
        <f>SV_SO_1718_2a!N26/SV_SO_1718_2a!$O26*100</f>
        <v>0.8148193359375</v>
      </c>
      <c r="O26" s="189">
        <f>SV_SO_1718_2a!O26/SV_SO_1718_2a!$O26*100</f>
        <v>100</v>
      </c>
      <c r="P26" s="189">
        <f>SV_SO_1718_2a!P26/SV_SO_1718_2a!$V26*100</f>
        <v>0.0025810114984062254</v>
      </c>
      <c r="Q26" s="190">
        <f>SV_SO_1718_2a!Q26/SV_SO_1718_2a!$V26*100</f>
        <v>0.3613416097768715</v>
      </c>
      <c r="R26" s="189">
        <f>SV_SO_1718_2a!R26/SV_SO_1718_2a!$V26*100</f>
        <v>66.26101769283382</v>
      </c>
      <c r="S26" s="189">
        <f>SV_SO_1718_2a!S26/SV_SO_1718_2a!$V26*100</f>
        <v>26.50311657138433</v>
      </c>
      <c r="T26" s="190">
        <f>SV_SO_1718_2a!T26/SV_SO_1718_2a!$V26*100</f>
        <v>5.840829020893288</v>
      </c>
      <c r="U26" s="192">
        <f>SV_SO_1718_2a!U26/SV_SO_1718_2a!$V26*100</f>
        <v>1.031114093613287</v>
      </c>
      <c r="V26" s="189">
        <f>SV_SO_1718_2a!V26/SV_SO_1718_2a!$V26*100</f>
        <v>100</v>
      </c>
    </row>
    <row r="27" spans="1:22" s="1" customFormat="1" ht="12.75">
      <c r="A27" s="212" t="s">
        <v>62</v>
      </c>
      <c r="B27" s="189">
        <f>SV_SO_1718_2a!B27/SV_SO_1718_2a!$H27*100</f>
        <v>0</v>
      </c>
      <c r="C27" s="190">
        <f>SV_SO_1718_2a!C27/SV_SO_1718_2a!$H27*100</f>
        <v>1.3567839195979898</v>
      </c>
      <c r="D27" s="191">
        <f>SV_SO_1718_2a!D27/SV_SO_1718_2a!$H27*100</f>
        <v>52.51256281407035</v>
      </c>
      <c r="E27" s="190">
        <f>SV_SO_1718_2a!E27/SV_SO_1718_2a!$H27*100</f>
        <v>34.87437185929648</v>
      </c>
      <c r="F27" s="190">
        <f>SV_SO_1718_2a!F27/SV_SO_1718_2a!$H27*100</f>
        <v>9.195979899497488</v>
      </c>
      <c r="G27" s="190">
        <f>SV_SO_1718_2a!G27/SV_SO_1718_2a!$H27*100</f>
        <v>2.0603015075376883</v>
      </c>
      <c r="H27" s="189">
        <f>SV_SO_1718_2a!H27/SV_SO_1718_2a!$H27*100</f>
        <v>100</v>
      </c>
      <c r="I27" s="189">
        <f>SV_SO_1718_2a!I27/SV_SO_1718_2a!$O27*100</f>
        <v>0.055005500550055</v>
      </c>
      <c r="J27" s="190">
        <f>SV_SO_1718_2a!J27/SV_SO_1718_2a!$O27*100</f>
        <v>1.1001100110011002</v>
      </c>
      <c r="K27" s="191">
        <f>SV_SO_1718_2a!K27/SV_SO_1718_2a!$O27*100</f>
        <v>66.8866886688669</v>
      </c>
      <c r="L27" s="190">
        <f>SV_SO_1718_2a!L27/SV_SO_1718_2a!$O27*100</f>
        <v>25.90759075907591</v>
      </c>
      <c r="M27" s="190">
        <f>SV_SO_1718_2a!M27/SV_SO_1718_2a!$O27*100</f>
        <v>5.033003300330033</v>
      </c>
      <c r="N27" s="190">
        <f>SV_SO_1718_2a!N27/SV_SO_1718_2a!$O27*100</f>
        <v>1.0176017601760174</v>
      </c>
      <c r="O27" s="189">
        <f>SV_SO_1718_2a!O27/SV_SO_1718_2a!$O27*100</f>
        <v>100</v>
      </c>
      <c r="P27" s="189">
        <f>SV_SO_1718_2a!P27/SV_SO_1718_2a!$V27*100</f>
        <v>0.03554923569143263</v>
      </c>
      <c r="Q27" s="190">
        <f>SV_SO_1718_2a!Q27/SV_SO_1718_2a!$V27*100</f>
        <v>1.1908993956629932</v>
      </c>
      <c r="R27" s="189">
        <f>SV_SO_1718_2a!R27/SV_SO_1718_2a!$V27*100</f>
        <v>61.80234624955564</v>
      </c>
      <c r="S27" s="189">
        <f>SV_SO_1718_2a!S27/SV_SO_1718_2a!$V27*100</f>
        <v>29.079274795591896</v>
      </c>
      <c r="T27" s="190">
        <f>SV_SO_1718_2a!T27/SV_SO_1718_2a!$V27*100</f>
        <v>6.505510131532172</v>
      </c>
      <c r="U27" s="192">
        <f>SV_SO_1718_2a!U27/SV_SO_1718_2a!$V27*100</f>
        <v>1.3864201919658727</v>
      </c>
      <c r="V27" s="189">
        <f>SV_SO_1718_2a!V27/SV_SO_1718_2a!$V27*100</f>
        <v>100</v>
      </c>
    </row>
    <row r="28" spans="1:22" s="1" customFormat="1" ht="12.75">
      <c r="A28" s="212" t="s">
        <v>64</v>
      </c>
      <c r="B28" s="189">
        <f>SV_SO_1718_2a!B28/SV_SO_1718_2a!$H28*100</f>
        <v>0</v>
      </c>
      <c r="C28" s="190">
        <f>SV_SO_1718_2a!C28/SV_SO_1718_2a!$H28*100</f>
        <v>0.03592986490370796</v>
      </c>
      <c r="D28" s="191">
        <f>SV_SO_1718_2a!D28/SV_SO_1718_2a!$H28*100</f>
        <v>42.80684104627767</v>
      </c>
      <c r="E28" s="190">
        <f>SV_SO_1718_2a!E28/SV_SO_1718_2a!$H28*100</f>
        <v>44.65363610232826</v>
      </c>
      <c r="F28" s="190">
        <f>SV_SO_1718_2a!F28/SV_SO_1718_2a!$H28*100</f>
        <v>10.121442943374532</v>
      </c>
      <c r="G28" s="190">
        <f>SV_SO_1718_2a!G28/SV_SO_1718_2a!$H28*100</f>
        <v>2.382150043115838</v>
      </c>
      <c r="H28" s="189">
        <f>SV_SO_1718_2a!H28/SV_SO_1718_2a!$H28*100</f>
        <v>100</v>
      </c>
      <c r="I28" s="189">
        <f>SV_SO_1718_2a!I28/SV_SO_1718_2a!$O28*100</f>
        <v>0.004582531390340024</v>
      </c>
      <c r="J28" s="190">
        <f>SV_SO_1718_2a!J28/SV_SO_1718_2a!$O28*100</f>
        <v>0.04582531390340024</v>
      </c>
      <c r="K28" s="191">
        <f>SV_SO_1718_2a!K28/SV_SO_1718_2a!$O28*100</f>
        <v>46.07735312986894</v>
      </c>
      <c r="L28" s="190">
        <f>SV_SO_1718_2a!L28/SV_SO_1718_2a!$O28*100</f>
        <v>44.23059297956191</v>
      </c>
      <c r="M28" s="190">
        <f>SV_SO_1718_2a!M28/SV_SO_1718_2a!$O28*100</f>
        <v>8.083585372559803</v>
      </c>
      <c r="N28" s="190">
        <f>SV_SO_1718_2a!N28/SV_SO_1718_2a!$O28*100</f>
        <v>1.558060672715608</v>
      </c>
      <c r="O28" s="189">
        <f>SV_SO_1718_2a!O28/SV_SO_1718_2a!$O28*100</f>
        <v>100</v>
      </c>
      <c r="P28" s="189">
        <f>SV_SO_1718_2a!P28/SV_SO_1718_2a!$V28*100</f>
        <v>0.0020139364401659484</v>
      </c>
      <c r="Q28" s="190">
        <f>SV_SO_1718_2a!Q28/SV_SO_1718_2a!$V28*100</f>
        <v>0.04027872880331897</v>
      </c>
      <c r="R28" s="189">
        <f>SV_SO_1718_2a!R28/SV_SO_1718_2a!$V28*100</f>
        <v>44.244169654005724</v>
      </c>
      <c r="S28" s="189">
        <f>SV_SO_1718_2a!S28/SV_SO_1718_2a!$V28*100</f>
        <v>44.467716598864136</v>
      </c>
      <c r="T28" s="190">
        <f>SV_SO_1718_2a!T28/SV_SO_1718_2a!$V28*100</f>
        <v>9.22584283240021</v>
      </c>
      <c r="U28" s="192">
        <f>SV_SO_1718_2a!U28/SV_SO_1718_2a!$V28*100</f>
        <v>2.019978249486446</v>
      </c>
      <c r="V28" s="189">
        <f>SV_SO_1718_2a!V28/SV_SO_1718_2a!$V28*100</f>
        <v>100</v>
      </c>
    </row>
    <row r="29" spans="1:22" s="30" customFormat="1" ht="12.75">
      <c r="A29" s="29" t="s">
        <v>1</v>
      </c>
      <c r="B29" s="154">
        <f>SV_SO_1718_2a!B29/SV_SO_1718_2a!$H29*100</f>
        <v>0.02683974233847355</v>
      </c>
      <c r="C29" s="155">
        <f>SV_SO_1718_2a!C29/SV_SO_1718_2a!$H29*100</f>
        <v>1.4534127139046131</v>
      </c>
      <c r="D29" s="156">
        <f>SV_SO_1718_2a!D29/SV_SO_1718_2a!$H29*100</f>
        <v>67.28316741492615</v>
      </c>
      <c r="E29" s="155">
        <f>SV_SO_1718_2a!E29/SV_SO_1718_2a!$H29*100</f>
        <v>24.821881709935585</v>
      </c>
      <c r="F29" s="155">
        <f>SV_SO_1718_2a!F29/SV_SO_1718_2a!$H29*100</f>
        <v>5.3565619103389945</v>
      </c>
      <c r="G29" s="155">
        <f>SV_SO_1718_2a!G29/SV_SO_1718_2a!$H29*100</f>
        <v>1.0581365085561845</v>
      </c>
      <c r="H29" s="154">
        <f>SV_SO_1718_2a!H29/SV_SO_1718_2a!$H29*100</f>
        <v>100</v>
      </c>
      <c r="I29" s="154">
        <f>SV_SO_1718_2a!I29/SV_SO_1718_2a!$O29*100</f>
        <v>0.019105052871157185</v>
      </c>
      <c r="J29" s="155">
        <f>SV_SO_1718_2a!J29/SV_SO_1718_2a!$O29*100</f>
        <v>1.3473215546529111</v>
      </c>
      <c r="K29" s="156">
        <f>SV_SO_1718_2a!K29/SV_SO_1718_2a!$O29*100</f>
        <v>75.0712286210305</v>
      </c>
      <c r="L29" s="155">
        <f>SV_SO_1718_2a!L29/SV_SO_1718_2a!$O29*100</f>
        <v>19.66076071336606</v>
      </c>
      <c r="M29" s="155">
        <f>SV_SO_1718_2a!M29/SV_SO_1718_2a!$O29*100</f>
        <v>3.320956581690714</v>
      </c>
      <c r="N29" s="155">
        <f>SV_SO_1718_2a!N29/SV_SO_1718_2a!$O29*100</f>
        <v>0.5806274763886466</v>
      </c>
      <c r="O29" s="154">
        <f>SV_SO_1718_2a!O29/SV_SO_1718_2a!$O29*100</f>
        <v>100</v>
      </c>
      <c r="P29" s="154">
        <f>SV_SO_1718_2a!P29/SV_SO_1718_2a!$V29*100</f>
        <v>0.023013162707169833</v>
      </c>
      <c r="Q29" s="155">
        <f>SV_SO_1718_2a!Q29/SV_SO_1718_2a!$V29*100</f>
        <v>1.4009262797989637</v>
      </c>
      <c r="R29" s="154">
        <f>SV_SO_1718_2a!R29/SV_SO_1718_2a!$V29*100</f>
        <v>71.1361516238663</v>
      </c>
      <c r="S29" s="154">
        <f>SV_SO_1718_2a!S29/SV_SO_1718_2a!$V29*100</f>
        <v>22.268522513859264</v>
      </c>
      <c r="T29" s="155">
        <f>SV_SO_1718_2a!T29/SV_SO_1718_2a!$V29*100</f>
        <v>4.349487751655098</v>
      </c>
      <c r="U29" s="188">
        <f>SV_SO_1718_2a!U29/SV_SO_1718_2a!$V29*100</f>
        <v>0.8218986681132084</v>
      </c>
      <c r="V29" s="154">
        <f>SV_SO_1718_2a!V29/SV_SO_1718_2a!$V29*100</f>
        <v>100</v>
      </c>
    </row>
    <row r="30" spans="1:22" s="111" customFormat="1" ht="12.75">
      <c r="A30" s="158"/>
      <c r="B30" s="163"/>
      <c r="C30" s="163"/>
      <c r="D30" s="163"/>
      <c r="E30" s="163"/>
      <c r="F30" s="163"/>
      <c r="G30" s="163"/>
      <c r="H30" s="163"/>
      <c r="I30" s="163"/>
      <c r="J30" s="163"/>
      <c r="K30" s="163"/>
      <c r="L30" s="163"/>
      <c r="M30" s="163"/>
      <c r="N30" s="163"/>
      <c r="O30" s="163"/>
      <c r="P30" s="163"/>
      <c r="Q30" s="163"/>
      <c r="R30" s="163"/>
      <c r="S30" s="163"/>
      <c r="T30" s="163"/>
      <c r="U30" s="163"/>
      <c r="V30" s="163"/>
    </row>
    <row r="31" spans="1:22" s="111" customFormat="1" ht="12.75">
      <c r="A31" s="158"/>
      <c r="B31" s="163"/>
      <c r="C31" s="163"/>
      <c r="D31" s="163"/>
      <c r="E31" s="163"/>
      <c r="F31" s="163"/>
      <c r="G31" s="163"/>
      <c r="H31" s="163"/>
      <c r="I31" s="163"/>
      <c r="J31" s="163"/>
      <c r="K31" s="163"/>
      <c r="L31" s="163"/>
      <c r="M31" s="163"/>
      <c r="N31" s="163"/>
      <c r="O31" s="163"/>
      <c r="P31" s="163"/>
      <c r="Q31" s="163"/>
      <c r="R31" s="163"/>
      <c r="S31" s="163"/>
      <c r="T31" s="163"/>
      <c r="U31" s="163"/>
      <c r="V31" s="163"/>
    </row>
    <row r="32" spans="1:22" s="111" customFormat="1" ht="12.75">
      <c r="A32" s="158"/>
      <c r="B32" s="163"/>
      <c r="C32" s="163"/>
      <c r="D32" s="163"/>
      <c r="E32" s="163"/>
      <c r="F32" s="163"/>
      <c r="G32" s="163"/>
      <c r="H32" s="163"/>
      <c r="I32" s="163"/>
      <c r="J32" s="163"/>
      <c r="K32" s="163"/>
      <c r="L32" s="163"/>
      <c r="M32" s="163"/>
      <c r="N32" s="163"/>
      <c r="O32" s="163"/>
      <c r="P32" s="163"/>
      <c r="Q32" s="163"/>
      <c r="R32" s="163"/>
      <c r="S32" s="163"/>
      <c r="T32" s="163"/>
      <c r="U32" s="163"/>
      <c r="V32" s="163"/>
    </row>
    <row r="33" spans="1:22" s="111" customFormat="1" ht="12.75">
      <c r="A33" s="158"/>
      <c r="B33" s="163"/>
      <c r="C33" s="163"/>
      <c r="D33" s="163"/>
      <c r="E33" s="163"/>
      <c r="F33" s="163"/>
      <c r="G33" s="163"/>
      <c r="H33" s="163"/>
      <c r="I33" s="163"/>
      <c r="J33" s="163"/>
      <c r="K33" s="163"/>
      <c r="L33" s="163"/>
      <c r="M33" s="163"/>
      <c r="N33" s="163"/>
      <c r="O33" s="163"/>
      <c r="P33" s="163"/>
      <c r="Q33" s="163"/>
      <c r="R33" s="163"/>
      <c r="S33" s="163"/>
      <c r="T33" s="163"/>
      <c r="U33" s="163"/>
      <c r="V33" s="163"/>
    </row>
    <row r="34" spans="1:22" s="111" customFormat="1" ht="12.75">
      <c r="A34" s="158"/>
      <c r="B34" s="163"/>
      <c r="C34" s="163"/>
      <c r="D34" s="163"/>
      <c r="E34" s="163"/>
      <c r="F34" s="163"/>
      <c r="G34" s="163"/>
      <c r="H34" s="163"/>
      <c r="I34" s="163"/>
      <c r="J34" s="163"/>
      <c r="K34" s="163"/>
      <c r="L34" s="163"/>
      <c r="M34" s="163"/>
      <c r="N34" s="163"/>
      <c r="O34" s="163"/>
      <c r="P34" s="163"/>
      <c r="Q34" s="163"/>
      <c r="R34" s="163"/>
      <c r="S34" s="163"/>
      <c r="T34" s="163"/>
      <c r="U34" s="163"/>
      <c r="V34" s="163"/>
    </row>
    <row r="35" spans="1:22" s="111" customFormat="1" ht="12.75">
      <c r="A35" s="158"/>
      <c r="B35" s="163"/>
      <c r="C35" s="163"/>
      <c r="D35" s="163"/>
      <c r="E35" s="163"/>
      <c r="F35" s="163"/>
      <c r="G35" s="163"/>
      <c r="H35" s="163"/>
      <c r="I35" s="163"/>
      <c r="J35" s="163"/>
      <c r="K35" s="163"/>
      <c r="L35" s="163"/>
      <c r="M35" s="163"/>
      <c r="N35" s="163"/>
      <c r="O35" s="163"/>
      <c r="P35" s="163"/>
      <c r="Q35" s="163"/>
      <c r="R35" s="163"/>
      <c r="S35" s="163"/>
      <c r="T35" s="163"/>
      <c r="U35" s="163"/>
      <c r="V35" s="163"/>
    </row>
    <row r="36" spans="1:22" s="111" customFormat="1" ht="12.75">
      <c r="A36" s="158"/>
      <c r="B36" s="163"/>
      <c r="C36" s="163"/>
      <c r="D36" s="163"/>
      <c r="E36" s="163"/>
      <c r="F36" s="163"/>
      <c r="G36" s="163"/>
      <c r="H36" s="163"/>
      <c r="I36" s="163"/>
      <c r="J36" s="163"/>
      <c r="K36" s="163"/>
      <c r="L36" s="163"/>
      <c r="M36" s="163"/>
      <c r="N36" s="163"/>
      <c r="O36" s="163"/>
      <c r="P36" s="163"/>
      <c r="Q36" s="163"/>
      <c r="R36" s="163"/>
      <c r="S36" s="163"/>
      <c r="T36" s="163"/>
      <c r="U36" s="163"/>
      <c r="V36" s="163"/>
    </row>
    <row r="37" spans="1:22" s="111" customFormat="1" ht="12.75">
      <c r="A37" s="158"/>
      <c r="B37" s="163"/>
      <c r="C37" s="163"/>
      <c r="D37" s="163"/>
      <c r="E37" s="163"/>
      <c r="F37" s="163"/>
      <c r="G37" s="163"/>
      <c r="H37" s="163"/>
      <c r="I37" s="163"/>
      <c r="J37" s="163"/>
      <c r="K37" s="163"/>
      <c r="L37" s="163"/>
      <c r="M37" s="163"/>
      <c r="N37" s="163"/>
      <c r="O37" s="163"/>
      <c r="P37" s="163"/>
      <c r="Q37" s="163"/>
      <c r="R37" s="163"/>
      <c r="S37" s="163"/>
      <c r="T37" s="163"/>
      <c r="U37" s="163"/>
      <c r="V37" s="163"/>
    </row>
    <row r="38" spans="1:22" s="111" customFormat="1" ht="12.75">
      <c r="A38" s="158"/>
      <c r="B38" s="163"/>
      <c r="C38" s="163"/>
      <c r="D38" s="163"/>
      <c r="E38" s="163"/>
      <c r="F38" s="163"/>
      <c r="G38" s="163"/>
      <c r="H38" s="163"/>
      <c r="I38" s="163"/>
      <c r="J38" s="163"/>
      <c r="K38" s="163"/>
      <c r="L38" s="163"/>
      <c r="M38" s="163"/>
      <c r="N38" s="163"/>
      <c r="O38" s="163"/>
      <c r="P38" s="163"/>
      <c r="Q38" s="163"/>
      <c r="R38" s="163"/>
      <c r="S38" s="163"/>
      <c r="T38" s="163"/>
      <c r="U38" s="163"/>
      <c r="V38" s="163"/>
    </row>
    <row r="39" spans="1:22" s="111" customFormat="1" ht="12.75">
      <c r="A39" s="158"/>
      <c r="B39" s="163"/>
      <c r="C39" s="163"/>
      <c r="D39" s="163"/>
      <c r="E39" s="163"/>
      <c r="F39" s="163"/>
      <c r="G39" s="163"/>
      <c r="H39" s="163"/>
      <c r="I39" s="163"/>
      <c r="J39" s="163"/>
      <c r="K39" s="163"/>
      <c r="L39" s="163"/>
      <c r="M39" s="163"/>
      <c r="N39" s="163"/>
      <c r="O39" s="163"/>
      <c r="P39" s="163"/>
      <c r="Q39" s="163"/>
      <c r="R39" s="163"/>
      <c r="S39" s="163"/>
      <c r="T39" s="163"/>
      <c r="U39" s="163"/>
      <c r="V39" s="163"/>
    </row>
    <row r="40" spans="1:22" s="111" customFormat="1" ht="12.75">
      <c r="A40" s="158"/>
      <c r="B40" s="163"/>
      <c r="C40" s="163"/>
      <c r="D40" s="163"/>
      <c r="E40" s="163"/>
      <c r="F40" s="163"/>
      <c r="G40" s="163"/>
      <c r="H40" s="163"/>
      <c r="I40" s="163"/>
      <c r="J40" s="163"/>
      <c r="K40" s="163"/>
      <c r="L40" s="163"/>
      <c r="M40" s="163"/>
      <c r="N40" s="163"/>
      <c r="O40" s="163"/>
      <c r="P40" s="163"/>
      <c r="Q40" s="163"/>
      <c r="R40" s="163"/>
      <c r="S40" s="163"/>
      <c r="T40" s="163"/>
      <c r="U40" s="163"/>
      <c r="V40" s="163"/>
    </row>
    <row r="41" spans="1:22" s="111" customFormat="1" ht="12.75">
      <c r="A41" s="158"/>
      <c r="B41" s="163"/>
      <c r="C41" s="163"/>
      <c r="D41" s="163"/>
      <c r="E41" s="163"/>
      <c r="F41" s="163"/>
      <c r="G41" s="163"/>
      <c r="H41" s="163"/>
      <c r="I41" s="163"/>
      <c r="J41" s="163"/>
      <c r="K41" s="163"/>
      <c r="L41" s="163"/>
      <c r="M41" s="163"/>
      <c r="N41" s="163"/>
      <c r="O41" s="163"/>
      <c r="P41" s="163"/>
      <c r="Q41" s="163"/>
      <c r="R41" s="163"/>
      <c r="S41" s="163"/>
      <c r="T41" s="163"/>
      <c r="U41" s="163"/>
      <c r="V41" s="163"/>
    </row>
    <row r="42" spans="1:22" s="111" customFormat="1" ht="14.25" customHeight="1">
      <c r="A42" s="158"/>
      <c r="B42" s="163"/>
      <c r="C42" s="163"/>
      <c r="D42" s="163"/>
      <c r="E42" s="163"/>
      <c r="F42" s="163"/>
      <c r="G42" s="163"/>
      <c r="H42" s="163"/>
      <c r="I42" s="163"/>
      <c r="J42" s="163"/>
      <c r="K42" s="163"/>
      <c r="L42" s="163"/>
      <c r="M42" s="163"/>
      <c r="N42" s="163"/>
      <c r="O42" s="163"/>
      <c r="P42" s="163"/>
      <c r="Q42" s="163"/>
      <c r="R42" s="163"/>
      <c r="S42" s="163"/>
      <c r="T42" s="163"/>
      <c r="U42" s="163"/>
      <c r="V42" s="163"/>
    </row>
    <row r="43" spans="1:3" ht="12.75">
      <c r="A43" s="30" t="s">
        <v>66</v>
      </c>
      <c r="C43"/>
    </row>
    <row r="44" spans="1:22" ht="12.75">
      <c r="A44" s="230" t="s">
        <v>5</v>
      </c>
      <c r="B44" s="230"/>
      <c r="C44" s="230"/>
      <c r="D44" s="230"/>
      <c r="E44" s="230"/>
      <c r="F44" s="230"/>
      <c r="G44" s="230"/>
      <c r="H44" s="230"/>
      <c r="I44" s="230"/>
      <c r="J44" s="230"/>
      <c r="K44" s="230"/>
      <c r="L44" s="230"/>
      <c r="M44" s="230"/>
      <c r="N44" s="230"/>
      <c r="O44" s="230"/>
      <c r="P44" s="230"/>
      <c r="Q44" s="230"/>
      <c r="R44" s="230"/>
      <c r="S44" s="230"/>
      <c r="T44" s="230"/>
      <c r="U44" s="230"/>
      <c r="V44" s="230"/>
    </row>
    <row r="45" spans="1:22" ht="12.75">
      <c r="A45" s="222" t="s">
        <v>51</v>
      </c>
      <c r="B45" s="222"/>
      <c r="C45" s="222"/>
      <c r="D45" s="222"/>
      <c r="E45" s="222"/>
      <c r="F45" s="222"/>
      <c r="G45" s="222"/>
      <c r="H45" s="222"/>
      <c r="I45" s="222"/>
      <c r="J45" s="222"/>
      <c r="K45" s="222"/>
      <c r="L45" s="222"/>
      <c r="M45" s="222"/>
      <c r="N45" s="222"/>
      <c r="O45" s="222"/>
      <c r="P45" s="222"/>
      <c r="Q45" s="222"/>
      <c r="R45" s="222"/>
      <c r="S45" s="222"/>
      <c r="T45" s="222"/>
      <c r="U45" s="222"/>
      <c r="V45" s="222"/>
    </row>
    <row r="46" spans="1:22" s="114" customFormat="1" ht="12.75">
      <c r="A46" s="223" t="s">
        <v>26</v>
      </c>
      <c r="B46" s="223"/>
      <c r="C46" s="223"/>
      <c r="D46" s="223"/>
      <c r="E46" s="223"/>
      <c r="F46" s="223"/>
      <c r="G46" s="223"/>
      <c r="H46" s="223"/>
      <c r="I46" s="223"/>
      <c r="J46" s="223"/>
      <c r="K46" s="223"/>
      <c r="L46" s="223"/>
      <c r="M46" s="223"/>
      <c r="N46" s="223"/>
      <c r="O46" s="223"/>
      <c r="P46" s="223"/>
      <c r="Q46" s="223"/>
      <c r="R46" s="223"/>
      <c r="S46" s="223"/>
      <c r="T46" s="223"/>
      <c r="U46" s="223"/>
      <c r="V46" s="223"/>
    </row>
    <row r="47" spans="1:22" s="114" customFormat="1" ht="12.75">
      <c r="A47" s="113"/>
      <c r="B47" s="113"/>
      <c r="C47" s="113"/>
      <c r="D47" s="113"/>
      <c r="E47" s="113"/>
      <c r="F47" s="113"/>
      <c r="G47" s="113"/>
      <c r="H47" s="113"/>
      <c r="I47" s="113"/>
      <c r="J47" s="113"/>
      <c r="K47" s="113"/>
      <c r="L47" s="113"/>
      <c r="M47" s="113"/>
      <c r="N47" s="113"/>
      <c r="O47" s="113"/>
      <c r="P47" s="113"/>
      <c r="Q47" s="113"/>
      <c r="R47" s="113"/>
      <c r="S47" s="113"/>
      <c r="T47" s="113"/>
      <c r="U47" s="113"/>
      <c r="V47" s="113"/>
    </row>
    <row r="48" spans="1:22" ht="12.75">
      <c r="A48" s="230" t="s">
        <v>21</v>
      </c>
      <c r="B48" s="230"/>
      <c r="C48" s="230"/>
      <c r="D48" s="230"/>
      <c r="E48" s="230"/>
      <c r="F48" s="230"/>
      <c r="G48" s="230"/>
      <c r="H48" s="230"/>
      <c r="I48" s="230"/>
      <c r="J48" s="230"/>
      <c r="K48" s="230"/>
      <c r="L48" s="230"/>
      <c r="M48" s="230"/>
      <c r="N48" s="230"/>
      <c r="O48" s="230"/>
      <c r="P48" s="230"/>
      <c r="Q48" s="230"/>
      <c r="R48" s="230"/>
      <c r="S48" s="230"/>
      <c r="T48" s="230"/>
      <c r="U48" s="230"/>
      <c r="V48" s="230"/>
    </row>
    <row r="49" spans="1:22" ht="9" customHeight="1" thickBot="1">
      <c r="A49" s="164"/>
      <c r="B49" s="164"/>
      <c r="C49" s="164"/>
      <c r="D49" s="164"/>
      <c r="E49" s="164"/>
      <c r="F49" s="164"/>
      <c r="G49" s="164"/>
      <c r="H49" s="164"/>
      <c r="I49" s="164"/>
      <c r="J49" s="164"/>
      <c r="K49" s="164"/>
      <c r="L49" s="164"/>
      <c r="M49" s="164"/>
      <c r="N49" s="164"/>
      <c r="O49" s="164"/>
      <c r="P49" s="164"/>
      <c r="Q49" s="164"/>
      <c r="R49" s="164"/>
      <c r="S49" s="164"/>
      <c r="T49" s="164"/>
      <c r="U49" s="164"/>
      <c r="V49" s="164"/>
    </row>
    <row r="50" spans="1:22" ht="12.75">
      <c r="A50" s="115"/>
      <c r="B50" s="224" t="s">
        <v>30</v>
      </c>
      <c r="C50" s="225"/>
      <c r="D50" s="225"/>
      <c r="E50" s="225"/>
      <c r="F50" s="225"/>
      <c r="G50" s="225"/>
      <c r="H50" s="226"/>
      <c r="I50" s="224" t="s">
        <v>31</v>
      </c>
      <c r="J50" s="225"/>
      <c r="K50" s="225"/>
      <c r="L50" s="225"/>
      <c r="M50" s="225"/>
      <c r="N50" s="225"/>
      <c r="O50" s="226"/>
      <c r="P50" s="224" t="s">
        <v>1</v>
      </c>
      <c r="Q50" s="225"/>
      <c r="R50" s="225"/>
      <c r="S50" s="225"/>
      <c r="T50" s="225"/>
      <c r="U50" s="225"/>
      <c r="V50" s="225"/>
    </row>
    <row r="51" spans="2:22" ht="12.75">
      <c r="B51" s="235" t="s">
        <v>32</v>
      </c>
      <c r="C51" s="236"/>
      <c r="D51" s="116" t="s">
        <v>33</v>
      </c>
      <c r="E51" s="236" t="s">
        <v>34</v>
      </c>
      <c r="F51" s="236"/>
      <c r="G51" s="236"/>
      <c r="H51" s="117" t="s">
        <v>1</v>
      </c>
      <c r="I51" s="235" t="s">
        <v>32</v>
      </c>
      <c r="J51" s="237"/>
      <c r="K51" s="112" t="s">
        <v>33</v>
      </c>
      <c r="L51" s="235" t="s">
        <v>34</v>
      </c>
      <c r="M51" s="236"/>
      <c r="N51" s="236"/>
      <c r="O51" s="117" t="s">
        <v>1</v>
      </c>
      <c r="P51" s="235" t="s">
        <v>32</v>
      </c>
      <c r="Q51" s="237"/>
      <c r="R51" s="112" t="s">
        <v>33</v>
      </c>
      <c r="S51" s="235" t="s">
        <v>34</v>
      </c>
      <c r="T51" s="236"/>
      <c r="U51" s="236"/>
      <c r="V51" s="117" t="s">
        <v>1</v>
      </c>
    </row>
    <row r="52" spans="1:22" ht="12.75">
      <c r="A52" s="182" t="s">
        <v>35</v>
      </c>
      <c r="B52" s="183" t="s">
        <v>36</v>
      </c>
      <c r="C52" s="182">
        <v>1</v>
      </c>
      <c r="D52" s="184" t="s">
        <v>37</v>
      </c>
      <c r="E52" s="182" t="s">
        <v>38</v>
      </c>
      <c r="F52" s="182" t="s">
        <v>39</v>
      </c>
      <c r="G52" s="182" t="s">
        <v>40</v>
      </c>
      <c r="H52" s="185"/>
      <c r="I52" s="183" t="s">
        <v>36</v>
      </c>
      <c r="J52" s="182">
        <v>1</v>
      </c>
      <c r="K52" s="184" t="s">
        <v>37</v>
      </c>
      <c r="L52" s="182" t="s">
        <v>38</v>
      </c>
      <c r="M52" s="182" t="s">
        <v>39</v>
      </c>
      <c r="N52" s="182" t="s">
        <v>40</v>
      </c>
      <c r="O52" s="185"/>
      <c r="P52" s="183" t="s">
        <v>36</v>
      </c>
      <c r="Q52" s="182">
        <v>1</v>
      </c>
      <c r="R52" s="184" t="s">
        <v>37</v>
      </c>
      <c r="S52" s="182" t="s">
        <v>38</v>
      </c>
      <c r="T52" s="182" t="s">
        <v>39</v>
      </c>
      <c r="U52" s="182" t="s">
        <v>40</v>
      </c>
      <c r="V52" s="185"/>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61</v>
      </c>
      <c r="B54" s="150">
        <f>SV_SO_1718_2a!B54/SV_SO_1718_2a!$H54*100</f>
        <v>0.07530120481927711</v>
      </c>
      <c r="C54" s="151">
        <f>SV_SO_1718_2a!C54/SV_SO_1718_2a!$H54*100</f>
        <v>1.355421686746988</v>
      </c>
      <c r="D54" s="152">
        <f>SV_SO_1718_2a!D54/SV_SO_1718_2a!$H54*100</f>
        <v>54.44277108433735</v>
      </c>
      <c r="E54" s="151">
        <f>SV_SO_1718_2a!E54/SV_SO_1718_2a!$H54*100</f>
        <v>30.49698795180723</v>
      </c>
      <c r="F54" s="151">
        <f>SV_SO_1718_2a!F54/SV_SO_1718_2a!$H54*100</f>
        <v>11.97289156626506</v>
      </c>
      <c r="G54" s="151">
        <f>SV_SO_1718_2a!G54/SV_SO_1718_2a!$H54*100</f>
        <v>1.6566265060240966</v>
      </c>
      <c r="H54" s="150">
        <f>SV_SO_1718_2a!H54/SV_SO_1718_2a!$H54*100</f>
        <v>100</v>
      </c>
      <c r="I54" s="150">
        <f>SV_SO_1718_2a!I54/SV_SO_1718_2a!$O54*100</f>
        <v>0</v>
      </c>
      <c r="J54" s="151">
        <f>SV_SO_1718_2a!J54/SV_SO_1718_2a!$O54*100</f>
        <v>1.3318534961154271</v>
      </c>
      <c r="K54" s="152">
        <f>SV_SO_1718_2a!K54/SV_SO_1718_2a!$O54*100</f>
        <v>53.38512763596004</v>
      </c>
      <c r="L54" s="151">
        <f>SV_SO_1718_2a!L54/SV_SO_1718_2a!$O54*100</f>
        <v>33.79578246392897</v>
      </c>
      <c r="M54" s="151">
        <f>SV_SO_1718_2a!M54/SV_SO_1718_2a!$O54*100</f>
        <v>9.933407325194228</v>
      </c>
      <c r="N54" s="151">
        <f>SV_SO_1718_2a!N54/SV_SO_1718_2a!$O54*100</f>
        <v>1.553829078801332</v>
      </c>
      <c r="O54" s="150">
        <f>SV_SO_1718_2a!O54/SV_SO_1718_2a!$O54*100</f>
        <v>100</v>
      </c>
      <c r="P54" s="150">
        <f>SV_SO_1718_2a!P54/SV_SO_1718_2a!$V54*100</f>
        <v>0.03194888178913738</v>
      </c>
      <c r="Q54" s="151">
        <f>SV_SO_1718_2a!Q54/SV_SO_1718_2a!$V54*100</f>
        <v>1.34185303514377</v>
      </c>
      <c r="R54" s="152">
        <f>SV_SO_1718_2a!R54/SV_SO_1718_2a!$V54*100</f>
        <v>53.833865814696495</v>
      </c>
      <c r="S54" s="151">
        <f>SV_SO_1718_2a!S54/SV_SO_1718_2a!$V54*100</f>
        <v>32.39616613418531</v>
      </c>
      <c r="T54" s="151">
        <f>SV_SO_1718_2a!T54/SV_SO_1718_2a!$V54*100</f>
        <v>10.798722044728434</v>
      </c>
      <c r="U54" s="151">
        <f>SV_SO_1718_2a!U54/SV_SO_1718_2a!$V54*100</f>
        <v>1.5974440894568689</v>
      </c>
      <c r="V54" s="150">
        <f>SV_SO_1718_2a!V54/SV_SO_1718_2a!$V54*100</f>
        <v>100</v>
      </c>
    </row>
    <row r="55" spans="1:22" s="74" customFormat="1" ht="12.75">
      <c r="A55" s="212" t="s">
        <v>63</v>
      </c>
      <c r="B55" s="150">
        <f>SV_SO_1718_2a!B55/SV_SO_1718_2a!$H55*100</f>
        <v>0.0639386189258312</v>
      </c>
      <c r="C55" s="153">
        <f>SV_SO_1718_2a!C55/SV_SO_1718_2a!$H55*100</f>
        <v>0.0639386189258312</v>
      </c>
      <c r="D55" s="152">
        <f>SV_SO_1718_2a!D55/SV_SO_1718_2a!$H55*100</f>
        <v>29.923273657289002</v>
      </c>
      <c r="E55" s="153">
        <f>SV_SO_1718_2a!E55/SV_SO_1718_2a!$H55*100</f>
        <v>38.491048593350385</v>
      </c>
      <c r="F55" s="153">
        <f>SV_SO_1718_2a!F55/SV_SO_1718_2a!$H55*100</f>
        <v>24.36061381074169</v>
      </c>
      <c r="G55" s="153">
        <f>SV_SO_1718_2a!G55/SV_SO_1718_2a!$H55*100</f>
        <v>7.0971867007672635</v>
      </c>
      <c r="H55" s="150">
        <f>SV_SO_1718_2a!H55/SV_SO_1718_2a!$H55*100</f>
        <v>100</v>
      </c>
      <c r="I55" s="150">
        <f>SV_SO_1718_2a!I55/SV_SO_1718_2a!$O55*100</f>
        <v>0</v>
      </c>
      <c r="J55" s="153">
        <f>SV_SO_1718_2a!J55/SV_SO_1718_2a!$O55*100</f>
        <v>0.24875621890547264</v>
      </c>
      <c r="K55" s="152">
        <f>SV_SO_1718_2a!K55/SV_SO_1718_2a!$O55*100</f>
        <v>31.01160862354892</v>
      </c>
      <c r="L55" s="153">
        <f>SV_SO_1718_2a!L55/SV_SO_1718_2a!$O55*100</f>
        <v>38.72305140961858</v>
      </c>
      <c r="M55" s="153">
        <f>SV_SO_1718_2a!M55/SV_SO_1718_2a!$O55*100</f>
        <v>23.134328358208954</v>
      </c>
      <c r="N55" s="153">
        <f>SV_SO_1718_2a!N55/SV_SO_1718_2a!$O55*100</f>
        <v>6.882255389718077</v>
      </c>
      <c r="O55" s="150">
        <f>SV_SO_1718_2a!O55/SV_SO_1718_2a!$O55*100</f>
        <v>100</v>
      </c>
      <c r="P55" s="150">
        <f>SV_SO_1718_2a!P55/SV_SO_1718_2a!$V55*100</f>
        <v>0.036101083032490974</v>
      </c>
      <c r="Q55" s="151">
        <f>SV_SO_1718_2a!Q55/SV_SO_1718_2a!$V55*100</f>
        <v>0.1444043321299639</v>
      </c>
      <c r="R55" s="150">
        <f>SV_SO_1718_2a!R55/SV_SO_1718_2a!$V55*100</f>
        <v>30.3971119133574</v>
      </c>
      <c r="S55" s="150">
        <f>SV_SO_1718_2a!S55/SV_SO_1718_2a!$V55*100</f>
        <v>38.59205776173285</v>
      </c>
      <c r="T55" s="151">
        <f>SV_SO_1718_2a!T55/SV_SO_1718_2a!$V55*100</f>
        <v>23.826714801444044</v>
      </c>
      <c r="U55" s="186">
        <f>SV_SO_1718_2a!U55/SV_SO_1718_2a!$V55*100</f>
        <v>7.003610108303249</v>
      </c>
      <c r="V55" s="150">
        <f>SV_SO_1718_2a!V55/SV_SO_1718_2a!$V55*100</f>
        <v>100</v>
      </c>
    </row>
    <row r="56" spans="1:22" s="74" customFormat="1" ht="12.75">
      <c r="A56" s="212" t="s">
        <v>62</v>
      </c>
      <c r="B56" s="150">
        <f>SV_SO_1718_2a!B56/SV_SO_1718_2a!$H56*100</f>
        <v>0</v>
      </c>
      <c r="C56" s="153">
        <f>SV_SO_1718_2a!C56/SV_SO_1718_2a!$H56*100</f>
        <v>0</v>
      </c>
      <c r="D56" s="152">
        <f>SV_SO_1718_2a!D56/SV_SO_1718_2a!$H56*100</f>
        <v>20.689655172413794</v>
      </c>
      <c r="E56" s="153">
        <f>SV_SO_1718_2a!E56/SV_SO_1718_2a!$H56*100</f>
        <v>41.37931034482759</v>
      </c>
      <c r="F56" s="153">
        <f>SV_SO_1718_2a!F56/SV_SO_1718_2a!$H56*100</f>
        <v>22.413793103448278</v>
      </c>
      <c r="G56" s="153">
        <f>SV_SO_1718_2a!G56/SV_SO_1718_2a!$H56*100</f>
        <v>15.517241379310345</v>
      </c>
      <c r="H56" s="150">
        <f>SV_SO_1718_2a!H56/SV_SO_1718_2a!$H56*100</f>
        <v>100</v>
      </c>
      <c r="I56" s="150">
        <f>SV_SO_1718_2a!I56/SV_SO_1718_2a!$O56*100</f>
        <v>0</v>
      </c>
      <c r="J56" s="153">
        <f>SV_SO_1718_2a!J56/SV_SO_1718_2a!$O56*100</f>
        <v>1.4814814814814816</v>
      </c>
      <c r="K56" s="152">
        <f>SV_SO_1718_2a!K56/SV_SO_1718_2a!$O56*100</f>
        <v>40</v>
      </c>
      <c r="L56" s="153">
        <f>SV_SO_1718_2a!L56/SV_SO_1718_2a!$O56*100</f>
        <v>39.25925925925926</v>
      </c>
      <c r="M56" s="153">
        <f>SV_SO_1718_2a!M56/SV_SO_1718_2a!$O56*100</f>
        <v>14.074074074074074</v>
      </c>
      <c r="N56" s="153">
        <f>SV_SO_1718_2a!N56/SV_SO_1718_2a!$O56*100</f>
        <v>5.185185185185185</v>
      </c>
      <c r="O56" s="150">
        <f>SV_SO_1718_2a!O56/SV_SO_1718_2a!$O56*100</f>
        <v>100</v>
      </c>
      <c r="P56" s="150">
        <f>SV_SO_1718_2a!P56/SV_SO_1718_2a!$V56*100</f>
        <v>0</v>
      </c>
      <c r="Q56" s="151">
        <f>SV_SO_1718_2a!Q56/SV_SO_1718_2a!$V56*100</f>
        <v>1.0362694300518136</v>
      </c>
      <c r="R56" s="150">
        <f>SV_SO_1718_2a!R56/SV_SO_1718_2a!$V56*100</f>
        <v>34.196891191709845</v>
      </c>
      <c r="S56" s="150">
        <f>SV_SO_1718_2a!S56/SV_SO_1718_2a!$V56*100</f>
        <v>39.89637305699482</v>
      </c>
      <c r="T56" s="151">
        <f>SV_SO_1718_2a!T56/SV_SO_1718_2a!$V56*100</f>
        <v>16.580310880829018</v>
      </c>
      <c r="U56" s="186">
        <f>SV_SO_1718_2a!U56/SV_SO_1718_2a!$V56*100</f>
        <v>8.290155440414509</v>
      </c>
      <c r="V56" s="150">
        <f>SV_SO_1718_2a!V56/SV_SO_1718_2a!$V56*100</f>
        <v>100</v>
      </c>
    </row>
    <row r="57" spans="1:22" s="74" customFormat="1" ht="12.75">
      <c r="A57" s="212" t="s">
        <v>64</v>
      </c>
      <c r="B57" s="150">
        <f>SV_SO_1718_2a!B57/SV_SO_1718_2a!$H57*100</f>
        <v>0</v>
      </c>
      <c r="C57" s="153">
        <f>SV_SO_1718_2a!C57/SV_SO_1718_2a!$H57*100</f>
        <v>0.037608123354644606</v>
      </c>
      <c r="D57" s="152">
        <f>SV_SO_1718_2a!D57/SV_SO_1718_2a!$H57*100</f>
        <v>23.542685220007524</v>
      </c>
      <c r="E57" s="153">
        <f>SV_SO_1718_2a!E57/SV_SO_1718_2a!$H57*100</f>
        <v>46.7092892064686</v>
      </c>
      <c r="F57" s="153">
        <f>SV_SO_1718_2a!F57/SV_SO_1718_2a!$H57*100</f>
        <v>20.458819104926665</v>
      </c>
      <c r="G57" s="153">
        <f>SV_SO_1718_2a!G57/SV_SO_1718_2a!$H57*100</f>
        <v>9.251598345242572</v>
      </c>
      <c r="H57" s="150">
        <f>SV_SO_1718_2a!H57/SV_SO_1718_2a!$H57*100</f>
        <v>100</v>
      </c>
      <c r="I57" s="150">
        <f>SV_SO_1718_2a!I57/SV_SO_1718_2a!$O57*100</f>
        <v>0</v>
      </c>
      <c r="J57" s="153">
        <f>SV_SO_1718_2a!J57/SV_SO_1718_2a!$O57*100</f>
        <v>0.2721829069134458</v>
      </c>
      <c r="K57" s="152">
        <f>SV_SO_1718_2a!K57/SV_SO_1718_2a!$O57*100</f>
        <v>25.149700598802394</v>
      </c>
      <c r="L57" s="153">
        <f>SV_SO_1718_2a!L57/SV_SO_1718_2a!$O57*100</f>
        <v>48.285247686445295</v>
      </c>
      <c r="M57" s="153">
        <f>SV_SO_1718_2a!M57/SV_SO_1718_2a!$O57*100</f>
        <v>18.726183995645073</v>
      </c>
      <c r="N57" s="153">
        <f>SV_SO_1718_2a!N57/SV_SO_1718_2a!$O57*100</f>
        <v>7.566684812193794</v>
      </c>
      <c r="O57" s="150">
        <f>SV_SO_1718_2a!O57/SV_SO_1718_2a!$O57*100</f>
        <v>100</v>
      </c>
      <c r="P57" s="150">
        <f>SV_SO_1718_2a!P57/SV_SO_1718_2a!$V57*100</f>
        <v>0</v>
      </c>
      <c r="Q57" s="151">
        <f>SV_SO_1718_2a!Q57/SV_SO_1718_2a!$V57*100</f>
        <v>0.13345195729537368</v>
      </c>
      <c r="R57" s="150">
        <f>SV_SO_1718_2a!R57/SV_SO_1718_2a!$V57*100</f>
        <v>24.199288256227756</v>
      </c>
      <c r="S57" s="150">
        <f>SV_SO_1718_2a!S57/SV_SO_1718_2a!$V57*100</f>
        <v>47.35320284697509</v>
      </c>
      <c r="T57" s="151">
        <f>SV_SO_1718_2a!T57/SV_SO_1718_2a!$V57*100</f>
        <v>19.750889679715304</v>
      </c>
      <c r="U57" s="186">
        <f>SV_SO_1718_2a!U57/SV_SO_1718_2a!$V57*100</f>
        <v>8.563167259786477</v>
      </c>
      <c r="V57" s="150">
        <f>SV_SO_1718_2a!V57/SV_SO_1718_2a!$V57*100</f>
        <v>100</v>
      </c>
    </row>
    <row r="58" spans="1:22" s="29" customFormat="1" ht="12.75">
      <c r="A58" s="29" t="s">
        <v>1</v>
      </c>
      <c r="B58" s="147">
        <f>SV_SO_1718_2a!B58/SV_SO_1718_2a!$H58*100</f>
        <v>0.035656979853806385</v>
      </c>
      <c r="C58" s="148">
        <f>SV_SO_1718_2a!C58/SV_SO_1718_2a!$H58*100</f>
        <v>0.3565697985380638</v>
      </c>
      <c r="D58" s="149">
        <f>SV_SO_1718_2a!D58/SV_SO_1718_2a!$H58*100</f>
        <v>32.60830807630594</v>
      </c>
      <c r="E58" s="148">
        <f>SV_SO_1718_2a!E58/SV_SO_1718_2a!$H58*100</f>
        <v>40.52415760385095</v>
      </c>
      <c r="F58" s="148">
        <f>SV_SO_1718_2a!F58/SV_SO_1718_2a!$H58*100</f>
        <v>19.5578534498128</v>
      </c>
      <c r="G58" s="148">
        <f>SV_SO_1718_2a!G58/SV_SO_1718_2a!$H58*100</f>
        <v>6.9174540916384375</v>
      </c>
      <c r="H58" s="147">
        <f>SV_SO_1718_2a!H58/SV_SO_1718_2a!$H58*100</f>
        <v>100</v>
      </c>
      <c r="I58" s="147">
        <f>SV_SO_1718_2a!I58/SV_SO_1718_2a!$O58*100</f>
        <v>0</v>
      </c>
      <c r="J58" s="148">
        <f>SV_SO_1718_2a!J58/SV_SO_1718_2a!$O58*100</f>
        <v>0.6827309236947792</v>
      </c>
      <c r="K58" s="149">
        <f>SV_SO_1718_2a!K58/SV_SO_1718_2a!$O58*100</f>
        <v>37.18875502008032</v>
      </c>
      <c r="L58" s="148">
        <f>SV_SO_1718_2a!L58/SV_SO_1718_2a!$O58*100</f>
        <v>40.48192771084337</v>
      </c>
      <c r="M58" s="148">
        <f>SV_SO_1718_2a!M58/SV_SO_1718_2a!$O58*100</f>
        <v>16.485943775100402</v>
      </c>
      <c r="N58" s="148">
        <f>SV_SO_1718_2a!N58/SV_SO_1718_2a!$O58*100</f>
        <v>5.160642570281125</v>
      </c>
      <c r="O58" s="147">
        <f>SV_SO_1718_2a!O58/SV_SO_1718_2a!$O58*100</f>
        <v>100</v>
      </c>
      <c r="P58" s="147">
        <f>SV_SO_1718_2a!P58/SV_SO_1718_2a!$V58*100</f>
        <v>0.01888752478987629</v>
      </c>
      <c r="Q58" s="148">
        <f>SV_SO_1718_2a!Q58/SV_SO_1718_2a!$V58*100</f>
        <v>0.5099631693266597</v>
      </c>
      <c r="R58" s="147">
        <f>SV_SO_1718_2a!R58/SV_SO_1718_2a!$V58*100</f>
        <v>34.76248937576731</v>
      </c>
      <c r="S58" s="147">
        <f>SV_SO_1718_2a!S58/SV_SO_1718_2a!$V58*100</f>
        <v>40.504296911889696</v>
      </c>
      <c r="T58" s="148">
        <f>SV_SO_1718_2a!T58/SV_SO_1718_2a!$V58*100</f>
        <v>18.11313627349136</v>
      </c>
      <c r="U58" s="187">
        <f>SV_SO_1718_2a!U58/SV_SO_1718_2a!$V58*100</f>
        <v>6.091226744735103</v>
      </c>
      <c r="V58" s="147">
        <f>SV_SO_1718_2a!V58/SV_SO_1718_2a!$V58*100</f>
        <v>100</v>
      </c>
    </row>
    <row r="59" spans="1:22" s="30" customFormat="1" ht="7.5" customHeight="1">
      <c r="A59" s="73"/>
      <c r="B59" s="88"/>
      <c r="C59" s="89"/>
      <c r="D59" s="90"/>
      <c r="E59" s="89"/>
      <c r="F59" s="89"/>
      <c r="G59" s="89"/>
      <c r="H59" s="88"/>
      <c r="I59" s="88"/>
      <c r="J59" s="89"/>
      <c r="K59" s="90"/>
      <c r="L59" s="89"/>
      <c r="M59" s="89"/>
      <c r="N59" s="89"/>
      <c r="O59" s="88"/>
      <c r="P59" s="88"/>
      <c r="Q59" s="89"/>
      <c r="R59" s="88"/>
      <c r="S59" s="88"/>
      <c r="T59" s="89"/>
      <c r="U59" s="91"/>
      <c r="V59" s="88"/>
    </row>
    <row r="60" spans="1:22" s="30" customFormat="1" ht="12.75">
      <c r="A60" s="30" t="s">
        <v>18</v>
      </c>
      <c r="B60" s="88"/>
      <c r="C60" s="89"/>
      <c r="D60" s="90"/>
      <c r="E60" s="89"/>
      <c r="F60" s="89"/>
      <c r="G60" s="89"/>
      <c r="H60" s="88"/>
      <c r="I60" s="88"/>
      <c r="J60" s="89"/>
      <c r="K60" s="90"/>
      <c r="L60" s="89"/>
      <c r="M60" s="89"/>
      <c r="N60" s="89"/>
      <c r="O60" s="88"/>
      <c r="P60" s="88"/>
      <c r="Q60" s="89"/>
      <c r="R60" s="88"/>
      <c r="S60" s="88"/>
      <c r="T60" s="89"/>
      <c r="U60" s="91"/>
      <c r="V60" s="88"/>
    </row>
    <row r="61" spans="1:22" s="74" customFormat="1" ht="12.75">
      <c r="A61" s="212" t="s">
        <v>61</v>
      </c>
      <c r="B61" s="150">
        <f>SV_SO_1718_2a!B61/SV_SO_1718_2a!$H61*100</f>
        <v>0.11210762331838565</v>
      </c>
      <c r="C61" s="151">
        <f>SV_SO_1718_2a!C61/SV_SO_1718_2a!$H61*100</f>
        <v>1.6816143497757847</v>
      </c>
      <c r="D61" s="152">
        <f>SV_SO_1718_2a!D61/SV_SO_1718_2a!$H61*100</f>
        <v>48.54260089686099</v>
      </c>
      <c r="E61" s="151">
        <f>SV_SO_1718_2a!E61/SV_SO_1718_2a!$H61*100</f>
        <v>31.053811659192824</v>
      </c>
      <c r="F61" s="151">
        <f>SV_SO_1718_2a!F61/SV_SO_1718_2a!$H61*100</f>
        <v>14.349775784753364</v>
      </c>
      <c r="G61" s="151">
        <f>SV_SO_1718_2a!G61/SV_SO_1718_2a!$H61*100</f>
        <v>4.260089686098654</v>
      </c>
      <c r="H61" s="150">
        <f>SV_SO_1718_2a!H61/SV_SO_1718_2a!$H61*100</f>
        <v>100</v>
      </c>
      <c r="I61" s="150">
        <f>SV_SO_1718_2a!I61/SV_SO_1718_2a!$O61*100</f>
        <v>0.0791765637371338</v>
      </c>
      <c r="J61" s="151">
        <f>SV_SO_1718_2a!J61/SV_SO_1718_2a!$O61*100</f>
        <v>1.5043547110055424</v>
      </c>
      <c r="K61" s="152">
        <f>SV_SO_1718_2a!K61/SV_SO_1718_2a!$O61*100</f>
        <v>51.62311955661124</v>
      </c>
      <c r="L61" s="151">
        <f>SV_SO_1718_2a!L61/SV_SO_1718_2a!$O61*100</f>
        <v>31.116389548693586</v>
      </c>
      <c r="M61" s="151">
        <f>SV_SO_1718_2a!M61/SV_SO_1718_2a!$O61*100</f>
        <v>13.143309580364212</v>
      </c>
      <c r="N61" s="151">
        <f>SV_SO_1718_2a!N61/SV_SO_1718_2a!$O61*100</f>
        <v>2.5336500395882817</v>
      </c>
      <c r="O61" s="150">
        <f>SV_SO_1718_2a!O61/SV_SO_1718_2a!$O61*100</f>
        <v>100</v>
      </c>
      <c r="P61" s="150">
        <f>SV_SO_1718_2a!P61/SV_SO_1718_2a!$V61*100</f>
        <v>0.09280742459396751</v>
      </c>
      <c r="Q61" s="151">
        <f>SV_SO_1718_2a!Q61/SV_SO_1718_2a!$V61*100</f>
        <v>1.5777262180974478</v>
      </c>
      <c r="R61" s="150">
        <f>SV_SO_1718_2a!R61/SV_SO_1718_2a!$V61*100</f>
        <v>50.34802784222738</v>
      </c>
      <c r="S61" s="150">
        <f>SV_SO_1718_2a!S61/SV_SO_1718_2a!$V61*100</f>
        <v>31.09048723897912</v>
      </c>
      <c r="T61" s="151">
        <f>SV_SO_1718_2a!T61/SV_SO_1718_2a!$V61*100</f>
        <v>13.642691415313223</v>
      </c>
      <c r="U61" s="186">
        <f>SV_SO_1718_2a!U61/SV_SO_1718_2a!$V61*100</f>
        <v>3.248259860788863</v>
      </c>
      <c r="V61" s="150">
        <f>SV_SO_1718_2a!V61/SV_SO_1718_2a!$V61*100</f>
        <v>100</v>
      </c>
    </row>
    <row r="62" spans="1:22" s="74" customFormat="1" ht="12.75">
      <c r="A62" s="212" t="s">
        <v>63</v>
      </c>
      <c r="B62" s="150">
        <f>SV_SO_1718_2a!B62/SV_SO_1718_2a!$H62*100</f>
        <v>0</v>
      </c>
      <c r="C62" s="153">
        <f>SV_SO_1718_2a!C62/SV_SO_1718_2a!$H62*100</f>
        <v>0.1529051987767584</v>
      </c>
      <c r="D62" s="152">
        <f>SV_SO_1718_2a!D62/SV_SO_1718_2a!$H62*100</f>
        <v>26.299694189602445</v>
      </c>
      <c r="E62" s="153">
        <f>SV_SO_1718_2a!E62/SV_SO_1718_2a!$H62*100</f>
        <v>34.174311926605505</v>
      </c>
      <c r="F62" s="153">
        <f>SV_SO_1718_2a!F62/SV_SO_1718_2a!$H62*100</f>
        <v>26.68195718654434</v>
      </c>
      <c r="G62" s="153">
        <f>SV_SO_1718_2a!G62/SV_SO_1718_2a!$H62*100</f>
        <v>12.691131498470948</v>
      </c>
      <c r="H62" s="150">
        <f>SV_SO_1718_2a!H62/SV_SO_1718_2a!$H62*100</f>
        <v>100</v>
      </c>
      <c r="I62" s="150">
        <f>SV_SO_1718_2a!I62/SV_SO_1718_2a!$O62*100</f>
        <v>0</v>
      </c>
      <c r="J62" s="153">
        <f>SV_SO_1718_2a!J62/SV_SO_1718_2a!$O62*100</f>
        <v>0.08605851979345956</v>
      </c>
      <c r="K62" s="152">
        <f>SV_SO_1718_2a!K62/SV_SO_1718_2a!$O62*100</f>
        <v>28.915662650602407</v>
      </c>
      <c r="L62" s="153">
        <f>SV_SO_1718_2a!L62/SV_SO_1718_2a!$O62*100</f>
        <v>37.607573149741825</v>
      </c>
      <c r="M62" s="153">
        <f>SV_SO_1718_2a!M62/SV_SO_1718_2a!$O62*100</f>
        <v>23.752151462994835</v>
      </c>
      <c r="N62" s="153">
        <f>SV_SO_1718_2a!N62/SV_SO_1718_2a!$O62*100</f>
        <v>9.63855421686747</v>
      </c>
      <c r="O62" s="150">
        <f>SV_SO_1718_2a!O62/SV_SO_1718_2a!$O62*100</f>
        <v>100</v>
      </c>
      <c r="P62" s="150">
        <f>SV_SO_1718_2a!P62/SV_SO_1718_2a!$V62*100</f>
        <v>0</v>
      </c>
      <c r="Q62" s="151">
        <f>SV_SO_1718_2a!Q62/SV_SO_1718_2a!$V62*100</f>
        <v>0.12145748987854252</v>
      </c>
      <c r="R62" s="150">
        <f>SV_SO_1718_2a!R62/SV_SO_1718_2a!$V62*100</f>
        <v>27.530364372469634</v>
      </c>
      <c r="S62" s="150">
        <f>SV_SO_1718_2a!S62/SV_SO_1718_2a!$V62*100</f>
        <v>35.78947368421053</v>
      </c>
      <c r="T62" s="151">
        <f>SV_SO_1718_2a!T62/SV_SO_1718_2a!$V62*100</f>
        <v>25.303643724696357</v>
      </c>
      <c r="U62" s="186">
        <f>SV_SO_1718_2a!U62/SV_SO_1718_2a!$V62*100</f>
        <v>11.25506072874494</v>
      </c>
      <c r="V62" s="150">
        <f>SV_SO_1718_2a!V62/SV_SO_1718_2a!$V62*100</f>
        <v>100</v>
      </c>
    </row>
    <row r="63" spans="1:22" s="74" customFormat="1" ht="12.75">
      <c r="A63" s="212" t="s">
        <v>62</v>
      </c>
      <c r="B63" s="150">
        <f>SV_SO_1718_2a!B63/SV_SO_1718_2a!$H63*100</f>
        <v>0</v>
      </c>
      <c r="C63" s="153">
        <f>SV_SO_1718_2a!C63/SV_SO_1718_2a!$H63*100</f>
        <v>0</v>
      </c>
      <c r="D63" s="152">
        <f>SV_SO_1718_2a!D63/SV_SO_1718_2a!$H63*100</f>
        <v>15.625</v>
      </c>
      <c r="E63" s="153">
        <f>SV_SO_1718_2a!E63/SV_SO_1718_2a!$H63*100</f>
        <v>42.1875</v>
      </c>
      <c r="F63" s="153">
        <f>SV_SO_1718_2a!F63/SV_SO_1718_2a!$H63*100</f>
        <v>28.125</v>
      </c>
      <c r="G63" s="153">
        <f>SV_SO_1718_2a!G63/SV_SO_1718_2a!$H63*100</f>
        <v>14.0625</v>
      </c>
      <c r="H63" s="150">
        <f>SV_SO_1718_2a!H63/SV_SO_1718_2a!$H63*100</f>
        <v>100</v>
      </c>
      <c r="I63" s="150">
        <f>SV_SO_1718_2a!I63/SV_SO_1718_2a!$O63*100</f>
        <v>0</v>
      </c>
      <c r="J63" s="153">
        <f>SV_SO_1718_2a!J63/SV_SO_1718_2a!$O63*100</f>
        <v>0.5747126436781609</v>
      </c>
      <c r="K63" s="152">
        <f>SV_SO_1718_2a!K63/SV_SO_1718_2a!$O63*100</f>
        <v>31.60919540229885</v>
      </c>
      <c r="L63" s="153">
        <f>SV_SO_1718_2a!L63/SV_SO_1718_2a!$O63*100</f>
        <v>39.6551724137931</v>
      </c>
      <c r="M63" s="153">
        <f>SV_SO_1718_2a!M63/SV_SO_1718_2a!$O63*100</f>
        <v>18.96551724137931</v>
      </c>
      <c r="N63" s="153">
        <f>SV_SO_1718_2a!N63/SV_SO_1718_2a!$O63*100</f>
        <v>9.195402298850574</v>
      </c>
      <c r="O63" s="150">
        <f>SV_SO_1718_2a!O63/SV_SO_1718_2a!$O63*100</f>
        <v>100</v>
      </c>
      <c r="P63" s="150">
        <f>SV_SO_1718_2a!P63/SV_SO_1718_2a!$V63*100</f>
        <v>0</v>
      </c>
      <c r="Q63" s="151">
        <f>SV_SO_1718_2a!Q63/SV_SO_1718_2a!$V63*100</f>
        <v>0.42016806722689076</v>
      </c>
      <c r="R63" s="150">
        <f>SV_SO_1718_2a!R63/SV_SO_1718_2a!$V63*100</f>
        <v>27.310924369747898</v>
      </c>
      <c r="S63" s="150">
        <f>SV_SO_1718_2a!S63/SV_SO_1718_2a!$V63*100</f>
        <v>40.33613445378151</v>
      </c>
      <c r="T63" s="151">
        <f>SV_SO_1718_2a!T63/SV_SO_1718_2a!$V63*100</f>
        <v>21.428571428571427</v>
      </c>
      <c r="U63" s="186">
        <f>SV_SO_1718_2a!U63/SV_SO_1718_2a!$V63*100</f>
        <v>10.504201680672269</v>
      </c>
      <c r="V63" s="150">
        <f>SV_SO_1718_2a!V63/SV_SO_1718_2a!$V63*100</f>
        <v>100</v>
      </c>
    </row>
    <row r="64" spans="1:22" s="74" customFormat="1" ht="12.75">
      <c r="A64" s="212" t="s">
        <v>64</v>
      </c>
      <c r="B64" s="150">
        <f>SV_SO_1718_2a!B64/SV_SO_1718_2a!$H64*100</f>
        <v>0</v>
      </c>
      <c r="C64" s="153">
        <f>SV_SO_1718_2a!C64/SV_SO_1718_2a!$H64*100</f>
        <v>0.09285051067780872</v>
      </c>
      <c r="D64" s="152">
        <f>SV_SO_1718_2a!D64/SV_SO_1718_2a!$H64*100</f>
        <v>18.755803156917363</v>
      </c>
      <c r="E64" s="153">
        <f>SV_SO_1718_2a!E64/SV_SO_1718_2a!$H64*100</f>
        <v>43.03621169916435</v>
      </c>
      <c r="F64" s="153">
        <f>SV_SO_1718_2a!F64/SV_SO_1718_2a!$H64*100</f>
        <v>24.326833797585888</v>
      </c>
      <c r="G64" s="153">
        <f>SV_SO_1718_2a!G64/SV_SO_1718_2a!$H64*100</f>
        <v>13.788300835654596</v>
      </c>
      <c r="H64" s="150">
        <f>SV_SO_1718_2a!H64/SV_SO_1718_2a!$H64*100</f>
        <v>100</v>
      </c>
      <c r="I64" s="150">
        <f>SV_SO_1718_2a!I64/SV_SO_1718_2a!$O64*100</f>
        <v>0</v>
      </c>
      <c r="J64" s="153">
        <f>SV_SO_1718_2a!J64/SV_SO_1718_2a!$O64*100</f>
        <v>0.06459948320413438</v>
      </c>
      <c r="K64" s="152">
        <f>SV_SO_1718_2a!K64/SV_SO_1718_2a!$O64*100</f>
        <v>21.059431524547804</v>
      </c>
      <c r="L64" s="153">
        <f>SV_SO_1718_2a!L64/SV_SO_1718_2a!$O64*100</f>
        <v>42.700258397932814</v>
      </c>
      <c r="M64" s="153">
        <f>SV_SO_1718_2a!M64/SV_SO_1718_2a!$O64*100</f>
        <v>24.87080103359173</v>
      </c>
      <c r="N64" s="153">
        <f>SV_SO_1718_2a!N64/SV_SO_1718_2a!$O64*100</f>
        <v>11.304909560723514</v>
      </c>
      <c r="O64" s="150">
        <f>SV_SO_1718_2a!O64/SV_SO_1718_2a!$O64*100</f>
        <v>100</v>
      </c>
      <c r="P64" s="150">
        <f>SV_SO_1718_2a!P64/SV_SO_1718_2a!$V64*100</f>
        <v>0</v>
      </c>
      <c r="Q64" s="151">
        <f>SV_SO_1718_2a!Q64/SV_SO_1718_2a!$V64*100</f>
        <v>0.08103727714748785</v>
      </c>
      <c r="R64" s="150">
        <f>SV_SO_1718_2a!R64/SV_SO_1718_2a!$V64*100</f>
        <v>19.719070772555376</v>
      </c>
      <c r="S64" s="150">
        <f>SV_SO_1718_2a!S64/SV_SO_1718_2a!$V64*100</f>
        <v>42.8957320367369</v>
      </c>
      <c r="T64" s="151">
        <f>SV_SO_1718_2a!T64/SV_SO_1718_2a!$V64*100</f>
        <v>24.55429497568882</v>
      </c>
      <c r="U64" s="186">
        <f>SV_SO_1718_2a!U64/SV_SO_1718_2a!$V64*100</f>
        <v>12.749864937871422</v>
      </c>
      <c r="V64" s="150">
        <f>SV_SO_1718_2a!V64/SV_SO_1718_2a!$V64*100</f>
        <v>100</v>
      </c>
    </row>
    <row r="65" spans="1:22" s="110" customFormat="1" ht="12.75">
      <c r="A65" s="29" t="s">
        <v>1</v>
      </c>
      <c r="B65" s="154">
        <f>SV_SO_1718_2a!B65/SV_SO_1718_2a!$H65*100</f>
        <v>0.022634676324128564</v>
      </c>
      <c r="C65" s="155">
        <f>SV_SO_1718_2a!C65/SV_SO_1718_2a!$H65*100</f>
        <v>0.4300588501584427</v>
      </c>
      <c r="D65" s="156">
        <f>SV_SO_1718_2a!D65/SV_SO_1718_2a!$H65*100</f>
        <v>26.95789950203712</v>
      </c>
      <c r="E65" s="155">
        <f>SV_SO_1718_2a!E65/SV_SO_1718_2a!$H65*100</f>
        <v>37.98098687188774</v>
      </c>
      <c r="F65" s="155">
        <f>SV_SO_1718_2a!F65/SV_SO_1718_2a!$H65*100</f>
        <v>23.06473517428701</v>
      </c>
      <c r="G65" s="155">
        <f>SV_SO_1718_2a!G65/SV_SO_1718_2a!$H65*100</f>
        <v>11.543684925305568</v>
      </c>
      <c r="H65" s="154">
        <f>SV_SO_1718_2a!H65/SV_SO_1718_2a!$H65*100</f>
        <v>100</v>
      </c>
      <c r="I65" s="154">
        <f>SV_SO_1718_2a!I65/SV_SO_1718_2a!$O65*100</f>
        <v>0.024113817217265493</v>
      </c>
      <c r="J65" s="155">
        <f>SV_SO_1718_2a!J65/SV_SO_1718_2a!$O65*100</f>
        <v>0.5305039787798408</v>
      </c>
      <c r="K65" s="156">
        <f>SV_SO_1718_2a!K65/SV_SO_1718_2a!$O65*100</f>
        <v>33.011815770436456</v>
      </c>
      <c r="L65" s="155">
        <f>SV_SO_1718_2a!L65/SV_SO_1718_2a!$O65*100</f>
        <v>37.61755485893417</v>
      </c>
      <c r="M65" s="155">
        <f>SV_SO_1718_2a!M65/SV_SO_1718_2a!$O65*100</f>
        <v>20.737882806848322</v>
      </c>
      <c r="N65" s="155">
        <f>SV_SO_1718_2a!N65/SV_SO_1718_2a!$O65*100</f>
        <v>8.07812876778394</v>
      </c>
      <c r="O65" s="154">
        <f>SV_SO_1718_2a!O65/SV_SO_1718_2a!$O65*100</f>
        <v>100</v>
      </c>
      <c r="P65" s="154">
        <f>SV_SO_1718_2a!P65/SV_SO_1718_2a!$V65*100</f>
        <v>0.023350846468184472</v>
      </c>
      <c r="Q65" s="155">
        <f>SV_SO_1718_2a!Q65/SV_SO_1718_2a!$V65*100</f>
        <v>0.4786923525977817</v>
      </c>
      <c r="R65" s="154">
        <f>SV_SO_1718_2a!R65/SV_SO_1718_2a!$V65*100</f>
        <v>29.889083479276124</v>
      </c>
      <c r="S65" s="154">
        <f>SV_SO_1718_2a!S65/SV_SO_1718_2a!$V65*100</f>
        <v>37.80502043199066</v>
      </c>
      <c r="T65" s="155">
        <f>SV_SO_1718_2a!T65/SV_SO_1718_2a!$V65*100</f>
        <v>21.93812025685931</v>
      </c>
      <c r="U65" s="188">
        <f>SV_SO_1718_2a!U65/SV_SO_1718_2a!$V65*100</f>
        <v>9.865732632807939</v>
      </c>
      <c r="V65" s="154">
        <f>SV_SO_1718_2a!V65/SV_SO_1718_2a!$V65*100</f>
        <v>100</v>
      </c>
    </row>
    <row r="66" spans="1:22" s="74" customFormat="1" ht="12.75">
      <c r="A66" s="177" t="s">
        <v>29</v>
      </c>
      <c r="B66" s="97"/>
      <c r="C66" s="98"/>
      <c r="D66" s="99"/>
      <c r="E66" s="98"/>
      <c r="F66" s="98"/>
      <c r="G66" s="98"/>
      <c r="H66" s="97"/>
      <c r="I66" s="97"/>
      <c r="J66" s="98"/>
      <c r="K66" s="99"/>
      <c r="L66" s="98"/>
      <c r="M66" s="98"/>
      <c r="N66" s="98"/>
      <c r="O66" s="97"/>
      <c r="P66" s="97"/>
      <c r="Q66" s="98"/>
      <c r="R66" s="97"/>
      <c r="S66" s="97"/>
      <c r="T66" s="98"/>
      <c r="U66" s="100"/>
      <c r="V66" s="97"/>
    </row>
    <row r="67" spans="1:22" s="73" customFormat="1" ht="12.75">
      <c r="A67" s="212" t="s">
        <v>61</v>
      </c>
      <c r="B67" s="189">
        <f>SV_SO_1718_2a!B67/SV_SO_1718_2a!$H67*100</f>
        <v>0.09009009009009009</v>
      </c>
      <c r="C67" s="190">
        <f>SV_SO_1718_2a!C67/SV_SO_1718_2a!$H67*100</f>
        <v>1.4864864864864866</v>
      </c>
      <c r="D67" s="191">
        <f>SV_SO_1718_2a!D67/SV_SO_1718_2a!$H67*100</f>
        <v>52.072072072072075</v>
      </c>
      <c r="E67" s="190">
        <f>SV_SO_1718_2a!E67/SV_SO_1718_2a!$H67*100</f>
        <v>30.720720720720724</v>
      </c>
      <c r="F67" s="190">
        <f>SV_SO_1718_2a!F67/SV_SO_1718_2a!$H67*100</f>
        <v>12.927927927927929</v>
      </c>
      <c r="G67" s="190">
        <f>SV_SO_1718_2a!G67/SV_SO_1718_2a!$H67*100</f>
        <v>2.7027027027027026</v>
      </c>
      <c r="H67" s="189">
        <f>SV_SO_1718_2a!H67/SV_SO_1718_2a!$H67*100</f>
        <v>100</v>
      </c>
      <c r="I67" s="189">
        <f>SV_SO_1718_2a!I67/SV_SO_1718_2a!$O67*100</f>
        <v>0.03262642740619902</v>
      </c>
      <c r="J67" s="190">
        <f>SV_SO_1718_2a!J67/SV_SO_1718_2a!$O67*100</f>
        <v>1.4029363784665578</v>
      </c>
      <c r="K67" s="191">
        <f>SV_SO_1718_2a!K67/SV_SO_1718_2a!$O67*100</f>
        <v>52.65905383360522</v>
      </c>
      <c r="L67" s="190">
        <f>SV_SO_1718_2a!L67/SV_SO_1718_2a!$O67*100</f>
        <v>32.69168026101142</v>
      </c>
      <c r="M67" s="190">
        <f>SV_SO_1718_2a!M67/SV_SO_1718_2a!$O67*100</f>
        <v>11.256117455138662</v>
      </c>
      <c r="N67" s="190">
        <f>SV_SO_1718_2a!N67/SV_SO_1718_2a!$O67*100</f>
        <v>1.957585644371941</v>
      </c>
      <c r="O67" s="189">
        <f>SV_SO_1718_2a!O67/SV_SO_1718_2a!$O67*100</f>
        <v>100</v>
      </c>
      <c r="P67" s="189">
        <f>SV_SO_1718_2a!P67/SV_SO_1718_2a!$V67*100</f>
        <v>0.056764427625354774</v>
      </c>
      <c r="Q67" s="190">
        <f>SV_SO_1718_2a!Q67/SV_SO_1718_2a!$V67*100</f>
        <v>1.4380321665089877</v>
      </c>
      <c r="R67" s="189">
        <f>SV_SO_1718_2a!R67/SV_SO_1718_2a!$V67*100</f>
        <v>52.41248817407757</v>
      </c>
      <c r="S67" s="189">
        <f>SV_SO_1718_2a!S67/SV_SO_1718_2a!$V67*100</f>
        <v>31.86376537369915</v>
      </c>
      <c r="T67" s="190">
        <f>SV_SO_1718_2a!T67/SV_SO_1718_2a!$V67*100</f>
        <v>11.958372753074741</v>
      </c>
      <c r="U67" s="192">
        <f>SV_SO_1718_2a!U67/SV_SO_1718_2a!$V67*100</f>
        <v>2.270577105014191</v>
      </c>
      <c r="V67" s="189">
        <f>SV_SO_1718_2a!V67/SV_SO_1718_2a!$V67*100</f>
        <v>100</v>
      </c>
    </row>
    <row r="68" spans="1:22" s="74" customFormat="1" ht="12.75">
      <c r="A68" s="212" t="s">
        <v>63</v>
      </c>
      <c r="B68" s="189">
        <f>SV_SO_1718_2a!B68/SV_SO_1718_2a!$H68*100</f>
        <v>0.034818941504178275</v>
      </c>
      <c r="C68" s="190">
        <f>SV_SO_1718_2a!C68/SV_SO_1718_2a!$H68*100</f>
        <v>0.10445682451253482</v>
      </c>
      <c r="D68" s="191">
        <f>SV_SO_1718_2a!D68/SV_SO_1718_2a!$H68*100</f>
        <v>28.27298050139276</v>
      </c>
      <c r="E68" s="190">
        <f>SV_SO_1718_2a!E68/SV_SO_1718_2a!$H68*100</f>
        <v>36.52506963788301</v>
      </c>
      <c r="F68" s="190">
        <f>SV_SO_1718_2a!F68/SV_SO_1718_2a!$H68*100</f>
        <v>25.41782729805014</v>
      </c>
      <c r="G68" s="190">
        <f>SV_SO_1718_2a!G68/SV_SO_1718_2a!$H68*100</f>
        <v>9.644846796657381</v>
      </c>
      <c r="H68" s="189">
        <f>SV_SO_1718_2a!H68/SV_SO_1718_2a!$H68*100</f>
        <v>100</v>
      </c>
      <c r="I68" s="189">
        <f>SV_SO_1718_2a!I68/SV_SO_1718_2a!$O68*100</f>
        <v>0</v>
      </c>
      <c r="J68" s="190">
        <f>SV_SO_1718_2a!J68/SV_SO_1718_2a!$O68*100</f>
        <v>0.16891891891891891</v>
      </c>
      <c r="K68" s="191">
        <f>SV_SO_1718_2a!K68/SV_SO_1718_2a!$O68*100</f>
        <v>29.98310810810811</v>
      </c>
      <c r="L68" s="190">
        <f>SV_SO_1718_2a!L68/SV_SO_1718_2a!$O68*100</f>
        <v>38.17567567567568</v>
      </c>
      <c r="M68" s="190">
        <f>SV_SO_1718_2a!M68/SV_SO_1718_2a!$O68*100</f>
        <v>23.4375</v>
      </c>
      <c r="N68" s="190">
        <f>SV_SO_1718_2a!N68/SV_SO_1718_2a!$O68*100</f>
        <v>8.234797297297296</v>
      </c>
      <c r="O68" s="189">
        <f>SV_SO_1718_2a!O68/SV_SO_1718_2a!$O68*100</f>
        <v>100</v>
      </c>
      <c r="P68" s="189">
        <f>SV_SO_1718_2a!P68/SV_SO_1718_2a!$V68*100</f>
        <v>0.019083969465648856</v>
      </c>
      <c r="Q68" s="190">
        <f>SV_SO_1718_2a!Q68/SV_SO_1718_2a!$V68*100</f>
        <v>0.13358778625954199</v>
      </c>
      <c r="R68" s="189">
        <f>SV_SO_1718_2a!R68/SV_SO_1718_2a!$V68*100</f>
        <v>29.045801526717558</v>
      </c>
      <c r="S68" s="189">
        <f>SV_SO_1718_2a!S68/SV_SO_1718_2a!$V68*100</f>
        <v>37.270992366412216</v>
      </c>
      <c r="T68" s="190">
        <f>SV_SO_1718_2a!T68/SV_SO_1718_2a!$V68*100</f>
        <v>24.52290076335878</v>
      </c>
      <c r="U68" s="192">
        <f>SV_SO_1718_2a!U68/SV_SO_1718_2a!$V68*100</f>
        <v>9.007633587786259</v>
      </c>
      <c r="V68" s="189">
        <f>SV_SO_1718_2a!V68/SV_SO_1718_2a!$V68*100</f>
        <v>100</v>
      </c>
    </row>
    <row r="69" spans="1:22" s="74" customFormat="1" ht="12.75">
      <c r="A69" s="212" t="s">
        <v>62</v>
      </c>
      <c r="B69" s="189">
        <f>SV_SO_1718_2a!B69/SV_SO_1718_2a!$H69*100</f>
        <v>0</v>
      </c>
      <c r="C69" s="190">
        <f>SV_SO_1718_2a!C69/SV_SO_1718_2a!$H69*100</f>
        <v>0</v>
      </c>
      <c r="D69" s="191">
        <f>SV_SO_1718_2a!D69/SV_SO_1718_2a!$H69*100</f>
        <v>18.0327868852459</v>
      </c>
      <c r="E69" s="190">
        <f>SV_SO_1718_2a!E69/SV_SO_1718_2a!$H69*100</f>
        <v>41.80327868852459</v>
      </c>
      <c r="F69" s="190">
        <f>SV_SO_1718_2a!F69/SV_SO_1718_2a!$H69*100</f>
        <v>25.40983606557377</v>
      </c>
      <c r="G69" s="190">
        <f>SV_SO_1718_2a!G69/SV_SO_1718_2a!$H69*100</f>
        <v>14.754098360655737</v>
      </c>
      <c r="H69" s="189">
        <f>SV_SO_1718_2a!H69/SV_SO_1718_2a!$H69*100</f>
        <v>100</v>
      </c>
      <c r="I69" s="189">
        <f>SV_SO_1718_2a!I69/SV_SO_1718_2a!$O69*100</f>
        <v>0</v>
      </c>
      <c r="J69" s="190">
        <f>SV_SO_1718_2a!J69/SV_SO_1718_2a!$O69*100</f>
        <v>0.9708737864077669</v>
      </c>
      <c r="K69" s="191">
        <f>SV_SO_1718_2a!K69/SV_SO_1718_2a!$O69*100</f>
        <v>35.275080906148865</v>
      </c>
      <c r="L69" s="190">
        <f>SV_SO_1718_2a!L69/SV_SO_1718_2a!$O69*100</f>
        <v>39.482200647249186</v>
      </c>
      <c r="M69" s="190">
        <f>SV_SO_1718_2a!M69/SV_SO_1718_2a!$O69*100</f>
        <v>16.828478964401295</v>
      </c>
      <c r="N69" s="190">
        <f>SV_SO_1718_2a!N69/SV_SO_1718_2a!$O69*100</f>
        <v>7.443365695792881</v>
      </c>
      <c r="O69" s="189">
        <f>SV_SO_1718_2a!O69/SV_SO_1718_2a!$O69*100</f>
        <v>100</v>
      </c>
      <c r="P69" s="189">
        <f>SV_SO_1718_2a!P69/SV_SO_1718_2a!$V69*100</f>
        <v>0</v>
      </c>
      <c r="Q69" s="190">
        <f>SV_SO_1718_2a!Q69/SV_SO_1718_2a!$V69*100</f>
        <v>0.6960556844547563</v>
      </c>
      <c r="R69" s="189">
        <f>SV_SO_1718_2a!R69/SV_SO_1718_2a!$V69*100</f>
        <v>30.39443155452436</v>
      </c>
      <c r="S69" s="189">
        <f>SV_SO_1718_2a!S69/SV_SO_1718_2a!$V69*100</f>
        <v>40.13921113689095</v>
      </c>
      <c r="T69" s="190">
        <f>SV_SO_1718_2a!T69/SV_SO_1718_2a!$V69*100</f>
        <v>19.25754060324826</v>
      </c>
      <c r="U69" s="192">
        <f>SV_SO_1718_2a!U69/SV_SO_1718_2a!$V69*100</f>
        <v>9.51276102088167</v>
      </c>
      <c r="V69" s="189">
        <f>SV_SO_1718_2a!V69/SV_SO_1718_2a!$V69*100</f>
        <v>100</v>
      </c>
    </row>
    <row r="70" spans="1:22" s="74" customFormat="1" ht="12.75">
      <c r="A70" s="212" t="s">
        <v>64</v>
      </c>
      <c r="B70" s="189">
        <f>SV_SO_1718_2a!B70/SV_SO_1718_2a!$H70*100</f>
        <v>0</v>
      </c>
      <c r="C70" s="190">
        <f>SV_SO_1718_2a!C70/SV_SO_1718_2a!$H70*100</f>
        <v>0.062331186370247246</v>
      </c>
      <c r="D70" s="191">
        <f>SV_SO_1718_2a!D70/SV_SO_1718_2a!$H70*100</f>
        <v>21.400373987118222</v>
      </c>
      <c r="E70" s="190">
        <f>SV_SO_1718_2a!E70/SV_SO_1718_2a!$H70*100</f>
        <v>45.06544774568876</v>
      </c>
      <c r="F70" s="190">
        <f>SV_SO_1718_2a!F70/SV_SO_1718_2a!$H70*100</f>
        <v>22.18990234780802</v>
      </c>
      <c r="G70" s="190">
        <f>SV_SO_1718_2a!G70/SV_SO_1718_2a!$H70*100</f>
        <v>11.281944733014752</v>
      </c>
      <c r="H70" s="189">
        <f>SV_SO_1718_2a!H70/SV_SO_1718_2a!$H70*100</f>
        <v>100</v>
      </c>
      <c r="I70" s="189">
        <f>SV_SO_1718_2a!I70/SV_SO_1718_2a!$O70*100</f>
        <v>0</v>
      </c>
      <c r="J70" s="190">
        <f>SV_SO_1718_2a!J70/SV_SO_1718_2a!$O70*100</f>
        <v>0.1772525849335303</v>
      </c>
      <c r="K70" s="191">
        <f>SV_SO_1718_2a!K70/SV_SO_1718_2a!$O70*100</f>
        <v>23.27917282127031</v>
      </c>
      <c r="L70" s="190">
        <f>SV_SO_1718_2a!L70/SV_SO_1718_2a!$O70*100</f>
        <v>45.73116691285081</v>
      </c>
      <c r="M70" s="190">
        <f>SV_SO_1718_2a!M70/SV_SO_1718_2a!$O70*100</f>
        <v>21.536189069423926</v>
      </c>
      <c r="N70" s="190">
        <f>SV_SO_1718_2a!N70/SV_SO_1718_2a!$O70*100</f>
        <v>9.276218611521418</v>
      </c>
      <c r="O70" s="189">
        <f>SV_SO_1718_2a!O70/SV_SO_1718_2a!$O70*100</f>
        <v>100</v>
      </c>
      <c r="P70" s="189">
        <f>SV_SO_1718_2a!P70/SV_SO_1718_2a!$V70*100</f>
        <v>0</v>
      </c>
      <c r="Q70" s="190">
        <f>SV_SO_1718_2a!Q70/SV_SO_1718_2a!$V70*100</f>
        <v>0.10978287387167603</v>
      </c>
      <c r="R70" s="189">
        <f>SV_SO_1718_2a!R70/SV_SO_1718_2a!$V70*100</f>
        <v>22.176140522078555</v>
      </c>
      <c r="S70" s="189">
        <f>SV_SO_1718_2a!S70/SV_SO_1718_2a!$V70*100</f>
        <v>45.340326909002194</v>
      </c>
      <c r="T70" s="190">
        <f>SV_SO_1718_2a!T70/SV_SO_1718_2a!$V70*100</f>
        <v>21.919980483044647</v>
      </c>
      <c r="U70" s="192">
        <f>SV_SO_1718_2a!U70/SV_SO_1718_2a!$V70*100</f>
        <v>10.453769212002928</v>
      </c>
      <c r="V70" s="189">
        <f>SV_SO_1718_2a!V70/SV_SO_1718_2a!$V70*100</f>
        <v>100</v>
      </c>
    </row>
    <row r="71" spans="1:22" s="60" customFormat="1" ht="12.75">
      <c r="A71" s="29" t="s">
        <v>1</v>
      </c>
      <c r="B71" s="154">
        <f>SV_SO_1718_2a!B71/SV_SO_1718_2a!$H71*100</f>
        <v>0.029919218111100033</v>
      </c>
      <c r="C71" s="155">
        <f>SV_SO_1718_2a!C71/SV_SO_1718_2a!$H71*100</f>
        <v>0.3889498354443004</v>
      </c>
      <c r="D71" s="156">
        <f>SV_SO_1718_2a!D71/SV_SO_1718_2a!$H71*100</f>
        <v>30.118679565174027</v>
      </c>
      <c r="E71" s="155">
        <f>SV_SO_1718_2a!E71/SV_SO_1718_2a!$H71*100</f>
        <v>39.403610252318735</v>
      </c>
      <c r="F71" s="155">
        <f>SV_SO_1718_2a!F71/SV_SO_1718_2a!$H71*100</f>
        <v>21.10302184102922</v>
      </c>
      <c r="G71" s="155">
        <f>SV_SO_1718_2a!G71/SV_SO_1718_2a!$H71*100</f>
        <v>8.955819287922608</v>
      </c>
      <c r="H71" s="154">
        <f>SV_SO_1718_2a!H71/SV_SO_1718_2a!$H71*100</f>
        <v>100</v>
      </c>
      <c r="I71" s="154">
        <f>SV_SO_1718_2a!I71/SV_SO_1718_2a!$O71*100</f>
        <v>0.010956502684343158</v>
      </c>
      <c r="J71" s="155">
        <f>SV_SO_1718_2a!J71/SV_SO_1718_2a!$O71*100</f>
        <v>0.6135641503232169</v>
      </c>
      <c r="K71" s="156">
        <f>SV_SO_1718_2a!K71/SV_SO_1718_2a!$O71*100</f>
        <v>35.290895146269314</v>
      </c>
      <c r="L71" s="155">
        <f>SV_SO_1718_2a!L71/SV_SO_1718_2a!$O71*100</f>
        <v>39.18045359921113</v>
      </c>
      <c r="M71" s="155">
        <f>SV_SO_1718_2a!M71/SV_SO_1718_2a!$O71*100</f>
        <v>18.41788101238085</v>
      </c>
      <c r="N71" s="155">
        <f>SV_SO_1718_2a!N71/SV_SO_1718_2a!$O71*100</f>
        <v>6.486249589131149</v>
      </c>
      <c r="O71" s="154">
        <f>SV_SO_1718_2a!O71/SV_SO_1718_2a!$O71*100</f>
        <v>100</v>
      </c>
      <c r="P71" s="154">
        <f>SV_SO_1718_2a!P71/SV_SO_1718_2a!$V71*100</f>
        <v>0.020883366398663464</v>
      </c>
      <c r="Q71" s="155">
        <f>SV_SO_1718_2a!Q71/SV_SO_1718_2a!$V71*100</f>
        <v>0.4959799519682573</v>
      </c>
      <c r="R71" s="154">
        <f>SV_SO_1718_2a!R71/SV_SO_1718_2a!$V71*100</f>
        <v>32.58327242351467</v>
      </c>
      <c r="S71" s="154">
        <f>SV_SO_1718_2a!S71/SV_SO_1718_2a!$V71*100</f>
        <v>39.297274720684975</v>
      </c>
      <c r="T71" s="155">
        <f>SV_SO_1718_2a!T71/SV_SO_1718_2a!$V71*100</f>
        <v>19.823535553931293</v>
      </c>
      <c r="U71" s="188">
        <f>SV_SO_1718_2a!U71/SV_SO_1718_2a!$V71*100</f>
        <v>7.77905398350214</v>
      </c>
      <c r="V71" s="154">
        <f>SV_SO_1718_2a!V71/SV_SO_1718_2a!$V71*100</f>
        <v>100</v>
      </c>
    </row>
    <row r="72" spans="1:22" s="111" customFormat="1" ht="15" customHeight="1">
      <c r="A72" s="29"/>
      <c r="B72" s="163"/>
      <c r="C72" s="163"/>
      <c r="D72" s="163"/>
      <c r="E72" s="163"/>
      <c r="F72" s="163"/>
      <c r="G72" s="163"/>
      <c r="H72" s="163"/>
      <c r="I72" s="163"/>
      <c r="J72" s="163"/>
      <c r="K72" s="163"/>
      <c r="L72" s="163"/>
      <c r="M72" s="163"/>
      <c r="N72" s="163"/>
      <c r="O72" s="163"/>
      <c r="P72" s="163"/>
      <c r="Q72" s="163"/>
      <c r="R72" s="163"/>
      <c r="S72" s="163"/>
      <c r="T72" s="163"/>
      <c r="U72" s="163"/>
      <c r="V72" s="163"/>
    </row>
    <row r="73" spans="1:22" s="111" customFormat="1" ht="15" customHeight="1">
      <c r="A73" s="29"/>
      <c r="B73" s="163"/>
      <c r="C73" s="163"/>
      <c r="D73" s="163"/>
      <c r="E73" s="163"/>
      <c r="F73" s="163"/>
      <c r="G73" s="163"/>
      <c r="H73" s="163"/>
      <c r="I73" s="163"/>
      <c r="J73" s="163"/>
      <c r="K73" s="163"/>
      <c r="L73" s="163"/>
      <c r="M73" s="163"/>
      <c r="N73" s="163"/>
      <c r="O73" s="163"/>
      <c r="P73" s="163"/>
      <c r="Q73" s="163"/>
      <c r="R73" s="163"/>
      <c r="S73" s="163"/>
      <c r="T73" s="163"/>
      <c r="U73" s="163"/>
      <c r="V73" s="163"/>
    </row>
    <row r="74" spans="1:22" s="111" customFormat="1" ht="15" customHeight="1">
      <c r="A74" s="29"/>
      <c r="B74" s="163"/>
      <c r="C74" s="163"/>
      <c r="D74" s="163"/>
      <c r="E74" s="163"/>
      <c r="F74" s="163"/>
      <c r="G74" s="163"/>
      <c r="H74" s="163"/>
      <c r="I74" s="163"/>
      <c r="J74" s="163"/>
      <c r="K74" s="163"/>
      <c r="L74" s="163"/>
      <c r="M74" s="163"/>
      <c r="N74" s="163"/>
      <c r="O74" s="163"/>
      <c r="P74" s="163"/>
      <c r="Q74" s="163"/>
      <c r="R74" s="163"/>
      <c r="S74" s="163"/>
      <c r="T74" s="163"/>
      <c r="U74" s="163"/>
      <c r="V74" s="163"/>
    </row>
    <row r="75" spans="1:22" s="111" customFormat="1" ht="15" customHeight="1">
      <c r="A75" s="29"/>
      <c r="B75" s="163"/>
      <c r="C75" s="163"/>
      <c r="D75" s="163"/>
      <c r="E75" s="163"/>
      <c r="F75" s="163"/>
      <c r="G75" s="163"/>
      <c r="H75" s="163"/>
      <c r="I75" s="163"/>
      <c r="J75" s="163"/>
      <c r="K75" s="163"/>
      <c r="L75" s="163"/>
      <c r="M75" s="163"/>
      <c r="N75" s="163"/>
      <c r="O75" s="163"/>
      <c r="P75" s="163"/>
      <c r="Q75" s="163"/>
      <c r="R75" s="163"/>
      <c r="S75" s="163"/>
      <c r="T75" s="163"/>
      <c r="U75" s="163"/>
      <c r="V75" s="163"/>
    </row>
    <row r="76" spans="1:22" s="111" customFormat="1" ht="15" customHeight="1">
      <c r="A76" s="29"/>
      <c r="B76" s="163"/>
      <c r="C76" s="163"/>
      <c r="D76" s="163"/>
      <c r="E76" s="163"/>
      <c r="F76" s="163"/>
      <c r="G76" s="163"/>
      <c r="H76" s="163"/>
      <c r="I76" s="163"/>
      <c r="J76" s="163"/>
      <c r="K76" s="163"/>
      <c r="L76" s="163"/>
      <c r="M76" s="163"/>
      <c r="N76" s="163"/>
      <c r="O76" s="163"/>
      <c r="P76" s="163"/>
      <c r="Q76" s="163"/>
      <c r="R76" s="163"/>
      <c r="S76" s="163"/>
      <c r="T76" s="163"/>
      <c r="U76" s="163"/>
      <c r="V76" s="163"/>
    </row>
    <row r="77" spans="1:22" s="111" customFormat="1" ht="15" customHeight="1">
      <c r="A77" s="29"/>
      <c r="B77" s="163"/>
      <c r="C77" s="163"/>
      <c r="D77" s="163"/>
      <c r="E77" s="163"/>
      <c r="F77" s="163"/>
      <c r="G77" s="163"/>
      <c r="H77" s="163"/>
      <c r="I77" s="163"/>
      <c r="J77" s="163"/>
      <c r="K77" s="163"/>
      <c r="L77" s="163"/>
      <c r="M77" s="163"/>
      <c r="N77" s="163"/>
      <c r="O77" s="163"/>
      <c r="P77" s="163"/>
      <c r="Q77" s="163"/>
      <c r="R77" s="163"/>
      <c r="S77" s="163"/>
      <c r="T77" s="163"/>
      <c r="U77" s="163"/>
      <c r="V77" s="163"/>
    </row>
    <row r="78" spans="1:22" s="111" customFormat="1" ht="15" customHeight="1">
      <c r="A78" s="29"/>
      <c r="B78" s="163"/>
      <c r="C78" s="163"/>
      <c r="D78" s="163"/>
      <c r="E78" s="163"/>
      <c r="F78" s="163"/>
      <c r="G78" s="163"/>
      <c r="H78" s="163"/>
      <c r="I78" s="163"/>
      <c r="J78" s="163"/>
      <c r="K78" s="163"/>
      <c r="L78" s="163"/>
      <c r="M78" s="163"/>
      <c r="N78" s="163"/>
      <c r="O78" s="163"/>
      <c r="P78" s="163"/>
      <c r="Q78" s="163"/>
      <c r="R78" s="163"/>
      <c r="S78" s="163"/>
      <c r="T78" s="163"/>
      <c r="U78" s="163"/>
      <c r="V78" s="163"/>
    </row>
    <row r="79" spans="1:22" s="111" customFormat="1" ht="12.75">
      <c r="A79" s="29"/>
      <c r="B79" s="163"/>
      <c r="C79" s="163"/>
      <c r="D79" s="163"/>
      <c r="E79" s="163"/>
      <c r="F79" s="163"/>
      <c r="G79" s="163"/>
      <c r="H79" s="163"/>
      <c r="I79" s="163"/>
      <c r="J79" s="163"/>
      <c r="K79" s="163"/>
      <c r="L79" s="163"/>
      <c r="M79" s="163"/>
      <c r="N79" s="163"/>
      <c r="O79" s="163"/>
      <c r="P79" s="163"/>
      <c r="Q79" s="163"/>
      <c r="R79" s="163"/>
      <c r="S79" s="163"/>
      <c r="T79" s="163"/>
      <c r="U79" s="163"/>
      <c r="V79" s="163"/>
    </row>
    <row r="80" spans="1:22" s="111" customFormat="1" ht="12.75">
      <c r="A80" s="29"/>
      <c r="B80" s="163"/>
      <c r="C80" s="163"/>
      <c r="D80" s="163"/>
      <c r="E80" s="163"/>
      <c r="F80" s="163"/>
      <c r="G80" s="163"/>
      <c r="H80" s="163"/>
      <c r="I80" s="163"/>
      <c r="J80" s="163"/>
      <c r="K80" s="163"/>
      <c r="L80" s="163"/>
      <c r="M80" s="163"/>
      <c r="N80" s="163"/>
      <c r="O80" s="163"/>
      <c r="P80" s="163"/>
      <c r="Q80" s="163"/>
      <c r="R80" s="163"/>
      <c r="S80" s="163"/>
      <c r="T80" s="163"/>
      <c r="U80" s="163"/>
      <c r="V80" s="163"/>
    </row>
    <row r="81" spans="1:22" s="111" customFormat="1" ht="12.75">
      <c r="A81" s="29"/>
      <c r="B81" s="163"/>
      <c r="C81" s="163"/>
      <c r="D81" s="163"/>
      <c r="E81" s="163"/>
      <c r="F81" s="163"/>
      <c r="G81" s="163"/>
      <c r="H81" s="163"/>
      <c r="I81" s="163"/>
      <c r="J81" s="163"/>
      <c r="K81" s="163"/>
      <c r="L81" s="163"/>
      <c r="M81" s="163"/>
      <c r="N81" s="163"/>
      <c r="O81" s="163"/>
      <c r="P81" s="163"/>
      <c r="Q81" s="163"/>
      <c r="R81" s="163"/>
      <c r="S81" s="163"/>
      <c r="T81" s="163"/>
      <c r="U81" s="163"/>
      <c r="V81" s="163"/>
    </row>
    <row r="82" spans="1:22" s="111" customFormat="1" ht="14.25" customHeight="1">
      <c r="A82" s="29"/>
      <c r="B82" s="163"/>
      <c r="C82" s="163"/>
      <c r="D82" s="163"/>
      <c r="E82" s="163"/>
      <c r="F82" s="163"/>
      <c r="G82" s="163"/>
      <c r="H82" s="163"/>
      <c r="I82" s="163"/>
      <c r="J82" s="163"/>
      <c r="K82" s="163"/>
      <c r="L82" s="163"/>
      <c r="M82" s="163"/>
      <c r="N82" s="163"/>
      <c r="O82" s="163"/>
      <c r="P82" s="163"/>
      <c r="Q82" s="163"/>
      <c r="R82" s="163"/>
      <c r="S82" s="163"/>
      <c r="T82" s="163"/>
      <c r="U82" s="163"/>
      <c r="V82" s="163"/>
    </row>
    <row r="83" spans="1:3" ht="12.75">
      <c r="A83" s="30" t="s">
        <v>66</v>
      </c>
      <c r="C83"/>
    </row>
    <row r="84" spans="1:22" ht="12.75">
      <c r="A84" s="230" t="s">
        <v>5</v>
      </c>
      <c r="B84" s="230"/>
      <c r="C84" s="230"/>
      <c r="D84" s="230"/>
      <c r="E84" s="230"/>
      <c r="F84" s="230"/>
      <c r="G84" s="230"/>
      <c r="H84" s="230"/>
      <c r="I84" s="230"/>
      <c r="J84" s="230"/>
      <c r="K84" s="230"/>
      <c r="L84" s="230"/>
      <c r="M84" s="230"/>
      <c r="N84" s="230"/>
      <c r="O84" s="230"/>
      <c r="P84" s="230"/>
      <c r="Q84" s="230"/>
      <c r="R84" s="230"/>
      <c r="S84" s="230"/>
      <c r="T84" s="230"/>
      <c r="U84" s="230"/>
      <c r="V84" s="230"/>
    </row>
    <row r="85" spans="1:22" ht="12.75">
      <c r="A85" s="222" t="s">
        <v>51</v>
      </c>
      <c r="B85" s="222"/>
      <c r="C85" s="222"/>
      <c r="D85" s="222"/>
      <c r="E85" s="222"/>
      <c r="F85" s="222"/>
      <c r="G85" s="222"/>
      <c r="H85" s="222"/>
      <c r="I85" s="222"/>
      <c r="J85" s="222"/>
      <c r="K85" s="222"/>
      <c r="L85" s="222"/>
      <c r="M85" s="222"/>
      <c r="N85" s="222"/>
      <c r="O85" s="222"/>
      <c r="P85" s="222"/>
      <c r="Q85" s="222"/>
      <c r="R85" s="222"/>
      <c r="S85" s="222"/>
      <c r="T85" s="222"/>
      <c r="U85" s="222"/>
      <c r="V85" s="222"/>
    </row>
    <row r="86" spans="1:22" s="114" customFormat="1" ht="12.75">
      <c r="A86" s="223" t="s">
        <v>26</v>
      </c>
      <c r="B86" s="223"/>
      <c r="C86" s="223"/>
      <c r="D86" s="223"/>
      <c r="E86" s="223"/>
      <c r="F86" s="223"/>
      <c r="G86" s="223"/>
      <c r="H86" s="223"/>
      <c r="I86" s="223"/>
      <c r="J86" s="223"/>
      <c r="K86" s="223"/>
      <c r="L86" s="223"/>
      <c r="M86" s="223"/>
      <c r="N86" s="223"/>
      <c r="O86" s="223"/>
      <c r="P86" s="223"/>
      <c r="Q86" s="223"/>
      <c r="R86" s="223"/>
      <c r="S86" s="223"/>
      <c r="T86" s="223"/>
      <c r="U86" s="223"/>
      <c r="V86" s="223"/>
    </row>
    <row r="87" spans="1:22"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row>
    <row r="88" spans="1:22" ht="12.75">
      <c r="A88" s="230" t="s">
        <v>20</v>
      </c>
      <c r="B88" s="230"/>
      <c r="C88" s="230"/>
      <c r="D88" s="230"/>
      <c r="E88" s="230"/>
      <c r="F88" s="230"/>
      <c r="G88" s="230"/>
      <c r="H88" s="230"/>
      <c r="I88" s="230"/>
      <c r="J88" s="230"/>
      <c r="K88" s="230"/>
      <c r="L88" s="230"/>
      <c r="M88" s="230"/>
      <c r="N88" s="230"/>
      <c r="O88" s="230"/>
      <c r="P88" s="230"/>
      <c r="Q88" s="230"/>
      <c r="R88" s="230"/>
      <c r="S88" s="230"/>
      <c r="T88" s="230"/>
      <c r="U88" s="230"/>
      <c r="V88" s="230"/>
    </row>
    <row r="89" ht="7.5" customHeight="1" thickBot="1"/>
    <row r="90" spans="1:22" ht="12.75">
      <c r="A90" s="115"/>
      <c r="B90" s="224" t="s">
        <v>30</v>
      </c>
      <c r="C90" s="225"/>
      <c r="D90" s="225"/>
      <c r="E90" s="225"/>
      <c r="F90" s="225"/>
      <c r="G90" s="225"/>
      <c r="H90" s="226"/>
      <c r="I90" s="224" t="s">
        <v>31</v>
      </c>
      <c r="J90" s="225"/>
      <c r="K90" s="225"/>
      <c r="L90" s="225"/>
      <c r="M90" s="225"/>
      <c r="N90" s="225"/>
      <c r="O90" s="226"/>
      <c r="P90" s="224" t="s">
        <v>1</v>
      </c>
      <c r="Q90" s="225"/>
      <c r="R90" s="225"/>
      <c r="S90" s="225"/>
      <c r="T90" s="225"/>
      <c r="U90" s="225"/>
      <c r="V90" s="225"/>
    </row>
    <row r="91" spans="2:22" ht="12.75">
      <c r="B91" s="235" t="s">
        <v>32</v>
      </c>
      <c r="C91" s="236"/>
      <c r="D91" s="116" t="s">
        <v>33</v>
      </c>
      <c r="E91" s="236" t="s">
        <v>34</v>
      </c>
      <c r="F91" s="236"/>
      <c r="G91" s="236"/>
      <c r="H91" s="117" t="s">
        <v>1</v>
      </c>
      <c r="I91" s="235" t="s">
        <v>32</v>
      </c>
      <c r="J91" s="237"/>
      <c r="K91" s="112" t="s">
        <v>33</v>
      </c>
      <c r="L91" s="235" t="s">
        <v>34</v>
      </c>
      <c r="M91" s="236"/>
      <c r="N91" s="236"/>
      <c r="O91" s="117" t="s">
        <v>1</v>
      </c>
      <c r="P91" s="235" t="s">
        <v>32</v>
      </c>
      <c r="Q91" s="237"/>
      <c r="R91" s="112" t="s">
        <v>33</v>
      </c>
      <c r="S91" s="235" t="s">
        <v>34</v>
      </c>
      <c r="T91" s="236"/>
      <c r="U91" s="236"/>
      <c r="V91" s="117" t="s">
        <v>1</v>
      </c>
    </row>
    <row r="92" spans="1:22" ht="12.75">
      <c r="A92" s="182" t="s">
        <v>35</v>
      </c>
      <c r="B92" s="183" t="s">
        <v>36</v>
      </c>
      <c r="C92" s="182">
        <v>1</v>
      </c>
      <c r="D92" s="184" t="s">
        <v>37</v>
      </c>
      <c r="E92" s="182" t="s">
        <v>38</v>
      </c>
      <c r="F92" s="182" t="s">
        <v>39</v>
      </c>
      <c r="G92" s="182" t="s">
        <v>40</v>
      </c>
      <c r="H92" s="185"/>
      <c r="I92" s="183" t="s">
        <v>36</v>
      </c>
      <c r="J92" s="182">
        <v>1</v>
      </c>
      <c r="K92" s="184" t="s">
        <v>37</v>
      </c>
      <c r="L92" s="182" t="s">
        <v>38</v>
      </c>
      <c r="M92" s="182" t="s">
        <v>39</v>
      </c>
      <c r="N92" s="182" t="s">
        <v>40</v>
      </c>
      <c r="O92" s="185"/>
      <c r="P92" s="183" t="s">
        <v>36</v>
      </c>
      <c r="Q92" s="182">
        <v>1</v>
      </c>
      <c r="R92" s="184" t="s">
        <v>37</v>
      </c>
      <c r="S92" s="182" t="s">
        <v>38</v>
      </c>
      <c r="T92" s="182" t="s">
        <v>39</v>
      </c>
      <c r="U92" s="182" t="s">
        <v>40</v>
      </c>
      <c r="V92" s="185"/>
    </row>
    <row r="93" spans="1:22" s="74" customFormat="1"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s="74" customFormat="1" ht="12.75">
      <c r="A94" s="212" t="s">
        <v>61</v>
      </c>
      <c r="B94" s="150">
        <f>SV_SO_1718_2a!B94/SV_SO_1718_2a!$H94*100</f>
        <v>0.07010410459532405</v>
      </c>
      <c r="C94" s="151">
        <f>SV_SO_1718_2a!C94/SV_SO_1718_2a!$H94*100</f>
        <v>3.1371586806407517</v>
      </c>
      <c r="D94" s="152">
        <f>SV_SO_1718_2a!D94/SV_SO_1718_2a!$H94*100</f>
        <v>84.92411230677556</v>
      </c>
      <c r="E94" s="151">
        <f>SV_SO_1718_2a!E94/SV_SO_1718_2a!$H94*100</f>
        <v>10.21066283430895</v>
      </c>
      <c r="F94" s="151">
        <f>SV_SO_1718_2a!F94/SV_SO_1718_2a!$H94*100</f>
        <v>1.4967226331101686</v>
      </c>
      <c r="G94" s="151">
        <f>SV_SO_1718_2a!G94/SV_SO_1718_2a!$H94*100</f>
        <v>0.16123944056924533</v>
      </c>
      <c r="H94" s="150">
        <f>SV_SO_1718_2a!H94/SV_SO_1718_2a!$H94*100</f>
        <v>100</v>
      </c>
      <c r="I94" s="150">
        <f>SV_SO_1718_2a!I94/SV_SO_1718_2a!$O94*100</f>
        <v>0.0425531914893617</v>
      </c>
      <c r="J94" s="151">
        <f>SV_SO_1718_2a!J94/SV_SO_1718_2a!$O94*100</f>
        <v>2.3347517730496454</v>
      </c>
      <c r="K94" s="152">
        <f>SV_SO_1718_2a!K94/SV_SO_1718_2a!$O94*100</f>
        <v>87.71347517730497</v>
      </c>
      <c r="L94" s="151">
        <f>SV_SO_1718_2a!L94/SV_SO_1718_2a!$O94*100</f>
        <v>8.519148936170213</v>
      </c>
      <c r="M94" s="151">
        <f>SV_SO_1718_2a!M94/SV_SO_1718_2a!$O94*100</f>
        <v>1.2397163120567376</v>
      </c>
      <c r="N94" s="151">
        <f>SV_SO_1718_2a!N94/SV_SO_1718_2a!$O94*100</f>
        <v>0.150354609929078</v>
      </c>
      <c r="O94" s="150">
        <f>SV_SO_1718_2a!O94/SV_SO_1718_2a!$O94*100</f>
        <v>100</v>
      </c>
      <c r="P94" s="150">
        <f>SV_SO_1718_2a!P94/SV_SO_1718_2a!$V94*100</f>
        <v>0.054876997130717003</v>
      </c>
      <c r="Q94" s="151">
        <f>SV_SO_1718_2a!Q94/SV_SO_1718_2a!$V94*100</f>
        <v>2.6936766020163376</v>
      </c>
      <c r="R94" s="152">
        <f>SV_SO_1718_2a!R94/SV_SO_1718_2a!$V94*100</f>
        <v>86.46576459336146</v>
      </c>
      <c r="S94" s="151">
        <f>SV_SO_1718_2a!S94/SV_SO_1718_2a!$V94*100</f>
        <v>9.27578042929491</v>
      </c>
      <c r="T94" s="151">
        <f>SV_SO_1718_2a!T94/SV_SO_1718_2a!$V94*100</f>
        <v>1.3546778720268426</v>
      </c>
      <c r="U94" s="151">
        <f>SV_SO_1718_2a!U94/SV_SO_1718_2a!$V94*100</f>
        <v>0.1552235061697424</v>
      </c>
      <c r="V94" s="150">
        <f>SV_SO_1718_2a!V94/SV_SO_1718_2a!$V94*100</f>
        <v>100</v>
      </c>
    </row>
    <row r="95" spans="1:22" s="74" customFormat="1" ht="12.75">
      <c r="A95" s="212" t="s">
        <v>63</v>
      </c>
      <c r="B95" s="150">
        <f>SV_SO_1718_2a!B95/SV_SO_1718_2a!$H95*100</f>
        <v>0.008735531775496835</v>
      </c>
      <c r="C95" s="153">
        <f>SV_SO_1718_2a!C95/SV_SO_1718_2a!$H95*100</f>
        <v>0.3930989298973575</v>
      </c>
      <c r="D95" s="152">
        <f>SV_SO_1718_2a!D95/SV_SO_1718_2a!$H95*100</f>
        <v>65.51212055033851</v>
      </c>
      <c r="E95" s="153">
        <f>SV_SO_1718_2a!E95/SV_SO_1718_2a!$H95*100</f>
        <v>26.26337628303123</v>
      </c>
      <c r="F95" s="153">
        <f>SV_SO_1718_2a!F95/SV_SO_1718_2a!$H95*100</f>
        <v>6.708888403581568</v>
      </c>
      <c r="G95" s="153">
        <f>SV_SO_1718_2a!G95/SV_SO_1718_2a!$H95*100</f>
        <v>1.1137803013758463</v>
      </c>
      <c r="H95" s="150">
        <f>SV_SO_1718_2a!H95/SV_SO_1718_2a!$H95*100</f>
        <v>100</v>
      </c>
      <c r="I95" s="150">
        <f>SV_SO_1718_2a!I95/SV_SO_1718_2a!$O95*100</f>
        <v>0.0061188276326255885</v>
      </c>
      <c r="J95" s="153">
        <f>SV_SO_1718_2a!J95/SV_SO_1718_2a!$O95*100</f>
        <v>0.2569907605702747</v>
      </c>
      <c r="K95" s="152">
        <f>SV_SO_1718_2a!K95/SV_SO_1718_2a!$O95*100</f>
        <v>67.79661016949152</v>
      </c>
      <c r="L95" s="153">
        <f>SV_SO_1718_2a!L95/SV_SO_1718_2a!$O95*100</f>
        <v>25.509392400416083</v>
      </c>
      <c r="M95" s="153">
        <f>SV_SO_1718_2a!M95/SV_SO_1718_2a!$O95*100</f>
        <v>5.445756593036774</v>
      </c>
      <c r="N95" s="153">
        <f>SV_SO_1718_2a!N95/SV_SO_1718_2a!$O95*100</f>
        <v>0.9851312488527199</v>
      </c>
      <c r="O95" s="150">
        <f>SV_SO_1718_2a!O95/SV_SO_1718_2a!$O95*100</f>
        <v>100</v>
      </c>
      <c r="P95" s="150">
        <f>SV_SO_1718_2a!P95/SV_SO_1718_2a!$V95*100</f>
        <v>0.007645649625363168</v>
      </c>
      <c r="Q95" s="151">
        <f>SV_SO_1718_2a!Q95/SV_SO_1718_2a!$V95*100</f>
        <v>0.3364085835159794</v>
      </c>
      <c r="R95" s="150">
        <f>SV_SO_1718_2a!R95/SV_SO_1718_2a!$V95*100</f>
        <v>66.46363219328202</v>
      </c>
      <c r="S95" s="150">
        <f>SV_SO_1718_2a!S95/SV_SO_1718_2a!$V95*100</f>
        <v>25.949334828482595</v>
      </c>
      <c r="T95" s="151">
        <f>SV_SO_1718_2a!T95/SV_SO_1718_2a!$V95*100</f>
        <v>6.182781997043682</v>
      </c>
      <c r="U95" s="186">
        <f>SV_SO_1718_2a!U95/SV_SO_1718_2a!$V95*100</f>
        <v>1.0601967480503593</v>
      </c>
      <c r="V95" s="150">
        <f>SV_SO_1718_2a!V95/SV_SO_1718_2a!$V95*100</f>
        <v>100</v>
      </c>
    </row>
    <row r="96" spans="1:22" s="74" customFormat="1" ht="12.75">
      <c r="A96" s="212" t="s">
        <v>62</v>
      </c>
      <c r="B96" s="150">
        <f>SV_SO_1718_2a!B96/SV_SO_1718_2a!$H96*100</f>
        <v>0</v>
      </c>
      <c r="C96" s="153">
        <f>SV_SO_1718_2a!C96/SV_SO_1718_2a!$H96*100</f>
        <v>1.2282497441146365</v>
      </c>
      <c r="D96" s="152">
        <f>SV_SO_1718_2a!D96/SV_SO_1718_2a!$H96*100</f>
        <v>54.55475946775844</v>
      </c>
      <c r="E96" s="153">
        <f>SV_SO_1718_2a!E96/SV_SO_1718_2a!$H96*100</f>
        <v>33.57215967246673</v>
      </c>
      <c r="F96" s="153">
        <f>SV_SO_1718_2a!F96/SV_SO_1718_2a!$H96*100</f>
        <v>8.802456499488228</v>
      </c>
      <c r="G96" s="153">
        <f>SV_SO_1718_2a!G96/SV_SO_1718_2a!$H96*100</f>
        <v>1.842374616171955</v>
      </c>
      <c r="H96" s="150">
        <f>SV_SO_1718_2a!H96/SV_SO_1718_2a!$H96*100</f>
        <v>100</v>
      </c>
      <c r="I96" s="150">
        <f>SV_SO_1718_2a!I96/SV_SO_1718_2a!$O96*100</f>
        <v>0.11049723756906078</v>
      </c>
      <c r="J96" s="153">
        <f>SV_SO_1718_2a!J96/SV_SO_1718_2a!$O96*100</f>
        <v>1.1049723756906076</v>
      </c>
      <c r="K96" s="152">
        <f>SV_SO_1718_2a!K96/SV_SO_1718_2a!$O96*100</f>
        <v>67.84530386740332</v>
      </c>
      <c r="L96" s="153">
        <f>SV_SO_1718_2a!L96/SV_SO_1718_2a!$O96*100</f>
        <v>24.972375690607734</v>
      </c>
      <c r="M96" s="153">
        <f>SV_SO_1718_2a!M96/SV_SO_1718_2a!$O96*100</f>
        <v>4.806629834254143</v>
      </c>
      <c r="N96" s="153">
        <f>SV_SO_1718_2a!N96/SV_SO_1718_2a!$O96*100</f>
        <v>1.1602209944751383</v>
      </c>
      <c r="O96" s="150">
        <f>SV_SO_1718_2a!O96/SV_SO_1718_2a!$O96*100</f>
        <v>100</v>
      </c>
      <c r="P96" s="150">
        <f>SV_SO_1718_2a!P96/SV_SO_1718_2a!$V96*100</f>
        <v>0.07176175098672408</v>
      </c>
      <c r="Q96" s="151">
        <f>SV_SO_1718_2a!Q96/SV_SO_1718_2a!$V96*100</f>
        <v>1.1481880157875852</v>
      </c>
      <c r="R96" s="150">
        <f>SV_SO_1718_2a!R96/SV_SO_1718_2a!$V96*100</f>
        <v>63.18622174381054</v>
      </c>
      <c r="S96" s="150">
        <f>SV_SO_1718_2a!S96/SV_SO_1718_2a!$V96*100</f>
        <v>27.98708288482239</v>
      </c>
      <c r="T96" s="151">
        <f>SV_SO_1718_2a!T96/SV_SO_1718_2a!$V96*100</f>
        <v>6.207391460351633</v>
      </c>
      <c r="U96" s="186">
        <f>SV_SO_1718_2a!U96/SV_SO_1718_2a!$V96*100</f>
        <v>1.3993541442411195</v>
      </c>
      <c r="V96" s="150">
        <f>SV_SO_1718_2a!V96/SV_SO_1718_2a!$V96*100</f>
        <v>100</v>
      </c>
    </row>
    <row r="97" spans="1:22" s="74" customFormat="1" ht="12.75">
      <c r="A97" s="212" t="s">
        <v>64</v>
      </c>
      <c r="B97" s="150">
        <f>SV_SO_1718_2a!B97/SV_SO_1718_2a!$H97*100</f>
        <v>0</v>
      </c>
      <c r="C97" s="153">
        <f>SV_SO_1718_2a!C97/SV_SO_1718_2a!$H97*100</f>
        <v>0.04297906305642537</v>
      </c>
      <c r="D97" s="152">
        <f>SV_SO_1718_2a!D97/SV_SO_1718_2a!$H97*100</f>
        <v>40.90378829741512</v>
      </c>
      <c r="E97" s="153">
        <f>SV_SO_1718_2a!E97/SV_SO_1718_2a!$H97*100</f>
        <v>45.342911524528766</v>
      </c>
      <c r="F97" s="153">
        <f>SV_SO_1718_2a!F97/SV_SO_1718_2a!$H97*100</f>
        <v>10.990360410143058</v>
      </c>
      <c r="G97" s="153">
        <f>SV_SO_1718_2a!G97/SV_SO_1718_2a!$H97*100</f>
        <v>2.7199607048566343</v>
      </c>
      <c r="H97" s="150">
        <f>SV_SO_1718_2a!H97/SV_SO_1718_2a!$H97*100</f>
        <v>100</v>
      </c>
      <c r="I97" s="150">
        <f>SV_SO_1718_2a!I97/SV_SO_1718_2a!$O97*100</f>
        <v>0.008118201006656925</v>
      </c>
      <c r="J97" s="153">
        <f>SV_SO_1718_2a!J97/SV_SO_1718_2a!$O97*100</f>
        <v>0.05682740704659847</v>
      </c>
      <c r="K97" s="152">
        <f>SV_SO_1718_2a!K97/SV_SO_1718_2a!$O97*100</f>
        <v>44.38220490339341</v>
      </c>
      <c r="L97" s="153">
        <f>SV_SO_1718_2a!L97/SV_SO_1718_2a!$O97*100</f>
        <v>45.67299886345186</v>
      </c>
      <c r="M97" s="153">
        <f>SV_SO_1718_2a!M97/SV_SO_1718_2a!$O97*100</f>
        <v>8.045137197597013</v>
      </c>
      <c r="N97" s="153">
        <f>SV_SO_1718_2a!N97/SV_SO_1718_2a!$O97*100</f>
        <v>1.8347134275044652</v>
      </c>
      <c r="O97" s="150">
        <f>SV_SO_1718_2a!O97/SV_SO_1718_2a!$O97*100</f>
        <v>100</v>
      </c>
      <c r="P97" s="150">
        <f>SV_SO_1718_2a!P97/SV_SO_1718_2a!$V97*100</f>
        <v>0.003495892326516343</v>
      </c>
      <c r="Q97" s="151">
        <f>SV_SO_1718_2a!Q97/SV_SO_1718_2a!$V97*100</f>
        <v>0.04894249257122881</v>
      </c>
      <c r="R97" s="150">
        <f>SV_SO_1718_2a!R97/SV_SO_1718_2a!$V97*100</f>
        <v>42.40167802831673</v>
      </c>
      <c r="S97" s="150">
        <f>SV_SO_1718_2a!S97/SV_SO_1718_2a!$V97*100</f>
        <v>45.48505506030414</v>
      </c>
      <c r="T97" s="151">
        <f>SV_SO_1718_2a!T97/SV_SO_1718_2a!$V97*100</f>
        <v>9.72207656004195</v>
      </c>
      <c r="U97" s="186">
        <f>SV_SO_1718_2a!U97/SV_SO_1718_2a!$V97*100</f>
        <v>2.3387519664394336</v>
      </c>
      <c r="V97" s="150">
        <f>SV_SO_1718_2a!V97/SV_SO_1718_2a!$V97*100</f>
        <v>100</v>
      </c>
    </row>
    <row r="98" spans="1:22" s="110" customFormat="1" ht="12.75">
      <c r="A98" s="29" t="s">
        <v>1</v>
      </c>
      <c r="B98" s="147">
        <f>SV_SO_1718_2a!B98/SV_SO_1718_2a!$H98*100</f>
        <v>0.032028884230142086</v>
      </c>
      <c r="C98" s="148">
        <f>SV_SO_1718_2a!C98/SV_SO_1718_2a!$H98*100</f>
        <v>1.4616818075937572</v>
      </c>
      <c r="D98" s="149">
        <f>SV_SO_1718_2a!D98/SV_SO_1718_2a!$H98*100</f>
        <v>67.583857442348</v>
      </c>
      <c r="E98" s="148">
        <f>SV_SO_1718_2a!E98/SV_SO_1718_2a!$H98*100</f>
        <v>24.224027486606104</v>
      </c>
      <c r="F98" s="148">
        <f>SV_SO_1718_2a!F98/SV_SO_1718_2a!$H98*100</f>
        <v>5.589040298159794</v>
      </c>
      <c r="G98" s="148">
        <f>SV_SO_1718_2a!G98/SV_SO_1718_2a!$H98*100</f>
        <v>1.1093640810621943</v>
      </c>
      <c r="H98" s="147">
        <f>SV_SO_1718_2a!H98/SV_SO_1718_2a!$H98*100</f>
        <v>100</v>
      </c>
      <c r="I98" s="147">
        <f>SV_SO_1718_2a!I98/SV_SO_1718_2a!$O98*100</f>
        <v>0.028910089621277828</v>
      </c>
      <c r="J98" s="148">
        <f>SV_SO_1718_2a!J98/SV_SO_1718_2a!$O98*100</f>
        <v>1.35725262853578</v>
      </c>
      <c r="K98" s="149">
        <f>SV_SO_1718_2a!K98/SV_SO_1718_2a!$O98*100</f>
        <v>74.09199494834223</v>
      </c>
      <c r="L98" s="148">
        <f>SV_SO_1718_2a!L98/SV_SO_1718_2a!$O98*100</f>
        <v>20.160983551680587</v>
      </c>
      <c r="M98" s="148">
        <f>SV_SO_1718_2a!M98/SV_SO_1718_2a!$O98*100</f>
        <v>3.6594087125880614</v>
      </c>
      <c r="N98" s="148">
        <f>SV_SO_1718_2a!N98/SV_SO_1718_2a!$O98*100</f>
        <v>0.7014500692320567</v>
      </c>
      <c r="O98" s="147">
        <f>SV_SO_1718_2a!O98/SV_SO_1718_2a!$O98*100</f>
        <v>100</v>
      </c>
      <c r="P98" s="147">
        <f>SV_SO_1718_2a!P98/SV_SO_1718_2a!$V98*100</f>
        <v>0.030503909708427264</v>
      </c>
      <c r="Q98" s="148">
        <f>SV_SO_1718_2a!Q98/SV_SO_1718_2a!$V98*100</f>
        <v>1.4106198245653192</v>
      </c>
      <c r="R98" s="147">
        <f>SV_SO_1718_2a!R98/SV_SO_1718_2a!$V98*100</f>
        <v>70.76609453236019</v>
      </c>
      <c r="S98" s="147">
        <f>SV_SO_1718_2a!S98/SV_SO_1718_2a!$V98*100</f>
        <v>22.237350177443474</v>
      </c>
      <c r="T98" s="148">
        <f>SV_SO_1718_2a!T98/SV_SO_1718_2a!$V98*100</f>
        <v>4.645522249254142</v>
      </c>
      <c r="U98" s="187">
        <f>SV_SO_1718_2a!U98/SV_SO_1718_2a!$V98*100</f>
        <v>0.9099093066684524</v>
      </c>
      <c r="V98" s="147">
        <f>SV_SO_1718_2a!V98/SV_SO_1718_2a!$V98*100</f>
        <v>100</v>
      </c>
    </row>
    <row r="99" spans="1:22" s="74" customFormat="1" ht="7.5" customHeight="1">
      <c r="A99" s="73"/>
      <c r="B99" s="88"/>
      <c r="C99" s="89"/>
      <c r="D99" s="90"/>
      <c r="E99" s="89"/>
      <c r="F99" s="89"/>
      <c r="G99" s="89"/>
      <c r="H99" s="88"/>
      <c r="I99" s="88"/>
      <c r="J99" s="89"/>
      <c r="K99" s="90"/>
      <c r="L99" s="89"/>
      <c r="M99" s="89"/>
      <c r="N99" s="89"/>
      <c r="O99" s="88"/>
      <c r="P99" s="88"/>
      <c r="Q99" s="89"/>
      <c r="R99" s="88"/>
      <c r="S99" s="88"/>
      <c r="T99" s="89"/>
      <c r="U99" s="91"/>
      <c r="V99" s="88"/>
    </row>
    <row r="100" spans="1:22" s="74" customFormat="1"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s="74" customFormat="1" ht="12.75">
      <c r="A101" s="212" t="s">
        <v>61</v>
      </c>
      <c r="B101" s="150">
        <f>SV_SO_1718_2a!B101/SV_SO_1718_2a!$H101*100</f>
        <v>0.06334841628959276</v>
      </c>
      <c r="C101" s="151">
        <f>SV_SO_1718_2a!C101/SV_SO_1718_2a!$H101*100</f>
        <v>3.180995475113122</v>
      </c>
      <c r="D101" s="152">
        <f>SV_SO_1718_2a!D101/SV_SO_1718_2a!$H101*100</f>
        <v>81.11764705882352</v>
      </c>
      <c r="E101" s="151">
        <f>SV_SO_1718_2a!E101/SV_SO_1718_2a!$H101*100</f>
        <v>13.221719457013576</v>
      </c>
      <c r="F101" s="151">
        <f>SV_SO_1718_2a!F101/SV_SO_1718_2a!$H101*100</f>
        <v>2.0588235294117645</v>
      </c>
      <c r="G101" s="151">
        <f>SV_SO_1718_2a!G101/SV_SO_1718_2a!$H101*100</f>
        <v>0.3574660633484163</v>
      </c>
      <c r="H101" s="150">
        <f>SV_SO_1718_2a!H101/SV_SO_1718_2a!$H101*100</f>
        <v>100</v>
      </c>
      <c r="I101" s="150">
        <f>SV_SO_1718_2a!I101/SV_SO_1718_2a!$O101*100</f>
        <v>0.016680010675206833</v>
      </c>
      <c r="J101" s="151">
        <f>SV_SO_1718_2a!J101/SV_SO_1718_2a!$O101*100</f>
        <v>2.3251934881238325</v>
      </c>
      <c r="K101" s="152">
        <f>SV_SO_1718_2a!K101/SV_SO_1718_2a!$O101*100</f>
        <v>86.75940752602081</v>
      </c>
      <c r="L101" s="151">
        <f>SV_SO_1718_2a!L101/SV_SO_1718_2a!$O101*100</f>
        <v>9.27742193755004</v>
      </c>
      <c r="M101" s="151">
        <f>SV_SO_1718_2a!M101/SV_SO_1718_2a!$O101*100</f>
        <v>1.4144649052575393</v>
      </c>
      <c r="N101" s="151">
        <f>SV_SO_1718_2a!N101/SV_SO_1718_2a!$O101*100</f>
        <v>0.2068321323725647</v>
      </c>
      <c r="O101" s="150">
        <f>SV_SO_1718_2a!O101/SV_SO_1718_2a!$O101*100</f>
        <v>100</v>
      </c>
      <c r="P101" s="150">
        <f>SV_SO_1718_2a!P101/SV_SO_1718_2a!$V101*100</f>
        <v>0.03648513710730471</v>
      </c>
      <c r="Q101" s="151">
        <f>SV_SO_1718_2a!Q101/SV_SO_1718_2a!$V101*100</f>
        <v>2.6883785236961364</v>
      </c>
      <c r="R101" s="150">
        <f>SV_SO_1718_2a!R101/SV_SO_1718_2a!$V101*100</f>
        <v>84.3651586143329</v>
      </c>
      <c r="S101" s="150">
        <f>SV_SO_1718_2a!S101/SV_SO_1718_2a!$V101*100</f>
        <v>10.951301943313618</v>
      </c>
      <c r="T101" s="151">
        <f>SV_SO_1718_2a!T101/SV_SO_1718_2a!$V101*100</f>
        <v>1.68791765880636</v>
      </c>
      <c r="U101" s="186">
        <f>SV_SO_1718_2a!U101/SV_SO_1718_2a!$V101*100</f>
        <v>0.2707581227436823</v>
      </c>
      <c r="V101" s="150">
        <f>SV_SO_1718_2a!V101/SV_SO_1718_2a!$V101*100</f>
        <v>100</v>
      </c>
    </row>
    <row r="102" spans="1:22" s="74" customFormat="1" ht="12.75">
      <c r="A102" s="212" t="s">
        <v>63</v>
      </c>
      <c r="B102" s="150">
        <f>SV_SO_1718_2a!B102/SV_SO_1718_2a!$H102*100</f>
        <v>0</v>
      </c>
      <c r="C102" s="153">
        <f>SV_SO_1718_2a!C102/SV_SO_1718_2a!$H102*100</f>
        <v>0.39679326261235726</v>
      </c>
      <c r="D102" s="152">
        <f>SV_SO_1718_2a!D102/SV_SO_1718_2a!$H102*100</f>
        <v>59.03716900153858</v>
      </c>
      <c r="E102" s="153">
        <f>SV_SO_1718_2a!E102/SV_SO_1718_2a!$H102*100</f>
        <v>29.47607093691797</v>
      </c>
      <c r="F102" s="153">
        <f>SV_SO_1718_2a!F102/SV_SO_1718_2a!$H102*100</f>
        <v>8.846870191918374</v>
      </c>
      <c r="G102" s="153">
        <f>SV_SO_1718_2a!G102/SV_SO_1718_2a!$H102*100</f>
        <v>2.243096607012714</v>
      </c>
      <c r="H102" s="150">
        <f>SV_SO_1718_2a!H102/SV_SO_1718_2a!$H102*100</f>
        <v>100</v>
      </c>
      <c r="I102" s="150">
        <f>SV_SO_1718_2a!I102/SV_SO_1718_2a!$O102*100</f>
        <v>0</v>
      </c>
      <c r="J102" s="153">
        <f>SV_SO_1718_2a!J102/SV_SO_1718_2a!$O102*100</f>
        <v>0.3033044218592029</v>
      </c>
      <c r="K102" s="152">
        <f>SV_SO_1718_2a!K102/SV_SO_1718_2a!$O102*100</f>
        <v>64.95503644974193</v>
      </c>
      <c r="L102" s="153">
        <f>SV_SO_1718_2a!L102/SV_SO_1718_2a!$O102*100</f>
        <v>26.75464268610653</v>
      </c>
      <c r="M102" s="153">
        <f>SV_SO_1718_2a!M102/SV_SO_1718_2a!$O102*100</f>
        <v>6.385356249667429</v>
      </c>
      <c r="N102" s="153">
        <f>SV_SO_1718_2a!N102/SV_SO_1718_2a!$O102*100</f>
        <v>1.6016601926249134</v>
      </c>
      <c r="O102" s="150">
        <f>SV_SO_1718_2a!O102/SV_SO_1718_2a!$O102*100</f>
        <v>100</v>
      </c>
      <c r="P102" s="150">
        <f>SV_SO_1718_2a!P102/SV_SO_1718_2a!$V102*100</f>
        <v>0</v>
      </c>
      <c r="Q102" s="151">
        <f>SV_SO_1718_2a!Q102/SV_SO_1718_2a!$V102*100</f>
        <v>0.3563955760962038</v>
      </c>
      <c r="R102" s="150">
        <f>SV_SO_1718_2a!R102/SV_SO_1718_2a!$V102*100</f>
        <v>61.5943528546136</v>
      </c>
      <c r="S102" s="150">
        <f>SV_SO_1718_2a!S102/SV_SO_1718_2a!$V102*100</f>
        <v>28.300108068335977</v>
      </c>
      <c r="T102" s="151">
        <f>SV_SO_1718_2a!T102/SV_SO_1718_2a!$V102*100</f>
        <v>7.783219516681612</v>
      </c>
      <c r="U102" s="186">
        <f>SV_SO_1718_2a!U102/SV_SO_1718_2a!$V102*100</f>
        <v>1.9659239842726082</v>
      </c>
      <c r="V102" s="150">
        <f>SV_SO_1718_2a!V102/SV_SO_1718_2a!$V102*100</f>
        <v>100</v>
      </c>
    </row>
    <row r="103" spans="1:22" s="74" customFormat="1" ht="12.75">
      <c r="A103" s="212" t="s">
        <v>62</v>
      </c>
      <c r="B103" s="150">
        <f>SV_SO_1718_2a!B103/SV_SO_1718_2a!$H103*100</f>
        <v>0</v>
      </c>
      <c r="C103" s="153">
        <f>SV_SO_1718_2a!C103/SV_SO_1718_2a!$H103*100</f>
        <v>1.3215859030837005</v>
      </c>
      <c r="D103" s="152">
        <f>SV_SO_1718_2a!D103/SV_SO_1718_2a!$H103*100</f>
        <v>47.048458149779734</v>
      </c>
      <c r="E103" s="153">
        <f>SV_SO_1718_2a!E103/SV_SO_1718_2a!$H103*100</f>
        <v>36.74008810572687</v>
      </c>
      <c r="F103" s="153">
        <f>SV_SO_1718_2a!F103/SV_SO_1718_2a!$H103*100</f>
        <v>11.277533039647578</v>
      </c>
      <c r="G103" s="153">
        <f>SV_SO_1718_2a!G103/SV_SO_1718_2a!$H103*100</f>
        <v>3.6123348017621146</v>
      </c>
      <c r="H103" s="150">
        <f>SV_SO_1718_2a!H103/SV_SO_1718_2a!$H103*100</f>
        <v>100</v>
      </c>
      <c r="I103" s="150">
        <f>SV_SO_1718_2a!I103/SV_SO_1718_2a!$O103*100</f>
        <v>0</v>
      </c>
      <c r="J103" s="153">
        <f>SV_SO_1718_2a!J103/SV_SO_1718_2a!$O103*100</f>
        <v>1.0772833723653397</v>
      </c>
      <c r="K103" s="152">
        <f>SV_SO_1718_2a!K103/SV_SO_1718_2a!$O103*100</f>
        <v>61.49882903981264</v>
      </c>
      <c r="L103" s="153">
        <f>SV_SO_1718_2a!L103/SV_SO_1718_2a!$O103*100</f>
        <v>28.66510538641686</v>
      </c>
      <c r="M103" s="153">
        <f>SV_SO_1718_2a!M103/SV_SO_1718_2a!$O103*100</f>
        <v>6.932084309133489</v>
      </c>
      <c r="N103" s="153">
        <f>SV_SO_1718_2a!N103/SV_SO_1718_2a!$O103*100</f>
        <v>1.8266978922716628</v>
      </c>
      <c r="O103" s="150">
        <f>SV_SO_1718_2a!O103/SV_SO_1718_2a!$O103*100</f>
        <v>100</v>
      </c>
      <c r="P103" s="150">
        <f>SV_SO_1718_2a!P103/SV_SO_1718_2a!$V103*100</f>
        <v>0</v>
      </c>
      <c r="Q103" s="151">
        <f>SV_SO_1718_2a!Q103/SV_SO_1718_2a!$V103*100</f>
        <v>1.162079510703364</v>
      </c>
      <c r="R103" s="150">
        <f>SV_SO_1718_2a!R103/SV_SO_1718_2a!$V103*100</f>
        <v>56.48318042813456</v>
      </c>
      <c r="S103" s="150">
        <f>SV_SO_1718_2a!S103/SV_SO_1718_2a!$V103*100</f>
        <v>31.46788990825688</v>
      </c>
      <c r="T103" s="151">
        <f>SV_SO_1718_2a!T103/SV_SO_1718_2a!$V103*100</f>
        <v>8.440366972477065</v>
      </c>
      <c r="U103" s="186">
        <f>SV_SO_1718_2a!U103/SV_SO_1718_2a!$V103*100</f>
        <v>2.4464831804281344</v>
      </c>
      <c r="V103" s="150">
        <f>SV_SO_1718_2a!V103/SV_SO_1718_2a!$V103*100</f>
        <v>100</v>
      </c>
    </row>
    <row r="104" spans="1:22" s="74" customFormat="1" ht="12.75">
      <c r="A104" s="212" t="s">
        <v>64</v>
      </c>
      <c r="B104" s="150">
        <f>SV_SO_1718_2a!B104/SV_SO_1718_2a!$H104*100</f>
        <v>0</v>
      </c>
      <c r="C104" s="153">
        <f>SV_SO_1718_2a!C104/SV_SO_1718_2a!$H104*100</f>
        <v>0.03667930064800098</v>
      </c>
      <c r="D104" s="152">
        <f>SV_SO_1718_2a!D104/SV_SO_1718_2a!$H104*100</f>
        <v>38.40322777845702</v>
      </c>
      <c r="E104" s="153">
        <f>SV_SO_1718_2a!E104/SV_SO_1718_2a!$H104*100</f>
        <v>44.088519378897175</v>
      </c>
      <c r="F104" s="153">
        <f>SV_SO_1718_2a!F104/SV_SO_1718_2a!$H104*100</f>
        <v>12.807189142927008</v>
      </c>
      <c r="G104" s="153">
        <f>SV_SO_1718_2a!G104/SV_SO_1718_2a!$H104*100</f>
        <v>4.664384399070791</v>
      </c>
      <c r="H104" s="150">
        <f>SV_SO_1718_2a!H104/SV_SO_1718_2a!$H104*100</f>
        <v>100</v>
      </c>
      <c r="I104" s="150">
        <f>SV_SO_1718_2a!I104/SV_SO_1718_2a!$O104*100</f>
        <v>0</v>
      </c>
      <c r="J104" s="153">
        <f>SV_SO_1718_2a!J104/SV_SO_1718_2a!$O104*100</f>
        <v>0.06982698425013578</v>
      </c>
      <c r="K104" s="152">
        <f>SV_SO_1718_2a!K104/SV_SO_1718_2a!$O104*100</f>
        <v>41.709985258747764</v>
      </c>
      <c r="L104" s="153">
        <f>SV_SO_1718_2a!L104/SV_SO_1718_2a!$O104*100</f>
        <v>43.246178912250755</v>
      </c>
      <c r="M104" s="153">
        <f>SV_SO_1718_2a!M104/SV_SO_1718_2a!$O104*100</f>
        <v>11.653347815967104</v>
      </c>
      <c r="N104" s="153">
        <f>SV_SO_1718_2a!N104/SV_SO_1718_2a!$O104*100</f>
        <v>3.3206610287842344</v>
      </c>
      <c r="O104" s="150">
        <f>SV_SO_1718_2a!O104/SV_SO_1718_2a!$O104*100</f>
        <v>100</v>
      </c>
      <c r="P104" s="150">
        <f>SV_SO_1718_2a!P104/SV_SO_1718_2a!$V104*100</f>
        <v>0</v>
      </c>
      <c r="Q104" s="151">
        <f>SV_SO_1718_2a!Q104/SV_SO_1718_2a!$V104*100</f>
        <v>0.051287311519130165</v>
      </c>
      <c r="R104" s="150">
        <f>SV_SO_1718_2a!R104/SV_SO_1718_2a!$V104*100</f>
        <v>39.86049851266797</v>
      </c>
      <c r="S104" s="150">
        <f>SV_SO_1718_2a!S104/SV_SO_1718_2a!$V104*100</f>
        <v>43.71730433890655</v>
      </c>
      <c r="T104" s="151">
        <f>SV_SO_1718_2a!T104/SV_SO_1718_2a!$V104*100</f>
        <v>12.298697302287415</v>
      </c>
      <c r="U104" s="186">
        <f>SV_SO_1718_2a!U104/SV_SO_1718_2a!$V104*100</f>
        <v>4.072212534618935</v>
      </c>
      <c r="V104" s="150">
        <f>SV_SO_1718_2a!V104/SV_SO_1718_2a!$V104*100</f>
        <v>100</v>
      </c>
    </row>
    <row r="105" spans="1:22" s="74" customFormat="1" ht="12.75">
      <c r="A105" s="29" t="s">
        <v>1</v>
      </c>
      <c r="B105" s="154">
        <f>SV_SO_1718_2a!B105/SV_SO_1718_2a!$H105*100</f>
        <v>0.021775987307710253</v>
      </c>
      <c r="C105" s="155">
        <f>SV_SO_1718_2a!C105/SV_SO_1718_2a!$H105*100</f>
        <v>1.2785615404955593</v>
      </c>
      <c r="D105" s="156">
        <f>SV_SO_1718_2a!D105/SV_SO_1718_2a!$H105*100</f>
        <v>61.16563749202844</v>
      </c>
      <c r="E105" s="155">
        <f>SV_SO_1718_2a!E105/SV_SO_1718_2a!$H105*100</f>
        <v>27.73483069169868</v>
      </c>
      <c r="F105" s="155">
        <f>SV_SO_1718_2a!F105/SV_SO_1718_2a!$H105*100</f>
        <v>7.5640447340996415</v>
      </c>
      <c r="G105" s="155">
        <f>SV_SO_1718_2a!G105/SV_SO_1718_2a!$H105*100</f>
        <v>2.235149554369974</v>
      </c>
      <c r="H105" s="154">
        <f>SV_SO_1718_2a!H105/SV_SO_1718_2a!$H105*100</f>
        <v>100</v>
      </c>
      <c r="I105" s="154">
        <f>SV_SO_1718_2a!I105/SV_SO_1718_2a!$O105*100</f>
        <v>0.007837850547865753</v>
      </c>
      <c r="J105" s="155">
        <f>SV_SO_1718_2a!J105/SV_SO_1718_2a!$O105*100</f>
        <v>1.2321101061244966</v>
      </c>
      <c r="K105" s="156">
        <f>SV_SO_1718_2a!K105/SV_SO_1718_2a!$O105*100</f>
        <v>70.38860063016318</v>
      </c>
      <c r="L105" s="155">
        <f>SV_SO_1718_2a!L105/SV_SO_1718_2a!$O105*100</f>
        <v>21.938143683476245</v>
      </c>
      <c r="M105" s="155">
        <f>SV_SO_1718_2a!M105/SV_SO_1718_2a!$O105*100</f>
        <v>5.132224538742496</v>
      </c>
      <c r="N105" s="155">
        <f>SV_SO_1718_2a!N105/SV_SO_1718_2a!$O105*100</f>
        <v>1.301083190945715</v>
      </c>
      <c r="O105" s="154">
        <f>SV_SO_1718_2a!O105/SV_SO_1718_2a!$O105*100</f>
        <v>100</v>
      </c>
      <c r="P105" s="154">
        <f>SV_SO_1718_2a!P105/SV_SO_1718_2a!$V105*100</f>
        <v>0.01483401517753974</v>
      </c>
      <c r="Q105" s="155">
        <f>SV_SO_1718_2a!Q105/SV_SO_1718_2a!$V105*100</f>
        <v>1.2554261266044158</v>
      </c>
      <c r="R105" s="154">
        <f>SV_SO_1718_2a!R105/SV_SO_1718_2a!$V105*100</f>
        <v>65.75918928203367</v>
      </c>
      <c r="S105" s="154">
        <f>SV_SO_1718_2a!S105/SV_SO_1718_2a!$V105*100</f>
        <v>24.847756160019987</v>
      </c>
      <c r="T105" s="155">
        <f>SV_SO_1718_2a!T105/SV_SO_1718_2a!$V105*100</f>
        <v>6.352862184191624</v>
      </c>
      <c r="U105" s="188">
        <f>SV_SO_1718_2a!U105/SV_SO_1718_2a!$V105*100</f>
        <v>1.769932231972768</v>
      </c>
      <c r="V105" s="154">
        <f>SV_SO_1718_2a!V105/SV_SO_1718_2a!$V105*100</f>
        <v>100</v>
      </c>
    </row>
    <row r="106" spans="1:22" s="74" customFormat="1" ht="12.75">
      <c r="A106" s="177" t="s">
        <v>29</v>
      </c>
      <c r="B106" s="97"/>
      <c r="C106" s="98"/>
      <c r="D106" s="99"/>
      <c r="E106" s="98"/>
      <c r="F106" s="98"/>
      <c r="G106" s="98"/>
      <c r="H106" s="97"/>
      <c r="I106" s="97"/>
      <c r="J106" s="98"/>
      <c r="K106" s="99"/>
      <c r="L106" s="98"/>
      <c r="M106" s="98"/>
      <c r="N106" s="98"/>
      <c r="O106" s="97"/>
      <c r="P106" s="97"/>
      <c r="Q106" s="98"/>
      <c r="R106" s="97"/>
      <c r="S106" s="97"/>
      <c r="T106" s="98"/>
      <c r="U106" s="100"/>
      <c r="V106" s="97"/>
    </row>
    <row r="107" spans="1:22" s="74" customFormat="1" ht="12.75">
      <c r="A107" s="212" t="s">
        <v>61</v>
      </c>
      <c r="B107" s="189">
        <f>SV_SO_1718_2a!B107/SV_SO_1718_2a!$H107*100</f>
        <v>0.06715518773825278</v>
      </c>
      <c r="C107" s="190">
        <f>SV_SO_1718_2a!C107/SV_SO_1718_2a!$H107*100</f>
        <v>3.1562938236978804</v>
      </c>
      <c r="D107" s="191">
        <f>SV_SO_1718_2a!D107/SV_SO_1718_2a!$H107*100</f>
        <v>83.26255703253076</v>
      </c>
      <c r="E107" s="190">
        <f>SV_SO_1718_2a!E107/SV_SO_1718_2a!$H107*100</f>
        <v>11.525015307432499</v>
      </c>
      <c r="F107" s="190">
        <f>SV_SO_1718_2a!F107/SV_SO_1718_2a!$H107*100</f>
        <v>1.7420845760334986</v>
      </c>
      <c r="G107" s="190">
        <f>SV_SO_1718_2a!G107/SV_SO_1718_2a!$H107*100</f>
        <v>0.24689407256710583</v>
      </c>
      <c r="H107" s="189">
        <f>SV_SO_1718_2a!H107/SV_SO_1718_2a!$H107*100</f>
        <v>100</v>
      </c>
      <c r="I107" s="189">
        <f>SV_SO_1718_2a!I107/SV_SO_1718_2a!$O107*100</f>
        <v>0.03066261920093214</v>
      </c>
      <c r="J107" s="190">
        <f>SV_SO_1718_2a!J107/SV_SO_1718_2a!$O107*100</f>
        <v>2.330359059270843</v>
      </c>
      <c r="K107" s="191">
        <f>SV_SO_1718_2a!K107/SV_SO_1718_2a!$O107*100</f>
        <v>87.27501303161316</v>
      </c>
      <c r="L107" s="190">
        <f>SV_SO_1718_2a!L107/SV_SO_1718_2a!$O107*100</f>
        <v>8.867629472909575</v>
      </c>
      <c r="M107" s="190">
        <f>SV_SO_1718_2a!M107/SV_SO_1718_2a!$O107*100</f>
        <v>1.3200257566001288</v>
      </c>
      <c r="N107" s="190">
        <f>SV_SO_1718_2a!N107/SV_SO_1718_2a!$O107*100</f>
        <v>0.17631006040535982</v>
      </c>
      <c r="O107" s="189">
        <f>SV_SO_1718_2a!O107/SV_SO_1718_2a!$O107*100</f>
        <v>100</v>
      </c>
      <c r="P107" s="189">
        <f>SV_SO_1718_2a!P107/SV_SO_1718_2a!$V107*100</f>
        <v>0.04660998662120754</v>
      </c>
      <c r="Q107" s="190">
        <f>SV_SO_1718_2a!Q107/SV_SO_1718_2a!$V107*100</f>
        <v>2.691295153424539</v>
      </c>
      <c r="R107" s="189">
        <f>SV_SO_1718_2a!R107/SV_SO_1718_2a!$V107*100</f>
        <v>85.52155711881231</v>
      </c>
      <c r="S107" s="189">
        <f>SV_SO_1718_2a!S107/SV_SO_1718_2a!$V107*100</f>
        <v>10.028915454663156</v>
      </c>
      <c r="T107" s="190">
        <f>SV_SO_1718_2a!T107/SV_SO_1718_2a!$V107*100</f>
        <v>1.5044667903845323</v>
      </c>
      <c r="U107" s="192">
        <f>SV_SO_1718_2a!U107/SV_SO_1718_2a!$V107*100</f>
        <v>0.20715549609425574</v>
      </c>
      <c r="V107" s="189">
        <f>SV_SO_1718_2a!V107/SV_SO_1718_2a!$V107*100</f>
        <v>100</v>
      </c>
    </row>
    <row r="108" spans="1:22" s="74" customFormat="1" ht="12.75">
      <c r="A108" s="212" t="s">
        <v>63</v>
      </c>
      <c r="B108" s="189">
        <f>SV_SO_1718_2a!B108/SV_SO_1718_2a!$H108*100</f>
        <v>0.004202298657365579</v>
      </c>
      <c r="C108" s="190">
        <f>SV_SO_1718_2a!C108/SV_SO_1718_2a!$H108*100</f>
        <v>0.3950160737923644</v>
      </c>
      <c r="D108" s="191">
        <f>SV_SO_1718_2a!D108/SV_SO_1718_2a!$H108*100</f>
        <v>62.15199714243691</v>
      </c>
      <c r="E108" s="190">
        <f>SV_SO_1718_2a!E108/SV_SO_1718_2a!$H108*100</f>
        <v>27.93057802618032</v>
      </c>
      <c r="F108" s="190">
        <f>SV_SO_1718_2a!F108/SV_SO_1718_2a!$H108*100</f>
        <v>7.818376652028659</v>
      </c>
      <c r="G108" s="190">
        <f>SV_SO_1718_2a!G108/SV_SO_1718_2a!$H108*100</f>
        <v>1.6998298069043765</v>
      </c>
      <c r="H108" s="189">
        <f>SV_SO_1718_2a!H108/SV_SO_1718_2a!$H108*100</f>
        <v>100</v>
      </c>
      <c r="I108" s="189">
        <f>SV_SO_1718_2a!I108/SV_SO_1718_2a!$O108*100</f>
        <v>0.0028460837887067394</v>
      </c>
      <c r="J108" s="190">
        <f>SV_SO_1718_2a!J108/SV_SO_1718_2a!$O108*100</f>
        <v>0.2817622950819672</v>
      </c>
      <c r="K108" s="191">
        <f>SV_SO_1718_2a!K108/SV_SO_1718_2a!$O108*100</f>
        <v>66.27675318761385</v>
      </c>
      <c r="L108" s="190">
        <f>SV_SO_1718_2a!L108/SV_SO_1718_2a!$O108*100</f>
        <v>26.17543260473588</v>
      </c>
      <c r="M108" s="190">
        <f>SV_SO_1718_2a!M108/SV_SO_1718_2a!$O108*100</f>
        <v>5.948315118397086</v>
      </c>
      <c r="N108" s="190">
        <f>SV_SO_1718_2a!N108/SV_SO_1718_2a!$O108*100</f>
        <v>1.3148907103825138</v>
      </c>
      <c r="O108" s="189">
        <f>SV_SO_1718_2a!O108/SV_SO_1718_2a!$O108*100</f>
        <v>100</v>
      </c>
      <c r="P108" s="189">
        <f>SV_SO_1718_2a!P108/SV_SO_1718_2a!$V108*100</f>
        <v>0.0036262979124611684</v>
      </c>
      <c r="Q108" s="190">
        <f>SV_SO_1718_2a!Q108/SV_SO_1718_2a!$V108*100</f>
        <v>0.34691583362545175</v>
      </c>
      <c r="R108" s="189">
        <f>SV_SO_1718_2a!R108/SV_SO_1718_2a!$V108*100</f>
        <v>63.90383057936153</v>
      </c>
      <c r="S108" s="189">
        <f>SV_SO_1718_2a!S108/SV_SO_1718_2a!$V108*100</f>
        <v>27.18514668375056</v>
      </c>
      <c r="T108" s="190">
        <f>SV_SO_1718_2a!T108/SV_SO_1718_2a!$V108*100</f>
        <v>7.024139056437282</v>
      </c>
      <c r="U108" s="192">
        <f>SV_SO_1718_2a!U108/SV_SO_1718_2a!$V108*100</f>
        <v>1.536341548912715</v>
      </c>
      <c r="V108" s="189">
        <f>SV_SO_1718_2a!V108/SV_SO_1718_2a!$V108*100</f>
        <v>100</v>
      </c>
    </row>
    <row r="109" spans="1:22" s="74" customFormat="1" ht="12.75">
      <c r="A109" s="212" t="s">
        <v>62</v>
      </c>
      <c r="B109" s="189">
        <f>SV_SO_1718_2a!B109/SV_SO_1718_2a!$H109*100</f>
        <v>0</v>
      </c>
      <c r="C109" s="190">
        <f>SV_SO_1718_2a!C109/SV_SO_1718_2a!$H109*100</f>
        <v>1.278409090909091</v>
      </c>
      <c r="D109" s="191">
        <f>SV_SO_1718_2a!D109/SV_SO_1718_2a!$H109*100</f>
        <v>50.520833333333336</v>
      </c>
      <c r="E109" s="190">
        <f>SV_SO_1718_2a!E109/SV_SO_1718_2a!$H109*100</f>
        <v>35.27462121212121</v>
      </c>
      <c r="F109" s="190">
        <f>SV_SO_1718_2a!F109/SV_SO_1718_2a!$H109*100</f>
        <v>10.132575757575758</v>
      </c>
      <c r="G109" s="190">
        <f>SV_SO_1718_2a!G109/SV_SO_1718_2a!$H109*100</f>
        <v>2.793560606060606</v>
      </c>
      <c r="H109" s="189">
        <f>SV_SO_1718_2a!H109/SV_SO_1718_2a!$H109*100</f>
        <v>100</v>
      </c>
      <c r="I109" s="189">
        <f>SV_SO_1718_2a!I109/SV_SO_1718_2a!$O109*100</f>
        <v>0.050697084917617236</v>
      </c>
      <c r="J109" s="190">
        <f>SV_SO_1718_2a!J109/SV_SO_1718_2a!$O109*100</f>
        <v>1.0899873257287707</v>
      </c>
      <c r="K109" s="191">
        <f>SV_SO_1718_2a!K109/SV_SO_1718_2a!$O109*100</f>
        <v>64.4106463878327</v>
      </c>
      <c r="L109" s="190">
        <f>SV_SO_1718_2a!L109/SV_SO_1718_2a!$O109*100</f>
        <v>26.97084917617237</v>
      </c>
      <c r="M109" s="190">
        <f>SV_SO_1718_2a!M109/SV_SO_1718_2a!$O109*100</f>
        <v>5.9569074778200255</v>
      </c>
      <c r="N109" s="190">
        <f>SV_SO_1718_2a!N109/SV_SO_1718_2a!$O109*100</f>
        <v>1.520912547528517</v>
      </c>
      <c r="O109" s="189">
        <f>SV_SO_1718_2a!O109/SV_SO_1718_2a!$O109*100</f>
        <v>100</v>
      </c>
      <c r="P109" s="189">
        <f>SV_SO_1718_2a!P109/SV_SO_1718_2a!$V109*100</f>
        <v>0.03301964668978042</v>
      </c>
      <c r="Q109" s="190">
        <f>SV_SO_1718_2a!Q109/SV_SO_1718_2a!$V109*100</f>
        <v>1.1556876341423148</v>
      </c>
      <c r="R109" s="189">
        <f>SV_SO_1718_2a!R109/SV_SO_1718_2a!$V109*100</f>
        <v>59.56744262836388</v>
      </c>
      <c r="S109" s="189">
        <f>SV_SO_1718_2a!S109/SV_SO_1718_2a!$V109*100</f>
        <v>29.86627043090639</v>
      </c>
      <c r="T109" s="190">
        <f>SV_SO_1718_2a!T109/SV_SO_1718_2a!$V109*100</f>
        <v>7.4129106818557045</v>
      </c>
      <c r="U109" s="192">
        <f>SV_SO_1718_2a!U109/SV_SO_1718_2a!$V109*100</f>
        <v>1.9646689780419349</v>
      </c>
      <c r="V109" s="189">
        <f>SV_SO_1718_2a!V109/SV_SO_1718_2a!$V109*100</f>
        <v>100</v>
      </c>
    </row>
    <row r="110" spans="1:22" s="74" customFormat="1" ht="12.75">
      <c r="A110" s="212" t="s">
        <v>64</v>
      </c>
      <c r="B110" s="189">
        <f>SV_SO_1718_2a!B110/SV_SO_1718_2a!$H110*100</f>
        <v>0</v>
      </c>
      <c r="C110" s="190">
        <f>SV_SO_1718_2a!C110/SV_SO_1718_2a!$H110*100</f>
        <v>0.0398223311379997</v>
      </c>
      <c r="D110" s="191">
        <f>SV_SO_1718_2a!D110/SV_SO_1718_2a!$H110*100</f>
        <v>39.65078878848215</v>
      </c>
      <c r="E110" s="190">
        <f>SV_SO_1718_2a!E110/SV_SO_1718_2a!$H110*100</f>
        <v>44.71435135549089</v>
      </c>
      <c r="F110" s="190">
        <f>SV_SO_1718_2a!F110/SV_SO_1718_2a!$H110*100</f>
        <v>11.90075049777914</v>
      </c>
      <c r="G110" s="190">
        <f>SV_SO_1718_2a!G110/SV_SO_1718_2a!$H110*100</f>
        <v>3.6942870271098176</v>
      </c>
      <c r="H110" s="189">
        <f>SV_SO_1718_2a!H110/SV_SO_1718_2a!$H110*100</f>
        <v>100</v>
      </c>
      <c r="I110" s="189">
        <f>SV_SO_1718_2a!I110/SV_SO_1718_2a!$O110*100</f>
        <v>0.003967151981592415</v>
      </c>
      <c r="J110" s="190">
        <f>SV_SO_1718_2a!J110/SV_SO_1718_2a!$O110*100</f>
        <v>0.06347443170547865</v>
      </c>
      <c r="K110" s="191">
        <f>SV_SO_1718_2a!K110/SV_SO_1718_2a!$O110*100</f>
        <v>43.01582893640655</v>
      </c>
      <c r="L110" s="190">
        <f>SV_SO_1718_2a!L110/SV_SO_1718_2a!$O110*100</f>
        <v>44.43210219383504</v>
      </c>
      <c r="M110" s="190">
        <f>SV_SO_1718_2a!M110/SV_SO_1718_2a!$O110*100</f>
        <v>9.89010989010989</v>
      </c>
      <c r="N110" s="190">
        <f>SV_SO_1718_2a!N110/SV_SO_1718_2a!$O110*100</f>
        <v>2.5945173959614394</v>
      </c>
      <c r="O110" s="189">
        <f>SV_SO_1718_2a!O110/SV_SO_1718_2a!$O110*100</f>
        <v>100</v>
      </c>
      <c r="P110" s="189">
        <f>SV_SO_1718_2a!P110/SV_SO_1718_2a!$V110*100</f>
        <v>0.001728548710502662</v>
      </c>
      <c r="Q110" s="190">
        <f>SV_SO_1718_2a!Q110/SV_SO_1718_2a!$V110*100</f>
        <v>0.0501279126045772</v>
      </c>
      <c r="R110" s="189">
        <f>SV_SO_1718_2a!R110/SV_SO_1718_2a!$V110*100</f>
        <v>41.11698817672682</v>
      </c>
      <c r="S110" s="189">
        <f>SV_SO_1718_2a!S110/SV_SO_1718_2a!$V110*100</f>
        <v>44.59137108483717</v>
      </c>
      <c r="T110" s="190">
        <f>SV_SO_1718_2a!T110/SV_SO_1718_2a!$V110*100</f>
        <v>11.024683675585978</v>
      </c>
      <c r="U110" s="192">
        <f>SV_SO_1718_2a!U110/SV_SO_1718_2a!$V110*100</f>
        <v>3.215100601534951</v>
      </c>
      <c r="V110" s="189">
        <f>SV_SO_1718_2a!V110/SV_SO_1718_2a!$V110*100</f>
        <v>100</v>
      </c>
    </row>
    <row r="111" spans="1:22" s="74" customFormat="1" ht="12.75">
      <c r="A111" s="29" t="s">
        <v>1</v>
      </c>
      <c r="B111" s="154">
        <f>SV_SO_1718_2a!B111/SV_SO_1718_2a!$H111*100</f>
        <v>0.027071943690357127</v>
      </c>
      <c r="C111" s="155">
        <f>SV_SO_1718_2a!C111/SV_SO_1718_2a!$H111*100</f>
        <v>1.3731491438497807</v>
      </c>
      <c r="D111" s="156">
        <f>SV_SO_1718_2a!D111/SV_SO_1718_2a!$H111*100</f>
        <v>64.48085787981562</v>
      </c>
      <c r="E111" s="155">
        <f>SV_SO_1718_2a!E111/SV_SO_1718_2a!$H111*100</f>
        <v>25.921386083516946</v>
      </c>
      <c r="F111" s="155">
        <f>SV_SO_1718_2a!F111/SV_SO_1718_2a!$H111*100</f>
        <v>6.543890388707991</v>
      </c>
      <c r="G111" s="155">
        <f>SV_SO_1718_2a!G111/SV_SO_1718_2a!$H111*100</f>
        <v>1.6536445604193144</v>
      </c>
      <c r="H111" s="154">
        <f>SV_SO_1718_2a!H111/SV_SO_1718_2a!$H111*100</f>
        <v>100</v>
      </c>
      <c r="I111" s="154">
        <f>SV_SO_1718_2a!I111/SV_SO_1718_2a!$O111*100</f>
        <v>0.0185308152014454</v>
      </c>
      <c r="J111" s="155">
        <f>SV_SO_1718_2a!J111/SV_SO_1718_2a!$O111*100</f>
        <v>1.2956128295010578</v>
      </c>
      <c r="K111" s="156">
        <f>SV_SO_1718_2a!K111/SV_SO_1718_2a!$O111*100</f>
        <v>72.2678629337369</v>
      </c>
      <c r="L111" s="155">
        <f>SV_SO_1718_2a!L111/SV_SO_1718_2a!$O111*100</f>
        <v>21.036335840140836</v>
      </c>
      <c r="M111" s="155">
        <f>SV_SO_1718_2a!M111/SV_SO_1718_2a!$O111*100</f>
        <v>4.384854147042018</v>
      </c>
      <c r="N111" s="155">
        <f>SV_SO_1718_2a!N111/SV_SO_1718_2a!$O111*100</f>
        <v>0.9968034343777508</v>
      </c>
      <c r="O111" s="154">
        <f>SV_SO_1718_2a!O111/SV_SO_1718_2a!$O111*100</f>
        <v>100</v>
      </c>
      <c r="P111" s="154">
        <f>SV_SO_1718_2a!P111/SV_SO_1718_2a!$V111*100</f>
        <v>0.022857752397206783</v>
      </c>
      <c r="Q111" s="155">
        <f>SV_SO_1718_2a!Q111/SV_SO_1718_2a!$V111*100</f>
        <v>1.3348927399968762</v>
      </c>
      <c r="R111" s="154">
        <f>SV_SO_1718_2a!R111/SV_SO_1718_2a!$V111*100</f>
        <v>68.32296480287093</v>
      </c>
      <c r="S111" s="154">
        <f>SV_SO_1718_2a!S111/SV_SO_1718_2a!$V111*100</f>
        <v>23.51110315322694</v>
      </c>
      <c r="T111" s="155">
        <f>SV_SO_1718_2a!T111/SV_SO_1718_2a!$V111*100</f>
        <v>5.478622287070512</v>
      </c>
      <c r="U111" s="188">
        <f>SV_SO_1718_2a!U111/SV_SO_1718_2a!$V111*100</f>
        <v>1.3295592644375278</v>
      </c>
      <c r="V111" s="154">
        <f>SV_SO_1718_2a!V111/SV_SO_1718_2a!$V111*100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2"/>
  <sheetViews>
    <sheetView zoomScalePageLayoutView="0" workbookViewId="0" topLeftCell="A1">
      <selection activeCell="A207" sqref="A207"/>
    </sheetView>
  </sheetViews>
  <sheetFormatPr defaultColWidth="9.140625" defaultRowHeight="12.75"/>
  <cols>
    <col min="1" max="1" width="27.57421875" style="2" customWidth="1"/>
    <col min="2" max="12" width="8.7109375" style="2" customWidth="1"/>
    <col min="13" max="13" width="8.7109375" style="3" customWidth="1"/>
    <col min="14" max="14" width="1.421875" style="2" customWidth="1"/>
    <col min="15" max="16384" width="9.140625" style="2" customWidth="1"/>
  </cols>
  <sheetData>
    <row r="1" ht="12.75">
      <c r="A1" s="30" t="s">
        <v>66</v>
      </c>
    </row>
    <row r="2" spans="1:17" ht="12.75">
      <c r="A2" s="222" t="s">
        <v>5</v>
      </c>
      <c r="B2" s="222"/>
      <c r="C2" s="222"/>
      <c r="D2" s="222"/>
      <c r="E2" s="222"/>
      <c r="F2" s="222"/>
      <c r="G2" s="222"/>
      <c r="H2" s="222"/>
      <c r="I2" s="222"/>
      <c r="J2" s="222"/>
      <c r="K2" s="222"/>
      <c r="L2" s="222"/>
      <c r="M2" s="222"/>
      <c r="N2" s="222"/>
      <c r="O2" s="222"/>
      <c r="P2" s="222"/>
      <c r="Q2" s="222"/>
    </row>
    <row r="3" spans="1:17" ht="12.75">
      <c r="A3" s="222" t="s">
        <v>25</v>
      </c>
      <c r="B3" s="222"/>
      <c r="C3" s="222"/>
      <c r="D3" s="222"/>
      <c r="E3" s="222"/>
      <c r="F3" s="222"/>
      <c r="G3" s="222"/>
      <c r="H3" s="222"/>
      <c r="I3" s="222"/>
      <c r="J3" s="222"/>
      <c r="K3" s="222"/>
      <c r="L3" s="222"/>
      <c r="M3" s="222"/>
      <c r="N3" s="222"/>
      <c r="O3" s="222"/>
      <c r="P3" s="222"/>
      <c r="Q3" s="222"/>
    </row>
    <row r="4" spans="1:17" ht="12.75">
      <c r="A4" s="238" t="s">
        <v>27</v>
      </c>
      <c r="B4" s="238"/>
      <c r="C4" s="238"/>
      <c r="D4" s="238"/>
      <c r="E4" s="238"/>
      <c r="F4" s="238"/>
      <c r="G4" s="238"/>
      <c r="H4" s="238"/>
      <c r="I4" s="238"/>
      <c r="J4" s="238"/>
      <c r="K4" s="238"/>
      <c r="L4" s="238"/>
      <c r="M4" s="238"/>
      <c r="N4" s="238"/>
      <c r="O4" s="238"/>
      <c r="P4" s="238"/>
      <c r="Q4" s="238"/>
    </row>
    <row r="5" ht="12.75">
      <c r="A5" s="1"/>
    </row>
    <row r="6" spans="1:17" ht="12.75">
      <c r="A6" s="222" t="s">
        <v>6</v>
      </c>
      <c r="B6" s="222"/>
      <c r="C6" s="222"/>
      <c r="D6" s="222"/>
      <c r="E6" s="222"/>
      <c r="F6" s="222"/>
      <c r="G6" s="222"/>
      <c r="H6" s="222"/>
      <c r="I6" s="222"/>
      <c r="J6" s="222"/>
      <c r="K6" s="222"/>
      <c r="L6" s="222"/>
      <c r="M6" s="222"/>
      <c r="N6" s="222"/>
      <c r="O6" s="222"/>
      <c r="P6" s="222"/>
      <c r="Q6" s="222"/>
    </row>
    <row r="7" ht="9" customHeight="1" thickBot="1"/>
    <row r="8" spans="1:17" ht="12.75" customHeight="1">
      <c r="A8" s="4"/>
      <c r="B8" s="240" t="s">
        <v>2</v>
      </c>
      <c r="C8" s="239"/>
      <c r="D8" s="241"/>
      <c r="E8" s="239" t="s">
        <v>3</v>
      </c>
      <c r="F8" s="239"/>
      <c r="G8" s="239"/>
      <c r="H8" s="242" t="s">
        <v>7</v>
      </c>
      <c r="I8" s="243"/>
      <c r="J8" s="244"/>
      <c r="K8" s="239" t="s">
        <v>1</v>
      </c>
      <c r="L8" s="239"/>
      <c r="M8" s="239"/>
      <c r="N8" s="54"/>
      <c r="O8" s="239" t="s">
        <v>53</v>
      </c>
      <c r="P8" s="239"/>
      <c r="Q8" s="239"/>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3" customFormat="1" ht="12.75">
      <c r="A10" s="17" t="s">
        <v>10</v>
      </c>
      <c r="B10" s="193"/>
      <c r="C10" s="194"/>
      <c r="D10" s="195"/>
      <c r="E10" s="194"/>
      <c r="F10" s="194"/>
      <c r="G10" s="194"/>
      <c r="H10" s="193"/>
      <c r="I10" s="194"/>
      <c r="J10" s="195"/>
      <c r="K10" s="194"/>
      <c r="L10" s="194"/>
      <c r="M10" s="194"/>
      <c r="N10" s="55"/>
      <c r="O10" s="194"/>
      <c r="P10" s="194"/>
      <c r="Q10" s="194"/>
    </row>
    <row r="11" spans="1:17" s="1" customFormat="1" ht="12.75">
      <c r="A11" s="17" t="s">
        <v>13</v>
      </c>
      <c r="B11" s="196"/>
      <c r="C11" s="197"/>
      <c r="D11" s="198"/>
      <c r="E11" s="197"/>
      <c r="F11" s="197"/>
      <c r="G11" s="197"/>
      <c r="H11" s="196"/>
      <c r="I11" s="197"/>
      <c r="J11" s="198"/>
      <c r="K11" s="197"/>
      <c r="L11" s="197"/>
      <c r="M11" s="197"/>
      <c r="N11" s="56"/>
      <c r="O11" s="197"/>
      <c r="P11" s="197"/>
      <c r="Q11" s="197"/>
    </row>
    <row r="12" spans="1:17" ht="12.75">
      <c r="A12" s="71" t="s">
        <v>11</v>
      </c>
      <c r="B12" s="11">
        <v>915</v>
      </c>
      <c r="C12" s="12">
        <v>493</v>
      </c>
      <c r="D12" s="13">
        <v>1408</v>
      </c>
      <c r="E12" s="12">
        <v>28173</v>
      </c>
      <c r="F12" s="12">
        <v>28073</v>
      </c>
      <c r="G12" s="12">
        <v>56246</v>
      </c>
      <c r="H12" s="11">
        <v>142</v>
      </c>
      <c r="I12" s="12">
        <v>135</v>
      </c>
      <c r="J12" s="13">
        <v>277</v>
      </c>
      <c r="K12" s="12">
        <f aca="true" t="shared" si="0" ref="K12:M13">SUM(H12,E12,B12)</f>
        <v>29230</v>
      </c>
      <c r="L12" s="12">
        <f t="shared" si="0"/>
        <v>28701</v>
      </c>
      <c r="M12" s="12">
        <f t="shared" si="0"/>
        <v>57931</v>
      </c>
      <c r="N12" s="55"/>
      <c r="O12" s="51">
        <f aca="true" t="shared" si="1" ref="O12:Q14">B12/(B12+E12)*100</f>
        <v>3.145627062706271</v>
      </c>
      <c r="P12" s="51">
        <f t="shared" si="1"/>
        <v>1.7258279073023872</v>
      </c>
      <c r="Q12" s="51">
        <f t="shared" si="1"/>
        <v>2.4421549242030043</v>
      </c>
    </row>
    <row r="13" spans="1:17" ht="12.75">
      <c r="A13" s="71" t="s">
        <v>12</v>
      </c>
      <c r="B13" s="14">
        <v>47</v>
      </c>
      <c r="C13" s="15">
        <v>15</v>
      </c>
      <c r="D13" s="16">
        <v>62</v>
      </c>
      <c r="E13" s="15">
        <v>4049</v>
      </c>
      <c r="F13" s="15">
        <v>3285</v>
      </c>
      <c r="G13" s="15">
        <v>7334</v>
      </c>
      <c r="H13" s="14">
        <v>30</v>
      </c>
      <c r="I13" s="15">
        <v>32</v>
      </c>
      <c r="J13" s="16">
        <v>62</v>
      </c>
      <c r="K13" s="15">
        <f t="shared" si="0"/>
        <v>4126</v>
      </c>
      <c r="L13" s="15">
        <f t="shared" si="0"/>
        <v>3332</v>
      </c>
      <c r="M13" s="15">
        <f t="shared" si="0"/>
        <v>7458</v>
      </c>
      <c r="N13" s="55"/>
      <c r="O13" s="52">
        <f t="shared" si="1"/>
        <v>1.1474609375</v>
      </c>
      <c r="P13" s="52">
        <f t="shared" si="1"/>
        <v>0.45454545454545453</v>
      </c>
      <c r="Q13" s="52">
        <f t="shared" si="1"/>
        <v>0.8382909680908599</v>
      </c>
    </row>
    <row r="14" spans="1:17" s="1" customFormat="1" ht="12.75">
      <c r="A14" s="24" t="s">
        <v>23</v>
      </c>
      <c r="B14" s="18">
        <f>SUM(B12:B13)</f>
        <v>962</v>
      </c>
      <c r="C14" s="19">
        <f aca="true" t="shared" si="2" ref="C14:J14">SUM(C12:C13)</f>
        <v>508</v>
      </c>
      <c r="D14" s="20">
        <f t="shared" si="2"/>
        <v>1470</v>
      </c>
      <c r="E14" s="19">
        <f t="shared" si="2"/>
        <v>32222</v>
      </c>
      <c r="F14" s="19">
        <f t="shared" si="2"/>
        <v>31358</v>
      </c>
      <c r="G14" s="19">
        <f t="shared" si="2"/>
        <v>63580</v>
      </c>
      <c r="H14" s="18">
        <f t="shared" si="2"/>
        <v>172</v>
      </c>
      <c r="I14" s="19">
        <f t="shared" si="2"/>
        <v>167</v>
      </c>
      <c r="J14" s="20">
        <f t="shared" si="2"/>
        <v>339</v>
      </c>
      <c r="K14" s="19">
        <f>SUM(K12:K13)</f>
        <v>33356</v>
      </c>
      <c r="L14" s="19">
        <f>SUM(L12:L13)</f>
        <v>32033</v>
      </c>
      <c r="M14" s="19">
        <f>SUM(M12:M13)</f>
        <v>65389</v>
      </c>
      <c r="N14" s="56"/>
      <c r="O14" s="57">
        <f t="shared" si="1"/>
        <v>2.898987463837994</v>
      </c>
      <c r="P14" s="57">
        <f t="shared" si="1"/>
        <v>1.5941756103684177</v>
      </c>
      <c r="Q14" s="57">
        <f t="shared" si="1"/>
        <v>2.2598001537279018</v>
      </c>
    </row>
    <row r="15" spans="1:17" s="1" customFormat="1" ht="12.75">
      <c r="A15" s="28" t="s">
        <v>14</v>
      </c>
      <c r="B15" s="25"/>
      <c r="C15" s="26"/>
      <c r="D15" s="27"/>
      <c r="E15" s="26"/>
      <c r="F15" s="26"/>
      <c r="G15" s="26"/>
      <c r="H15" s="25"/>
      <c r="I15" s="26"/>
      <c r="J15" s="27"/>
      <c r="K15" s="26"/>
      <c r="L15" s="26"/>
      <c r="M15" s="26"/>
      <c r="N15" s="56"/>
      <c r="O15" s="53"/>
      <c r="P15" s="53"/>
      <c r="Q15" s="53"/>
    </row>
    <row r="16" spans="1:17" ht="12.75">
      <c r="A16" s="71" t="s">
        <v>14</v>
      </c>
      <c r="B16" s="11">
        <v>687</v>
      </c>
      <c r="C16" s="12">
        <v>351</v>
      </c>
      <c r="D16" s="13">
        <v>1038</v>
      </c>
      <c r="E16" s="12">
        <v>25693</v>
      </c>
      <c r="F16" s="12">
        <v>26737</v>
      </c>
      <c r="G16" s="12">
        <v>52430</v>
      </c>
      <c r="H16" s="11">
        <v>61</v>
      </c>
      <c r="I16" s="12">
        <v>57</v>
      </c>
      <c r="J16" s="13">
        <v>118</v>
      </c>
      <c r="K16" s="12">
        <f aca="true" t="shared" si="3" ref="K16:M19">SUM(H16,E16,B16)</f>
        <v>26441</v>
      </c>
      <c r="L16" s="12">
        <f t="shared" si="3"/>
        <v>27145</v>
      </c>
      <c r="M16" s="12">
        <f t="shared" si="3"/>
        <v>53586</v>
      </c>
      <c r="N16" s="55"/>
      <c r="O16" s="51">
        <f aca="true" t="shared" si="4" ref="O16:Q19">B16/(B16+E16)*100</f>
        <v>2.6042456406368464</v>
      </c>
      <c r="P16" s="51">
        <f t="shared" si="4"/>
        <v>1.2957767277023036</v>
      </c>
      <c r="Q16" s="51">
        <f t="shared" si="4"/>
        <v>1.9413480960574552</v>
      </c>
    </row>
    <row r="17" spans="1:17" ht="12.75">
      <c r="A17" s="73" t="s">
        <v>43</v>
      </c>
      <c r="B17" s="14">
        <v>215</v>
      </c>
      <c r="C17" s="15">
        <v>99</v>
      </c>
      <c r="D17" s="16">
        <v>314</v>
      </c>
      <c r="E17" s="15">
        <v>5142</v>
      </c>
      <c r="F17" s="15">
        <v>3990</v>
      </c>
      <c r="G17" s="15">
        <v>9132</v>
      </c>
      <c r="H17" s="14">
        <v>41</v>
      </c>
      <c r="I17" s="15">
        <v>40</v>
      </c>
      <c r="J17" s="16">
        <v>81</v>
      </c>
      <c r="K17" s="15">
        <f t="shared" si="3"/>
        <v>5398</v>
      </c>
      <c r="L17" s="15">
        <f t="shared" si="3"/>
        <v>4129</v>
      </c>
      <c r="M17" s="15">
        <f t="shared" si="3"/>
        <v>9527</v>
      </c>
      <c r="N17" s="55"/>
      <c r="O17" s="52">
        <f t="shared" si="4"/>
        <v>4.013440358409557</v>
      </c>
      <c r="P17" s="52">
        <f t="shared" si="4"/>
        <v>2.421129860601614</v>
      </c>
      <c r="Q17" s="52">
        <f t="shared" si="4"/>
        <v>3.3241583739148846</v>
      </c>
    </row>
    <row r="18" spans="1:17" s="1" customFormat="1" ht="12.75">
      <c r="A18" s="24" t="s">
        <v>24</v>
      </c>
      <c r="B18" s="21">
        <f>SUM(B16:B17)</f>
        <v>902</v>
      </c>
      <c r="C18" s="22">
        <f aca="true" t="shared" si="5" ref="C18:J18">SUM(C16:C17)</f>
        <v>450</v>
      </c>
      <c r="D18" s="23">
        <f t="shared" si="5"/>
        <v>1352</v>
      </c>
      <c r="E18" s="22">
        <f t="shared" si="5"/>
        <v>30835</v>
      </c>
      <c r="F18" s="22">
        <f t="shared" si="5"/>
        <v>30727</v>
      </c>
      <c r="G18" s="22">
        <f t="shared" si="5"/>
        <v>61562</v>
      </c>
      <c r="H18" s="21">
        <f t="shared" si="5"/>
        <v>102</v>
      </c>
      <c r="I18" s="22">
        <f t="shared" si="5"/>
        <v>97</v>
      </c>
      <c r="J18" s="23">
        <f t="shared" si="5"/>
        <v>199</v>
      </c>
      <c r="K18" s="22">
        <f>SUM(K16:K17)</f>
        <v>31839</v>
      </c>
      <c r="L18" s="22">
        <f>SUM(L16:L17)</f>
        <v>31274</v>
      </c>
      <c r="M18" s="22">
        <f>SUM(M16:M17)</f>
        <v>63113</v>
      </c>
      <c r="N18" s="56"/>
      <c r="O18" s="58">
        <f t="shared" si="4"/>
        <v>2.8421085798909793</v>
      </c>
      <c r="P18" s="58">
        <f t="shared" si="4"/>
        <v>1.4433717163293454</v>
      </c>
      <c r="Q18" s="58">
        <f t="shared" si="4"/>
        <v>2.1489652541564674</v>
      </c>
    </row>
    <row r="19" spans="1:17" s="1" customFormat="1" ht="12.75">
      <c r="A19" s="24" t="s">
        <v>15</v>
      </c>
      <c r="B19" s="18">
        <f>SUM(B18,B14)</f>
        <v>1864</v>
      </c>
      <c r="C19" s="19">
        <f aca="true" t="shared" si="6" ref="C19:J19">SUM(C18,C14)</f>
        <v>958</v>
      </c>
      <c r="D19" s="20">
        <f t="shared" si="6"/>
        <v>2822</v>
      </c>
      <c r="E19" s="19">
        <f t="shared" si="6"/>
        <v>63057</v>
      </c>
      <c r="F19" s="19">
        <f t="shared" si="6"/>
        <v>62085</v>
      </c>
      <c r="G19" s="19">
        <f t="shared" si="6"/>
        <v>125142</v>
      </c>
      <c r="H19" s="18">
        <f t="shared" si="6"/>
        <v>274</v>
      </c>
      <c r="I19" s="19">
        <f t="shared" si="6"/>
        <v>264</v>
      </c>
      <c r="J19" s="20">
        <f t="shared" si="6"/>
        <v>538</v>
      </c>
      <c r="K19" s="19">
        <f t="shared" si="3"/>
        <v>65195</v>
      </c>
      <c r="L19" s="19">
        <f t="shared" si="3"/>
        <v>63307</v>
      </c>
      <c r="M19" s="19">
        <f t="shared" si="3"/>
        <v>128502</v>
      </c>
      <c r="N19" s="56"/>
      <c r="O19" s="57">
        <f t="shared" si="4"/>
        <v>2.8711818979991066</v>
      </c>
      <c r="P19" s="57">
        <f t="shared" si="4"/>
        <v>1.5195977348793681</v>
      </c>
      <c r="Q19" s="57">
        <f t="shared" si="4"/>
        <v>2.2053077428026633</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16</v>
      </c>
      <c r="B21" s="25"/>
      <c r="C21" s="26"/>
      <c r="D21" s="27"/>
      <c r="E21" s="26"/>
      <c r="F21" s="26"/>
      <c r="G21" s="26"/>
      <c r="H21" s="25"/>
      <c r="I21" s="26"/>
      <c r="J21" s="27"/>
      <c r="K21" s="26"/>
      <c r="L21" s="26"/>
      <c r="M21" s="26"/>
      <c r="N21" s="56"/>
      <c r="O21" s="26"/>
      <c r="P21" s="26"/>
      <c r="Q21" s="26"/>
    </row>
    <row r="22" spans="1:17" s="1" customFormat="1" ht="12.75">
      <c r="A22" s="17" t="s">
        <v>13</v>
      </c>
      <c r="B22" s="25"/>
      <c r="C22" s="26"/>
      <c r="D22" s="27"/>
      <c r="E22" s="26"/>
      <c r="F22" s="26"/>
      <c r="G22" s="26"/>
      <c r="H22" s="25"/>
      <c r="I22" s="26"/>
      <c r="J22" s="27"/>
      <c r="K22" s="26"/>
      <c r="L22" s="26"/>
      <c r="M22" s="26"/>
      <c r="N22" s="56"/>
      <c r="O22" s="26"/>
      <c r="P22" s="26"/>
      <c r="Q22" s="26"/>
    </row>
    <row r="23" spans="1:17" ht="12.75">
      <c r="A23" s="212" t="s">
        <v>61</v>
      </c>
      <c r="B23" s="11">
        <v>428</v>
      </c>
      <c r="C23" s="12">
        <v>278</v>
      </c>
      <c r="D23" s="13">
        <v>706</v>
      </c>
      <c r="E23" s="12">
        <v>14127</v>
      </c>
      <c r="F23" s="12">
        <v>17403</v>
      </c>
      <c r="G23" s="12">
        <v>31530</v>
      </c>
      <c r="H23" s="11">
        <v>38</v>
      </c>
      <c r="I23" s="12">
        <v>39</v>
      </c>
      <c r="J23" s="13">
        <v>77</v>
      </c>
      <c r="K23" s="12">
        <f aca="true" t="shared" si="7" ref="K23:M27">SUM(H23,E23,B23)</f>
        <v>14593</v>
      </c>
      <c r="L23" s="12">
        <f t="shared" si="7"/>
        <v>17720</v>
      </c>
      <c r="M23" s="12">
        <f t="shared" si="7"/>
        <v>32313</v>
      </c>
      <c r="N23" s="55"/>
      <c r="O23" s="51">
        <f aca="true" t="shared" si="8" ref="O23:Q27">B23/(B23+E23)*100</f>
        <v>2.94057025077293</v>
      </c>
      <c r="P23" s="51">
        <f t="shared" si="8"/>
        <v>1.5723092585261014</v>
      </c>
      <c r="Q23" s="51">
        <f t="shared" si="8"/>
        <v>2.1900980270505026</v>
      </c>
    </row>
    <row r="24" spans="1:17" ht="12.75">
      <c r="A24" s="212" t="s">
        <v>63</v>
      </c>
      <c r="B24" s="11">
        <v>1112</v>
      </c>
      <c r="C24" s="12">
        <v>476</v>
      </c>
      <c r="D24" s="13">
        <v>1588</v>
      </c>
      <c r="E24" s="12">
        <v>9356</v>
      </c>
      <c r="F24" s="12">
        <v>6747</v>
      </c>
      <c r="G24" s="12">
        <v>16103</v>
      </c>
      <c r="H24" s="11">
        <v>33</v>
      </c>
      <c r="I24" s="12">
        <v>18</v>
      </c>
      <c r="J24" s="13">
        <v>51</v>
      </c>
      <c r="K24" s="12">
        <f t="shared" si="7"/>
        <v>10501</v>
      </c>
      <c r="L24" s="12">
        <f t="shared" si="7"/>
        <v>7241</v>
      </c>
      <c r="M24" s="12">
        <f t="shared" si="7"/>
        <v>17742</v>
      </c>
      <c r="N24" s="55"/>
      <c r="O24" s="51">
        <f t="shared" si="8"/>
        <v>10.622850592281239</v>
      </c>
      <c r="P24" s="51">
        <f t="shared" si="8"/>
        <v>6.590059532050395</v>
      </c>
      <c r="Q24" s="51">
        <f t="shared" si="8"/>
        <v>8.976315640721271</v>
      </c>
    </row>
    <row r="25" spans="1:17" ht="12.75">
      <c r="A25" s="212" t="s">
        <v>62</v>
      </c>
      <c r="B25" s="11">
        <v>86</v>
      </c>
      <c r="C25" s="12">
        <v>81</v>
      </c>
      <c r="D25" s="13">
        <v>167</v>
      </c>
      <c r="E25" s="12">
        <v>345</v>
      </c>
      <c r="F25" s="12">
        <v>706</v>
      </c>
      <c r="G25" s="12">
        <v>1051</v>
      </c>
      <c r="H25" s="11">
        <v>1</v>
      </c>
      <c r="I25" s="12">
        <v>6</v>
      </c>
      <c r="J25" s="13">
        <v>7</v>
      </c>
      <c r="K25" s="12">
        <f t="shared" si="7"/>
        <v>432</v>
      </c>
      <c r="L25" s="12">
        <f t="shared" si="7"/>
        <v>793</v>
      </c>
      <c r="M25" s="12">
        <f t="shared" si="7"/>
        <v>1225</v>
      </c>
      <c r="N25" s="55"/>
      <c r="O25" s="51">
        <f t="shared" si="8"/>
        <v>19.953596287703014</v>
      </c>
      <c r="P25" s="51">
        <f t="shared" si="8"/>
        <v>10.292249047013977</v>
      </c>
      <c r="Q25" s="51">
        <f t="shared" si="8"/>
        <v>13.711001642036125</v>
      </c>
    </row>
    <row r="26" spans="1:17" ht="12.75">
      <c r="A26" s="212" t="s">
        <v>64</v>
      </c>
      <c r="B26" s="11">
        <v>606</v>
      </c>
      <c r="C26" s="12">
        <v>273</v>
      </c>
      <c r="D26" s="13">
        <v>879</v>
      </c>
      <c r="E26" s="12">
        <v>6018</v>
      </c>
      <c r="F26" s="12">
        <v>4704</v>
      </c>
      <c r="G26" s="12">
        <v>10722</v>
      </c>
      <c r="H26" s="11">
        <v>121</v>
      </c>
      <c r="I26" s="12">
        <v>87</v>
      </c>
      <c r="J26" s="13">
        <v>208</v>
      </c>
      <c r="K26" s="12">
        <f t="shared" si="7"/>
        <v>6745</v>
      </c>
      <c r="L26" s="12">
        <f t="shared" si="7"/>
        <v>5064</v>
      </c>
      <c r="M26" s="12">
        <f t="shared" si="7"/>
        <v>11809</v>
      </c>
      <c r="N26" s="55"/>
      <c r="O26" s="51">
        <f t="shared" si="8"/>
        <v>9.148550724637682</v>
      </c>
      <c r="P26" s="51">
        <f t="shared" si="8"/>
        <v>5.485232067510549</v>
      </c>
      <c r="Q26" s="51">
        <f t="shared" si="8"/>
        <v>7.576933023015258</v>
      </c>
    </row>
    <row r="27" spans="1:17" s="60" customFormat="1" ht="12.75">
      <c r="A27" s="24" t="s">
        <v>1</v>
      </c>
      <c r="B27" s="18">
        <f>SUM(B23:B26)</f>
        <v>2232</v>
      </c>
      <c r="C27" s="19">
        <f aca="true" t="shared" si="9" ref="C27:I27">SUM(C23:C26)</f>
        <v>1108</v>
      </c>
      <c r="D27" s="20">
        <f t="shared" si="9"/>
        <v>3340</v>
      </c>
      <c r="E27" s="19">
        <f t="shared" si="9"/>
        <v>29846</v>
      </c>
      <c r="F27" s="19">
        <f t="shared" si="9"/>
        <v>29560</v>
      </c>
      <c r="G27" s="19">
        <f t="shared" si="9"/>
        <v>59406</v>
      </c>
      <c r="H27" s="18">
        <f t="shared" si="9"/>
        <v>193</v>
      </c>
      <c r="I27" s="19">
        <f t="shared" si="9"/>
        <v>150</v>
      </c>
      <c r="J27" s="20">
        <f>SUM(H27:I27)</f>
        <v>343</v>
      </c>
      <c r="K27" s="19">
        <f t="shared" si="7"/>
        <v>32271</v>
      </c>
      <c r="L27" s="19">
        <f t="shared" si="7"/>
        <v>30818</v>
      </c>
      <c r="M27" s="20">
        <f t="shared" si="7"/>
        <v>63089</v>
      </c>
      <c r="N27" s="59"/>
      <c r="O27" s="63">
        <f t="shared" si="8"/>
        <v>6.958039778041025</v>
      </c>
      <c r="P27" s="57">
        <f t="shared" si="8"/>
        <v>3.612886396243641</v>
      </c>
      <c r="Q27" s="57">
        <f t="shared" si="8"/>
        <v>5.323048481178083</v>
      </c>
    </row>
    <row r="28" spans="1:17" ht="12.75">
      <c r="A28" s="17" t="s">
        <v>14</v>
      </c>
      <c r="B28" s="11"/>
      <c r="C28" s="12"/>
      <c r="D28" s="13"/>
      <c r="E28" s="12"/>
      <c r="F28" s="12"/>
      <c r="G28" s="12"/>
      <c r="H28" s="11"/>
      <c r="I28" s="12"/>
      <c r="J28" s="13"/>
      <c r="K28" s="12"/>
      <c r="L28" s="12"/>
      <c r="M28" s="12"/>
      <c r="N28" s="55"/>
      <c r="O28" s="51"/>
      <c r="P28" s="51"/>
      <c r="Q28" s="51"/>
    </row>
    <row r="29" spans="1:17" ht="12.75">
      <c r="A29" s="212" t="s">
        <v>61</v>
      </c>
      <c r="B29" s="11">
        <v>333</v>
      </c>
      <c r="C29" s="12">
        <v>170</v>
      </c>
      <c r="D29" s="13">
        <v>503</v>
      </c>
      <c r="E29" s="12">
        <v>12249</v>
      </c>
      <c r="F29" s="12">
        <v>15528</v>
      </c>
      <c r="G29" s="12">
        <v>27777</v>
      </c>
      <c r="H29" s="11">
        <v>26</v>
      </c>
      <c r="I29" s="12">
        <v>30</v>
      </c>
      <c r="J29" s="13">
        <v>56</v>
      </c>
      <c r="K29" s="12">
        <f aca="true" t="shared" si="10" ref="K29:M33">SUM(H29,E29,B29)</f>
        <v>12608</v>
      </c>
      <c r="L29" s="12">
        <f t="shared" si="10"/>
        <v>15728</v>
      </c>
      <c r="M29" s="12">
        <f t="shared" si="10"/>
        <v>28336</v>
      </c>
      <c r="N29" s="55"/>
      <c r="O29" s="51">
        <f aca="true" t="shared" si="11" ref="O29:O34">B29/(B29+E29)*100</f>
        <v>2.6466380543633763</v>
      </c>
      <c r="P29" s="51">
        <f aca="true" t="shared" si="12" ref="P29:P34">C29/(C29+F29)*100</f>
        <v>1.0829405019747738</v>
      </c>
      <c r="Q29" s="51">
        <f aca="true" t="shared" si="13" ref="Q29:Q34">D29/(D29+G29)*100</f>
        <v>1.7786421499292788</v>
      </c>
    </row>
    <row r="30" spans="1:17" s="3" customFormat="1" ht="12.75">
      <c r="A30" s="212" t="s">
        <v>63</v>
      </c>
      <c r="B30" s="11">
        <v>894</v>
      </c>
      <c r="C30" s="12">
        <v>379</v>
      </c>
      <c r="D30" s="13">
        <v>1273</v>
      </c>
      <c r="E30" s="12">
        <v>9911</v>
      </c>
      <c r="F30" s="12">
        <v>7501</v>
      </c>
      <c r="G30" s="12">
        <v>17412</v>
      </c>
      <c r="H30" s="11">
        <v>25</v>
      </c>
      <c r="I30" s="12">
        <v>16</v>
      </c>
      <c r="J30" s="13">
        <v>41</v>
      </c>
      <c r="K30" s="12">
        <f t="shared" si="10"/>
        <v>10830</v>
      </c>
      <c r="L30" s="12">
        <f t="shared" si="10"/>
        <v>7896</v>
      </c>
      <c r="M30" s="12">
        <f t="shared" si="10"/>
        <v>18726</v>
      </c>
      <c r="N30" s="55"/>
      <c r="O30" s="51">
        <f t="shared" si="11"/>
        <v>8.273947246645072</v>
      </c>
      <c r="P30" s="51">
        <f t="shared" si="12"/>
        <v>4.809644670050761</v>
      </c>
      <c r="Q30" s="51">
        <f t="shared" si="13"/>
        <v>6.812951565426813</v>
      </c>
    </row>
    <row r="31" spans="1:17" s="3" customFormat="1" ht="12.75">
      <c r="A31" s="212" t="s">
        <v>62</v>
      </c>
      <c r="B31" s="11">
        <v>61</v>
      </c>
      <c r="C31" s="12">
        <v>62</v>
      </c>
      <c r="D31" s="13">
        <v>123</v>
      </c>
      <c r="E31" s="12">
        <v>425</v>
      </c>
      <c r="F31" s="12">
        <v>819</v>
      </c>
      <c r="G31" s="12">
        <v>1244</v>
      </c>
      <c r="H31" s="11">
        <v>1</v>
      </c>
      <c r="I31" s="12">
        <v>1</v>
      </c>
      <c r="J31" s="13">
        <v>2</v>
      </c>
      <c r="K31" s="12">
        <f t="shared" si="10"/>
        <v>487</v>
      </c>
      <c r="L31" s="12">
        <f t="shared" si="10"/>
        <v>882</v>
      </c>
      <c r="M31" s="12">
        <f t="shared" si="10"/>
        <v>1369</v>
      </c>
      <c r="N31" s="55"/>
      <c r="O31" s="51">
        <f t="shared" si="11"/>
        <v>12.551440329218108</v>
      </c>
      <c r="P31" s="51">
        <f t="shared" si="12"/>
        <v>7.037457434733257</v>
      </c>
      <c r="Q31" s="51">
        <f t="shared" si="13"/>
        <v>8.997805413313825</v>
      </c>
    </row>
    <row r="32" spans="1:17" ht="12.75">
      <c r="A32" s="212" t="s">
        <v>64</v>
      </c>
      <c r="B32" s="14">
        <v>451</v>
      </c>
      <c r="C32" s="15">
        <v>224</v>
      </c>
      <c r="D32" s="16">
        <v>675</v>
      </c>
      <c r="E32" s="15">
        <v>6372</v>
      </c>
      <c r="F32" s="15">
        <v>5145</v>
      </c>
      <c r="G32" s="15">
        <v>11517</v>
      </c>
      <c r="H32" s="14">
        <v>60</v>
      </c>
      <c r="I32" s="15">
        <v>48</v>
      </c>
      <c r="J32" s="16">
        <v>108</v>
      </c>
      <c r="K32" s="12">
        <f t="shared" si="10"/>
        <v>6883</v>
      </c>
      <c r="L32" s="12">
        <f t="shared" si="10"/>
        <v>5417</v>
      </c>
      <c r="M32" s="12">
        <f t="shared" si="10"/>
        <v>12300</v>
      </c>
      <c r="N32" s="55"/>
      <c r="O32" s="52">
        <f t="shared" si="11"/>
        <v>6.609995603107138</v>
      </c>
      <c r="P32" s="52">
        <f t="shared" si="12"/>
        <v>4.172099087353325</v>
      </c>
      <c r="Q32" s="52">
        <f t="shared" si="13"/>
        <v>5.536417322834645</v>
      </c>
    </row>
    <row r="33" spans="1:17" s="60" customFormat="1" ht="12.75">
      <c r="A33" s="24" t="s">
        <v>1</v>
      </c>
      <c r="B33" s="25">
        <f aca="true" t="shared" si="14" ref="B33:J33">SUM(B29:B32)</f>
        <v>1739</v>
      </c>
      <c r="C33" s="26">
        <f t="shared" si="14"/>
        <v>835</v>
      </c>
      <c r="D33" s="27">
        <f t="shared" si="14"/>
        <v>2574</v>
      </c>
      <c r="E33" s="26">
        <f t="shared" si="14"/>
        <v>28957</v>
      </c>
      <c r="F33" s="26">
        <f t="shared" si="14"/>
        <v>28993</v>
      </c>
      <c r="G33" s="26">
        <f t="shared" si="14"/>
        <v>57950</v>
      </c>
      <c r="H33" s="25">
        <f t="shared" si="14"/>
        <v>112</v>
      </c>
      <c r="I33" s="26">
        <f t="shared" si="14"/>
        <v>95</v>
      </c>
      <c r="J33" s="27">
        <f t="shared" si="14"/>
        <v>207</v>
      </c>
      <c r="K33" s="21">
        <f t="shared" si="10"/>
        <v>30808</v>
      </c>
      <c r="L33" s="22">
        <f t="shared" si="10"/>
        <v>29923</v>
      </c>
      <c r="M33" s="23">
        <f t="shared" si="10"/>
        <v>60731</v>
      </c>
      <c r="N33" s="59"/>
      <c r="O33" s="53">
        <f t="shared" si="11"/>
        <v>5.665233255147251</v>
      </c>
      <c r="P33" s="53">
        <f t="shared" si="12"/>
        <v>2.799383129945018</v>
      </c>
      <c r="Q33" s="53">
        <f t="shared" si="13"/>
        <v>4.252858370233295</v>
      </c>
    </row>
    <row r="34" spans="1:17" s="1" customFormat="1" ht="12.75">
      <c r="A34" s="24" t="s">
        <v>17</v>
      </c>
      <c r="B34" s="18">
        <f>SUM(B33,B27)</f>
        <v>3971</v>
      </c>
      <c r="C34" s="19">
        <f aca="true" t="shared" si="15" ref="C34:J34">SUM(C33,C27)</f>
        <v>1943</v>
      </c>
      <c r="D34" s="20">
        <f t="shared" si="15"/>
        <v>5914</v>
      </c>
      <c r="E34" s="19">
        <f t="shared" si="15"/>
        <v>58803</v>
      </c>
      <c r="F34" s="19">
        <f t="shared" si="15"/>
        <v>58553</v>
      </c>
      <c r="G34" s="19">
        <f t="shared" si="15"/>
        <v>117356</v>
      </c>
      <c r="H34" s="18">
        <f t="shared" si="15"/>
        <v>305</v>
      </c>
      <c r="I34" s="19">
        <f t="shared" si="15"/>
        <v>245</v>
      </c>
      <c r="J34" s="20">
        <f t="shared" si="15"/>
        <v>550</v>
      </c>
      <c r="K34" s="19">
        <f>SUM(K27,K33)</f>
        <v>63079</v>
      </c>
      <c r="L34" s="19">
        <f>SUM(L27,L33)</f>
        <v>60741</v>
      </c>
      <c r="M34" s="19">
        <f>SUM(M27,M33)</f>
        <v>123820</v>
      </c>
      <c r="N34" s="56"/>
      <c r="O34" s="57">
        <f t="shared" si="11"/>
        <v>6.325867397330105</v>
      </c>
      <c r="P34" s="57">
        <f t="shared" si="12"/>
        <v>3.2117825971965086</v>
      </c>
      <c r="Q34" s="57">
        <f t="shared" si="13"/>
        <v>4.797598766934372</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18</v>
      </c>
      <c r="B36" s="25"/>
      <c r="C36" s="26"/>
      <c r="D36" s="27"/>
      <c r="E36" s="26"/>
      <c r="F36" s="26"/>
      <c r="G36" s="26"/>
      <c r="H36" s="25"/>
      <c r="I36" s="26"/>
      <c r="J36" s="27"/>
      <c r="K36" s="26"/>
      <c r="L36" s="26"/>
      <c r="M36" s="26"/>
      <c r="N36" s="56"/>
      <c r="O36" s="26"/>
      <c r="P36" s="26"/>
      <c r="Q36" s="26"/>
    </row>
    <row r="37" spans="1:17" s="1" customFormat="1" ht="12.75">
      <c r="A37" s="17" t="s">
        <v>13</v>
      </c>
      <c r="B37" s="25"/>
      <c r="C37" s="26"/>
      <c r="D37" s="27"/>
      <c r="E37" s="26"/>
      <c r="F37" s="26"/>
      <c r="G37" s="26"/>
      <c r="H37" s="25"/>
      <c r="I37" s="26"/>
      <c r="J37" s="27"/>
      <c r="K37" s="26"/>
      <c r="L37" s="26"/>
      <c r="M37" s="26"/>
      <c r="N37" s="56"/>
      <c r="O37" s="26"/>
      <c r="P37" s="26"/>
      <c r="Q37" s="26"/>
    </row>
    <row r="38" spans="1:17" ht="12.75">
      <c r="A38" s="212" t="s">
        <v>61</v>
      </c>
      <c r="B38" s="11">
        <v>655</v>
      </c>
      <c r="C38" s="12">
        <v>394</v>
      </c>
      <c r="D38" s="13">
        <v>1049</v>
      </c>
      <c r="E38" s="12">
        <v>10373</v>
      </c>
      <c r="F38" s="12">
        <v>14284</v>
      </c>
      <c r="G38" s="12">
        <v>24657</v>
      </c>
      <c r="H38" s="11">
        <v>30</v>
      </c>
      <c r="I38" s="12">
        <v>35</v>
      </c>
      <c r="J38" s="13">
        <v>65</v>
      </c>
      <c r="K38" s="12">
        <f aca="true" t="shared" si="16" ref="K38:M42">SUM(H38,E38,B38)</f>
        <v>11058</v>
      </c>
      <c r="L38" s="12">
        <f t="shared" si="16"/>
        <v>14713</v>
      </c>
      <c r="M38" s="12">
        <f t="shared" si="16"/>
        <v>25771</v>
      </c>
      <c r="N38" s="55"/>
      <c r="O38" s="51">
        <f aca="true" t="shared" si="17" ref="O38:Q42">B38/(B38+E38)*100</f>
        <v>5.9394269133115705</v>
      </c>
      <c r="P38" s="51">
        <f t="shared" si="17"/>
        <v>2.6842894127265295</v>
      </c>
      <c r="Q38" s="51">
        <f t="shared" si="17"/>
        <v>4.080759355792422</v>
      </c>
    </row>
    <row r="39" spans="1:17" ht="12.75">
      <c r="A39" s="212" t="s">
        <v>63</v>
      </c>
      <c r="B39" s="11">
        <v>1605</v>
      </c>
      <c r="C39" s="12">
        <v>780</v>
      </c>
      <c r="D39" s="13">
        <v>2385</v>
      </c>
      <c r="E39" s="12">
        <v>10800</v>
      </c>
      <c r="F39" s="12">
        <v>8328</v>
      </c>
      <c r="G39" s="12">
        <v>19128</v>
      </c>
      <c r="H39" s="11">
        <v>27</v>
      </c>
      <c r="I39" s="12">
        <v>27</v>
      </c>
      <c r="J39" s="13">
        <v>54</v>
      </c>
      <c r="K39" s="12">
        <f t="shared" si="16"/>
        <v>12432</v>
      </c>
      <c r="L39" s="12">
        <f t="shared" si="16"/>
        <v>9135</v>
      </c>
      <c r="M39" s="12">
        <f t="shared" si="16"/>
        <v>21567</v>
      </c>
      <c r="N39" s="55"/>
      <c r="O39" s="51">
        <f t="shared" si="17"/>
        <v>12.93833131801693</v>
      </c>
      <c r="P39" s="51">
        <f t="shared" si="17"/>
        <v>8.563899868247695</v>
      </c>
      <c r="Q39" s="51">
        <f t="shared" si="17"/>
        <v>11.086319899595594</v>
      </c>
    </row>
    <row r="40" spans="1:17" ht="12.75">
      <c r="A40" s="212" t="s">
        <v>62</v>
      </c>
      <c r="B40" s="11">
        <v>115</v>
      </c>
      <c r="C40" s="12">
        <v>129</v>
      </c>
      <c r="D40" s="13">
        <v>244</v>
      </c>
      <c r="E40" s="12">
        <v>513</v>
      </c>
      <c r="F40" s="12">
        <v>920</v>
      </c>
      <c r="G40" s="12">
        <v>1433</v>
      </c>
      <c r="H40" s="11">
        <v>7</v>
      </c>
      <c r="I40" s="12">
        <v>5</v>
      </c>
      <c r="J40" s="13">
        <v>12</v>
      </c>
      <c r="K40" s="12">
        <f t="shared" si="16"/>
        <v>635</v>
      </c>
      <c r="L40" s="12">
        <f t="shared" si="16"/>
        <v>1054</v>
      </c>
      <c r="M40" s="12">
        <f t="shared" si="16"/>
        <v>1689</v>
      </c>
      <c r="N40" s="55"/>
      <c r="O40" s="51">
        <f t="shared" si="17"/>
        <v>18.312101910828023</v>
      </c>
      <c r="P40" s="51">
        <f t="shared" si="17"/>
        <v>12.297426120114395</v>
      </c>
      <c r="Q40" s="51">
        <f t="shared" si="17"/>
        <v>14.549791293977341</v>
      </c>
    </row>
    <row r="41" spans="1:17" ht="12.75">
      <c r="A41" s="212" t="s">
        <v>64</v>
      </c>
      <c r="B41" s="11">
        <v>620</v>
      </c>
      <c r="C41" s="12">
        <v>469</v>
      </c>
      <c r="D41" s="13">
        <v>1089</v>
      </c>
      <c r="E41" s="12">
        <v>6715</v>
      </c>
      <c r="F41" s="12">
        <v>5299</v>
      </c>
      <c r="G41" s="12">
        <v>12014</v>
      </c>
      <c r="H41" s="11">
        <v>118</v>
      </c>
      <c r="I41" s="12">
        <v>97</v>
      </c>
      <c r="J41" s="13">
        <v>215</v>
      </c>
      <c r="K41" s="12">
        <f t="shared" si="16"/>
        <v>7453</v>
      </c>
      <c r="L41" s="12">
        <f t="shared" si="16"/>
        <v>5865</v>
      </c>
      <c r="M41" s="12">
        <f t="shared" si="16"/>
        <v>13318</v>
      </c>
      <c r="N41" s="55"/>
      <c r="O41" s="51">
        <f t="shared" si="17"/>
        <v>8.452624403544649</v>
      </c>
      <c r="P41" s="51">
        <f t="shared" si="17"/>
        <v>8.13106796116505</v>
      </c>
      <c r="Q41" s="51">
        <f t="shared" si="17"/>
        <v>8.311073799893155</v>
      </c>
    </row>
    <row r="42" spans="1:17" s="60" customFormat="1" ht="12.75">
      <c r="A42" s="24" t="s">
        <v>1</v>
      </c>
      <c r="B42" s="18">
        <f aca="true" t="shared" si="18" ref="B42:J42">SUM(B38:B41)</f>
        <v>2995</v>
      </c>
      <c r="C42" s="19">
        <f t="shared" si="18"/>
        <v>1772</v>
      </c>
      <c r="D42" s="20">
        <f t="shared" si="18"/>
        <v>4767</v>
      </c>
      <c r="E42" s="19">
        <f t="shared" si="18"/>
        <v>28401</v>
      </c>
      <c r="F42" s="19">
        <f t="shared" si="18"/>
        <v>28831</v>
      </c>
      <c r="G42" s="19">
        <f t="shared" si="18"/>
        <v>57232</v>
      </c>
      <c r="H42" s="18">
        <f t="shared" si="18"/>
        <v>182</v>
      </c>
      <c r="I42" s="19">
        <f t="shared" si="18"/>
        <v>164</v>
      </c>
      <c r="J42" s="20">
        <f t="shared" si="18"/>
        <v>346</v>
      </c>
      <c r="K42" s="19">
        <f t="shared" si="16"/>
        <v>31578</v>
      </c>
      <c r="L42" s="19">
        <f t="shared" si="16"/>
        <v>30767</v>
      </c>
      <c r="M42" s="20">
        <f t="shared" si="16"/>
        <v>62345</v>
      </c>
      <c r="N42" s="59"/>
      <c r="O42" s="63">
        <f t="shared" si="17"/>
        <v>9.539431774748376</v>
      </c>
      <c r="P42" s="57">
        <f t="shared" si="17"/>
        <v>5.790281998496879</v>
      </c>
      <c r="Q42" s="57">
        <f t="shared" si="17"/>
        <v>7.688833690865982</v>
      </c>
    </row>
    <row r="43" spans="1:17" ht="12.75">
      <c r="A43" s="17" t="s">
        <v>14</v>
      </c>
      <c r="B43" s="11"/>
      <c r="C43" s="12"/>
      <c r="D43" s="13"/>
      <c r="E43" s="12"/>
      <c r="F43" s="12"/>
      <c r="G43" s="12"/>
      <c r="H43" s="11"/>
      <c r="I43" s="12"/>
      <c r="J43" s="13"/>
      <c r="K43" s="12"/>
      <c r="L43" s="12"/>
      <c r="M43" s="12"/>
      <c r="N43" s="55"/>
      <c r="O43" s="51"/>
      <c r="P43" s="51"/>
      <c r="Q43" s="51"/>
    </row>
    <row r="44" spans="1:17" ht="12.75">
      <c r="A44" s="212" t="s">
        <v>61</v>
      </c>
      <c r="B44" s="11">
        <v>152</v>
      </c>
      <c r="C44" s="12">
        <v>88</v>
      </c>
      <c r="D44" s="13">
        <v>240</v>
      </c>
      <c r="E44" s="12">
        <v>9979</v>
      </c>
      <c r="F44" s="12">
        <v>13876</v>
      </c>
      <c r="G44" s="12">
        <v>23855</v>
      </c>
      <c r="H44" s="11">
        <v>19</v>
      </c>
      <c r="I44" s="12">
        <v>36</v>
      </c>
      <c r="J44" s="13">
        <v>55</v>
      </c>
      <c r="K44" s="12">
        <f aca="true" t="shared" si="19" ref="K44:M48">SUM(H44,E44,B44)</f>
        <v>10150</v>
      </c>
      <c r="L44" s="12">
        <f t="shared" si="19"/>
        <v>14000</v>
      </c>
      <c r="M44" s="12">
        <f t="shared" si="19"/>
        <v>24150</v>
      </c>
      <c r="N44" s="55"/>
      <c r="O44" s="51">
        <f aca="true" t="shared" si="20" ref="O44:O50">B44/(B44+E44)*100</f>
        <v>1.5003454742868425</v>
      </c>
      <c r="P44" s="51">
        <f aca="true" t="shared" si="21" ref="P44:P50">C44/(C44+F44)*100</f>
        <v>0.6301919220853625</v>
      </c>
      <c r="Q44" s="51">
        <f aca="true" t="shared" si="22" ref="Q44:Q50">D44/(D44+G44)*100</f>
        <v>0.9960572732932143</v>
      </c>
    </row>
    <row r="45" spans="1:17" s="3" customFormat="1" ht="12.75">
      <c r="A45" s="212" t="s">
        <v>63</v>
      </c>
      <c r="B45" s="11">
        <v>472</v>
      </c>
      <c r="C45" s="12">
        <v>172</v>
      </c>
      <c r="D45" s="13">
        <v>644</v>
      </c>
      <c r="E45" s="12">
        <v>10471</v>
      </c>
      <c r="F45" s="12">
        <v>8320</v>
      </c>
      <c r="G45" s="12">
        <v>18791</v>
      </c>
      <c r="H45" s="11">
        <v>15</v>
      </c>
      <c r="I45" s="12">
        <v>4</v>
      </c>
      <c r="J45" s="13">
        <v>19</v>
      </c>
      <c r="K45" s="12">
        <f t="shared" si="19"/>
        <v>10958</v>
      </c>
      <c r="L45" s="12">
        <f t="shared" si="19"/>
        <v>8496</v>
      </c>
      <c r="M45" s="12">
        <f t="shared" si="19"/>
        <v>19454</v>
      </c>
      <c r="N45" s="55"/>
      <c r="O45" s="51">
        <f t="shared" si="20"/>
        <v>4.313259618020653</v>
      </c>
      <c r="P45" s="51">
        <f t="shared" si="21"/>
        <v>2.025435704192181</v>
      </c>
      <c r="Q45" s="51">
        <f t="shared" si="22"/>
        <v>3.3136094674556213</v>
      </c>
    </row>
    <row r="46" spans="1:17" s="3" customFormat="1" ht="12.75">
      <c r="A46" s="212" t="s">
        <v>62</v>
      </c>
      <c r="B46" s="11">
        <v>17</v>
      </c>
      <c r="C46" s="12">
        <v>21</v>
      </c>
      <c r="D46" s="13">
        <v>38</v>
      </c>
      <c r="E46" s="12">
        <v>419</v>
      </c>
      <c r="F46" s="12">
        <v>886</v>
      </c>
      <c r="G46" s="12">
        <v>1305</v>
      </c>
      <c r="H46" s="11">
        <v>0</v>
      </c>
      <c r="I46" s="12">
        <v>0</v>
      </c>
      <c r="J46" s="13">
        <v>0</v>
      </c>
      <c r="K46" s="12">
        <f t="shared" si="19"/>
        <v>436</v>
      </c>
      <c r="L46" s="12">
        <f t="shared" si="19"/>
        <v>907</v>
      </c>
      <c r="M46" s="12">
        <f t="shared" si="19"/>
        <v>1343</v>
      </c>
      <c r="N46" s="55"/>
      <c r="O46" s="51">
        <f t="shared" si="20"/>
        <v>3.89908256880734</v>
      </c>
      <c r="P46" s="51">
        <f t="shared" si="21"/>
        <v>2.3153252480705624</v>
      </c>
      <c r="Q46" s="51">
        <f t="shared" si="22"/>
        <v>2.8294862248696946</v>
      </c>
    </row>
    <row r="47" spans="1:17" ht="12.75">
      <c r="A47" s="212" t="s">
        <v>64</v>
      </c>
      <c r="B47" s="14">
        <v>318</v>
      </c>
      <c r="C47" s="15">
        <v>172</v>
      </c>
      <c r="D47" s="16">
        <v>490</v>
      </c>
      <c r="E47" s="15">
        <v>6414</v>
      </c>
      <c r="F47" s="15">
        <v>5281</v>
      </c>
      <c r="G47" s="15">
        <v>11695</v>
      </c>
      <c r="H47" s="14">
        <v>19</v>
      </c>
      <c r="I47" s="15">
        <v>23</v>
      </c>
      <c r="J47" s="16">
        <v>42</v>
      </c>
      <c r="K47" s="15">
        <f t="shared" si="19"/>
        <v>6751</v>
      </c>
      <c r="L47" s="15">
        <f t="shared" si="19"/>
        <v>5476</v>
      </c>
      <c r="M47" s="15">
        <f t="shared" si="19"/>
        <v>12227</v>
      </c>
      <c r="N47" s="55"/>
      <c r="O47" s="52">
        <f t="shared" si="20"/>
        <v>4.723707664884135</v>
      </c>
      <c r="P47" s="52">
        <f t="shared" si="21"/>
        <v>3.1542270309921143</v>
      </c>
      <c r="Q47" s="52">
        <f t="shared" si="22"/>
        <v>4.021337710299549</v>
      </c>
    </row>
    <row r="48" spans="1:17" s="1" customFormat="1" ht="12.75">
      <c r="A48" s="24" t="s">
        <v>1</v>
      </c>
      <c r="B48" s="18">
        <f aca="true" t="shared" si="23" ref="B48:J48">SUM(B44:B47)</f>
        <v>959</v>
      </c>
      <c r="C48" s="19">
        <f t="shared" si="23"/>
        <v>453</v>
      </c>
      <c r="D48" s="20">
        <f t="shared" si="23"/>
        <v>1412</v>
      </c>
      <c r="E48" s="19">
        <f t="shared" si="23"/>
        <v>27283</v>
      </c>
      <c r="F48" s="19">
        <f t="shared" si="23"/>
        <v>28363</v>
      </c>
      <c r="G48" s="19">
        <f t="shared" si="23"/>
        <v>55646</v>
      </c>
      <c r="H48" s="18">
        <f t="shared" si="23"/>
        <v>53</v>
      </c>
      <c r="I48" s="19">
        <f t="shared" si="23"/>
        <v>63</v>
      </c>
      <c r="J48" s="20">
        <f t="shared" si="23"/>
        <v>116</v>
      </c>
      <c r="K48" s="19">
        <f t="shared" si="19"/>
        <v>28295</v>
      </c>
      <c r="L48" s="19">
        <f t="shared" si="19"/>
        <v>28879</v>
      </c>
      <c r="M48" s="19">
        <f t="shared" si="19"/>
        <v>57174</v>
      </c>
      <c r="N48" s="56"/>
      <c r="O48" s="57">
        <f t="shared" si="20"/>
        <v>3.395651866015155</v>
      </c>
      <c r="P48" s="57">
        <f t="shared" si="21"/>
        <v>1.5720433092726263</v>
      </c>
      <c r="Q48" s="57">
        <f t="shared" si="22"/>
        <v>2.474674892214939</v>
      </c>
    </row>
    <row r="49" spans="1:17" s="1" customFormat="1" ht="12.75">
      <c r="A49" s="29" t="s">
        <v>19</v>
      </c>
      <c r="B49" s="18">
        <f>SUM(B48,B42)</f>
        <v>3954</v>
      </c>
      <c r="C49" s="19">
        <f aca="true" t="shared" si="24" ref="C49:M49">SUM(C48,C42)</f>
        <v>2225</v>
      </c>
      <c r="D49" s="20">
        <f t="shared" si="24"/>
        <v>6179</v>
      </c>
      <c r="E49" s="19">
        <f t="shared" si="24"/>
        <v>55684</v>
      </c>
      <c r="F49" s="19">
        <f t="shared" si="24"/>
        <v>57194</v>
      </c>
      <c r="G49" s="19">
        <f t="shared" si="24"/>
        <v>112878</v>
      </c>
      <c r="H49" s="18">
        <f t="shared" si="24"/>
        <v>235</v>
      </c>
      <c r="I49" s="19">
        <f t="shared" si="24"/>
        <v>227</v>
      </c>
      <c r="J49" s="20">
        <f t="shared" si="24"/>
        <v>462</v>
      </c>
      <c r="K49" s="19">
        <f t="shared" si="24"/>
        <v>59873</v>
      </c>
      <c r="L49" s="19">
        <f t="shared" si="24"/>
        <v>59646</v>
      </c>
      <c r="M49" s="19">
        <f t="shared" si="24"/>
        <v>119519</v>
      </c>
      <c r="N49" s="56"/>
      <c r="O49" s="57">
        <f t="shared" si="20"/>
        <v>6.630001006069955</v>
      </c>
      <c r="P49" s="57">
        <f t="shared" si="21"/>
        <v>3.7445934801999363</v>
      </c>
      <c r="Q49" s="57">
        <f t="shared" si="22"/>
        <v>5.18995103185869</v>
      </c>
    </row>
    <row r="50" spans="1:17" s="210" customFormat="1" ht="18" customHeight="1">
      <c r="A50" s="204" t="s">
        <v>20</v>
      </c>
      <c r="B50" s="205">
        <f>SUM(B49,B34,B19)</f>
        <v>9789</v>
      </c>
      <c r="C50" s="206">
        <f aca="true" t="shared" si="25" ref="C50:M50">SUM(C49,C34,C19)</f>
        <v>5126</v>
      </c>
      <c r="D50" s="207">
        <f t="shared" si="25"/>
        <v>14915</v>
      </c>
      <c r="E50" s="206">
        <f t="shared" si="25"/>
        <v>177544</v>
      </c>
      <c r="F50" s="206">
        <f t="shared" si="25"/>
        <v>177832</v>
      </c>
      <c r="G50" s="206">
        <f t="shared" si="25"/>
        <v>355376</v>
      </c>
      <c r="H50" s="205">
        <f t="shared" si="25"/>
        <v>814</v>
      </c>
      <c r="I50" s="206">
        <f t="shared" si="25"/>
        <v>736</v>
      </c>
      <c r="J50" s="207">
        <f t="shared" si="25"/>
        <v>1550</v>
      </c>
      <c r="K50" s="206">
        <f t="shared" si="25"/>
        <v>188147</v>
      </c>
      <c r="L50" s="206">
        <f t="shared" si="25"/>
        <v>183694</v>
      </c>
      <c r="M50" s="206">
        <f t="shared" si="25"/>
        <v>371841</v>
      </c>
      <c r="N50" s="208"/>
      <c r="O50" s="209">
        <f t="shared" si="20"/>
        <v>5.22545413781875</v>
      </c>
      <c r="P50" s="209">
        <f t="shared" si="21"/>
        <v>2.801735917532986</v>
      </c>
      <c r="Q50" s="209">
        <f t="shared" si="22"/>
        <v>4.027913181794859</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ht="12.75">
      <c r="A66" s="30" t="s">
        <v>66</v>
      </c>
    </row>
    <row r="67" spans="1:17" ht="12.75">
      <c r="A67" s="222" t="s">
        <v>5</v>
      </c>
      <c r="B67" s="222"/>
      <c r="C67" s="222"/>
      <c r="D67" s="222"/>
      <c r="E67" s="222"/>
      <c r="F67" s="222"/>
      <c r="G67" s="222"/>
      <c r="H67" s="222"/>
      <c r="I67" s="222"/>
      <c r="J67" s="222"/>
      <c r="K67" s="222"/>
      <c r="L67" s="222"/>
      <c r="M67" s="222"/>
      <c r="N67" s="222"/>
      <c r="O67" s="222"/>
      <c r="P67" s="222"/>
      <c r="Q67" s="222"/>
    </row>
    <row r="68" spans="1:17" ht="12.75">
      <c r="A68" s="222" t="s">
        <v>25</v>
      </c>
      <c r="B68" s="222"/>
      <c r="C68" s="222"/>
      <c r="D68" s="222"/>
      <c r="E68" s="222"/>
      <c r="F68" s="222"/>
      <c r="G68" s="222"/>
      <c r="H68" s="222"/>
      <c r="I68" s="222"/>
      <c r="J68" s="222"/>
      <c r="K68" s="222"/>
      <c r="L68" s="222"/>
      <c r="M68" s="222"/>
      <c r="N68" s="222"/>
      <c r="O68" s="222"/>
      <c r="P68" s="222"/>
      <c r="Q68" s="222"/>
    </row>
    <row r="69" spans="1:17" ht="12.75">
      <c r="A69" s="238" t="s">
        <v>27</v>
      </c>
      <c r="B69" s="238"/>
      <c r="C69" s="238"/>
      <c r="D69" s="238"/>
      <c r="E69" s="238"/>
      <c r="F69" s="238"/>
      <c r="G69" s="238"/>
      <c r="H69" s="238"/>
      <c r="I69" s="238"/>
      <c r="J69" s="238"/>
      <c r="K69" s="238"/>
      <c r="L69" s="238"/>
      <c r="M69" s="238"/>
      <c r="N69" s="238"/>
      <c r="O69" s="238"/>
      <c r="P69" s="238"/>
      <c r="Q69" s="238"/>
    </row>
    <row r="70" ht="12.75">
      <c r="A70" s="1"/>
    </row>
    <row r="71" spans="1:17" ht="12.75">
      <c r="A71" s="222" t="s">
        <v>21</v>
      </c>
      <c r="B71" s="222"/>
      <c r="C71" s="222"/>
      <c r="D71" s="222"/>
      <c r="E71" s="222"/>
      <c r="F71" s="222"/>
      <c r="G71" s="222"/>
      <c r="H71" s="222"/>
      <c r="I71" s="222"/>
      <c r="J71" s="222"/>
      <c r="K71" s="222"/>
      <c r="L71" s="222"/>
      <c r="M71" s="222"/>
      <c r="N71" s="222"/>
      <c r="O71" s="222"/>
      <c r="P71" s="222"/>
      <c r="Q71" s="222"/>
    </row>
    <row r="72" ht="7.5" customHeight="1" thickBot="1"/>
    <row r="73" spans="1:109" ht="13.5" customHeight="1">
      <c r="A73" s="4"/>
      <c r="B73" s="240" t="s">
        <v>2</v>
      </c>
      <c r="C73" s="239"/>
      <c r="D73" s="241"/>
      <c r="E73" s="239" t="s">
        <v>3</v>
      </c>
      <c r="F73" s="239"/>
      <c r="G73" s="239"/>
      <c r="H73" s="242" t="s">
        <v>7</v>
      </c>
      <c r="I73" s="243"/>
      <c r="J73" s="244"/>
      <c r="K73" s="239" t="s">
        <v>1</v>
      </c>
      <c r="L73" s="239"/>
      <c r="M73" s="239"/>
      <c r="N73" s="54"/>
      <c r="O73" s="239" t="s">
        <v>53</v>
      </c>
      <c r="P73" s="239"/>
      <c r="Q73" s="239"/>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row>
    <row r="74" spans="1:109" ht="12.75">
      <c r="A74" s="5"/>
      <c r="B74" s="6" t="s">
        <v>8</v>
      </c>
      <c r="C74" s="7" t="s">
        <v>0</v>
      </c>
      <c r="D74" s="8" t="s">
        <v>9</v>
      </c>
      <c r="E74" s="7" t="s">
        <v>8</v>
      </c>
      <c r="F74" s="7" t="s">
        <v>0</v>
      </c>
      <c r="G74" s="7" t="s">
        <v>9</v>
      </c>
      <c r="H74" s="6" t="s">
        <v>8</v>
      </c>
      <c r="I74" s="7" t="s">
        <v>0</v>
      </c>
      <c r="J74" s="8" t="s">
        <v>9</v>
      </c>
      <c r="K74" s="7" t="s">
        <v>8</v>
      </c>
      <c r="L74" s="7" t="s">
        <v>0</v>
      </c>
      <c r="M74" s="7" t="s">
        <v>9</v>
      </c>
      <c r="N74" s="55"/>
      <c r="O74" s="7" t="s">
        <v>8</v>
      </c>
      <c r="P74" s="7" t="s">
        <v>0</v>
      </c>
      <c r="Q74" s="7" t="s">
        <v>9</v>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row>
    <row r="75" spans="1:93" s="3" customFormat="1" ht="12.75">
      <c r="A75" s="9" t="s">
        <v>10</v>
      </c>
      <c r="B75" s="32"/>
      <c r="C75" s="33"/>
      <c r="D75" s="34"/>
      <c r="E75" s="33"/>
      <c r="F75" s="33"/>
      <c r="G75" s="33"/>
      <c r="H75" s="32"/>
      <c r="I75" s="33"/>
      <c r="J75" s="34"/>
      <c r="K75" s="33"/>
      <c r="L75" s="33"/>
      <c r="M75" s="33"/>
      <c r="N75" s="56"/>
      <c r="O75" s="10"/>
      <c r="P75" s="10"/>
      <c r="Q75" s="10"/>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row>
    <row r="76" spans="1:93" s="3" customFormat="1" ht="12.75">
      <c r="A76" s="28" t="s">
        <v>13</v>
      </c>
      <c r="B76" s="48"/>
      <c r="C76" s="35"/>
      <c r="D76" s="49"/>
      <c r="E76" s="35"/>
      <c r="F76" s="35"/>
      <c r="G76" s="35"/>
      <c r="H76" s="48"/>
      <c r="I76" s="35"/>
      <c r="J76" s="49"/>
      <c r="K76" s="35"/>
      <c r="L76" s="35"/>
      <c r="M76" s="35"/>
      <c r="N76" s="56"/>
      <c r="O76" s="197"/>
      <c r="P76" s="197"/>
      <c r="Q76" s="197"/>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row>
    <row r="77" spans="1:65" s="37" customFormat="1" ht="12.75">
      <c r="A77" s="71" t="s">
        <v>11</v>
      </c>
      <c r="B77" s="11">
        <v>183</v>
      </c>
      <c r="C77" s="12">
        <v>104</v>
      </c>
      <c r="D77" s="13">
        <v>287</v>
      </c>
      <c r="E77" s="12">
        <v>1718</v>
      </c>
      <c r="F77" s="12">
        <v>1734</v>
      </c>
      <c r="G77" s="12">
        <v>3452</v>
      </c>
      <c r="H77" s="11">
        <v>233</v>
      </c>
      <c r="I77" s="12">
        <v>219</v>
      </c>
      <c r="J77" s="13">
        <v>452</v>
      </c>
      <c r="K77" s="12">
        <f aca="true" t="shared" si="26" ref="K77:M78">SUM(H77,E77,B77)</f>
        <v>2134</v>
      </c>
      <c r="L77" s="12">
        <f t="shared" si="26"/>
        <v>2057</v>
      </c>
      <c r="M77" s="12">
        <f t="shared" si="26"/>
        <v>4191</v>
      </c>
      <c r="N77" s="55"/>
      <c r="O77" s="51">
        <f aca="true" t="shared" si="27" ref="O77:Q79">B77/(B77+E77)*100</f>
        <v>9.62651236191478</v>
      </c>
      <c r="P77" s="51">
        <f t="shared" si="27"/>
        <v>5.658324265505985</v>
      </c>
      <c r="Q77" s="51">
        <f t="shared" si="27"/>
        <v>7.675849157528751</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1" t="s">
        <v>12</v>
      </c>
      <c r="B78" s="38">
        <v>30</v>
      </c>
      <c r="C78" s="39">
        <v>11</v>
      </c>
      <c r="D78" s="40">
        <v>41</v>
      </c>
      <c r="E78" s="39">
        <v>660</v>
      </c>
      <c r="F78" s="39">
        <v>521</v>
      </c>
      <c r="G78" s="39">
        <v>1181</v>
      </c>
      <c r="H78" s="38">
        <v>293</v>
      </c>
      <c r="I78" s="39">
        <v>171</v>
      </c>
      <c r="J78" s="40">
        <v>464</v>
      </c>
      <c r="K78" s="39">
        <f t="shared" si="26"/>
        <v>983</v>
      </c>
      <c r="L78" s="39">
        <f t="shared" si="26"/>
        <v>703</v>
      </c>
      <c r="M78" s="39">
        <f t="shared" si="26"/>
        <v>1686</v>
      </c>
      <c r="N78" s="55"/>
      <c r="O78" s="52">
        <f t="shared" si="27"/>
        <v>4.3478260869565215</v>
      </c>
      <c r="P78" s="52">
        <f t="shared" si="27"/>
        <v>2.0676691729323307</v>
      </c>
      <c r="Q78" s="52">
        <f t="shared" si="27"/>
        <v>3.355155482815057</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23</v>
      </c>
      <c r="B79" s="41">
        <f>SUM(B77:B78)</f>
        <v>213</v>
      </c>
      <c r="C79" s="42">
        <f aca="true" t="shared" si="28" ref="C79:J79">SUM(C77:C78)</f>
        <v>115</v>
      </c>
      <c r="D79" s="43">
        <f t="shared" si="28"/>
        <v>328</v>
      </c>
      <c r="E79" s="42">
        <f t="shared" si="28"/>
        <v>2378</v>
      </c>
      <c r="F79" s="42">
        <f t="shared" si="28"/>
        <v>2255</v>
      </c>
      <c r="G79" s="42">
        <f t="shared" si="28"/>
        <v>4633</v>
      </c>
      <c r="H79" s="41">
        <f t="shared" si="28"/>
        <v>526</v>
      </c>
      <c r="I79" s="42">
        <f t="shared" si="28"/>
        <v>390</v>
      </c>
      <c r="J79" s="43">
        <f t="shared" si="28"/>
        <v>916</v>
      </c>
      <c r="K79" s="42">
        <f>SUM(K77:K78)</f>
        <v>3117</v>
      </c>
      <c r="L79" s="42">
        <f>SUM(L77:L78)</f>
        <v>2760</v>
      </c>
      <c r="M79" s="42">
        <f>SUM(M77:M78)</f>
        <v>5877</v>
      </c>
      <c r="N79" s="56"/>
      <c r="O79" s="57">
        <f t="shared" si="27"/>
        <v>8.220764183712852</v>
      </c>
      <c r="P79" s="57">
        <f t="shared" si="27"/>
        <v>4.852320675105485</v>
      </c>
      <c r="Q79" s="57">
        <f t="shared" si="27"/>
        <v>6.6115702479338845</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28" t="s">
        <v>14</v>
      </c>
      <c r="B80" s="25"/>
      <c r="C80" s="26"/>
      <c r="D80" s="27"/>
      <c r="E80" s="26"/>
      <c r="F80" s="26"/>
      <c r="G80" s="26"/>
      <c r="H80" s="25"/>
      <c r="I80" s="26"/>
      <c r="J80" s="27"/>
      <c r="K80" s="26"/>
      <c r="L80" s="26"/>
      <c r="M80" s="26"/>
      <c r="N80" s="56"/>
      <c r="O80" s="53"/>
      <c r="P80" s="53"/>
      <c r="Q80" s="5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71" t="s">
        <v>14</v>
      </c>
      <c r="B81" s="11">
        <v>84</v>
      </c>
      <c r="C81" s="12">
        <v>51</v>
      </c>
      <c r="D81" s="13">
        <v>135</v>
      </c>
      <c r="E81" s="12">
        <v>1499</v>
      </c>
      <c r="F81" s="12">
        <v>1691</v>
      </c>
      <c r="G81" s="12">
        <v>3190</v>
      </c>
      <c r="H81" s="11">
        <v>127</v>
      </c>
      <c r="I81" s="12">
        <v>122</v>
      </c>
      <c r="J81" s="13">
        <v>249</v>
      </c>
      <c r="K81" s="12">
        <f aca="true" t="shared" si="29" ref="K81:M84">SUM(H81,E81,B81)</f>
        <v>1710</v>
      </c>
      <c r="L81" s="12">
        <f t="shared" si="29"/>
        <v>1864</v>
      </c>
      <c r="M81" s="12">
        <f t="shared" si="29"/>
        <v>3574</v>
      </c>
      <c r="N81" s="55"/>
      <c r="O81" s="51">
        <f aca="true" t="shared" si="30" ref="O81:Q84">B81/(B81+E81)*100</f>
        <v>5.306380290587493</v>
      </c>
      <c r="P81" s="51">
        <f t="shared" si="30"/>
        <v>2.9276693455797935</v>
      </c>
      <c r="Q81" s="51">
        <f t="shared" si="30"/>
        <v>4.06015037593985</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73" t="s">
        <v>43</v>
      </c>
      <c r="B82" s="38">
        <v>44</v>
      </c>
      <c r="C82" s="39">
        <v>24</v>
      </c>
      <c r="D82" s="40">
        <v>68</v>
      </c>
      <c r="E82" s="39">
        <v>896</v>
      </c>
      <c r="F82" s="39">
        <v>589</v>
      </c>
      <c r="G82" s="39">
        <v>1485</v>
      </c>
      <c r="H82" s="38">
        <v>174</v>
      </c>
      <c r="I82" s="39">
        <v>140</v>
      </c>
      <c r="J82" s="40">
        <v>314</v>
      </c>
      <c r="K82" s="39">
        <f t="shared" si="29"/>
        <v>1114</v>
      </c>
      <c r="L82" s="39">
        <f t="shared" si="29"/>
        <v>753</v>
      </c>
      <c r="M82" s="39">
        <f t="shared" si="29"/>
        <v>1867</v>
      </c>
      <c r="N82" s="55"/>
      <c r="O82" s="52">
        <f t="shared" si="30"/>
        <v>4.680851063829787</v>
      </c>
      <c r="P82" s="52">
        <f t="shared" si="30"/>
        <v>3.915171288743882</v>
      </c>
      <c r="Q82" s="52">
        <f t="shared" si="30"/>
        <v>4.3786220218931104</v>
      </c>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24" t="s">
        <v>24</v>
      </c>
      <c r="B83" s="44">
        <f>SUM(B81:B82)</f>
        <v>128</v>
      </c>
      <c r="C83" s="45">
        <f aca="true" t="shared" si="31" ref="C83:J83">SUM(C81:C82)</f>
        <v>75</v>
      </c>
      <c r="D83" s="46">
        <f t="shared" si="31"/>
        <v>203</v>
      </c>
      <c r="E83" s="45">
        <f t="shared" si="31"/>
        <v>2395</v>
      </c>
      <c r="F83" s="45">
        <f t="shared" si="31"/>
        <v>2280</v>
      </c>
      <c r="G83" s="45">
        <f t="shared" si="31"/>
        <v>4675</v>
      </c>
      <c r="H83" s="44">
        <f t="shared" si="31"/>
        <v>301</v>
      </c>
      <c r="I83" s="45">
        <f t="shared" si="31"/>
        <v>262</v>
      </c>
      <c r="J83" s="46">
        <f t="shared" si="31"/>
        <v>563</v>
      </c>
      <c r="K83" s="45">
        <f>SUM(K81:K82)</f>
        <v>2824</v>
      </c>
      <c r="L83" s="45">
        <f>SUM(L81:L82)</f>
        <v>2617</v>
      </c>
      <c r="M83" s="45">
        <f>SUM(M81:M82)</f>
        <v>5441</v>
      </c>
      <c r="N83" s="56"/>
      <c r="O83" s="58">
        <f t="shared" si="30"/>
        <v>5.073325406262386</v>
      </c>
      <c r="P83" s="58">
        <f t="shared" si="30"/>
        <v>3.1847133757961785</v>
      </c>
      <c r="Q83" s="58">
        <f t="shared" si="30"/>
        <v>4.161541615416154</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3.5" customHeight="1">
      <c r="A84" s="24" t="s">
        <v>15</v>
      </c>
      <c r="B84" s="41">
        <f>SUM(B83,B79)</f>
        <v>341</v>
      </c>
      <c r="C84" s="42">
        <f aca="true" t="shared" si="32" ref="C84:J84">SUM(C83,C79)</f>
        <v>190</v>
      </c>
      <c r="D84" s="43">
        <f t="shared" si="32"/>
        <v>531</v>
      </c>
      <c r="E84" s="42">
        <f t="shared" si="32"/>
        <v>4773</v>
      </c>
      <c r="F84" s="42">
        <f t="shared" si="32"/>
        <v>4535</v>
      </c>
      <c r="G84" s="42">
        <f t="shared" si="32"/>
        <v>9308</v>
      </c>
      <c r="H84" s="41">
        <f t="shared" si="32"/>
        <v>827</v>
      </c>
      <c r="I84" s="42">
        <f t="shared" si="32"/>
        <v>652</v>
      </c>
      <c r="J84" s="43">
        <f t="shared" si="32"/>
        <v>1479</v>
      </c>
      <c r="K84" s="42">
        <f t="shared" si="29"/>
        <v>5941</v>
      </c>
      <c r="L84" s="42">
        <f t="shared" si="29"/>
        <v>5377</v>
      </c>
      <c r="M84" s="42">
        <f t="shared" si="29"/>
        <v>11318</v>
      </c>
      <c r="N84" s="56"/>
      <c r="O84" s="57">
        <f t="shared" si="30"/>
        <v>6.667970277669144</v>
      </c>
      <c r="P84" s="57">
        <f t="shared" si="30"/>
        <v>4.021164021164021</v>
      </c>
      <c r="Q84" s="57">
        <f t="shared" si="30"/>
        <v>5.396889927838195</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3.5" customHeight="1">
      <c r="A85" s="24"/>
      <c r="B85" s="25"/>
      <c r="C85" s="26"/>
      <c r="D85" s="27"/>
      <c r="E85" s="26"/>
      <c r="F85" s="26"/>
      <c r="G85" s="26"/>
      <c r="H85" s="25"/>
      <c r="I85" s="26"/>
      <c r="J85" s="27"/>
      <c r="K85" s="26"/>
      <c r="L85" s="26"/>
      <c r="M85" s="26"/>
      <c r="N85" s="56"/>
      <c r="O85" s="53"/>
      <c r="P85" s="53"/>
      <c r="Q85" s="5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8" t="s">
        <v>4</v>
      </c>
      <c r="B86" s="25"/>
      <c r="C86" s="26"/>
      <c r="D86" s="27"/>
      <c r="E86" s="26"/>
      <c r="F86" s="26"/>
      <c r="G86" s="26"/>
      <c r="H86" s="25"/>
      <c r="I86" s="26"/>
      <c r="J86" s="27"/>
      <c r="K86" s="26"/>
      <c r="L86" s="26"/>
      <c r="M86" s="26"/>
      <c r="N86" s="56"/>
      <c r="O86" s="26"/>
      <c r="P86" s="26"/>
      <c r="Q86" s="2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17" t="s">
        <v>13</v>
      </c>
      <c r="B87" s="25"/>
      <c r="C87" s="26"/>
      <c r="D87" s="27"/>
      <c r="E87" s="26"/>
      <c r="F87" s="26"/>
      <c r="G87" s="26"/>
      <c r="H87" s="25"/>
      <c r="I87" s="26"/>
      <c r="J87" s="27"/>
      <c r="K87" s="26"/>
      <c r="L87" s="26"/>
      <c r="M87" s="26"/>
      <c r="N87" s="56"/>
      <c r="O87" s="26"/>
      <c r="P87" s="26"/>
      <c r="Q87" s="2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2.75">
      <c r="A88" s="212" t="s">
        <v>61</v>
      </c>
      <c r="B88" s="11">
        <v>28</v>
      </c>
      <c r="C88" s="12">
        <v>34</v>
      </c>
      <c r="D88" s="13">
        <v>62</v>
      </c>
      <c r="E88" s="12">
        <v>670</v>
      </c>
      <c r="F88" s="12">
        <v>903</v>
      </c>
      <c r="G88" s="12">
        <v>1573</v>
      </c>
      <c r="H88" s="11">
        <v>41</v>
      </c>
      <c r="I88" s="12">
        <v>62</v>
      </c>
      <c r="J88" s="13">
        <v>103</v>
      </c>
      <c r="K88" s="12">
        <f aca="true" t="shared" si="33" ref="K88:M92">SUM(H88,E88,B88)</f>
        <v>739</v>
      </c>
      <c r="L88" s="12">
        <f t="shared" si="33"/>
        <v>999</v>
      </c>
      <c r="M88" s="12">
        <f t="shared" si="33"/>
        <v>1738</v>
      </c>
      <c r="N88" s="55"/>
      <c r="O88" s="51">
        <f aca="true" t="shared" si="34" ref="O88:Q92">B88/(B88+E88)*100</f>
        <v>4.011461318051576</v>
      </c>
      <c r="P88" s="51">
        <f t="shared" si="34"/>
        <v>3.628601921024546</v>
      </c>
      <c r="Q88" s="51">
        <f t="shared" si="34"/>
        <v>3.7920489296636086</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212" t="s">
        <v>63</v>
      </c>
      <c r="B89" s="11">
        <v>128</v>
      </c>
      <c r="C89" s="12">
        <v>80</v>
      </c>
      <c r="D89" s="13">
        <v>208</v>
      </c>
      <c r="E89" s="12">
        <v>556</v>
      </c>
      <c r="F89" s="12">
        <v>446</v>
      </c>
      <c r="G89" s="12">
        <v>1002</v>
      </c>
      <c r="H89" s="11">
        <v>105</v>
      </c>
      <c r="I89" s="12">
        <v>80</v>
      </c>
      <c r="J89" s="13">
        <v>185</v>
      </c>
      <c r="K89" s="12">
        <f t="shared" si="33"/>
        <v>789</v>
      </c>
      <c r="L89" s="12">
        <f t="shared" si="33"/>
        <v>606</v>
      </c>
      <c r="M89" s="12">
        <f t="shared" si="33"/>
        <v>1395</v>
      </c>
      <c r="N89" s="55"/>
      <c r="O89" s="51">
        <f t="shared" si="34"/>
        <v>18.71345029239766</v>
      </c>
      <c r="P89" s="51">
        <f t="shared" si="34"/>
        <v>15.209125475285171</v>
      </c>
      <c r="Q89" s="51">
        <f t="shared" si="34"/>
        <v>17.1900826446281</v>
      </c>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212" t="s">
        <v>62</v>
      </c>
      <c r="B90" s="11">
        <v>5</v>
      </c>
      <c r="C90" s="12">
        <v>10</v>
      </c>
      <c r="D90" s="13">
        <v>15</v>
      </c>
      <c r="E90" s="12">
        <v>15</v>
      </c>
      <c r="F90" s="12">
        <v>45</v>
      </c>
      <c r="G90" s="12">
        <v>60</v>
      </c>
      <c r="H90" s="11">
        <v>9</v>
      </c>
      <c r="I90" s="12">
        <v>12</v>
      </c>
      <c r="J90" s="13">
        <v>21</v>
      </c>
      <c r="K90" s="12">
        <f t="shared" si="33"/>
        <v>29</v>
      </c>
      <c r="L90" s="12">
        <f t="shared" si="33"/>
        <v>67</v>
      </c>
      <c r="M90" s="12">
        <f t="shared" si="33"/>
        <v>96</v>
      </c>
      <c r="N90" s="55"/>
      <c r="O90" s="51">
        <f t="shared" si="34"/>
        <v>25</v>
      </c>
      <c r="P90" s="51">
        <f t="shared" si="34"/>
        <v>18.181818181818183</v>
      </c>
      <c r="Q90" s="51">
        <f t="shared" si="34"/>
        <v>20</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212" t="s">
        <v>64</v>
      </c>
      <c r="B91" s="11">
        <v>141</v>
      </c>
      <c r="C91" s="12">
        <v>74</v>
      </c>
      <c r="D91" s="13">
        <v>215</v>
      </c>
      <c r="E91" s="12">
        <v>981</v>
      </c>
      <c r="F91" s="12">
        <v>681</v>
      </c>
      <c r="G91" s="12">
        <v>1662</v>
      </c>
      <c r="H91" s="11">
        <v>313</v>
      </c>
      <c r="I91" s="12">
        <v>166</v>
      </c>
      <c r="J91" s="13">
        <v>479</v>
      </c>
      <c r="K91" s="12">
        <f t="shared" si="33"/>
        <v>1435</v>
      </c>
      <c r="L91" s="12">
        <f t="shared" si="33"/>
        <v>921</v>
      </c>
      <c r="M91" s="12">
        <f t="shared" si="33"/>
        <v>2356</v>
      </c>
      <c r="N91" s="55"/>
      <c r="O91" s="51">
        <f t="shared" si="34"/>
        <v>12.566844919786096</v>
      </c>
      <c r="P91" s="51">
        <f t="shared" si="34"/>
        <v>9.801324503311259</v>
      </c>
      <c r="Q91" s="51">
        <f t="shared" si="34"/>
        <v>11.454448588172616</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64" customFormat="1" ht="12.75">
      <c r="A92" s="24" t="s">
        <v>1</v>
      </c>
      <c r="B92" s="18">
        <f aca="true" t="shared" si="35" ref="B92:J92">SUM(B88:B91)</f>
        <v>302</v>
      </c>
      <c r="C92" s="19">
        <f t="shared" si="35"/>
        <v>198</v>
      </c>
      <c r="D92" s="20">
        <f t="shared" si="35"/>
        <v>500</v>
      </c>
      <c r="E92" s="19">
        <f t="shared" si="35"/>
        <v>2222</v>
      </c>
      <c r="F92" s="19">
        <f t="shared" si="35"/>
        <v>2075</v>
      </c>
      <c r="G92" s="19">
        <f t="shared" si="35"/>
        <v>4297</v>
      </c>
      <c r="H92" s="18">
        <f t="shared" si="35"/>
        <v>468</v>
      </c>
      <c r="I92" s="19">
        <f t="shared" si="35"/>
        <v>320</v>
      </c>
      <c r="J92" s="20">
        <f t="shared" si="35"/>
        <v>788</v>
      </c>
      <c r="K92" s="19">
        <f t="shared" si="33"/>
        <v>2992</v>
      </c>
      <c r="L92" s="19">
        <f t="shared" si="33"/>
        <v>2593</v>
      </c>
      <c r="M92" s="20">
        <f t="shared" si="33"/>
        <v>5585</v>
      </c>
      <c r="N92" s="59"/>
      <c r="O92" s="63">
        <f t="shared" si="34"/>
        <v>11.96513470681458</v>
      </c>
      <c r="P92" s="57">
        <f t="shared" si="34"/>
        <v>8.710954685437748</v>
      </c>
      <c r="Q92" s="57">
        <f t="shared" si="34"/>
        <v>10.423181154888471</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17" t="s">
        <v>14</v>
      </c>
      <c r="B93" s="11"/>
      <c r="C93" s="12"/>
      <c r="D93" s="13"/>
      <c r="E93" s="12"/>
      <c r="F93" s="12"/>
      <c r="G93" s="12"/>
      <c r="H93" s="11"/>
      <c r="I93" s="12"/>
      <c r="J93" s="13"/>
      <c r="K93" s="12"/>
      <c r="L93" s="12"/>
      <c r="M93" s="12"/>
      <c r="N93" s="55"/>
      <c r="O93" s="51"/>
      <c r="P93" s="51"/>
      <c r="Q93" s="51"/>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37" customFormat="1" ht="12.75">
      <c r="A94" s="212" t="s">
        <v>61</v>
      </c>
      <c r="B94" s="11">
        <v>41</v>
      </c>
      <c r="C94" s="12">
        <v>17</v>
      </c>
      <c r="D94" s="13">
        <v>58</v>
      </c>
      <c r="E94" s="12">
        <v>515</v>
      </c>
      <c r="F94" s="12">
        <v>727</v>
      </c>
      <c r="G94" s="12">
        <v>1242</v>
      </c>
      <c r="H94" s="11">
        <v>33</v>
      </c>
      <c r="I94" s="12">
        <v>59</v>
      </c>
      <c r="J94" s="13">
        <v>92</v>
      </c>
      <c r="K94" s="12">
        <f aca="true" t="shared" si="36" ref="K94:M98">SUM(H94,E94,B94)</f>
        <v>589</v>
      </c>
      <c r="L94" s="12">
        <f t="shared" si="36"/>
        <v>803</v>
      </c>
      <c r="M94" s="12">
        <f t="shared" si="36"/>
        <v>1392</v>
      </c>
      <c r="N94" s="55"/>
      <c r="O94" s="51">
        <f aca="true" t="shared" si="37" ref="O94:O99">B94/(B94+E94)*100</f>
        <v>7.374100719424461</v>
      </c>
      <c r="P94" s="51">
        <f aca="true" t="shared" si="38" ref="P94:P99">C94/(C94+F94)*100</f>
        <v>2.28494623655914</v>
      </c>
      <c r="Q94" s="51">
        <f aca="true" t="shared" si="39" ref="Q94:Q99">D94/(D94+G94)*100</f>
        <v>4.461538461538462</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212" t="s">
        <v>63</v>
      </c>
      <c r="B95" s="11">
        <v>74</v>
      </c>
      <c r="C95" s="12">
        <v>40</v>
      </c>
      <c r="D95" s="13">
        <v>114</v>
      </c>
      <c r="E95" s="12">
        <v>621</v>
      </c>
      <c r="F95" s="12">
        <v>507</v>
      </c>
      <c r="G95" s="12">
        <v>1128</v>
      </c>
      <c r="H95" s="11">
        <v>80</v>
      </c>
      <c r="I95" s="12">
        <v>53</v>
      </c>
      <c r="J95" s="13">
        <v>133</v>
      </c>
      <c r="K95" s="12">
        <f t="shared" si="36"/>
        <v>775</v>
      </c>
      <c r="L95" s="12">
        <f t="shared" si="36"/>
        <v>600</v>
      </c>
      <c r="M95" s="12">
        <f t="shared" si="36"/>
        <v>1375</v>
      </c>
      <c r="N95" s="55"/>
      <c r="O95" s="51">
        <f t="shared" si="37"/>
        <v>10.647482014388489</v>
      </c>
      <c r="P95" s="51">
        <f t="shared" si="38"/>
        <v>7.312614259597806</v>
      </c>
      <c r="Q95" s="51">
        <f t="shared" si="39"/>
        <v>9.178743961352657</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212" t="s">
        <v>62</v>
      </c>
      <c r="B96" s="11">
        <v>9</v>
      </c>
      <c r="C96" s="12">
        <v>3</v>
      </c>
      <c r="D96" s="13">
        <v>12</v>
      </c>
      <c r="E96" s="12">
        <v>18</v>
      </c>
      <c r="F96" s="12">
        <v>55</v>
      </c>
      <c r="G96" s="12">
        <v>73</v>
      </c>
      <c r="H96" s="11">
        <v>2</v>
      </c>
      <c r="I96" s="12">
        <v>10</v>
      </c>
      <c r="J96" s="13">
        <v>12</v>
      </c>
      <c r="K96" s="12">
        <f t="shared" si="36"/>
        <v>29</v>
      </c>
      <c r="L96" s="12">
        <f t="shared" si="36"/>
        <v>68</v>
      </c>
      <c r="M96" s="12">
        <f t="shared" si="36"/>
        <v>97</v>
      </c>
      <c r="N96" s="55"/>
      <c r="O96" s="51">
        <f t="shared" si="37"/>
        <v>33.33333333333333</v>
      </c>
      <c r="P96" s="51">
        <f t="shared" si="38"/>
        <v>5.172413793103448</v>
      </c>
      <c r="Q96" s="51">
        <f t="shared" si="39"/>
        <v>14.117647058823529</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212" t="s">
        <v>64</v>
      </c>
      <c r="B97" s="38">
        <v>81</v>
      </c>
      <c r="C97" s="39">
        <v>38</v>
      </c>
      <c r="D97" s="40">
        <v>119</v>
      </c>
      <c r="E97" s="39">
        <v>992</v>
      </c>
      <c r="F97" s="39">
        <v>767</v>
      </c>
      <c r="G97" s="39">
        <v>1759</v>
      </c>
      <c r="H97" s="38">
        <v>151</v>
      </c>
      <c r="I97" s="39">
        <v>111</v>
      </c>
      <c r="J97" s="40">
        <v>262</v>
      </c>
      <c r="K97" s="39">
        <f t="shared" si="36"/>
        <v>1224</v>
      </c>
      <c r="L97" s="39">
        <f t="shared" si="36"/>
        <v>916</v>
      </c>
      <c r="M97" s="39">
        <f t="shared" si="36"/>
        <v>2140</v>
      </c>
      <c r="N97" s="55"/>
      <c r="O97" s="52">
        <f t="shared" si="37"/>
        <v>7.548928238583411</v>
      </c>
      <c r="P97" s="52">
        <f t="shared" si="38"/>
        <v>4.720496894409938</v>
      </c>
      <c r="Q97" s="52">
        <f t="shared" si="39"/>
        <v>6.336528221512247</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24" t="s">
        <v>1</v>
      </c>
      <c r="B98" s="44">
        <f aca="true" t="shared" si="40" ref="B98:J98">SUM(B94:B97)</f>
        <v>205</v>
      </c>
      <c r="C98" s="45">
        <f t="shared" si="40"/>
        <v>98</v>
      </c>
      <c r="D98" s="46">
        <f t="shared" si="40"/>
        <v>303</v>
      </c>
      <c r="E98" s="45">
        <f t="shared" si="40"/>
        <v>2146</v>
      </c>
      <c r="F98" s="45">
        <f t="shared" si="40"/>
        <v>2056</v>
      </c>
      <c r="G98" s="45">
        <f t="shared" si="40"/>
        <v>4202</v>
      </c>
      <c r="H98" s="44">
        <f t="shared" si="40"/>
        <v>266</v>
      </c>
      <c r="I98" s="45">
        <f t="shared" si="40"/>
        <v>233</v>
      </c>
      <c r="J98" s="46">
        <f t="shared" si="40"/>
        <v>499</v>
      </c>
      <c r="K98" s="45">
        <f t="shared" si="36"/>
        <v>2617</v>
      </c>
      <c r="L98" s="45">
        <f t="shared" si="36"/>
        <v>2387</v>
      </c>
      <c r="M98" s="45">
        <f t="shared" si="36"/>
        <v>5004</v>
      </c>
      <c r="N98" s="56"/>
      <c r="O98" s="53">
        <f t="shared" si="37"/>
        <v>8.719693747341557</v>
      </c>
      <c r="P98" s="53">
        <f t="shared" si="38"/>
        <v>4.549675023212628</v>
      </c>
      <c r="Q98" s="53">
        <f t="shared" si="39"/>
        <v>6.725860155382908</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4" t="s">
        <v>17</v>
      </c>
      <c r="B99" s="41">
        <f>SUM(B98,B92)</f>
        <v>507</v>
      </c>
      <c r="C99" s="42">
        <f aca="true" t="shared" si="41" ref="C99:M99">SUM(C98,C92)</f>
        <v>296</v>
      </c>
      <c r="D99" s="43">
        <f t="shared" si="41"/>
        <v>803</v>
      </c>
      <c r="E99" s="42">
        <f t="shared" si="41"/>
        <v>4368</v>
      </c>
      <c r="F99" s="42">
        <f t="shared" si="41"/>
        <v>4131</v>
      </c>
      <c r="G99" s="42">
        <f t="shared" si="41"/>
        <v>8499</v>
      </c>
      <c r="H99" s="41">
        <f t="shared" si="41"/>
        <v>734</v>
      </c>
      <c r="I99" s="42">
        <f t="shared" si="41"/>
        <v>553</v>
      </c>
      <c r="J99" s="43">
        <f t="shared" si="41"/>
        <v>1287</v>
      </c>
      <c r="K99" s="42">
        <f t="shared" si="41"/>
        <v>5609</v>
      </c>
      <c r="L99" s="42">
        <f t="shared" si="41"/>
        <v>4980</v>
      </c>
      <c r="M99" s="42">
        <f t="shared" si="41"/>
        <v>10589</v>
      </c>
      <c r="N99" s="56"/>
      <c r="O99" s="57">
        <f t="shared" si="37"/>
        <v>10.4</v>
      </c>
      <c r="P99" s="57">
        <f t="shared" si="38"/>
        <v>6.686243505760109</v>
      </c>
      <c r="Q99" s="57">
        <f t="shared" si="39"/>
        <v>8.632552139324877</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c r="B100" s="25"/>
      <c r="C100" s="26"/>
      <c r="D100" s="27"/>
      <c r="E100" s="26"/>
      <c r="F100" s="26"/>
      <c r="G100" s="26"/>
      <c r="H100" s="25"/>
      <c r="I100" s="26"/>
      <c r="J100" s="27"/>
      <c r="K100" s="26"/>
      <c r="L100" s="26"/>
      <c r="M100" s="26"/>
      <c r="N100" s="56"/>
      <c r="O100" s="53"/>
      <c r="P100" s="53"/>
      <c r="Q100" s="53"/>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8" t="s">
        <v>18</v>
      </c>
      <c r="B101" s="25"/>
      <c r="C101" s="26"/>
      <c r="D101" s="27"/>
      <c r="E101" s="26"/>
      <c r="F101" s="26"/>
      <c r="G101" s="26"/>
      <c r="H101" s="25"/>
      <c r="I101" s="26"/>
      <c r="J101" s="27"/>
      <c r="K101" s="26"/>
      <c r="L101" s="26"/>
      <c r="M101" s="26"/>
      <c r="N101" s="56"/>
      <c r="O101" s="26"/>
      <c r="P101" s="26"/>
      <c r="Q101" s="2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17" t="s">
        <v>13</v>
      </c>
      <c r="B102" s="25"/>
      <c r="C102" s="26"/>
      <c r="D102" s="27"/>
      <c r="E102" s="26"/>
      <c r="F102" s="26"/>
      <c r="G102" s="26"/>
      <c r="H102" s="25"/>
      <c r="I102" s="26"/>
      <c r="J102" s="27"/>
      <c r="K102" s="26"/>
      <c r="L102" s="26"/>
      <c r="M102" s="26"/>
      <c r="N102" s="56"/>
      <c r="O102" s="26"/>
      <c r="P102" s="26"/>
      <c r="Q102" s="2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ht="12.75">
      <c r="A103" s="212" t="s">
        <v>61</v>
      </c>
      <c r="B103" s="11">
        <v>40</v>
      </c>
      <c r="C103" s="12">
        <v>37</v>
      </c>
      <c r="D103" s="13">
        <v>77</v>
      </c>
      <c r="E103" s="12">
        <v>397</v>
      </c>
      <c r="F103" s="12">
        <v>584</v>
      </c>
      <c r="G103" s="12">
        <v>981</v>
      </c>
      <c r="H103" s="11">
        <v>39</v>
      </c>
      <c r="I103" s="12">
        <v>55</v>
      </c>
      <c r="J103" s="13">
        <v>94</v>
      </c>
      <c r="K103" s="12">
        <f aca="true" t="shared" si="42" ref="K103:M107">SUM(H103,E103,B103)</f>
        <v>476</v>
      </c>
      <c r="L103" s="12">
        <f t="shared" si="42"/>
        <v>676</v>
      </c>
      <c r="M103" s="12">
        <f t="shared" si="42"/>
        <v>1152</v>
      </c>
      <c r="N103" s="55"/>
      <c r="O103" s="51">
        <f aca="true" t="shared" si="43" ref="O103:Q107">B103/(B103+E103)*100</f>
        <v>9.153318077803203</v>
      </c>
      <c r="P103" s="51">
        <f t="shared" si="43"/>
        <v>5.958132045088567</v>
      </c>
      <c r="Q103" s="51">
        <f t="shared" si="43"/>
        <v>7.277882797731569</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212" t="s">
        <v>63</v>
      </c>
      <c r="B104" s="11">
        <v>116</v>
      </c>
      <c r="C104" s="12">
        <v>70</v>
      </c>
      <c r="D104" s="13">
        <v>186</v>
      </c>
      <c r="E104" s="12">
        <v>579</v>
      </c>
      <c r="F104" s="12">
        <v>530</v>
      </c>
      <c r="G104" s="12">
        <v>1109</v>
      </c>
      <c r="H104" s="11">
        <v>56</v>
      </c>
      <c r="I104" s="12">
        <v>59</v>
      </c>
      <c r="J104" s="13">
        <v>115</v>
      </c>
      <c r="K104" s="12">
        <f t="shared" si="42"/>
        <v>751</v>
      </c>
      <c r="L104" s="12">
        <f t="shared" si="42"/>
        <v>659</v>
      </c>
      <c r="M104" s="12">
        <f t="shared" si="42"/>
        <v>1410</v>
      </c>
      <c r="N104" s="55"/>
      <c r="O104" s="51">
        <f t="shared" si="43"/>
        <v>16.69064748201439</v>
      </c>
      <c r="P104" s="51">
        <f t="shared" si="43"/>
        <v>11.666666666666666</v>
      </c>
      <c r="Q104" s="51">
        <f t="shared" si="43"/>
        <v>14.362934362934363</v>
      </c>
    </row>
    <row r="105" spans="1:17" ht="12.75">
      <c r="A105" s="212" t="s">
        <v>62</v>
      </c>
      <c r="B105" s="11">
        <v>6</v>
      </c>
      <c r="C105" s="12">
        <v>10</v>
      </c>
      <c r="D105" s="13">
        <v>16</v>
      </c>
      <c r="E105" s="12">
        <v>26</v>
      </c>
      <c r="F105" s="12">
        <v>72</v>
      </c>
      <c r="G105" s="12">
        <v>98</v>
      </c>
      <c r="H105" s="11">
        <v>14</v>
      </c>
      <c r="I105" s="12">
        <v>26</v>
      </c>
      <c r="J105" s="13">
        <v>40</v>
      </c>
      <c r="K105" s="12">
        <f t="shared" si="42"/>
        <v>46</v>
      </c>
      <c r="L105" s="12">
        <f t="shared" si="42"/>
        <v>108</v>
      </c>
      <c r="M105" s="12">
        <f t="shared" si="42"/>
        <v>154</v>
      </c>
      <c r="N105" s="55"/>
      <c r="O105" s="51">
        <f t="shared" si="43"/>
        <v>18.75</v>
      </c>
      <c r="P105" s="51">
        <f t="shared" si="43"/>
        <v>12.195121951219512</v>
      </c>
      <c r="Q105" s="51">
        <f t="shared" si="43"/>
        <v>14.035087719298245</v>
      </c>
    </row>
    <row r="106" spans="1:17" ht="12.75">
      <c r="A106" s="212" t="s">
        <v>64</v>
      </c>
      <c r="B106" s="11">
        <v>102</v>
      </c>
      <c r="C106" s="12">
        <v>67</v>
      </c>
      <c r="D106" s="13">
        <v>169</v>
      </c>
      <c r="E106" s="12">
        <v>999</v>
      </c>
      <c r="F106" s="12">
        <v>708</v>
      </c>
      <c r="G106" s="12">
        <v>1707</v>
      </c>
      <c r="H106" s="11">
        <v>148</v>
      </c>
      <c r="I106" s="12">
        <v>69</v>
      </c>
      <c r="J106" s="13">
        <v>217</v>
      </c>
      <c r="K106" s="12">
        <f t="shared" si="42"/>
        <v>1249</v>
      </c>
      <c r="L106" s="12">
        <f t="shared" si="42"/>
        <v>844</v>
      </c>
      <c r="M106" s="12">
        <f t="shared" si="42"/>
        <v>2093</v>
      </c>
      <c r="N106" s="55"/>
      <c r="O106" s="51">
        <f t="shared" si="43"/>
        <v>9.264305177111716</v>
      </c>
      <c r="P106" s="51">
        <f t="shared" si="43"/>
        <v>8.645161290322582</v>
      </c>
      <c r="Q106" s="51">
        <f t="shared" si="43"/>
        <v>9.008528784648187</v>
      </c>
    </row>
    <row r="107" spans="1:65" s="24" customFormat="1" ht="12.75">
      <c r="A107" s="24" t="s">
        <v>1</v>
      </c>
      <c r="B107" s="18">
        <f aca="true" t="shared" si="44" ref="B107:J107">SUM(B103:B106)</f>
        <v>264</v>
      </c>
      <c r="C107" s="19">
        <f t="shared" si="44"/>
        <v>184</v>
      </c>
      <c r="D107" s="20">
        <f t="shared" si="44"/>
        <v>448</v>
      </c>
      <c r="E107" s="19">
        <f t="shared" si="44"/>
        <v>2001</v>
      </c>
      <c r="F107" s="19">
        <f t="shared" si="44"/>
        <v>1894</v>
      </c>
      <c r="G107" s="19">
        <f t="shared" si="44"/>
        <v>3895</v>
      </c>
      <c r="H107" s="18">
        <f t="shared" si="44"/>
        <v>257</v>
      </c>
      <c r="I107" s="19">
        <f t="shared" si="44"/>
        <v>209</v>
      </c>
      <c r="J107" s="20">
        <f t="shared" si="44"/>
        <v>466</v>
      </c>
      <c r="K107" s="19">
        <f t="shared" si="42"/>
        <v>2522</v>
      </c>
      <c r="L107" s="19">
        <f t="shared" si="42"/>
        <v>2287</v>
      </c>
      <c r="M107" s="20">
        <f t="shared" si="42"/>
        <v>4809</v>
      </c>
      <c r="N107" s="59"/>
      <c r="O107" s="63">
        <f t="shared" si="43"/>
        <v>11.655629139072849</v>
      </c>
      <c r="P107" s="57">
        <f t="shared" si="43"/>
        <v>8.854667949951876</v>
      </c>
      <c r="Q107" s="57">
        <f t="shared" si="43"/>
        <v>10.315450149666129</v>
      </c>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row>
    <row r="108" spans="1:17" ht="12.75">
      <c r="A108" s="17" t="s">
        <v>14</v>
      </c>
      <c r="B108" s="65"/>
      <c r="C108" s="3"/>
      <c r="D108" s="66"/>
      <c r="H108" s="65"/>
      <c r="I108" s="3"/>
      <c r="J108" s="66"/>
      <c r="K108" s="65"/>
      <c r="L108" s="3"/>
      <c r="M108" s="66"/>
      <c r="N108" s="55"/>
      <c r="O108" s="51"/>
      <c r="P108" s="51"/>
      <c r="Q108" s="51"/>
    </row>
    <row r="109" spans="1:65" ht="12.75">
      <c r="A109" s="212" t="s">
        <v>61</v>
      </c>
      <c r="B109" s="11">
        <v>14</v>
      </c>
      <c r="C109" s="12">
        <v>13</v>
      </c>
      <c r="D109" s="13">
        <v>27</v>
      </c>
      <c r="E109" s="12">
        <v>375</v>
      </c>
      <c r="F109" s="12">
        <v>547</v>
      </c>
      <c r="G109" s="12">
        <v>922</v>
      </c>
      <c r="H109" s="11">
        <v>27</v>
      </c>
      <c r="I109" s="12">
        <v>27</v>
      </c>
      <c r="J109" s="13">
        <v>54</v>
      </c>
      <c r="K109" s="12">
        <f aca="true" t="shared" si="45" ref="K109:M113">SUM(H109,E109,B109)</f>
        <v>416</v>
      </c>
      <c r="L109" s="12">
        <f t="shared" si="45"/>
        <v>587</v>
      </c>
      <c r="M109" s="12">
        <f t="shared" si="45"/>
        <v>1003</v>
      </c>
      <c r="N109" s="55"/>
      <c r="O109" s="51">
        <f aca="true" t="shared" si="46" ref="O109:O115">B109/(B109+E109)*100</f>
        <v>3.5989717223650386</v>
      </c>
      <c r="P109" s="51">
        <f aca="true" t="shared" si="47" ref="P109:P115">C109/(C109+F109)*100</f>
        <v>2.3214285714285716</v>
      </c>
      <c r="Q109" s="51">
        <f aca="true" t="shared" si="48" ref="Q109:Q115">D109/(D109+G109)*100</f>
        <v>2.845100105374078</v>
      </c>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row>
    <row r="110" spans="1:17" s="3" customFormat="1" ht="12.75">
      <c r="A110" s="212" t="s">
        <v>63</v>
      </c>
      <c r="B110" s="11">
        <v>37</v>
      </c>
      <c r="C110" s="12">
        <v>18</v>
      </c>
      <c r="D110" s="13">
        <v>55</v>
      </c>
      <c r="E110" s="12">
        <v>510</v>
      </c>
      <c r="F110" s="12">
        <v>471</v>
      </c>
      <c r="G110" s="12">
        <v>981</v>
      </c>
      <c r="H110" s="11">
        <v>10</v>
      </c>
      <c r="I110" s="12">
        <v>14</v>
      </c>
      <c r="J110" s="13">
        <v>24</v>
      </c>
      <c r="K110" s="12">
        <f t="shared" si="45"/>
        <v>557</v>
      </c>
      <c r="L110" s="12">
        <f t="shared" si="45"/>
        <v>503</v>
      </c>
      <c r="M110" s="12">
        <f t="shared" si="45"/>
        <v>1060</v>
      </c>
      <c r="N110" s="55"/>
      <c r="O110" s="51">
        <f t="shared" si="46"/>
        <v>6.764168190127971</v>
      </c>
      <c r="P110" s="51">
        <f t="shared" si="47"/>
        <v>3.6809815950920246</v>
      </c>
      <c r="Q110" s="51">
        <f t="shared" si="48"/>
        <v>5.308880308880308</v>
      </c>
    </row>
    <row r="111" spans="1:17" s="3" customFormat="1" ht="12.75">
      <c r="A111" s="212" t="s">
        <v>62</v>
      </c>
      <c r="B111" s="11">
        <v>0</v>
      </c>
      <c r="C111" s="12">
        <v>2</v>
      </c>
      <c r="D111" s="13">
        <v>2</v>
      </c>
      <c r="E111" s="12">
        <v>18</v>
      </c>
      <c r="F111" s="12">
        <v>61</v>
      </c>
      <c r="G111" s="12">
        <v>79</v>
      </c>
      <c r="H111" s="11">
        <v>0</v>
      </c>
      <c r="I111" s="12">
        <v>3</v>
      </c>
      <c r="J111" s="13">
        <v>3</v>
      </c>
      <c r="K111" s="12">
        <f t="shared" si="45"/>
        <v>18</v>
      </c>
      <c r="L111" s="12">
        <f t="shared" si="45"/>
        <v>66</v>
      </c>
      <c r="M111" s="12">
        <f t="shared" si="45"/>
        <v>84</v>
      </c>
      <c r="N111" s="55"/>
      <c r="O111" s="51">
        <f t="shared" si="46"/>
        <v>0</v>
      </c>
      <c r="P111" s="51">
        <f t="shared" si="47"/>
        <v>3.1746031746031744</v>
      </c>
      <c r="Q111" s="51">
        <f t="shared" si="48"/>
        <v>2.4691358024691357</v>
      </c>
    </row>
    <row r="112" spans="1:17" ht="12.75">
      <c r="A112" s="212" t="s">
        <v>64</v>
      </c>
      <c r="B112" s="38">
        <v>44</v>
      </c>
      <c r="C112" s="39">
        <v>37</v>
      </c>
      <c r="D112" s="40">
        <v>81</v>
      </c>
      <c r="E112" s="39">
        <v>851</v>
      </c>
      <c r="F112" s="39">
        <v>663</v>
      </c>
      <c r="G112" s="39">
        <v>1514</v>
      </c>
      <c r="H112" s="38">
        <v>10</v>
      </c>
      <c r="I112" s="39">
        <v>4</v>
      </c>
      <c r="J112" s="40">
        <v>14</v>
      </c>
      <c r="K112" s="39">
        <f t="shared" si="45"/>
        <v>905</v>
      </c>
      <c r="L112" s="39">
        <f t="shared" si="45"/>
        <v>704</v>
      </c>
      <c r="M112" s="39">
        <f t="shared" si="45"/>
        <v>1609</v>
      </c>
      <c r="N112" s="55"/>
      <c r="O112" s="52">
        <f t="shared" si="46"/>
        <v>4.916201117318435</v>
      </c>
      <c r="P112" s="52">
        <f t="shared" si="47"/>
        <v>5.285714285714286</v>
      </c>
      <c r="Q112" s="52">
        <f t="shared" si="48"/>
        <v>5.078369905956113</v>
      </c>
    </row>
    <row r="113" spans="1:17" s="1" customFormat="1" ht="12.75">
      <c r="A113" s="24" t="s">
        <v>1</v>
      </c>
      <c r="B113" s="41">
        <f aca="true" t="shared" si="49" ref="B113:J113">SUM(B109:B112)</f>
        <v>95</v>
      </c>
      <c r="C113" s="42">
        <f t="shared" si="49"/>
        <v>70</v>
      </c>
      <c r="D113" s="43">
        <f t="shared" si="49"/>
        <v>165</v>
      </c>
      <c r="E113" s="42">
        <f t="shared" si="49"/>
        <v>1754</v>
      </c>
      <c r="F113" s="42">
        <f t="shared" si="49"/>
        <v>1742</v>
      </c>
      <c r="G113" s="42">
        <f t="shared" si="49"/>
        <v>3496</v>
      </c>
      <c r="H113" s="41">
        <f t="shared" si="49"/>
        <v>47</v>
      </c>
      <c r="I113" s="42">
        <f t="shared" si="49"/>
        <v>48</v>
      </c>
      <c r="J113" s="43">
        <f t="shared" si="49"/>
        <v>95</v>
      </c>
      <c r="K113" s="42">
        <f t="shared" si="45"/>
        <v>1896</v>
      </c>
      <c r="L113" s="42">
        <f t="shared" si="45"/>
        <v>1860</v>
      </c>
      <c r="M113" s="42">
        <f t="shared" si="45"/>
        <v>3756</v>
      </c>
      <c r="N113" s="56"/>
      <c r="O113" s="57">
        <f t="shared" si="46"/>
        <v>5.137912385073013</v>
      </c>
      <c r="P113" s="57">
        <f t="shared" si="47"/>
        <v>3.863134657836645</v>
      </c>
      <c r="Q113" s="57">
        <f t="shared" si="48"/>
        <v>4.506965310024583</v>
      </c>
    </row>
    <row r="114" spans="1:17" s="1" customFormat="1" ht="12.75">
      <c r="A114" s="29" t="s">
        <v>19</v>
      </c>
      <c r="B114" s="18">
        <f>SUM(B113,B107)</f>
        <v>359</v>
      </c>
      <c r="C114" s="19">
        <f aca="true" t="shared" si="50" ref="C114:M114">SUM(C113,C107)</f>
        <v>254</v>
      </c>
      <c r="D114" s="20">
        <f t="shared" si="50"/>
        <v>613</v>
      </c>
      <c r="E114" s="19">
        <f t="shared" si="50"/>
        <v>3755</v>
      </c>
      <c r="F114" s="19">
        <f t="shared" si="50"/>
        <v>3636</v>
      </c>
      <c r="G114" s="19">
        <f t="shared" si="50"/>
        <v>7391</v>
      </c>
      <c r="H114" s="18">
        <f t="shared" si="50"/>
        <v>304</v>
      </c>
      <c r="I114" s="19">
        <f t="shared" si="50"/>
        <v>257</v>
      </c>
      <c r="J114" s="20">
        <f t="shared" si="50"/>
        <v>561</v>
      </c>
      <c r="K114" s="19">
        <f t="shared" si="50"/>
        <v>4418</v>
      </c>
      <c r="L114" s="19">
        <f t="shared" si="50"/>
        <v>4147</v>
      </c>
      <c r="M114" s="19">
        <f t="shared" si="50"/>
        <v>8565</v>
      </c>
      <c r="N114" s="56"/>
      <c r="O114" s="57">
        <f t="shared" si="46"/>
        <v>8.726300437530384</v>
      </c>
      <c r="P114" s="57">
        <f t="shared" si="47"/>
        <v>6.529562982005141</v>
      </c>
      <c r="Q114" s="57">
        <f t="shared" si="48"/>
        <v>7.658670664667666</v>
      </c>
    </row>
    <row r="115" spans="1:17" s="210" customFormat="1" ht="16.5" customHeight="1">
      <c r="A115" s="204" t="s">
        <v>20</v>
      </c>
      <c r="B115" s="205">
        <f>SUM(B114,B99,B84)</f>
        <v>1207</v>
      </c>
      <c r="C115" s="206">
        <f aca="true" t="shared" si="51" ref="C115:M115">SUM(C114,C99,C84)</f>
        <v>740</v>
      </c>
      <c r="D115" s="207">
        <f t="shared" si="51"/>
        <v>1947</v>
      </c>
      <c r="E115" s="206">
        <f t="shared" si="51"/>
        <v>12896</v>
      </c>
      <c r="F115" s="206">
        <f t="shared" si="51"/>
        <v>12302</v>
      </c>
      <c r="G115" s="206">
        <f t="shared" si="51"/>
        <v>25198</v>
      </c>
      <c r="H115" s="205">
        <f t="shared" si="51"/>
        <v>1865</v>
      </c>
      <c r="I115" s="206">
        <f t="shared" si="51"/>
        <v>1462</v>
      </c>
      <c r="J115" s="207">
        <f t="shared" si="51"/>
        <v>3327</v>
      </c>
      <c r="K115" s="206">
        <f t="shared" si="51"/>
        <v>15968</v>
      </c>
      <c r="L115" s="206">
        <f t="shared" si="51"/>
        <v>14504</v>
      </c>
      <c r="M115" s="206">
        <f t="shared" si="51"/>
        <v>30472</v>
      </c>
      <c r="N115" s="208"/>
      <c r="O115" s="209">
        <f t="shared" si="46"/>
        <v>8.55846273842445</v>
      </c>
      <c r="P115" s="209">
        <f t="shared" si="47"/>
        <v>5.673976383990185</v>
      </c>
      <c r="Q115" s="209">
        <f t="shared" si="48"/>
        <v>7.172591637502303</v>
      </c>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8.75" customHeight="1">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ht="12.75">
      <c r="A131" s="30" t="s">
        <v>66</v>
      </c>
    </row>
    <row r="132" spans="1:17" ht="12.75">
      <c r="A132" s="222" t="s">
        <v>5</v>
      </c>
      <c r="B132" s="222"/>
      <c r="C132" s="222"/>
      <c r="D132" s="222"/>
      <c r="E132" s="222"/>
      <c r="F132" s="222"/>
      <c r="G132" s="222"/>
      <c r="H132" s="222"/>
      <c r="I132" s="222"/>
      <c r="J132" s="222"/>
      <c r="K132" s="222"/>
      <c r="L132" s="222"/>
      <c r="M132" s="222"/>
      <c r="N132" s="222"/>
      <c r="O132" s="222"/>
      <c r="P132" s="222"/>
      <c r="Q132" s="222"/>
    </row>
    <row r="133" spans="1:17" ht="12.75">
      <c r="A133" s="222" t="s">
        <v>25</v>
      </c>
      <c r="B133" s="222"/>
      <c r="C133" s="222"/>
      <c r="D133" s="222"/>
      <c r="E133" s="222"/>
      <c r="F133" s="222"/>
      <c r="G133" s="222"/>
      <c r="H133" s="222"/>
      <c r="I133" s="222"/>
      <c r="J133" s="222"/>
      <c r="K133" s="222"/>
      <c r="L133" s="222"/>
      <c r="M133" s="222"/>
      <c r="N133" s="222"/>
      <c r="O133" s="222"/>
      <c r="P133" s="222"/>
      <c r="Q133" s="222"/>
    </row>
    <row r="134" spans="1:17" ht="12.75">
      <c r="A134" s="238" t="s">
        <v>27</v>
      </c>
      <c r="B134" s="238"/>
      <c r="C134" s="238"/>
      <c r="D134" s="238"/>
      <c r="E134" s="238"/>
      <c r="F134" s="238"/>
      <c r="G134" s="238"/>
      <c r="H134" s="238"/>
      <c r="I134" s="238"/>
      <c r="J134" s="238"/>
      <c r="K134" s="238"/>
      <c r="L134" s="238"/>
      <c r="M134" s="238"/>
      <c r="N134" s="238"/>
      <c r="O134" s="238"/>
      <c r="P134" s="238"/>
      <c r="Q134" s="238"/>
    </row>
    <row r="135" ht="12.75">
      <c r="A135" s="1"/>
    </row>
    <row r="136" spans="1:17" ht="12.75">
      <c r="A136" s="222" t="s">
        <v>22</v>
      </c>
      <c r="B136" s="222"/>
      <c r="C136" s="222"/>
      <c r="D136" s="222"/>
      <c r="E136" s="222"/>
      <c r="F136" s="222"/>
      <c r="G136" s="222"/>
      <c r="H136" s="222"/>
      <c r="I136" s="222"/>
      <c r="J136" s="222"/>
      <c r="K136" s="222"/>
      <c r="L136" s="222"/>
      <c r="M136" s="222"/>
      <c r="N136" s="222"/>
      <c r="O136" s="222"/>
      <c r="P136" s="222"/>
      <c r="Q136" s="222"/>
    </row>
    <row r="137" ht="13.5" thickBot="1"/>
    <row r="138" spans="1:17" ht="13.5" customHeight="1">
      <c r="A138" s="4"/>
      <c r="B138" s="240" t="s">
        <v>2</v>
      </c>
      <c r="C138" s="239"/>
      <c r="D138" s="241"/>
      <c r="E138" s="239" t="s">
        <v>3</v>
      </c>
      <c r="F138" s="239"/>
      <c r="G138" s="239"/>
      <c r="H138" s="242" t="s">
        <v>7</v>
      </c>
      <c r="I138" s="243"/>
      <c r="J138" s="244"/>
      <c r="K138" s="239" t="s">
        <v>1</v>
      </c>
      <c r="L138" s="239"/>
      <c r="M138" s="239"/>
      <c r="N138" s="54"/>
      <c r="O138" s="239" t="s">
        <v>53</v>
      </c>
      <c r="P138" s="239"/>
      <c r="Q138" s="239"/>
    </row>
    <row r="139" spans="1:17" ht="12.75">
      <c r="A139" s="5"/>
      <c r="B139" s="6" t="s">
        <v>8</v>
      </c>
      <c r="C139" s="7" t="s">
        <v>0</v>
      </c>
      <c r="D139" s="8" t="s">
        <v>9</v>
      </c>
      <c r="E139" s="7" t="s">
        <v>8</v>
      </c>
      <c r="F139" s="7" t="s">
        <v>0</v>
      </c>
      <c r="G139" s="7" t="s">
        <v>9</v>
      </c>
      <c r="H139" s="6" t="s">
        <v>8</v>
      </c>
      <c r="I139" s="7" t="s">
        <v>0</v>
      </c>
      <c r="J139" s="8" t="s">
        <v>9</v>
      </c>
      <c r="K139" s="7" t="s">
        <v>8</v>
      </c>
      <c r="L139" s="7" t="s">
        <v>0</v>
      </c>
      <c r="M139" s="7" t="s">
        <v>9</v>
      </c>
      <c r="N139" s="55"/>
      <c r="O139" s="7" t="s">
        <v>8</v>
      </c>
      <c r="P139" s="7" t="s">
        <v>0</v>
      </c>
      <c r="Q139" s="7" t="s">
        <v>9</v>
      </c>
    </row>
    <row r="140" spans="1:17" s="30" customFormat="1" ht="12.75">
      <c r="A140" s="17" t="s">
        <v>10</v>
      </c>
      <c r="B140" s="48"/>
      <c r="C140" s="35"/>
      <c r="D140" s="49"/>
      <c r="E140" s="35"/>
      <c r="F140" s="35"/>
      <c r="G140" s="35"/>
      <c r="H140" s="48"/>
      <c r="I140" s="35"/>
      <c r="J140" s="49"/>
      <c r="K140" s="35"/>
      <c r="L140" s="35"/>
      <c r="M140" s="35"/>
      <c r="N140" s="56"/>
      <c r="O140" s="10"/>
      <c r="P140" s="10"/>
      <c r="Q140" s="10"/>
    </row>
    <row r="141" spans="1:17" s="30" customFormat="1" ht="12.75">
      <c r="A141" s="28" t="s">
        <v>13</v>
      </c>
      <c r="B141" s="48"/>
      <c r="C141" s="35"/>
      <c r="D141" s="49"/>
      <c r="E141" s="35"/>
      <c r="F141" s="35"/>
      <c r="G141" s="35"/>
      <c r="H141" s="48"/>
      <c r="I141" s="35"/>
      <c r="J141" s="49"/>
      <c r="K141" s="35"/>
      <c r="L141" s="35"/>
      <c r="M141" s="35"/>
      <c r="N141" s="56"/>
      <c r="O141" s="197"/>
      <c r="P141" s="197"/>
      <c r="Q141" s="197"/>
    </row>
    <row r="142" spans="1:17" ht="12.75">
      <c r="A142" s="71" t="s">
        <v>11</v>
      </c>
      <c r="B142" s="11">
        <f>SUM(B77,B12)</f>
        <v>1098</v>
      </c>
      <c r="C142" s="12">
        <f aca="true" t="shared" si="52" ref="C142:M142">SUM(C77,C12)</f>
        <v>597</v>
      </c>
      <c r="D142" s="13">
        <f t="shared" si="52"/>
        <v>1695</v>
      </c>
      <c r="E142" s="12">
        <f t="shared" si="52"/>
        <v>29891</v>
      </c>
      <c r="F142" s="12">
        <f t="shared" si="52"/>
        <v>29807</v>
      </c>
      <c r="G142" s="12">
        <f t="shared" si="52"/>
        <v>59698</v>
      </c>
      <c r="H142" s="11">
        <f t="shared" si="52"/>
        <v>375</v>
      </c>
      <c r="I142" s="12">
        <f t="shared" si="52"/>
        <v>354</v>
      </c>
      <c r="J142" s="13">
        <f t="shared" si="52"/>
        <v>729</v>
      </c>
      <c r="K142" s="12">
        <f t="shared" si="52"/>
        <v>31364</v>
      </c>
      <c r="L142" s="12">
        <f t="shared" si="52"/>
        <v>30758</v>
      </c>
      <c r="M142" s="12">
        <f t="shared" si="52"/>
        <v>62122</v>
      </c>
      <c r="N142" s="55"/>
      <c r="O142" s="51">
        <f aca="true" t="shared" si="53" ref="O142:Q144">B142/(B142+E142)*100</f>
        <v>3.543192745813031</v>
      </c>
      <c r="P142" s="51">
        <f t="shared" si="53"/>
        <v>1.9635574266543876</v>
      </c>
      <c r="Q142" s="51">
        <f t="shared" si="53"/>
        <v>2.760901079927679</v>
      </c>
    </row>
    <row r="143" spans="1:17" ht="12.75">
      <c r="A143" s="71" t="s">
        <v>12</v>
      </c>
      <c r="B143" s="38">
        <f aca="true" t="shared" si="54" ref="B143:M143">SUM(B78,B13)</f>
        <v>77</v>
      </c>
      <c r="C143" s="39">
        <f t="shared" si="54"/>
        <v>26</v>
      </c>
      <c r="D143" s="40">
        <f t="shared" si="54"/>
        <v>103</v>
      </c>
      <c r="E143" s="39">
        <f t="shared" si="54"/>
        <v>4709</v>
      </c>
      <c r="F143" s="39">
        <f t="shared" si="54"/>
        <v>3806</v>
      </c>
      <c r="G143" s="39">
        <f t="shared" si="54"/>
        <v>8515</v>
      </c>
      <c r="H143" s="38">
        <f t="shared" si="54"/>
        <v>323</v>
      </c>
      <c r="I143" s="39">
        <f t="shared" si="54"/>
        <v>203</v>
      </c>
      <c r="J143" s="40">
        <f t="shared" si="54"/>
        <v>526</v>
      </c>
      <c r="K143" s="39">
        <f t="shared" si="54"/>
        <v>5109</v>
      </c>
      <c r="L143" s="39">
        <f t="shared" si="54"/>
        <v>4035</v>
      </c>
      <c r="M143" s="39">
        <f t="shared" si="54"/>
        <v>9144</v>
      </c>
      <c r="N143" s="55"/>
      <c r="O143" s="52">
        <f t="shared" si="53"/>
        <v>1.6088591725867112</v>
      </c>
      <c r="P143" s="52">
        <f t="shared" si="53"/>
        <v>0.6784968684759917</v>
      </c>
      <c r="Q143" s="52">
        <f t="shared" si="53"/>
        <v>1.1951728939429103</v>
      </c>
    </row>
    <row r="144" spans="1:17" s="1" customFormat="1" ht="12.75">
      <c r="A144" s="24" t="s">
        <v>23</v>
      </c>
      <c r="B144" s="41">
        <f aca="true" t="shared" si="55" ref="B144:M144">SUM(B79,B14)</f>
        <v>1175</v>
      </c>
      <c r="C144" s="42">
        <f t="shared" si="55"/>
        <v>623</v>
      </c>
      <c r="D144" s="43">
        <f t="shared" si="55"/>
        <v>1798</v>
      </c>
      <c r="E144" s="42">
        <f t="shared" si="55"/>
        <v>34600</v>
      </c>
      <c r="F144" s="42">
        <f t="shared" si="55"/>
        <v>33613</v>
      </c>
      <c r="G144" s="42">
        <f t="shared" si="55"/>
        <v>68213</v>
      </c>
      <c r="H144" s="41">
        <f t="shared" si="55"/>
        <v>698</v>
      </c>
      <c r="I144" s="42">
        <f t="shared" si="55"/>
        <v>557</v>
      </c>
      <c r="J144" s="43">
        <f t="shared" si="55"/>
        <v>1255</v>
      </c>
      <c r="K144" s="42">
        <f t="shared" si="55"/>
        <v>36473</v>
      </c>
      <c r="L144" s="42">
        <f>SUM(L79,L14)</f>
        <v>34793</v>
      </c>
      <c r="M144" s="42">
        <f t="shared" si="55"/>
        <v>71266</v>
      </c>
      <c r="N144" s="56"/>
      <c r="O144" s="57">
        <f t="shared" si="53"/>
        <v>3.284416491963662</v>
      </c>
      <c r="P144" s="57">
        <f t="shared" si="53"/>
        <v>1.8197219301320247</v>
      </c>
      <c r="Q144" s="57">
        <f t="shared" si="53"/>
        <v>2.56816785933639</v>
      </c>
    </row>
    <row r="145" spans="1:17" s="1" customFormat="1" ht="12.75">
      <c r="A145" s="28" t="s">
        <v>14</v>
      </c>
      <c r="B145" s="25"/>
      <c r="C145" s="26"/>
      <c r="D145" s="27"/>
      <c r="E145" s="26"/>
      <c r="F145" s="26"/>
      <c r="G145" s="26"/>
      <c r="H145" s="25"/>
      <c r="I145" s="26"/>
      <c r="J145" s="27"/>
      <c r="K145" s="26"/>
      <c r="L145" s="26"/>
      <c r="M145" s="26"/>
      <c r="N145" s="56"/>
      <c r="O145" s="53"/>
      <c r="P145" s="53"/>
      <c r="Q145" s="53"/>
    </row>
    <row r="146" spans="1:17" ht="12.75">
      <c r="A146" s="71" t="s">
        <v>14</v>
      </c>
      <c r="B146" s="11">
        <f aca="true" t="shared" si="56" ref="B146:M146">SUM(B81,B16)</f>
        <v>771</v>
      </c>
      <c r="C146" s="12">
        <f t="shared" si="56"/>
        <v>402</v>
      </c>
      <c r="D146" s="13">
        <f t="shared" si="56"/>
        <v>1173</v>
      </c>
      <c r="E146" s="12">
        <f t="shared" si="56"/>
        <v>27192</v>
      </c>
      <c r="F146" s="12">
        <f t="shared" si="56"/>
        <v>28428</v>
      </c>
      <c r="G146" s="12">
        <f t="shared" si="56"/>
        <v>55620</v>
      </c>
      <c r="H146" s="11">
        <f t="shared" si="56"/>
        <v>188</v>
      </c>
      <c r="I146" s="12">
        <f t="shared" si="56"/>
        <v>179</v>
      </c>
      <c r="J146" s="13">
        <f t="shared" si="56"/>
        <v>367</v>
      </c>
      <c r="K146" s="12">
        <f t="shared" si="56"/>
        <v>28151</v>
      </c>
      <c r="L146" s="12">
        <f t="shared" si="56"/>
        <v>29009</v>
      </c>
      <c r="M146" s="12">
        <f t="shared" si="56"/>
        <v>57160</v>
      </c>
      <c r="N146" s="55"/>
      <c r="O146" s="51">
        <f aca="true" t="shared" si="57" ref="O146:Q149">B146/(B146+E146)*100</f>
        <v>2.7572148911061043</v>
      </c>
      <c r="P146" s="51">
        <f t="shared" si="57"/>
        <v>1.3943808532778357</v>
      </c>
      <c r="Q146" s="51">
        <f t="shared" si="57"/>
        <v>2.065395383233849</v>
      </c>
    </row>
    <row r="147" spans="1:17" ht="12.75">
      <c r="A147" s="73" t="s">
        <v>43</v>
      </c>
      <c r="B147" s="38">
        <f aca="true" t="shared" si="58" ref="B147:M147">SUM(B82,B17)</f>
        <v>259</v>
      </c>
      <c r="C147" s="39">
        <f t="shared" si="58"/>
        <v>123</v>
      </c>
      <c r="D147" s="40">
        <f t="shared" si="58"/>
        <v>382</v>
      </c>
      <c r="E147" s="39">
        <f t="shared" si="58"/>
        <v>6038</v>
      </c>
      <c r="F147" s="39">
        <f t="shared" si="58"/>
        <v>4579</v>
      </c>
      <c r="G147" s="39">
        <f t="shared" si="58"/>
        <v>10617</v>
      </c>
      <c r="H147" s="38">
        <f t="shared" si="58"/>
        <v>215</v>
      </c>
      <c r="I147" s="39">
        <f t="shared" si="58"/>
        <v>180</v>
      </c>
      <c r="J147" s="40">
        <f t="shared" si="58"/>
        <v>395</v>
      </c>
      <c r="K147" s="39">
        <f t="shared" si="58"/>
        <v>6512</v>
      </c>
      <c r="L147" s="39">
        <f t="shared" si="58"/>
        <v>4882</v>
      </c>
      <c r="M147" s="39">
        <f t="shared" si="58"/>
        <v>11394</v>
      </c>
      <c r="N147" s="55"/>
      <c r="O147" s="52">
        <f t="shared" si="57"/>
        <v>4.113069715737653</v>
      </c>
      <c r="P147" s="52">
        <f t="shared" si="57"/>
        <v>2.615908124202467</v>
      </c>
      <c r="Q147" s="52">
        <f t="shared" si="57"/>
        <v>3.473043003909446</v>
      </c>
    </row>
    <row r="148" spans="1:17" s="1" customFormat="1" ht="12.75">
      <c r="A148" s="24" t="s">
        <v>24</v>
      </c>
      <c r="B148" s="44">
        <f aca="true" t="shared" si="59" ref="B148:M148">SUM(B83,B18)</f>
        <v>1030</v>
      </c>
      <c r="C148" s="45">
        <f t="shared" si="59"/>
        <v>525</v>
      </c>
      <c r="D148" s="46">
        <f t="shared" si="59"/>
        <v>1555</v>
      </c>
      <c r="E148" s="45">
        <f t="shared" si="59"/>
        <v>33230</v>
      </c>
      <c r="F148" s="45">
        <f t="shared" si="59"/>
        <v>33007</v>
      </c>
      <c r="G148" s="45">
        <f t="shared" si="59"/>
        <v>66237</v>
      </c>
      <c r="H148" s="44">
        <f t="shared" si="59"/>
        <v>403</v>
      </c>
      <c r="I148" s="45">
        <f t="shared" si="59"/>
        <v>359</v>
      </c>
      <c r="J148" s="46">
        <f t="shared" si="59"/>
        <v>762</v>
      </c>
      <c r="K148" s="45">
        <f t="shared" si="59"/>
        <v>34663</v>
      </c>
      <c r="L148" s="45">
        <f t="shared" si="59"/>
        <v>33891</v>
      </c>
      <c r="M148" s="45">
        <f t="shared" si="59"/>
        <v>68554</v>
      </c>
      <c r="N148" s="56"/>
      <c r="O148" s="58">
        <f t="shared" si="57"/>
        <v>3.0064214827787508</v>
      </c>
      <c r="P148" s="58">
        <f t="shared" si="57"/>
        <v>1.5656686150542765</v>
      </c>
      <c r="Q148" s="58">
        <f t="shared" si="57"/>
        <v>2.2937809771064432</v>
      </c>
    </row>
    <row r="149" spans="1:17" s="1" customFormat="1" ht="13.5" customHeight="1">
      <c r="A149" s="26" t="s">
        <v>15</v>
      </c>
      <c r="B149" s="41">
        <f aca="true" t="shared" si="60" ref="B149:M149">SUM(B84,B19)</f>
        <v>2205</v>
      </c>
      <c r="C149" s="42">
        <f t="shared" si="60"/>
        <v>1148</v>
      </c>
      <c r="D149" s="43">
        <f t="shared" si="60"/>
        <v>3353</v>
      </c>
      <c r="E149" s="42">
        <f t="shared" si="60"/>
        <v>67830</v>
      </c>
      <c r="F149" s="42">
        <f t="shared" si="60"/>
        <v>66620</v>
      </c>
      <c r="G149" s="42">
        <f t="shared" si="60"/>
        <v>134450</v>
      </c>
      <c r="H149" s="41">
        <f t="shared" si="60"/>
        <v>1101</v>
      </c>
      <c r="I149" s="42">
        <f t="shared" si="60"/>
        <v>916</v>
      </c>
      <c r="J149" s="43">
        <f t="shared" si="60"/>
        <v>2017</v>
      </c>
      <c r="K149" s="42">
        <f t="shared" si="60"/>
        <v>71136</v>
      </c>
      <c r="L149" s="42">
        <f>SUM(L84,L19)</f>
        <v>68684</v>
      </c>
      <c r="M149" s="42">
        <f t="shared" si="60"/>
        <v>139820</v>
      </c>
      <c r="N149" s="56"/>
      <c r="O149" s="57">
        <f t="shared" si="57"/>
        <v>3.1484257871064467</v>
      </c>
      <c r="P149" s="57">
        <f t="shared" si="57"/>
        <v>1.694014874276945</v>
      </c>
      <c r="Q149" s="57">
        <f t="shared" si="57"/>
        <v>2.433183602679187</v>
      </c>
    </row>
    <row r="150" spans="1:17" s="1" customFormat="1" ht="13.5" customHeight="1">
      <c r="A150" s="26"/>
      <c r="B150" s="25"/>
      <c r="C150" s="26"/>
      <c r="D150" s="27"/>
      <c r="E150" s="26"/>
      <c r="F150" s="26"/>
      <c r="G150" s="26"/>
      <c r="H150" s="25"/>
      <c r="I150" s="26"/>
      <c r="J150" s="27"/>
      <c r="K150" s="26"/>
      <c r="L150" s="26"/>
      <c r="M150" s="26"/>
      <c r="N150" s="56"/>
      <c r="O150" s="53"/>
      <c r="P150" s="53"/>
      <c r="Q150" s="53"/>
    </row>
    <row r="151" spans="1:17" s="1" customFormat="1" ht="13.5" customHeight="1">
      <c r="A151" s="28" t="s">
        <v>4</v>
      </c>
      <c r="B151" s="25"/>
      <c r="C151" s="26"/>
      <c r="D151" s="27"/>
      <c r="E151" s="26"/>
      <c r="F151" s="26"/>
      <c r="G151" s="26"/>
      <c r="H151" s="25"/>
      <c r="I151" s="26"/>
      <c r="J151" s="27"/>
      <c r="K151" s="26"/>
      <c r="L151" s="26"/>
      <c r="M151" s="26"/>
      <c r="N151" s="56"/>
      <c r="O151" s="26"/>
      <c r="P151" s="26"/>
      <c r="Q151" s="26"/>
    </row>
    <row r="152" spans="1:17" s="1" customFormat="1" ht="13.5" customHeight="1">
      <c r="A152" s="17" t="s">
        <v>13</v>
      </c>
      <c r="B152" s="25"/>
      <c r="C152" s="26"/>
      <c r="D152" s="27"/>
      <c r="E152" s="26"/>
      <c r="F152" s="26"/>
      <c r="G152" s="26"/>
      <c r="H152" s="25"/>
      <c r="I152" s="26"/>
      <c r="J152" s="27"/>
      <c r="K152" s="26"/>
      <c r="L152" s="26"/>
      <c r="M152" s="26"/>
      <c r="N152" s="56"/>
      <c r="O152" s="26"/>
      <c r="P152" s="26"/>
      <c r="Q152" s="26"/>
    </row>
    <row r="153" spans="1:17" ht="12.75">
      <c r="A153" s="212" t="s">
        <v>61</v>
      </c>
      <c r="B153" s="11">
        <f aca="true" t="shared" si="61" ref="B153:M153">SUM(B88,B23)</f>
        <v>456</v>
      </c>
      <c r="C153" s="12">
        <f t="shared" si="61"/>
        <v>312</v>
      </c>
      <c r="D153" s="13">
        <f t="shared" si="61"/>
        <v>768</v>
      </c>
      <c r="E153" s="12">
        <f t="shared" si="61"/>
        <v>14797</v>
      </c>
      <c r="F153" s="12">
        <f t="shared" si="61"/>
        <v>18306</v>
      </c>
      <c r="G153" s="12">
        <f t="shared" si="61"/>
        <v>33103</v>
      </c>
      <c r="H153" s="11">
        <f t="shared" si="61"/>
        <v>79</v>
      </c>
      <c r="I153" s="12">
        <f t="shared" si="61"/>
        <v>101</v>
      </c>
      <c r="J153" s="13">
        <f t="shared" si="61"/>
        <v>180</v>
      </c>
      <c r="K153" s="12">
        <f t="shared" si="61"/>
        <v>15332</v>
      </c>
      <c r="L153" s="12">
        <f t="shared" si="61"/>
        <v>18719</v>
      </c>
      <c r="M153" s="12">
        <f t="shared" si="61"/>
        <v>34051</v>
      </c>
      <c r="N153" s="55"/>
      <c r="O153" s="51">
        <f aca="true" t="shared" si="62" ref="O153:Q157">B153/(B153+E153)*100</f>
        <v>2.9895758211499377</v>
      </c>
      <c r="P153" s="51">
        <f t="shared" si="62"/>
        <v>1.6757976152110858</v>
      </c>
      <c r="Q153" s="51">
        <f t="shared" si="62"/>
        <v>2.2674264119748457</v>
      </c>
    </row>
    <row r="154" spans="1:17" ht="12.75">
      <c r="A154" s="212" t="s">
        <v>63</v>
      </c>
      <c r="B154" s="11">
        <f aca="true" t="shared" si="63" ref="B154:M154">SUM(B89,B24)</f>
        <v>1240</v>
      </c>
      <c r="C154" s="12">
        <f t="shared" si="63"/>
        <v>556</v>
      </c>
      <c r="D154" s="13">
        <f t="shared" si="63"/>
        <v>1796</v>
      </c>
      <c r="E154" s="12">
        <f t="shared" si="63"/>
        <v>9912</v>
      </c>
      <c r="F154" s="12">
        <f t="shared" si="63"/>
        <v>7193</v>
      </c>
      <c r="G154" s="12">
        <f t="shared" si="63"/>
        <v>17105</v>
      </c>
      <c r="H154" s="11">
        <f t="shared" si="63"/>
        <v>138</v>
      </c>
      <c r="I154" s="12">
        <f t="shared" si="63"/>
        <v>98</v>
      </c>
      <c r="J154" s="13">
        <f t="shared" si="63"/>
        <v>236</v>
      </c>
      <c r="K154" s="12">
        <f t="shared" si="63"/>
        <v>11290</v>
      </c>
      <c r="L154" s="12">
        <f t="shared" si="63"/>
        <v>7847</v>
      </c>
      <c r="M154" s="12">
        <f t="shared" si="63"/>
        <v>19137</v>
      </c>
      <c r="N154" s="55"/>
      <c r="O154" s="51">
        <f t="shared" si="62"/>
        <v>11.119081779053085</v>
      </c>
      <c r="P154" s="51">
        <f t="shared" si="62"/>
        <v>7.175119370241322</v>
      </c>
      <c r="Q154" s="51">
        <f t="shared" si="62"/>
        <v>9.502142743770172</v>
      </c>
    </row>
    <row r="155" spans="1:17" ht="12.75">
      <c r="A155" s="212" t="s">
        <v>62</v>
      </c>
      <c r="B155" s="11">
        <f aca="true" t="shared" si="64" ref="B155:M155">SUM(B90,B25)</f>
        <v>91</v>
      </c>
      <c r="C155" s="12">
        <f t="shared" si="64"/>
        <v>91</v>
      </c>
      <c r="D155" s="13">
        <f t="shared" si="64"/>
        <v>182</v>
      </c>
      <c r="E155" s="12">
        <f t="shared" si="64"/>
        <v>360</v>
      </c>
      <c r="F155" s="12">
        <f t="shared" si="64"/>
        <v>751</v>
      </c>
      <c r="G155" s="12">
        <f t="shared" si="64"/>
        <v>1111</v>
      </c>
      <c r="H155" s="11">
        <f t="shared" si="64"/>
        <v>10</v>
      </c>
      <c r="I155" s="12">
        <f t="shared" si="64"/>
        <v>18</v>
      </c>
      <c r="J155" s="13">
        <f t="shared" si="64"/>
        <v>28</v>
      </c>
      <c r="K155" s="12">
        <f t="shared" si="64"/>
        <v>461</v>
      </c>
      <c r="L155" s="12">
        <f t="shared" si="64"/>
        <v>860</v>
      </c>
      <c r="M155" s="12">
        <f t="shared" si="64"/>
        <v>1321</v>
      </c>
      <c r="N155" s="55"/>
      <c r="O155" s="51">
        <f t="shared" si="62"/>
        <v>20.17738359201774</v>
      </c>
      <c r="P155" s="51">
        <f t="shared" si="62"/>
        <v>10.807600950118765</v>
      </c>
      <c r="Q155" s="51">
        <f t="shared" si="62"/>
        <v>14.075792730085073</v>
      </c>
    </row>
    <row r="156" spans="1:17" ht="12.75">
      <c r="A156" s="212" t="s">
        <v>64</v>
      </c>
      <c r="B156" s="11">
        <f aca="true" t="shared" si="65" ref="B156:M156">SUM(B91,B26)</f>
        <v>747</v>
      </c>
      <c r="C156" s="12">
        <f t="shared" si="65"/>
        <v>347</v>
      </c>
      <c r="D156" s="13">
        <f t="shared" si="65"/>
        <v>1094</v>
      </c>
      <c r="E156" s="12">
        <f t="shared" si="65"/>
        <v>6999</v>
      </c>
      <c r="F156" s="12">
        <f t="shared" si="65"/>
        <v>5385</v>
      </c>
      <c r="G156" s="12">
        <f t="shared" si="65"/>
        <v>12384</v>
      </c>
      <c r="H156" s="11">
        <f t="shared" si="65"/>
        <v>434</v>
      </c>
      <c r="I156" s="12">
        <f t="shared" si="65"/>
        <v>253</v>
      </c>
      <c r="J156" s="13">
        <f t="shared" si="65"/>
        <v>687</v>
      </c>
      <c r="K156" s="12">
        <f t="shared" si="65"/>
        <v>8180</v>
      </c>
      <c r="L156" s="12">
        <f t="shared" si="65"/>
        <v>5985</v>
      </c>
      <c r="M156" s="12">
        <f t="shared" si="65"/>
        <v>14165</v>
      </c>
      <c r="N156" s="55"/>
      <c r="O156" s="51">
        <f t="shared" si="62"/>
        <v>9.643687064291246</v>
      </c>
      <c r="P156" s="51">
        <f t="shared" si="62"/>
        <v>6.053733426378227</v>
      </c>
      <c r="Q156" s="51">
        <f t="shared" si="62"/>
        <v>8.116931295444427</v>
      </c>
    </row>
    <row r="157" spans="1:17" s="62" customFormat="1" ht="12.75">
      <c r="A157" s="24" t="s">
        <v>1</v>
      </c>
      <c r="B157" s="18">
        <f aca="true" t="shared" si="66" ref="B157:M157">SUM(B92,B27)</f>
        <v>2534</v>
      </c>
      <c r="C157" s="19">
        <f t="shared" si="66"/>
        <v>1306</v>
      </c>
      <c r="D157" s="20">
        <f t="shared" si="66"/>
        <v>3840</v>
      </c>
      <c r="E157" s="19">
        <f t="shared" si="66"/>
        <v>32068</v>
      </c>
      <c r="F157" s="19">
        <f t="shared" si="66"/>
        <v>31635</v>
      </c>
      <c r="G157" s="19">
        <f t="shared" si="66"/>
        <v>63703</v>
      </c>
      <c r="H157" s="18">
        <f t="shared" si="66"/>
        <v>661</v>
      </c>
      <c r="I157" s="19">
        <f t="shared" si="66"/>
        <v>470</v>
      </c>
      <c r="J157" s="20">
        <f t="shared" si="66"/>
        <v>1131</v>
      </c>
      <c r="K157" s="19">
        <f t="shared" si="66"/>
        <v>35263</v>
      </c>
      <c r="L157" s="19">
        <f t="shared" si="66"/>
        <v>33411</v>
      </c>
      <c r="M157" s="20">
        <f t="shared" si="66"/>
        <v>68674</v>
      </c>
      <c r="N157" s="61"/>
      <c r="O157" s="63">
        <f t="shared" si="62"/>
        <v>7.323276111207444</v>
      </c>
      <c r="P157" s="57">
        <f t="shared" si="62"/>
        <v>3.9646640964148023</v>
      </c>
      <c r="Q157" s="57">
        <f t="shared" si="62"/>
        <v>5.685267163140518</v>
      </c>
    </row>
    <row r="158" spans="1:17" ht="12.75">
      <c r="A158" s="17" t="s">
        <v>14</v>
      </c>
      <c r="B158" s="11"/>
      <c r="C158" s="12"/>
      <c r="D158" s="13"/>
      <c r="E158" s="12"/>
      <c r="F158" s="12"/>
      <c r="G158" s="12"/>
      <c r="H158" s="11"/>
      <c r="I158" s="12"/>
      <c r="J158" s="13"/>
      <c r="K158" s="12"/>
      <c r="L158" s="12"/>
      <c r="M158" s="12"/>
      <c r="N158" s="55"/>
      <c r="O158" s="51"/>
      <c r="P158" s="51"/>
      <c r="Q158" s="51"/>
    </row>
    <row r="159" spans="1:17" ht="12.75">
      <c r="A159" s="212" t="s">
        <v>61</v>
      </c>
      <c r="B159" s="11">
        <f aca="true" t="shared" si="67" ref="B159:M159">SUM(B94,B29)</f>
        <v>374</v>
      </c>
      <c r="C159" s="12">
        <f t="shared" si="67"/>
        <v>187</v>
      </c>
      <c r="D159" s="13">
        <f t="shared" si="67"/>
        <v>561</v>
      </c>
      <c r="E159" s="12">
        <f t="shared" si="67"/>
        <v>12764</v>
      </c>
      <c r="F159" s="12">
        <f t="shared" si="67"/>
        <v>16255</v>
      </c>
      <c r="G159" s="12">
        <f t="shared" si="67"/>
        <v>29019</v>
      </c>
      <c r="H159" s="11">
        <f t="shared" si="67"/>
        <v>59</v>
      </c>
      <c r="I159" s="12">
        <f t="shared" si="67"/>
        <v>89</v>
      </c>
      <c r="J159" s="13">
        <f t="shared" si="67"/>
        <v>148</v>
      </c>
      <c r="K159" s="12">
        <f t="shared" si="67"/>
        <v>13197</v>
      </c>
      <c r="L159" s="12">
        <f t="shared" si="67"/>
        <v>16531</v>
      </c>
      <c r="M159" s="12">
        <f t="shared" si="67"/>
        <v>29728</v>
      </c>
      <c r="N159" s="55"/>
      <c r="O159" s="51">
        <f aca="true" t="shared" si="68" ref="O159:O164">B159/(B159+E159)*100</f>
        <v>2.846704216775765</v>
      </c>
      <c r="P159" s="51">
        <f aca="true" t="shared" si="69" ref="P159:P164">C159/(C159+F159)*100</f>
        <v>1.137331224911811</v>
      </c>
      <c r="Q159" s="51">
        <f aca="true" t="shared" si="70" ref="Q159:Q164">D159/(D159+G159)*100</f>
        <v>1.896551724137931</v>
      </c>
    </row>
    <row r="160" spans="1:17" s="3" customFormat="1" ht="12.75">
      <c r="A160" s="212" t="s">
        <v>63</v>
      </c>
      <c r="B160" s="11">
        <f aca="true" t="shared" si="71" ref="B160:M160">SUM(B95,B30)</f>
        <v>968</v>
      </c>
      <c r="C160" s="12">
        <f t="shared" si="71"/>
        <v>419</v>
      </c>
      <c r="D160" s="13">
        <f t="shared" si="71"/>
        <v>1387</v>
      </c>
      <c r="E160" s="12">
        <f t="shared" si="71"/>
        <v>10532</v>
      </c>
      <c r="F160" s="12">
        <f t="shared" si="71"/>
        <v>8008</v>
      </c>
      <c r="G160" s="12">
        <f t="shared" si="71"/>
        <v>18540</v>
      </c>
      <c r="H160" s="11">
        <f t="shared" si="71"/>
        <v>105</v>
      </c>
      <c r="I160" s="12">
        <f t="shared" si="71"/>
        <v>69</v>
      </c>
      <c r="J160" s="13">
        <f t="shared" si="71"/>
        <v>174</v>
      </c>
      <c r="K160" s="12">
        <f t="shared" si="71"/>
        <v>11605</v>
      </c>
      <c r="L160" s="12">
        <f t="shared" si="71"/>
        <v>8496</v>
      </c>
      <c r="M160" s="12">
        <f t="shared" si="71"/>
        <v>20101</v>
      </c>
      <c r="N160" s="55"/>
      <c r="O160" s="51">
        <f t="shared" si="68"/>
        <v>8.417391304347827</v>
      </c>
      <c r="P160" s="51">
        <f t="shared" si="69"/>
        <v>4.972113444879554</v>
      </c>
      <c r="Q160" s="51">
        <f t="shared" si="70"/>
        <v>6.960405480002008</v>
      </c>
    </row>
    <row r="161" spans="1:17" s="3" customFormat="1" ht="13.5" customHeight="1">
      <c r="A161" s="212" t="s">
        <v>62</v>
      </c>
      <c r="B161" s="11">
        <f aca="true" t="shared" si="72" ref="B161:M161">SUM(B96,B31)</f>
        <v>70</v>
      </c>
      <c r="C161" s="12">
        <f t="shared" si="72"/>
        <v>65</v>
      </c>
      <c r="D161" s="13">
        <f t="shared" si="72"/>
        <v>135</v>
      </c>
      <c r="E161" s="12">
        <f t="shared" si="72"/>
        <v>443</v>
      </c>
      <c r="F161" s="12">
        <f t="shared" si="72"/>
        <v>874</v>
      </c>
      <c r="G161" s="12">
        <f t="shared" si="72"/>
        <v>1317</v>
      </c>
      <c r="H161" s="11">
        <f t="shared" si="72"/>
        <v>3</v>
      </c>
      <c r="I161" s="12">
        <f t="shared" si="72"/>
        <v>11</v>
      </c>
      <c r="J161" s="13">
        <f t="shared" si="72"/>
        <v>14</v>
      </c>
      <c r="K161" s="12">
        <f t="shared" si="72"/>
        <v>516</v>
      </c>
      <c r="L161" s="12">
        <f t="shared" si="72"/>
        <v>950</v>
      </c>
      <c r="M161" s="12">
        <f t="shared" si="72"/>
        <v>1466</v>
      </c>
      <c r="N161" s="55"/>
      <c r="O161" s="51">
        <f t="shared" si="68"/>
        <v>13.64522417153996</v>
      </c>
      <c r="P161" s="51">
        <f t="shared" si="69"/>
        <v>6.922257720979766</v>
      </c>
      <c r="Q161" s="51">
        <f t="shared" si="70"/>
        <v>9.297520661157025</v>
      </c>
    </row>
    <row r="162" spans="1:17" ht="12.75">
      <c r="A162" s="212" t="s">
        <v>64</v>
      </c>
      <c r="B162" s="38">
        <f aca="true" t="shared" si="73" ref="B162:M162">SUM(B97,B32)</f>
        <v>532</v>
      </c>
      <c r="C162" s="39">
        <f t="shared" si="73"/>
        <v>262</v>
      </c>
      <c r="D162" s="40">
        <f t="shared" si="73"/>
        <v>794</v>
      </c>
      <c r="E162" s="39">
        <f t="shared" si="73"/>
        <v>7364</v>
      </c>
      <c r="F162" s="39">
        <f t="shared" si="73"/>
        <v>5912</v>
      </c>
      <c r="G162" s="39">
        <f t="shared" si="73"/>
        <v>13276</v>
      </c>
      <c r="H162" s="38">
        <f t="shared" si="73"/>
        <v>211</v>
      </c>
      <c r="I162" s="39">
        <f t="shared" si="73"/>
        <v>159</v>
      </c>
      <c r="J162" s="40">
        <f t="shared" si="73"/>
        <v>370</v>
      </c>
      <c r="K162" s="39">
        <f t="shared" si="73"/>
        <v>8107</v>
      </c>
      <c r="L162" s="39">
        <f t="shared" si="73"/>
        <v>6333</v>
      </c>
      <c r="M162" s="39">
        <f t="shared" si="73"/>
        <v>14440</v>
      </c>
      <c r="N162" s="55"/>
      <c r="O162" s="52">
        <f t="shared" si="68"/>
        <v>6.73758865248227</v>
      </c>
      <c r="P162" s="52">
        <f t="shared" si="69"/>
        <v>4.243602202785876</v>
      </c>
      <c r="Q162" s="52">
        <f t="shared" si="70"/>
        <v>5.643212508884151</v>
      </c>
    </row>
    <row r="163" spans="1:17" s="1" customFormat="1" ht="12.75">
      <c r="A163" s="24" t="s">
        <v>1</v>
      </c>
      <c r="B163" s="44">
        <f aca="true" t="shared" si="74" ref="B163:M163">SUM(B98,B33)</f>
        <v>1944</v>
      </c>
      <c r="C163" s="45">
        <f t="shared" si="74"/>
        <v>933</v>
      </c>
      <c r="D163" s="46">
        <f t="shared" si="74"/>
        <v>2877</v>
      </c>
      <c r="E163" s="45">
        <f t="shared" si="74"/>
        <v>31103</v>
      </c>
      <c r="F163" s="45">
        <f t="shared" si="74"/>
        <v>31049</v>
      </c>
      <c r="G163" s="45">
        <f t="shared" si="74"/>
        <v>62152</v>
      </c>
      <c r="H163" s="44">
        <f t="shared" si="74"/>
        <v>378</v>
      </c>
      <c r="I163" s="45">
        <f t="shared" si="74"/>
        <v>328</v>
      </c>
      <c r="J163" s="46">
        <f t="shared" si="74"/>
        <v>706</v>
      </c>
      <c r="K163" s="45">
        <f t="shared" si="74"/>
        <v>33425</v>
      </c>
      <c r="L163" s="45">
        <f t="shared" si="74"/>
        <v>32310</v>
      </c>
      <c r="M163" s="45">
        <f t="shared" si="74"/>
        <v>65735</v>
      </c>
      <c r="N163" s="56"/>
      <c r="O163" s="53">
        <f t="shared" si="68"/>
        <v>5.882530940781312</v>
      </c>
      <c r="P163" s="53">
        <f t="shared" si="69"/>
        <v>2.9172659621036834</v>
      </c>
      <c r="Q163" s="53">
        <f t="shared" si="70"/>
        <v>4.424179981239139</v>
      </c>
    </row>
    <row r="164" spans="1:17" s="1" customFormat="1" ht="12.75">
      <c r="A164" s="24" t="s">
        <v>17</v>
      </c>
      <c r="B164" s="41">
        <f aca="true" t="shared" si="75" ref="B164:M164">SUM(B99,B34)</f>
        <v>4478</v>
      </c>
      <c r="C164" s="42">
        <f t="shared" si="75"/>
        <v>2239</v>
      </c>
      <c r="D164" s="43">
        <f t="shared" si="75"/>
        <v>6717</v>
      </c>
      <c r="E164" s="42">
        <f t="shared" si="75"/>
        <v>63171</v>
      </c>
      <c r="F164" s="42">
        <f t="shared" si="75"/>
        <v>62684</v>
      </c>
      <c r="G164" s="42">
        <f t="shared" si="75"/>
        <v>125855</v>
      </c>
      <c r="H164" s="41">
        <f t="shared" si="75"/>
        <v>1039</v>
      </c>
      <c r="I164" s="42">
        <f t="shared" si="75"/>
        <v>798</v>
      </c>
      <c r="J164" s="43">
        <f t="shared" si="75"/>
        <v>1837</v>
      </c>
      <c r="K164" s="42">
        <f t="shared" si="75"/>
        <v>68688</v>
      </c>
      <c r="L164" s="42">
        <f t="shared" si="75"/>
        <v>65721</v>
      </c>
      <c r="M164" s="42">
        <f t="shared" si="75"/>
        <v>134409</v>
      </c>
      <c r="N164" s="56"/>
      <c r="O164" s="57">
        <f t="shared" si="68"/>
        <v>6.619462224127481</v>
      </c>
      <c r="P164" s="57">
        <f t="shared" si="69"/>
        <v>3.448700768602806</v>
      </c>
      <c r="Q164" s="57">
        <f t="shared" si="70"/>
        <v>5.066680747065745</v>
      </c>
    </row>
    <row r="165" spans="1:17" s="1" customFormat="1" ht="12.75">
      <c r="A165" s="24"/>
      <c r="B165" s="25"/>
      <c r="C165" s="26"/>
      <c r="D165" s="27"/>
      <c r="E165" s="26"/>
      <c r="F165" s="26"/>
      <c r="G165" s="26"/>
      <c r="H165" s="25"/>
      <c r="I165" s="26"/>
      <c r="J165" s="27"/>
      <c r="K165" s="26"/>
      <c r="L165" s="26"/>
      <c r="M165" s="26"/>
      <c r="N165" s="56"/>
      <c r="O165" s="53"/>
      <c r="P165" s="53"/>
      <c r="Q165" s="53"/>
    </row>
    <row r="166" spans="1:17" s="1" customFormat="1" ht="12.75">
      <c r="A166" s="28" t="s">
        <v>18</v>
      </c>
      <c r="B166" s="25"/>
      <c r="C166" s="26"/>
      <c r="D166" s="27"/>
      <c r="E166" s="26"/>
      <c r="F166" s="26"/>
      <c r="G166" s="26"/>
      <c r="H166" s="25"/>
      <c r="I166" s="26"/>
      <c r="J166" s="27"/>
      <c r="K166" s="26"/>
      <c r="L166" s="26"/>
      <c r="M166" s="26"/>
      <c r="N166" s="56"/>
      <c r="O166" s="26"/>
      <c r="P166" s="26"/>
      <c r="Q166" s="26"/>
    </row>
    <row r="167" spans="1:17" s="1" customFormat="1" ht="12.75">
      <c r="A167" s="17" t="s">
        <v>13</v>
      </c>
      <c r="B167" s="25"/>
      <c r="C167" s="26"/>
      <c r="D167" s="27"/>
      <c r="E167" s="26"/>
      <c r="F167" s="26"/>
      <c r="G167" s="26"/>
      <c r="H167" s="25"/>
      <c r="I167" s="26"/>
      <c r="J167" s="27"/>
      <c r="K167" s="26"/>
      <c r="L167" s="26"/>
      <c r="M167" s="26"/>
      <c r="N167" s="56"/>
      <c r="O167" s="26"/>
      <c r="P167" s="26"/>
      <c r="Q167" s="26"/>
    </row>
    <row r="168" spans="1:17" ht="12.75">
      <c r="A168" s="212" t="s">
        <v>61</v>
      </c>
      <c r="B168" s="11">
        <f aca="true" t="shared" si="76" ref="B168:M168">SUM(B103,B38)</f>
        <v>695</v>
      </c>
      <c r="C168" s="12">
        <f t="shared" si="76"/>
        <v>431</v>
      </c>
      <c r="D168" s="13">
        <f t="shared" si="76"/>
        <v>1126</v>
      </c>
      <c r="E168" s="12">
        <f t="shared" si="76"/>
        <v>10770</v>
      </c>
      <c r="F168" s="12">
        <f t="shared" si="76"/>
        <v>14868</v>
      </c>
      <c r="G168" s="12">
        <f t="shared" si="76"/>
        <v>25638</v>
      </c>
      <c r="H168" s="11">
        <f t="shared" si="76"/>
        <v>69</v>
      </c>
      <c r="I168" s="12">
        <f t="shared" si="76"/>
        <v>90</v>
      </c>
      <c r="J168" s="13">
        <f t="shared" si="76"/>
        <v>159</v>
      </c>
      <c r="K168" s="12">
        <f t="shared" si="76"/>
        <v>11534</v>
      </c>
      <c r="L168" s="12">
        <f t="shared" si="76"/>
        <v>15389</v>
      </c>
      <c r="M168" s="12">
        <f t="shared" si="76"/>
        <v>26923</v>
      </c>
      <c r="N168" s="55"/>
      <c r="O168" s="51">
        <f aca="true" t="shared" si="77" ref="O168:Q172">B168/(B168+E168)*100</f>
        <v>6.061927605756651</v>
      </c>
      <c r="P168" s="51">
        <f t="shared" si="77"/>
        <v>2.817177593306752</v>
      </c>
      <c r="Q168" s="51">
        <f t="shared" si="77"/>
        <v>4.207143924674937</v>
      </c>
    </row>
    <row r="169" spans="1:17" ht="12.75">
      <c r="A169" s="212" t="s">
        <v>63</v>
      </c>
      <c r="B169" s="11">
        <f aca="true" t="shared" si="78" ref="B169:M169">SUM(B104,B39)</f>
        <v>1721</v>
      </c>
      <c r="C169" s="12">
        <f t="shared" si="78"/>
        <v>850</v>
      </c>
      <c r="D169" s="13">
        <f t="shared" si="78"/>
        <v>2571</v>
      </c>
      <c r="E169" s="12">
        <f t="shared" si="78"/>
        <v>11379</v>
      </c>
      <c r="F169" s="12">
        <f t="shared" si="78"/>
        <v>8858</v>
      </c>
      <c r="G169" s="12">
        <f t="shared" si="78"/>
        <v>20237</v>
      </c>
      <c r="H169" s="11">
        <f t="shared" si="78"/>
        <v>83</v>
      </c>
      <c r="I169" s="12">
        <f t="shared" si="78"/>
        <v>86</v>
      </c>
      <c r="J169" s="13">
        <f t="shared" si="78"/>
        <v>169</v>
      </c>
      <c r="K169" s="12">
        <f t="shared" si="78"/>
        <v>13183</v>
      </c>
      <c r="L169" s="12">
        <f t="shared" si="78"/>
        <v>9794</v>
      </c>
      <c r="M169" s="12">
        <f t="shared" si="78"/>
        <v>22977</v>
      </c>
      <c r="N169" s="55"/>
      <c r="O169" s="51">
        <f t="shared" si="77"/>
        <v>13.137404580152673</v>
      </c>
      <c r="P169" s="51">
        <f t="shared" si="77"/>
        <v>8.755665430572723</v>
      </c>
      <c r="Q169" s="51">
        <f t="shared" si="77"/>
        <v>11.272360575236759</v>
      </c>
    </row>
    <row r="170" spans="1:17" ht="12.75">
      <c r="A170" s="212" t="s">
        <v>62</v>
      </c>
      <c r="B170" s="11">
        <f aca="true" t="shared" si="79" ref="B170:M170">SUM(B105,B40)</f>
        <v>121</v>
      </c>
      <c r="C170" s="12">
        <f t="shared" si="79"/>
        <v>139</v>
      </c>
      <c r="D170" s="13">
        <f t="shared" si="79"/>
        <v>260</v>
      </c>
      <c r="E170" s="12">
        <f t="shared" si="79"/>
        <v>539</v>
      </c>
      <c r="F170" s="12">
        <f t="shared" si="79"/>
        <v>992</v>
      </c>
      <c r="G170" s="12">
        <f t="shared" si="79"/>
        <v>1531</v>
      </c>
      <c r="H170" s="11">
        <f t="shared" si="79"/>
        <v>21</v>
      </c>
      <c r="I170" s="12">
        <f t="shared" si="79"/>
        <v>31</v>
      </c>
      <c r="J170" s="13">
        <f t="shared" si="79"/>
        <v>52</v>
      </c>
      <c r="K170" s="12">
        <f t="shared" si="79"/>
        <v>681</v>
      </c>
      <c r="L170" s="12">
        <f t="shared" si="79"/>
        <v>1162</v>
      </c>
      <c r="M170" s="12">
        <f t="shared" si="79"/>
        <v>1843</v>
      </c>
      <c r="N170" s="55"/>
      <c r="O170" s="51">
        <f t="shared" si="77"/>
        <v>18.333333333333332</v>
      </c>
      <c r="P170" s="51">
        <f t="shared" si="77"/>
        <v>12.29000884173298</v>
      </c>
      <c r="Q170" s="51">
        <f t="shared" si="77"/>
        <v>14.517029592406477</v>
      </c>
    </row>
    <row r="171" spans="1:17" ht="12.75">
      <c r="A171" s="212" t="s">
        <v>64</v>
      </c>
      <c r="B171" s="11">
        <f aca="true" t="shared" si="80" ref="B171:M171">SUM(B106,B41)</f>
        <v>722</v>
      </c>
      <c r="C171" s="12">
        <f t="shared" si="80"/>
        <v>536</v>
      </c>
      <c r="D171" s="13">
        <f t="shared" si="80"/>
        <v>1258</v>
      </c>
      <c r="E171" s="12">
        <f t="shared" si="80"/>
        <v>7714</v>
      </c>
      <c r="F171" s="12">
        <f t="shared" si="80"/>
        <v>6007</v>
      </c>
      <c r="G171" s="12">
        <f t="shared" si="80"/>
        <v>13721</v>
      </c>
      <c r="H171" s="11">
        <f t="shared" si="80"/>
        <v>266</v>
      </c>
      <c r="I171" s="12">
        <f t="shared" si="80"/>
        <v>166</v>
      </c>
      <c r="J171" s="13">
        <f t="shared" si="80"/>
        <v>432</v>
      </c>
      <c r="K171" s="12">
        <f t="shared" si="80"/>
        <v>8702</v>
      </c>
      <c r="L171" s="12">
        <f t="shared" si="80"/>
        <v>6709</v>
      </c>
      <c r="M171" s="12">
        <f t="shared" si="80"/>
        <v>15411</v>
      </c>
      <c r="N171" s="55"/>
      <c r="O171" s="51">
        <f t="shared" si="77"/>
        <v>8.558558558558559</v>
      </c>
      <c r="P171" s="51">
        <f t="shared" si="77"/>
        <v>8.19196087421672</v>
      </c>
      <c r="Q171" s="51">
        <f t="shared" si="77"/>
        <v>8.398424460911944</v>
      </c>
    </row>
    <row r="172" spans="1:17" s="62" customFormat="1" ht="12.75">
      <c r="A172" s="24" t="s">
        <v>1</v>
      </c>
      <c r="B172" s="18">
        <f aca="true" t="shared" si="81" ref="B172:M172">SUM(B107,B42)</f>
        <v>3259</v>
      </c>
      <c r="C172" s="19">
        <f t="shared" si="81"/>
        <v>1956</v>
      </c>
      <c r="D172" s="20">
        <f t="shared" si="81"/>
        <v>5215</v>
      </c>
      <c r="E172" s="19">
        <f t="shared" si="81"/>
        <v>30402</v>
      </c>
      <c r="F172" s="19">
        <f t="shared" si="81"/>
        <v>30725</v>
      </c>
      <c r="G172" s="19">
        <f t="shared" si="81"/>
        <v>61127</v>
      </c>
      <c r="H172" s="18">
        <f t="shared" si="81"/>
        <v>439</v>
      </c>
      <c r="I172" s="19">
        <f t="shared" si="81"/>
        <v>373</v>
      </c>
      <c r="J172" s="20">
        <f t="shared" si="81"/>
        <v>812</v>
      </c>
      <c r="K172" s="19">
        <f t="shared" si="81"/>
        <v>34100</v>
      </c>
      <c r="L172" s="19">
        <f t="shared" si="81"/>
        <v>33054</v>
      </c>
      <c r="M172" s="20">
        <f t="shared" si="81"/>
        <v>67154</v>
      </c>
      <c r="N172" s="61"/>
      <c r="O172" s="63">
        <f t="shared" si="77"/>
        <v>9.681827634354297</v>
      </c>
      <c r="P172" s="57">
        <f t="shared" si="77"/>
        <v>5.9851289740216025</v>
      </c>
      <c r="Q172" s="57">
        <f t="shared" si="77"/>
        <v>7.860782008380815</v>
      </c>
    </row>
    <row r="173" spans="1:17" ht="12.75">
      <c r="A173" s="17" t="s">
        <v>14</v>
      </c>
      <c r="B173" s="11"/>
      <c r="C173" s="12"/>
      <c r="D173" s="13"/>
      <c r="E173" s="12"/>
      <c r="F173" s="12"/>
      <c r="G173" s="12"/>
      <c r="H173" s="11"/>
      <c r="I173" s="12"/>
      <c r="J173" s="13"/>
      <c r="K173" s="12"/>
      <c r="L173" s="12"/>
      <c r="M173" s="12"/>
      <c r="N173" s="55"/>
      <c r="O173" s="51"/>
      <c r="P173" s="51"/>
      <c r="Q173" s="51"/>
    </row>
    <row r="174" spans="1:17" ht="12.75">
      <c r="A174" s="212" t="s">
        <v>61</v>
      </c>
      <c r="B174" s="11">
        <f aca="true" t="shared" si="82" ref="B174:M174">SUM(B109,B44)</f>
        <v>166</v>
      </c>
      <c r="C174" s="12">
        <f t="shared" si="82"/>
        <v>101</v>
      </c>
      <c r="D174" s="13">
        <f t="shared" si="82"/>
        <v>267</v>
      </c>
      <c r="E174" s="12">
        <f t="shared" si="82"/>
        <v>10354</v>
      </c>
      <c r="F174" s="12">
        <f t="shared" si="82"/>
        <v>14423</v>
      </c>
      <c r="G174" s="12">
        <f t="shared" si="82"/>
        <v>24777</v>
      </c>
      <c r="H174" s="11">
        <f t="shared" si="82"/>
        <v>46</v>
      </c>
      <c r="I174" s="12">
        <f t="shared" si="82"/>
        <v>63</v>
      </c>
      <c r="J174" s="13">
        <f t="shared" si="82"/>
        <v>109</v>
      </c>
      <c r="K174" s="12">
        <f t="shared" si="82"/>
        <v>10566</v>
      </c>
      <c r="L174" s="12">
        <f t="shared" si="82"/>
        <v>14587</v>
      </c>
      <c r="M174" s="12">
        <f t="shared" si="82"/>
        <v>25153</v>
      </c>
      <c r="N174" s="55"/>
      <c r="O174" s="51">
        <f aca="true" t="shared" si="83" ref="O174:O180">B174/(B174+E174)*100</f>
        <v>1.5779467680608366</v>
      </c>
      <c r="P174" s="51">
        <f aca="true" t="shared" si="84" ref="P174:P180">C174/(C174+F174)*100</f>
        <v>0.6954007160561828</v>
      </c>
      <c r="Q174" s="51">
        <f aca="true" t="shared" si="85" ref="Q174:Q180">D174/(D174+G174)*100</f>
        <v>1.0661236224245327</v>
      </c>
    </row>
    <row r="175" spans="1:17" s="3" customFormat="1" ht="12.75">
      <c r="A175" s="212" t="s">
        <v>63</v>
      </c>
      <c r="B175" s="11">
        <f aca="true" t="shared" si="86" ref="B175:M175">SUM(B110,B45)</f>
        <v>509</v>
      </c>
      <c r="C175" s="12">
        <f t="shared" si="86"/>
        <v>190</v>
      </c>
      <c r="D175" s="13">
        <f t="shared" si="86"/>
        <v>699</v>
      </c>
      <c r="E175" s="12">
        <f t="shared" si="86"/>
        <v>10981</v>
      </c>
      <c r="F175" s="12">
        <f t="shared" si="86"/>
        <v>8791</v>
      </c>
      <c r="G175" s="12">
        <f t="shared" si="86"/>
        <v>19772</v>
      </c>
      <c r="H175" s="11">
        <f t="shared" si="86"/>
        <v>25</v>
      </c>
      <c r="I175" s="12">
        <f t="shared" si="86"/>
        <v>18</v>
      </c>
      <c r="J175" s="13">
        <f t="shared" si="86"/>
        <v>43</v>
      </c>
      <c r="K175" s="12">
        <f t="shared" si="86"/>
        <v>11515</v>
      </c>
      <c r="L175" s="12">
        <f t="shared" si="86"/>
        <v>8999</v>
      </c>
      <c r="M175" s="12">
        <f t="shared" si="86"/>
        <v>20514</v>
      </c>
      <c r="N175" s="55"/>
      <c r="O175" s="51">
        <f t="shared" si="83"/>
        <v>4.42993907745866</v>
      </c>
      <c r="P175" s="51">
        <f t="shared" si="84"/>
        <v>2.1155773299187173</v>
      </c>
      <c r="Q175" s="51">
        <f t="shared" si="85"/>
        <v>3.4145864882028234</v>
      </c>
    </row>
    <row r="176" spans="1:17" s="3" customFormat="1" ht="12.75">
      <c r="A176" s="212" t="s">
        <v>62</v>
      </c>
      <c r="B176" s="11">
        <f aca="true" t="shared" si="87" ref="B176:M176">SUM(B111,B46)</f>
        <v>17</v>
      </c>
      <c r="C176" s="12">
        <f t="shared" si="87"/>
        <v>23</v>
      </c>
      <c r="D176" s="13">
        <f t="shared" si="87"/>
        <v>40</v>
      </c>
      <c r="E176" s="12">
        <f t="shared" si="87"/>
        <v>437</v>
      </c>
      <c r="F176" s="12">
        <f t="shared" si="87"/>
        <v>947</v>
      </c>
      <c r="G176" s="12">
        <f t="shared" si="87"/>
        <v>1384</v>
      </c>
      <c r="H176" s="11">
        <f t="shared" si="87"/>
        <v>0</v>
      </c>
      <c r="I176" s="12">
        <f t="shared" si="87"/>
        <v>3</v>
      </c>
      <c r="J176" s="13">
        <f t="shared" si="87"/>
        <v>3</v>
      </c>
      <c r="K176" s="12">
        <f t="shared" si="87"/>
        <v>454</v>
      </c>
      <c r="L176" s="12">
        <f t="shared" si="87"/>
        <v>973</v>
      </c>
      <c r="M176" s="12">
        <f t="shared" si="87"/>
        <v>1427</v>
      </c>
      <c r="N176" s="55"/>
      <c r="O176" s="51">
        <f t="shared" si="83"/>
        <v>3.7444933920704844</v>
      </c>
      <c r="P176" s="51">
        <f t="shared" si="84"/>
        <v>2.3711340206185567</v>
      </c>
      <c r="Q176" s="51">
        <f t="shared" si="85"/>
        <v>2.8089887640449436</v>
      </c>
    </row>
    <row r="177" spans="1:17" ht="12.75">
      <c r="A177" s="212" t="s">
        <v>64</v>
      </c>
      <c r="B177" s="38">
        <f aca="true" t="shared" si="88" ref="B177:M177">SUM(B112,B47)</f>
        <v>362</v>
      </c>
      <c r="C177" s="39">
        <f t="shared" si="88"/>
        <v>209</v>
      </c>
      <c r="D177" s="40">
        <f t="shared" si="88"/>
        <v>571</v>
      </c>
      <c r="E177" s="39">
        <f t="shared" si="88"/>
        <v>7265</v>
      </c>
      <c r="F177" s="39">
        <f t="shared" si="88"/>
        <v>5944</v>
      </c>
      <c r="G177" s="39">
        <f t="shared" si="88"/>
        <v>13209</v>
      </c>
      <c r="H177" s="38">
        <f t="shared" si="88"/>
        <v>29</v>
      </c>
      <c r="I177" s="39">
        <f t="shared" si="88"/>
        <v>27</v>
      </c>
      <c r="J177" s="40">
        <f t="shared" si="88"/>
        <v>56</v>
      </c>
      <c r="K177" s="39">
        <f t="shared" si="88"/>
        <v>7656</v>
      </c>
      <c r="L177" s="39">
        <f t="shared" si="88"/>
        <v>6180</v>
      </c>
      <c r="M177" s="39">
        <f t="shared" si="88"/>
        <v>13836</v>
      </c>
      <c r="N177" s="55"/>
      <c r="O177" s="52">
        <f t="shared" si="83"/>
        <v>4.746296053494166</v>
      </c>
      <c r="P177" s="52">
        <f t="shared" si="84"/>
        <v>3.3967170485941818</v>
      </c>
      <c r="Q177" s="52">
        <f t="shared" si="85"/>
        <v>4.143686502177068</v>
      </c>
    </row>
    <row r="178" spans="1:17" s="1" customFormat="1" ht="12.75">
      <c r="A178" s="24" t="s">
        <v>1</v>
      </c>
      <c r="B178" s="41">
        <f aca="true" t="shared" si="89" ref="B178:M178">SUM(B113,B48)</f>
        <v>1054</v>
      </c>
      <c r="C178" s="42">
        <f t="shared" si="89"/>
        <v>523</v>
      </c>
      <c r="D178" s="43">
        <f t="shared" si="89"/>
        <v>1577</v>
      </c>
      <c r="E178" s="42">
        <f t="shared" si="89"/>
        <v>29037</v>
      </c>
      <c r="F178" s="42">
        <f t="shared" si="89"/>
        <v>30105</v>
      </c>
      <c r="G178" s="42">
        <f t="shared" si="89"/>
        <v>59142</v>
      </c>
      <c r="H178" s="41">
        <f t="shared" si="89"/>
        <v>100</v>
      </c>
      <c r="I178" s="42">
        <f t="shared" si="89"/>
        <v>111</v>
      </c>
      <c r="J178" s="43">
        <f t="shared" si="89"/>
        <v>211</v>
      </c>
      <c r="K178" s="42">
        <f t="shared" si="89"/>
        <v>30191</v>
      </c>
      <c r="L178" s="42">
        <f t="shared" si="89"/>
        <v>30739</v>
      </c>
      <c r="M178" s="42">
        <f t="shared" si="89"/>
        <v>60930</v>
      </c>
      <c r="N178" s="56"/>
      <c r="O178" s="57">
        <f t="shared" si="83"/>
        <v>3.50270845103187</v>
      </c>
      <c r="P178" s="57">
        <f t="shared" si="84"/>
        <v>1.707587828131122</v>
      </c>
      <c r="Q178" s="57">
        <f t="shared" si="85"/>
        <v>2.5972100989805496</v>
      </c>
    </row>
    <row r="179" spans="1:17" s="1" customFormat="1" ht="12.75">
      <c r="A179" s="29" t="s">
        <v>19</v>
      </c>
      <c r="B179" s="18">
        <f aca="true" t="shared" si="90" ref="B179:M179">SUM(B114,B49)</f>
        <v>4313</v>
      </c>
      <c r="C179" s="19">
        <f t="shared" si="90"/>
        <v>2479</v>
      </c>
      <c r="D179" s="20">
        <f t="shared" si="90"/>
        <v>6792</v>
      </c>
      <c r="E179" s="19">
        <f t="shared" si="90"/>
        <v>59439</v>
      </c>
      <c r="F179" s="19">
        <f t="shared" si="90"/>
        <v>60830</v>
      </c>
      <c r="G179" s="19">
        <f t="shared" si="90"/>
        <v>120269</v>
      </c>
      <c r="H179" s="18">
        <f t="shared" si="90"/>
        <v>539</v>
      </c>
      <c r="I179" s="19">
        <f t="shared" si="90"/>
        <v>484</v>
      </c>
      <c r="J179" s="20">
        <f t="shared" si="90"/>
        <v>1023</v>
      </c>
      <c r="K179" s="19">
        <f t="shared" si="90"/>
        <v>64291</v>
      </c>
      <c r="L179" s="19">
        <f t="shared" si="90"/>
        <v>63793</v>
      </c>
      <c r="M179" s="20">
        <f t="shared" si="90"/>
        <v>128084</v>
      </c>
      <c r="N179" s="56"/>
      <c r="O179" s="57">
        <f t="shared" si="83"/>
        <v>6.765277952064248</v>
      </c>
      <c r="P179" s="57">
        <f t="shared" si="84"/>
        <v>3.9157149852311677</v>
      </c>
      <c r="Q179" s="57">
        <f t="shared" si="85"/>
        <v>5.345463989737213</v>
      </c>
    </row>
    <row r="180" spans="1:17" s="210" customFormat="1" ht="18" customHeight="1">
      <c r="A180" s="204" t="s">
        <v>20</v>
      </c>
      <c r="B180" s="205">
        <f aca="true" t="shared" si="91" ref="B180:M180">SUM(B115,B50)</f>
        <v>10996</v>
      </c>
      <c r="C180" s="206">
        <f t="shared" si="91"/>
        <v>5866</v>
      </c>
      <c r="D180" s="207">
        <f t="shared" si="91"/>
        <v>16862</v>
      </c>
      <c r="E180" s="206">
        <f t="shared" si="91"/>
        <v>190440</v>
      </c>
      <c r="F180" s="206">
        <f t="shared" si="91"/>
        <v>190134</v>
      </c>
      <c r="G180" s="206">
        <f t="shared" si="91"/>
        <v>380574</v>
      </c>
      <c r="H180" s="205">
        <f t="shared" si="91"/>
        <v>2679</v>
      </c>
      <c r="I180" s="206">
        <f t="shared" si="91"/>
        <v>2198</v>
      </c>
      <c r="J180" s="207">
        <f t="shared" si="91"/>
        <v>4877</v>
      </c>
      <c r="K180" s="206">
        <f t="shared" si="91"/>
        <v>204115</v>
      </c>
      <c r="L180" s="206">
        <f t="shared" si="91"/>
        <v>198198</v>
      </c>
      <c r="M180" s="206">
        <f t="shared" si="91"/>
        <v>402313</v>
      </c>
      <c r="N180" s="208"/>
      <c r="O180" s="209">
        <f t="shared" si="83"/>
        <v>5.458805774538812</v>
      </c>
      <c r="P180" s="209">
        <f t="shared" si="84"/>
        <v>2.992857142857143</v>
      </c>
      <c r="Q180" s="209">
        <f t="shared" si="85"/>
        <v>4.242695679304341</v>
      </c>
    </row>
    <row r="181" ht="6" customHeight="1"/>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sheetData>
  <sheetProtection/>
  <mergeCells count="27">
    <mergeCell ref="A67:Q67"/>
    <mergeCell ref="A6:Q6"/>
    <mergeCell ref="A4:Q4"/>
    <mergeCell ref="A3:Q3"/>
    <mergeCell ref="A2:Q2"/>
    <mergeCell ref="O8:Q8"/>
    <mergeCell ref="B8:D8"/>
    <mergeCell ref="E8:G8"/>
    <mergeCell ref="H8:J8"/>
    <mergeCell ref="K8:M8"/>
    <mergeCell ref="A69:Q69"/>
    <mergeCell ref="A68:Q68"/>
    <mergeCell ref="B73:D73"/>
    <mergeCell ref="E73:G73"/>
    <mergeCell ref="H73:J73"/>
    <mergeCell ref="K73:M73"/>
    <mergeCell ref="A71:Q71"/>
    <mergeCell ref="O73:Q73"/>
    <mergeCell ref="A134:Q134"/>
    <mergeCell ref="A133:Q133"/>
    <mergeCell ref="A132:Q132"/>
    <mergeCell ref="O138:Q138"/>
    <mergeCell ref="B138:D138"/>
    <mergeCell ref="E138:G138"/>
    <mergeCell ref="H138:J138"/>
    <mergeCell ref="K138:M138"/>
    <mergeCell ref="A136:Q136"/>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5" max="255" man="1"/>
    <brk id="130"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PageLayoutView="0" workbookViewId="0" topLeftCell="A1">
      <selection activeCell="A133" sqref="A133"/>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66</v>
      </c>
    </row>
    <row r="2" spans="1:17" ht="12.75">
      <c r="A2" s="222" t="s">
        <v>5</v>
      </c>
      <c r="B2" s="222"/>
      <c r="C2" s="222"/>
      <c r="D2" s="222"/>
      <c r="E2" s="222"/>
      <c r="F2" s="222"/>
      <c r="G2" s="222"/>
      <c r="H2" s="222"/>
      <c r="I2" s="222"/>
      <c r="J2" s="222"/>
      <c r="K2" s="222"/>
      <c r="L2" s="222"/>
      <c r="M2" s="222"/>
      <c r="N2" s="222"/>
      <c r="O2" s="222"/>
      <c r="P2" s="222"/>
      <c r="Q2" s="222"/>
    </row>
    <row r="3" spans="1:17" ht="12.75">
      <c r="A3" s="222" t="s">
        <v>28</v>
      </c>
      <c r="B3" s="222"/>
      <c r="C3" s="222"/>
      <c r="D3" s="222"/>
      <c r="E3" s="222"/>
      <c r="F3" s="222"/>
      <c r="G3" s="222"/>
      <c r="H3" s="222"/>
      <c r="I3" s="222"/>
      <c r="J3" s="222"/>
      <c r="K3" s="222"/>
      <c r="L3" s="222"/>
      <c r="M3" s="222"/>
      <c r="N3" s="222"/>
      <c r="O3" s="222"/>
      <c r="P3" s="222"/>
      <c r="Q3" s="222"/>
    </row>
    <row r="4" spans="1:17" ht="12.75">
      <c r="A4" s="238" t="s">
        <v>26</v>
      </c>
      <c r="B4" s="238"/>
      <c r="C4" s="238"/>
      <c r="D4" s="238"/>
      <c r="E4" s="238"/>
      <c r="F4" s="238"/>
      <c r="G4" s="238"/>
      <c r="H4" s="238"/>
      <c r="I4" s="238"/>
      <c r="J4" s="238"/>
      <c r="K4" s="238"/>
      <c r="L4" s="238"/>
      <c r="M4" s="238"/>
      <c r="N4" s="238"/>
      <c r="O4" s="238"/>
      <c r="P4" s="238"/>
      <c r="Q4" s="238"/>
    </row>
    <row r="5" ht="12.75">
      <c r="A5" s="1"/>
    </row>
    <row r="6" spans="1:17" ht="12.75">
      <c r="A6" s="222" t="s">
        <v>6</v>
      </c>
      <c r="B6" s="222"/>
      <c r="C6" s="222"/>
      <c r="D6" s="222"/>
      <c r="E6" s="222"/>
      <c r="F6" s="222"/>
      <c r="G6" s="222"/>
      <c r="H6" s="222"/>
      <c r="I6" s="222"/>
      <c r="J6" s="222"/>
      <c r="K6" s="222"/>
      <c r="L6" s="222"/>
      <c r="M6" s="222"/>
      <c r="N6" s="222"/>
      <c r="O6" s="222"/>
      <c r="P6" s="222"/>
      <c r="Q6" s="222"/>
    </row>
    <row r="7" ht="9" customHeight="1" thickBot="1"/>
    <row r="8" spans="1:17" ht="12.75" customHeight="1">
      <c r="A8" s="4"/>
      <c r="B8" s="240" t="s">
        <v>2</v>
      </c>
      <c r="C8" s="239"/>
      <c r="D8" s="241"/>
      <c r="E8" s="239" t="s">
        <v>3</v>
      </c>
      <c r="F8" s="239"/>
      <c r="G8" s="239"/>
      <c r="H8" s="242" t="s">
        <v>7</v>
      </c>
      <c r="I8" s="243"/>
      <c r="J8" s="244"/>
      <c r="K8" s="239" t="s">
        <v>1</v>
      </c>
      <c r="L8" s="239"/>
      <c r="M8" s="239"/>
      <c r="N8" s="54"/>
      <c r="O8" s="239" t="s">
        <v>53</v>
      </c>
      <c r="P8" s="239"/>
      <c r="Q8" s="239"/>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1" customFormat="1" ht="12.75">
      <c r="A10" s="17" t="s">
        <v>16</v>
      </c>
      <c r="B10" s="25"/>
      <c r="C10" s="26"/>
      <c r="D10" s="27"/>
      <c r="E10" s="26"/>
      <c r="F10" s="26"/>
      <c r="G10" s="26"/>
      <c r="H10" s="25"/>
      <c r="I10" s="26"/>
      <c r="J10" s="27"/>
      <c r="K10" s="26"/>
      <c r="L10" s="26"/>
      <c r="M10" s="26"/>
      <c r="N10" s="56"/>
      <c r="O10" s="26"/>
      <c r="P10" s="26"/>
      <c r="Q10" s="26"/>
    </row>
    <row r="11" spans="1:17" ht="12.75">
      <c r="A11" s="212" t="s">
        <v>61</v>
      </c>
      <c r="B11" s="11">
        <f>SUM(ZBL_SO_1718_1!B23,ZBL_SO_1718_1!B29)</f>
        <v>761</v>
      </c>
      <c r="C11" s="12">
        <f>SUM(ZBL_SO_1718_1!C23,ZBL_SO_1718_1!C29)</f>
        <v>448</v>
      </c>
      <c r="D11" s="13">
        <f>SUM(ZBL_SO_1718_1!D23,ZBL_SO_1718_1!D29)</f>
        <v>1209</v>
      </c>
      <c r="E11" s="12">
        <f>SUM(ZBL_SO_1718_1!E23,ZBL_SO_1718_1!E29)</f>
        <v>26376</v>
      </c>
      <c r="F11" s="12">
        <f>SUM(ZBL_SO_1718_1!F23,ZBL_SO_1718_1!F29)</f>
        <v>32931</v>
      </c>
      <c r="G11" s="12">
        <f>SUM(ZBL_SO_1718_1!G23,ZBL_SO_1718_1!G29)</f>
        <v>59307</v>
      </c>
      <c r="H11" s="11">
        <f>SUM(ZBL_SO_1718_1!H23,ZBL_SO_1718_1!H29)</f>
        <v>64</v>
      </c>
      <c r="I11" s="12">
        <f>SUM(ZBL_SO_1718_1!I23,ZBL_SO_1718_1!I29)</f>
        <v>69</v>
      </c>
      <c r="J11" s="13">
        <f>SUM(ZBL_SO_1718_1!J23,ZBL_SO_1718_1!J29)</f>
        <v>133</v>
      </c>
      <c r="K11" s="12">
        <f aca="true" t="shared" si="0" ref="K11:L15">SUM(H11,E11,B11)</f>
        <v>27201</v>
      </c>
      <c r="L11" s="12">
        <f t="shared" si="0"/>
        <v>33448</v>
      </c>
      <c r="M11" s="12">
        <f>SUM(K11:L11)</f>
        <v>60649</v>
      </c>
      <c r="N11" s="55"/>
      <c r="O11" s="51">
        <f aca="true" t="shared" si="1" ref="O11:Q15">B11/(B11+E11)*100</f>
        <v>2.8042893466484875</v>
      </c>
      <c r="P11" s="51">
        <f t="shared" si="1"/>
        <v>1.3421612391024298</v>
      </c>
      <c r="Q11" s="51">
        <f t="shared" si="1"/>
        <v>1.9978187586753917</v>
      </c>
    </row>
    <row r="12" spans="1:17" ht="12.75">
      <c r="A12" s="212" t="s">
        <v>63</v>
      </c>
      <c r="B12" s="11">
        <f>SUM(ZBL_SO_1718_1!B24,ZBL_SO_1718_1!B30)</f>
        <v>2006</v>
      </c>
      <c r="C12" s="12">
        <f>SUM(ZBL_SO_1718_1!C24,ZBL_SO_1718_1!C30)</f>
        <v>855</v>
      </c>
      <c r="D12" s="13">
        <f>SUM(ZBL_SO_1718_1!D24,ZBL_SO_1718_1!D30)</f>
        <v>2861</v>
      </c>
      <c r="E12" s="12">
        <f>SUM(ZBL_SO_1718_1!E24,ZBL_SO_1718_1!E30)</f>
        <v>19267</v>
      </c>
      <c r="F12" s="12">
        <f>SUM(ZBL_SO_1718_1!F24,ZBL_SO_1718_1!F30)</f>
        <v>14248</v>
      </c>
      <c r="G12" s="12">
        <f>SUM(ZBL_SO_1718_1!G24,ZBL_SO_1718_1!G30)</f>
        <v>33515</v>
      </c>
      <c r="H12" s="11">
        <f>SUM(ZBL_SO_1718_1!H24,ZBL_SO_1718_1!H30)</f>
        <v>58</v>
      </c>
      <c r="I12" s="12">
        <f>SUM(ZBL_SO_1718_1!I24,ZBL_SO_1718_1!I30)</f>
        <v>34</v>
      </c>
      <c r="J12" s="13">
        <f>SUM(ZBL_SO_1718_1!J24,ZBL_SO_1718_1!J30)</f>
        <v>92</v>
      </c>
      <c r="K12" s="12">
        <f t="shared" si="0"/>
        <v>21331</v>
      </c>
      <c r="L12" s="12">
        <f t="shared" si="0"/>
        <v>15137</v>
      </c>
      <c r="M12" s="12">
        <f>SUM(K12:L12)</f>
        <v>36468</v>
      </c>
      <c r="N12" s="55"/>
      <c r="O12" s="51">
        <f t="shared" si="1"/>
        <v>9.429793635124337</v>
      </c>
      <c r="P12" s="51">
        <f t="shared" si="1"/>
        <v>5.6611269284248165</v>
      </c>
      <c r="Q12" s="51">
        <f t="shared" si="1"/>
        <v>7.865075874202771</v>
      </c>
    </row>
    <row r="13" spans="1:17" ht="12.75">
      <c r="A13" s="212" t="s">
        <v>62</v>
      </c>
      <c r="B13" s="11">
        <f>SUM(ZBL_SO_1718_1!B25,ZBL_SO_1718_1!B31)</f>
        <v>147</v>
      </c>
      <c r="C13" s="12">
        <f>SUM(ZBL_SO_1718_1!C25,ZBL_SO_1718_1!C31)</f>
        <v>143</v>
      </c>
      <c r="D13" s="13">
        <f>SUM(ZBL_SO_1718_1!D25,ZBL_SO_1718_1!D31)</f>
        <v>290</v>
      </c>
      <c r="E13" s="12">
        <f>SUM(ZBL_SO_1718_1!E25,ZBL_SO_1718_1!E31)</f>
        <v>770</v>
      </c>
      <c r="F13" s="12">
        <f>SUM(ZBL_SO_1718_1!F25,ZBL_SO_1718_1!F31)</f>
        <v>1525</v>
      </c>
      <c r="G13" s="12">
        <f>SUM(ZBL_SO_1718_1!G25,ZBL_SO_1718_1!G31)</f>
        <v>2295</v>
      </c>
      <c r="H13" s="11">
        <f>SUM(ZBL_SO_1718_1!H25,ZBL_SO_1718_1!H31)</f>
        <v>2</v>
      </c>
      <c r="I13" s="12">
        <f>SUM(ZBL_SO_1718_1!I25,ZBL_SO_1718_1!I31)</f>
        <v>7</v>
      </c>
      <c r="J13" s="13">
        <f>SUM(ZBL_SO_1718_1!J25,ZBL_SO_1718_1!J31)</f>
        <v>9</v>
      </c>
      <c r="K13" s="12">
        <f t="shared" si="0"/>
        <v>919</v>
      </c>
      <c r="L13" s="12">
        <f t="shared" si="0"/>
        <v>1675</v>
      </c>
      <c r="M13" s="12">
        <f>SUM(K13:L13)</f>
        <v>2594</v>
      </c>
      <c r="N13" s="55"/>
      <c r="O13" s="51">
        <f t="shared" si="1"/>
        <v>16.030534351145036</v>
      </c>
      <c r="P13" s="51">
        <f t="shared" si="1"/>
        <v>8.57314148681055</v>
      </c>
      <c r="Q13" s="51">
        <f t="shared" si="1"/>
        <v>11.218568665377177</v>
      </c>
    </row>
    <row r="14" spans="1:17" ht="12.75">
      <c r="A14" s="212" t="s">
        <v>64</v>
      </c>
      <c r="B14" s="11">
        <f>SUM(ZBL_SO_1718_1!B26,ZBL_SO_1718_1!B32)</f>
        <v>1057</v>
      </c>
      <c r="C14" s="12">
        <f>SUM(ZBL_SO_1718_1!C26,ZBL_SO_1718_1!C32)</f>
        <v>497</v>
      </c>
      <c r="D14" s="13">
        <f>SUM(ZBL_SO_1718_1!D26,ZBL_SO_1718_1!D32)</f>
        <v>1554</v>
      </c>
      <c r="E14" s="12">
        <f>SUM(ZBL_SO_1718_1!E26,ZBL_SO_1718_1!E32)</f>
        <v>12390</v>
      </c>
      <c r="F14" s="12">
        <f>SUM(ZBL_SO_1718_1!F26,ZBL_SO_1718_1!F32)</f>
        <v>9849</v>
      </c>
      <c r="G14" s="12">
        <f>SUM(ZBL_SO_1718_1!G26,ZBL_SO_1718_1!G32)</f>
        <v>22239</v>
      </c>
      <c r="H14" s="11">
        <f>SUM(ZBL_SO_1718_1!H26,ZBL_SO_1718_1!H32)</f>
        <v>181</v>
      </c>
      <c r="I14" s="12">
        <f>SUM(ZBL_SO_1718_1!I26,ZBL_SO_1718_1!I32)</f>
        <v>135</v>
      </c>
      <c r="J14" s="13">
        <f>SUM(ZBL_SO_1718_1!J26,ZBL_SO_1718_1!J32)</f>
        <v>316</v>
      </c>
      <c r="K14" s="12">
        <f t="shared" si="0"/>
        <v>13628</v>
      </c>
      <c r="L14" s="12">
        <f t="shared" si="0"/>
        <v>10481</v>
      </c>
      <c r="M14" s="12">
        <f>SUM(K14:L14)</f>
        <v>24109</v>
      </c>
      <c r="N14" s="55"/>
      <c r="O14" s="51">
        <f t="shared" si="1"/>
        <v>7.860489328474753</v>
      </c>
      <c r="P14" s="51">
        <f t="shared" si="1"/>
        <v>4.803788903924222</v>
      </c>
      <c r="Q14" s="51">
        <f t="shared" si="1"/>
        <v>6.531332744924978</v>
      </c>
    </row>
    <row r="15" spans="1:17" s="60" customFormat="1" ht="12.75">
      <c r="A15" s="24" t="s">
        <v>1</v>
      </c>
      <c r="B15" s="18">
        <f aca="true" t="shared" si="2" ref="B15:J15">SUM(B11:B14)</f>
        <v>3971</v>
      </c>
      <c r="C15" s="19">
        <f t="shared" si="2"/>
        <v>1943</v>
      </c>
      <c r="D15" s="20">
        <f t="shared" si="2"/>
        <v>5914</v>
      </c>
      <c r="E15" s="19">
        <f t="shared" si="2"/>
        <v>58803</v>
      </c>
      <c r="F15" s="19">
        <f t="shared" si="2"/>
        <v>58553</v>
      </c>
      <c r="G15" s="19">
        <f t="shared" si="2"/>
        <v>117356</v>
      </c>
      <c r="H15" s="18">
        <f t="shared" si="2"/>
        <v>305</v>
      </c>
      <c r="I15" s="19">
        <f t="shared" si="2"/>
        <v>245</v>
      </c>
      <c r="J15" s="20">
        <f t="shared" si="2"/>
        <v>550</v>
      </c>
      <c r="K15" s="19">
        <f t="shared" si="0"/>
        <v>63079</v>
      </c>
      <c r="L15" s="19">
        <f t="shared" si="0"/>
        <v>60741</v>
      </c>
      <c r="M15" s="20">
        <f>SUM(K15:L15)</f>
        <v>123820</v>
      </c>
      <c r="N15" s="59"/>
      <c r="O15" s="63">
        <f t="shared" si="1"/>
        <v>6.325867397330105</v>
      </c>
      <c r="P15" s="57">
        <f t="shared" si="1"/>
        <v>3.2117825971965086</v>
      </c>
      <c r="Q15" s="57">
        <f t="shared" si="1"/>
        <v>4.797598766934372</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18</v>
      </c>
      <c r="B17" s="25"/>
      <c r="C17" s="26"/>
      <c r="D17" s="27"/>
      <c r="E17" s="26"/>
      <c r="F17" s="26"/>
      <c r="G17" s="26"/>
      <c r="H17" s="25"/>
      <c r="I17" s="26"/>
      <c r="J17" s="27"/>
      <c r="K17" s="26"/>
      <c r="L17" s="26"/>
      <c r="M17" s="26"/>
      <c r="N17" s="56"/>
      <c r="O17" s="26"/>
      <c r="P17" s="26"/>
      <c r="Q17" s="26"/>
    </row>
    <row r="18" spans="1:17" ht="12.75">
      <c r="A18" s="212" t="s">
        <v>61</v>
      </c>
      <c r="B18" s="11">
        <f>SUM(ZBL_SO_1718_1!B38,ZBL_SO_1718_1!B44)</f>
        <v>807</v>
      </c>
      <c r="C18" s="12">
        <f>SUM(ZBL_SO_1718_1!C38,ZBL_SO_1718_1!C44)</f>
        <v>482</v>
      </c>
      <c r="D18" s="13">
        <f>SUM(ZBL_SO_1718_1!D38,ZBL_SO_1718_1!D44)</f>
        <v>1289</v>
      </c>
      <c r="E18" s="12">
        <f>SUM(ZBL_SO_1718_1!E38,ZBL_SO_1718_1!E44)</f>
        <v>20352</v>
      </c>
      <c r="F18" s="12">
        <f>SUM(ZBL_SO_1718_1!F38,ZBL_SO_1718_1!F44)</f>
        <v>28160</v>
      </c>
      <c r="G18" s="12">
        <f>SUM(ZBL_SO_1718_1!G38,ZBL_SO_1718_1!G44)</f>
        <v>48512</v>
      </c>
      <c r="H18" s="11">
        <f>SUM(ZBL_SO_1718_1!H38,ZBL_SO_1718_1!H44)</f>
        <v>49</v>
      </c>
      <c r="I18" s="12">
        <f>SUM(ZBL_SO_1718_1!I38,ZBL_SO_1718_1!I44)</f>
        <v>71</v>
      </c>
      <c r="J18" s="13">
        <f>SUM(ZBL_SO_1718_1!J38,ZBL_SO_1718_1!J44)</f>
        <v>120</v>
      </c>
      <c r="K18" s="12">
        <f aca="true" t="shared" si="3" ref="K18:L22">SUM(H18,E18,B18)</f>
        <v>21208</v>
      </c>
      <c r="L18" s="12">
        <f t="shared" si="3"/>
        <v>28713</v>
      </c>
      <c r="M18" s="12">
        <f>SUM(K18:L18)</f>
        <v>49921</v>
      </c>
      <c r="N18" s="55"/>
      <c r="O18" s="51">
        <f aca="true" t="shared" si="4" ref="O18:Q22">B18/(B18+E18)*100</f>
        <v>3.81397986672338</v>
      </c>
      <c r="P18" s="51">
        <f t="shared" si="4"/>
        <v>1.682843376859158</v>
      </c>
      <c r="Q18" s="51">
        <f t="shared" si="4"/>
        <v>2.588301439730126</v>
      </c>
    </row>
    <row r="19" spans="1:17" ht="12.75">
      <c r="A19" s="212" t="s">
        <v>63</v>
      </c>
      <c r="B19" s="11">
        <f>SUM(ZBL_SO_1718_1!B39,ZBL_SO_1718_1!B45)</f>
        <v>2077</v>
      </c>
      <c r="C19" s="12">
        <f>SUM(ZBL_SO_1718_1!C39,ZBL_SO_1718_1!C45)</f>
        <v>952</v>
      </c>
      <c r="D19" s="13">
        <f>SUM(ZBL_SO_1718_1!D39,ZBL_SO_1718_1!D45)</f>
        <v>3029</v>
      </c>
      <c r="E19" s="12">
        <f>SUM(ZBL_SO_1718_1!E39,ZBL_SO_1718_1!E45)</f>
        <v>21271</v>
      </c>
      <c r="F19" s="12">
        <f>SUM(ZBL_SO_1718_1!F39,ZBL_SO_1718_1!F45)</f>
        <v>16648</v>
      </c>
      <c r="G19" s="12">
        <f>SUM(ZBL_SO_1718_1!G39,ZBL_SO_1718_1!G45)</f>
        <v>37919</v>
      </c>
      <c r="H19" s="11">
        <f>SUM(ZBL_SO_1718_1!H39,ZBL_SO_1718_1!H45)</f>
        <v>42</v>
      </c>
      <c r="I19" s="12">
        <f>SUM(ZBL_SO_1718_1!I39,ZBL_SO_1718_1!I45)</f>
        <v>31</v>
      </c>
      <c r="J19" s="13">
        <f>SUM(ZBL_SO_1718_1!J39,ZBL_SO_1718_1!J45)</f>
        <v>73</v>
      </c>
      <c r="K19" s="12">
        <f t="shared" si="3"/>
        <v>23390</v>
      </c>
      <c r="L19" s="12">
        <f t="shared" si="3"/>
        <v>17631</v>
      </c>
      <c r="M19" s="12">
        <f>SUM(K19:L19)</f>
        <v>41021</v>
      </c>
      <c r="N19" s="55"/>
      <c r="O19" s="51">
        <f t="shared" si="4"/>
        <v>8.895836902518417</v>
      </c>
      <c r="P19" s="51">
        <f t="shared" si="4"/>
        <v>5.409090909090909</v>
      </c>
      <c r="Q19" s="51">
        <f t="shared" si="4"/>
        <v>7.397186675783921</v>
      </c>
    </row>
    <row r="20" spans="1:17" ht="12.75">
      <c r="A20" s="212" t="s">
        <v>62</v>
      </c>
      <c r="B20" s="11">
        <f>SUM(ZBL_SO_1718_1!B40,ZBL_SO_1718_1!B46)</f>
        <v>132</v>
      </c>
      <c r="C20" s="12">
        <f>SUM(ZBL_SO_1718_1!C40,ZBL_SO_1718_1!C46)</f>
        <v>150</v>
      </c>
      <c r="D20" s="13">
        <f>SUM(ZBL_SO_1718_1!D40,ZBL_SO_1718_1!D46)</f>
        <v>282</v>
      </c>
      <c r="E20" s="12">
        <f>SUM(ZBL_SO_1718_1!E40,ZBL_SO_1718_1!E46)</f>
        <v>932</v>
      </c>
      <c r="F20" s="12">
        <f>SUM(ZBL_SO_1718_1!F40,ZBL_SO_1718_1!F46)</f>
        <v>1806</v>
      </c>
      <c r="G20" s="12">
        <f>SUM(ZBL_SO_1718_1!G40,ZBL_SO_1718_1!G46)</f>
        <v>2738</v>
      </c>
      <c r="H20" s="11">
        <f>SUM(ZBL_SO_1718_1!H40,ZBL_SO_1718_1!H46)</f>
        <v>7</v>
      </c>
      <c r="I20" s="12">
        <f>SUM(ZBL_SO_1718_1!I40,ZBL_SO_1718_1!I46)</f>
        <v>5</v>
      </c>
      <c r="J20" s="13">
        <f>SUM(ZBL_SO_1718_1!J40,ZBL_SO_1718_1!J46)</f>
        <v>12</v>
      </c>
      <c r="K20" s="12">
        <f t="shared" si="3"/>
        <v>1071</v>
      </c>
      <c r="L20" s="12">
        <f t="shared" si="3"/>
        <v>1961</v>
      </c>
      <c r="M20" s="12">
        <f>SUM(K20:L20)</f>
        <v>3032</v>
      </c>
      <c r="N20" s="55"/>
      <c r="O20" s="51">
        <f t="shared" si="4"/>
        <v>12.406015037593985</v>
      </c>
      <c r="P20" s="51">
        <f t="shared" si="4"/>
        <v>7.668711656441718</v>
      </c>
      <c r="Q20" s="51">
        <f t="shared" si="4"/>
        <v>9.33774834437086</v>
      </c>
    </row>
    <row r="21" spans="1:17" ht="12.75">
      <c r="A21" s="212" t="s">
        <v>64</v>
      </c>
      <c r="B21" s="11">
        <f>SUM(ZBL_SO_1718_1!B41,ZBL_SO_1718_1!B47)</f>
        <v>938</v>
      </c>
      <c r="C21" s="12">
        <f>SUM(ZBL_SO_1718_1!C41,ZBL_SO_1718_1!C47)</f>
        <v>641</v>
      </c>
      <c r="D21" s="13">
        <f>SUM(ZBL_SO_1718_1!D41,ZBL_SO_1718_1!D47)</f>
        <v>1579</v>
      </c>
      <c r="E21" s="12">
        <f>SUM(ZBL_SO_1718_1!E41,ZBL_SO_1718_1!E47)</f>
        <v>13129</v>
      </c>
      <c r="F21" s="12">
        <f>SUM(ZBL_SO_1718_1!F41,ZBL_SO_1718_1!F47)</f>
        <v>10580</v>
      </c>
      <c r="G21" s="12">
        <f>SUM(ZBL_SO_1718_1!G41,ZBL_SO_1718_1!G47)</f>
        <v>23709</v>
      </c>
      <c r="H21" s="11">
        <f>SUM(ZBL_SO_1718_1!H41,ZBL_SO_1718_1!H47)</f>
        <v>137</v>
      </c>
      <c r="I21" s="12">
        <f>SUM(ZBL_SO_1718_1!I41,ZBL_SO_1718_1!I47)</f>
        <v>120</v>
      </c>
      <c r="J21" s="13">
        <f>SUM(ZBL_SO_1718_1!J41,ZBL_SO_1718_1!J47)</f>
        <v>257</v>
      </c>
      <c r="K21" s="12">
        <f t="shared" si="3"/>
        <v>14204</v>
      </c>
      <c r="L21" s="12">
        <f t="shared" si="3"/>
        <v>11341</v>
      </c>
      <c r="M21" s="12">
        <f>SUM(K21:L21)</f>
        <v>25545</v>
      </c>
      <c r="N21" s="55"/>
      <c r="O21" s="51">
        <f t="shared" si="4"/>
        <v>6.668088433923367</v>
      </c>
      <c r="P21" s="51">
        <f t="shared" si="4"/>
        <v>5.712503341948133</v>
      </c>
      <c r="Q21" s="51">
        <f t="shared" si="4"/>
        <v>6.244068332806075</v>
      </c>
    </row>
    <row r="22" spans="1:17" s="60" customFormat="1" ht="12.75">
      <c r="A22" s="24" t="s">
        <v>1</v>
      </c>
      <c r="B22" s="18">
        <f aca="true" t="shared" si="5" ref="B22:J22">SUM(B18:B21)</f>
        <v>3954</v>
      </c>
      <c r="C22" s="19">
        <f t="shared" si="5"/>
        <v>2225</v>
      </c>
      <c r="D22" s="20">
        <f t="shared" si="5"/>
        <v>6179</v>
      </c>
      <c r="E22" s="19">
        <f t="shared" si="5"/>
        <v>55684</v>
      </c>
      <c r="F22" s="19">
        <f t="shared" si="5"/>
        <v>57194</v>
      </c>
      <c r="G22" s="19">
        <f t="shared" si="5"/>
        <v>112878</v>
      </c>
      <c r="H22" s="18">
        <f t="shared" si="5"/>
        <v>235</v>
      </c>
      <c r="I22" s="19">
        <f t="shared" si="5"/>
        <v>227</v>
      </c>
      <c r="J22" s="20">
        <f t="shared" si="5"/>
        <v>462</v>
      </c>
      <c r="K22" s="19">
        <f t="shared" si="3"/>
        <v>59873</v>
      </c>
      <c r="L22" s="19">
        <f t="shared" si="3"/>
        <v>59646</v>
      </c>
      <c r="M22" s="20">
        <f>SUM(K22:L22)</f>
        <v>119519</v>
      </c>
      <c r="N22" s="59"/>
      <c r="O22" s="63">
        <f t="shared" si="4"/>
        <v>6.630001006069955</v>
      </c>
      <c r="P22" s="57">
        <f t="shared" si="4"/>
        <v>3.7445934801999363</v>
      </c>
      <c r="Q22" s="57">
        <f t="shared" si="4"/>
        <v>5.18995103185869</v>
      </c>
    </row>
    <row r="23" spans="1:18" ht="12.75">
      <c r="A23" s="9" t="s">
        <v>29</v>
      </c>
      <c r="B23" s="67"/>
      <c r="C23" s="68"/>
      <c r="D23" s="69"/>
      <c r="E23" s="68"/>
      <c r="F23" s="68"/>
      <c r="G23" s="68"/>
      <c r="H23" s="67"/>
      <c r="I23" s="68"/>
      <c r="J23" s="69"/>
      <c r="K23" s="68"/>
      <c r="L23" s="68"/>
      <c r="M23" s="68"/>
      <c r="N23" s="55"/>
      <c r="O23" s="70"/>
      <c r="P23" s="70"/>
      <c r="Q23" s="70"/>
      <c r="R23" s="199"/>
    </row>
    <row r="24" spans="1:17" ht="12.75">
      <c r="A24" s="212" t="s">
        <v>61</v>
      </c>
      <c r="B24" s="11">
        <f>SUM(B18,B11)</f>
        <v>1568</v>
      </c>
      <c r="C24" s="12">
        <f aca="true" t="shared" si="6" ref="C24:J24">SUM(C18,C11)</f>
        <v>930</v>
      </c>
      <c r="D24" s="13">
        <f t="shared" si="6"/>
        <v>2498</v>
      </c>
      <c r="E24" s="12">
        <f t="shared" si="6"/>
        <v>46728</v>
      </c>
      <c r="F24" s="12">
        <f t="shared" si="6"/>
        <v>61091</v>
      </c>
      <c r="G24" s="12">
        <f t="shared" si="6"/>
        <v>107819</v>
      </c>
      <c r="H24" s="11">
        <f t="shared" si="6"/>
        <v>113</v>
      </c>
      <c r="I24" s="12">
        <f t="shared" si="6"/>
        <v>140</v>
      </c>
      <c r="J24" s="13">
        <f t="shared" si="6"/>
        <v>253</v>
      </c>
      <c r="K24" s="12">
        <f aca="true" t="shared" si="7" ref="K24:L28">SUM(H24,E24,B24)</f>
        <v>48409</v>
      </c>
      <c r="L24" s="12">
        <f t="shared" si="7"/>
        <v>62161</v>
      </c>
      <c r="M24" s="12">
        <f>SUM(K24:L24)</f>
        <v>110570</v>
      </c>
      <c r="N24" s="55"/>
      <c r="O24" s="51">
        <f aca="true" t="shared" si="8" ref="O24:Q28">B24/(B24+E24)*100</f>
        <v>3.2466456849428527</v>
      </c>
      <c r="P24" s="51">
        <f t="shared" si="8"/>
        <v>1.4994921075119718</v>
      </c>
      <c r="Q24" s="51">
        <f t="shared" si="8"/>
        <v>2.2643835492263205</v>
      </c>
    </row>
    <row r="25" spans="1:17" s="3" customFormat="1" ht="12.75">
      <c r="A25" s="212" t="s">
        <v>63</v>
      </c>
      <c r="B25" s="11">
        <f aca="true" t="shared" si="9" ref="B25:J25">SUM(B19,B12)</f>
        <v>4083</v>
      </c>
      <c r="C25" s="12">
        <f t="shared" si="9"/>
        <v>1807</v>
      </c>
      <c r="D25" s="13">
        <f t="shared" si="9"/>
        <v>5890</v>
      </c>
      <c r="E25" s="12">
        <f t="shared" si="9"/>
        <v>40538</v>
      </c>
      <c r="F25" s="12">
        <f t="shared" si="9"/>
        <v>30896</v>
      </c>
      <c r="G25" s="12">
        <f t="shared" si="9"/>
        <v>71434</v>
      </c>
      <c r="H25" s="11">
        <f t="shared" si="9"/>
        <v>100</v>
      </c>
      <c r="I25" s="12">
        <f t="shared" si="9"/>
        <v>65</v>
      </c>
      <c r="J25" s="13">
        <f t="shared" si="9"/>
        <v>165</v>
      </c>
      <c r="K25" s="12">
        <f t="shared" si="7"/>
        <v>44721</v>
      </c>
      <c r="L25" s="12">
        <f t="shared" si="7"/>
        <v>32768</v>
      </c>
      <c r="M25" s="12">
        <f>SUM(K25:L25)</f>
        <v>77489</v>
      </c>
      <c r="N25" s="55"/>
      <c r="O25" s="51">
        <f t="shared" si="8"/>
        <v>9.150400035857556</v>
      </c>
      <c r="P25" s="51">
        <f t="shared" si="8"/>
        <v>5.5254869583830235</v>
      </c>
      <c r="Q25" s="51">
        <f t="shared" si="8"/>
        <v>7.617298639490973</v>
      </c>
    </row>
    <row r="26" spans="1:17" s="3" customFormat="1" ht="12.75">
      <c r="A26" s="212" t="s">
        <v>62</v>
      </c>
      <c r="B26" s="11">
        <f aca="true" t="shared" si="10" ref="B26:J26">SUM(B20,B13)</f>
        <v>279</v>
      </c>
      <c r="C26" s="12">
        <f t="shared" si="10"/>
        <v>293</v>
      </c>
      <c r="D26" s="13">
        <f t="shared" si="10"/>
        <v>572</v>
      </c>
      <c r="E26" s="12">
        <f t="shared" si="10"/>
        <v>1702</v>
      </c>
      <c r="F26" s="12">
        <f t="shared" si="10"/>
        <v>3331</v>
      </c>
      <c r="G26" s="12">
        <f t="shared" si="10"/>
        <v>5033</v>
      </c>
      <c r="H26" s="11">
        <f t="shared" si="10"/>
        <v>9</v>
      </c>
      <c r="I26" s="12">
        <f t="shared" si="10"/>
        <v>12</v>
      </c>
      <c r="J26" s="13">
        <f t="shared" si="10"/>
        <v>21</v>
      </c>
      <c r="K26" s="12">
        <f t="shared" si="7"/>
        <v>1990</v>
      </c>
      <c r="L26" s="12">
        <f t="shared" si="7"/>
        <v>3636</v>
      </c>
      <c r="M26" s="12">
        <f>SUM(K26:L26)</f>
        <v>5626</v>
      </c>
      <c r="N26" s="55"/>
      <c r="O26" s="51">
        <f t="shared" si="8"/>
        <v>14.08379606259465</v>
      </c>
      <c r="P26" s="51">
        <f t="shared" si="8"/>
        <v>8.084988962472405</v>
      </c>
      <c r="Q26" s="51">
        <f t="shared" si="8"/>
        <v>10.205173951828725</v>
      </c>
    </row>
    <row r="27" spans="1:17" ht="12.75">
      <c r="A27" s="212" t="s">
        <v>64</v>
      </c>
      <c r="B27" s="11">
        <f aca="true" t="shared" si="11" ref="B27:J27">SUM(B21,B14)</f>
        <v>1995</v>
      </c>
      <c r="C27" s="15">
        <f t="shared" si="11"/>
        <v>1138</v>
      </c>
      <c r="D27" s="16">
        <f t="shared" si="11"/>
        <v>3133</v>
      </c>
      <c r="E27" s="15">
        <f t="shared" si="11"/>
        <v>25519</v>
      </c>
      <c r="F27" s="15">
        <f t="shared" si="11"/>
        <v>20429</v>
      </c>
      <c r="G27" s="15">
        <f t="shared" si="11"/>
        <v>45948</v>
      </c>
      <c r="H27" s="14">
        <f t="shared" si="11"/>
        <v>318</v>
      </c>
      <c r="I27" s="15">
        <f t="shared" si="11"/>
        <v>255</v>
      </c>
      <c r="J27" s="16">
        <f t="shared" si="11"/>
        <v>573</v>
      </c>
      <c r="K27" s="15">
        <f t="shared" si="7"/>
        <v>27832</v>
      </c>
      <c r="L27" s="15">
        <f t="shared" si="7"/>
        <v>21822</v>
      </c>
      <c r="M27" s="15">
        <f>SUM(K27:L27)</f>
        <v>49654</v>
      </c>
      <c r="N27" s="55"/>
      <c r="O27" s="52">
        <f t="shared" si="8"/>
        <v>7.250854110634586</v>
      </c>
      <c r="P27" s="52">
        <f t="shared" si="8"/>
        <v>5.2765799601242644</v>
      </c>
      <c r="Q27" s="52">
        <f t="shared" si="8"/>
        <v>6.383325523114851</v>
      </c>
    </row>
    <row r="28" spans="1:17" s="1" customFormat="1" ht="12.75">
      <c r="A28" s="24" t="s">
        <v>1</v>
      </c>
      <c r="B28" s="18">
        <f aca="true" t="shared" si="12" ref="B28:J28">SUM(B22,B15)</f>
        <v>7925</v>
      </c>
      <c r="C28" s="19">
        <f t="shared" si="12"/>
        <v>4168</v>
      </c>
      <c r="D28" s="20">
        <f t="shared" si="12"/>
        <v>12093</v>
      </c>
      <c r="E28" s="19">
        <f t="shared" si="12"/>
        <v>114487</v>
      </c>
      <c r="F28" s="19">
        <f t="shared" si="12"/>
        <v>115747</v>
      </c>
      <c r="G28" s="19">
        <f t="shared" si="12"/>
        <v>230234</v>
      </c>
      <c r="H28" s="18">
        <f t="shared" si="12"/>
        <v>540</v>
      </c>
      <c r="I28" s="19">
        <f t="shared" si="12"/>
        <v>472</v>
      </c>
      <c r="J28" s="20">
        <f t="shared" si="12"/>
        <v>1012</v>
      </c>
      <c r="K28" s="19">
        <f t="shared" si="7"/>
        <v>122952</v>
      </c>
      <c r="L28" s="19">
        <f t="shared" si="7"/>
        <v>120387</v>
      </c>
      <c r="M28" s="19">
        <f>SUM(K28:L28)</f>
        <v>243339</v>
      </c>
      <c r="N28" s="56"/>
      <c r="O28" s="57">
        <f t="shared" si="8"/>
        <v>6.474038492958206</v>
      </c>
      <c r="P28" s="57">
        <f t="shared" si="8"/>
        <v>3.4757953550431555</v>
      </c>
      <c r="Q28" s="57">
        <f t="shared" si="8"/>
        <v>4.990364259863738</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66</v>
      </c>
    </row>
    <row r="44" spans="1:17" ht="12.75">
      <c r="A44" s="222" t="s">
        <v>5</v>
      </c>
      <c r="B44" s="222"/>
      <c r="C44" s="222"/>
      <c r="D44" s="222"/>
      <c r="E44" s="222"/>
      <c r="F44" s="222"/>
      <c r="G44" s="222"/>
      <c r="H44" s="222"/>
      <c r="I44" s="222"/>
      <c r="J44" s="222"/>
      <c r="K44" s="222"/>
      <c r="L44" s="222"/>
      <c r="M44" s="222"/>
      <c r="N44" s="222"/>
      <c r="O44" s="222"/>
      <c r="P44" s="222"/>
      <c r="Q44" s="222"/>
    </row>
    <row r="45" spans="1:17" ht="12.75">
      <c r="A45" s="222" t="s">
        <v>28</v>
      </c>
      <c r="B45" s="222"/>
      <c r="C45" s="222"/>
      <c r="D45" s="222"/>
      <c r="E45" s="222"/>
      <c r="F45" s="222"/>
      <c r="G45" s="222"/>
      <c r="H45" s="222"/>
      <c r="I45" s="222"/>
      <c r="J45" s="222"/>
      <c r="K45" s="222"/>
      <c r="L45" s="222"/>
      <c r="M45" s="222"/>
      <c r="N45" s="222"/>
      <c r="O45" s="222"/>
      <c r="P45" s="222"/>
      <c r="Q45" s="222"/>
    </row>
    <row r="46" spans="1:17" ht="12.75">
      <c r="A46" s="238" t="s">
        <v>26</v>
      </c>
      <c r="B46" s="238"/>
      <c r="C46" s="238"/>
      <c r="D46" s="238"/>
      <c r="E46" s="238"/>
      <c r="F46" s="238"/>
      <c r="G46" s="238"/>
      <c r="H46" s="238"/>
      <c r="I46" s="238"/>
      <c r="J46" s="238"/>
      <c r="K46" s="238"/>
      <c r="L46" s="238"/>
      <c r="M46" s="238"/>
      <c r="N46" s="238"/>
      <c r="O46" s="238"/>
      <c r="P46" s="238"/>
      <c r="Q46" s="238"/>
    </row>
    <row r="47" ht="12.75">
      <c r="A47" s="1"/>
    </row>
    <row r="48" spans="1:17" ht="12.75">
      <c r="A48" s="222" t="s">
        <v>21</v>
      </c>
      <c r="B48" s="222"/>
      <c r="C48" s="222"/>
      <c r="D48" s="222"/>
      <c r="E48" s="222"/>
      <c r="F48" s="222"/>
      <c r="G48" s="222"/>
      <c r="H48" s="222"/>
      <c r="I48" s="222"/>
      <c r="J48" s="222"/>
      <c r="K48" s="222"/>
      <c r="L48" s="222"/>
      <c r="M48" s="222"/>
      <c r="N48" s="222"/>
      <c r="O48" s="222"/>
      <c r="P48" s="222"/>
      <c r="Q48" s="222"/>
    </row>
    <row r="49" ht="7.5" customHeight="1" thickBot="1"/>
    <row r="50" spans="1:109" ht="13.5" customHeight="1">
      <c r="A50" s="4"/>
      <c r="B50" s="240" t="s">
        <v>2</v>
      </c>
      <c r="C50" s="239"/>
      <c r="D50" s="241"/>
      <c r="E50" s="239" t="s">
        <v>3</v>
      </c>
      <c r="F50" s="239"/>
      <c r="G50" s="239"/>
      <c r="H50" s="242" t="s">
        <v>7</v>
      </c>
      <c r="I50" s="243"/>
      <c r="J50" s="244"/>
      <c r="K50" s="239" t="s">
        <v>1</v>
      </c>
      <c r="L50" s="239"/>
      <c r="M50" s="239"/>
      <c r="N50" s="54"/>
      <c r="O50" s="239" t="s">
        <v>53</v>
      </c>
      <c r="P50" s="239"/>
      <c r="Q50" s="239"/>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8</v>
      </c>
      <c r="C51" s="7" t="s">
        <v>0</v>
      </c>
      <c r="D51" s="8" t="s">
        <v>9</v>
      </c>
      <c r="E51" s="7" t="s">
        <v>8</v>
      </c>
      <c r="F51" s="7" t="s">
        <v>0</v>
      </c>
      <c r="G51" s="7" t="s">
        <v>9</v>
      </c>
      <c r="H51" s="6" t="s">
        <v>8</v>
      </c>
      <c r="I51" s="7" t="s">
        <v>0</v>
      </c>
      <c r="J51" s="8" t="s">
        <v>9</v>
      </c>
      <c r="K51" s="7" t="s">
        <v>8</v>
      </c>
      <c r="L51" s="7" t="s">
        <v>0</v>
      </c>
      <c r="M51" s="7" t="s">
        <v>9</v>
      </c>
      <c r="N51" s="55"/>
      <c r="O51" s="7" t="s">
        <v>8</v>
      </c>
      <c r="P51" s="7" t="s">
        <v>0</v>
      </c>
      <c r="Q51" s="7" t="s">
        <v>9</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212" t="s">
        <v>61</v>
      </c>
      <c r="B53" s="11">
        <f>SUM(ZBL_SO_1718_1!B88,ZBL_SO_1718_1!B94)</f>
        <v>69</v>
      </c>
      <c r="C53" s="12">
        <f>SUM(ZBL_SO_1718_1!C88,ZBL_SO_1718_1!C94)</f>
        <v>51</v>
      </c>
      <c r="D53" s="13">
        <f>SUM(ZBL_SO_1718_1!D88,ZBL_SO_1718_1!D94)</f>
        <v>120</v>
      </c>
      <c r="E53" s="12">
        <f>SUM(ZBL_SO_1718_1!E88,ZBL_SO_1718_1!E94)</f>
        <v>1185</v>
      </c>
      <c r="F53" s="12">
        <f>SUM(ZBL_SO_1718_1!F88,ZBL_SO_1718_1!F94)</f>
        <v>1630</v>
      </c>
      <c r="G53" s="12">
        <f>SUM(ZBL_SO_1718_1!G88,ZBL_SO_1718_1!G94)</f>
        <v>2815</v>
      </c>
      <c r="H53" s="11">
        <f>SUM(ZBL_SO_1718_1!H88,ZBL_SO_1718_1!H94)</f>
        <v>74</v>
      </c>
      <c r="I53" s="12">
        <f>SUM(ZBL_SO_1718_1!I88,ZBL_SO_1718_1!I94)</f>
        <v>121</v>
      </c>
      <c r="J53" s="13">
        <f>SUM(ZBL_SO_1718_1!J88,ZBL_SO_1718_1!J94)</f>
        <v>195</v>
      </c>
      <c r="K53" s="12">
        <f aca="true" t="shared" si="13" ref="K53:M57">(SUM(H53,E53,B53))</f>
        <v>1328</v>
      </c>
      <c r="L53" s="12">
        <f t="shared" si="13"/>
        <v>1802</v>
      </c>
      <c r="M53" s="12">
        <f t="shared" si="13"/>
        <v>3130</v>
      </c>
      <c r="N53" s="55"/>
      <c r="O53" s="51">
        <f aca="true" t="shared" si="14" ref="O53:Q57">B53/(B53+E53)*100</f>
        <v>5.502392344497608</v>
      </c>
      <c r="P53" s="51">
        <f t="shared" si="14"/>
        <v>3.0339083878643662</v>
      </c>
      <c r="Q53" s="51">
        <f t="shared" si="14"/>
        <v>4.088586030664395</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212" t="s">
        <v>63</v>
      </c>
      <c r="B54" s="11">
        <f>SUM(ZBL_SO_1718_1!B89,ZBL_SO_1718_1!B95)</f>
        <v>202</v>
      </c>
      <c r="C54" s="12">
        <f>SUM(ZBL_SO_1718_1!C89,ZBL_SO_1718_1!C95)</f>
        <v>120</v>
      </c>
      <c r="D54" s="13">
        <f>SUM(ZBL_SO_1718_1!D89,ZBL_SO_1718_1!D95)</f>
        <v>322</v>
      </c>
      <c r="E54" s="12">
        <f>SUM(ZBL_SO_1718_1!E89,ZBL_SO_1718_1!E95)</f>
        <v>1177</v>
      </c>
      <c r="F54" s="12">
        <f>SUM(ZBL_SO_1718_1!F89,ZBL_SO_1718_1!F95)</f>
        <v>953</v>
      </c>
      <c r="G54" s="12">
        <f>SUM(ZBL_SO_1718_1!G89,ZBL_SO_1718_1!G95)</f>
        <v>2130</v>
      </c>
      <c r="H54" s="11">
        <f>SUM(ZBL_SO_1718_1!H89,ZBL_SO_1718_1!H95)</f>
        <v>185</v>
      </c>
      <c r="I54" s="12">
        <f>SUM(ZBL_SO_1718_1!I89,ZBL_SO_1718_1!I95)</f>
        <v>133</v>
      </c>
      <c r="J54" s="13">
        <f>SUM(ZBL_SO_1718_1!J89,ZBL_SO_1718_1!J95)</f>
        <v>318</v>
      </c>
      <c r="K54" s="12">
        <f t="shared" si="13"/>
        <v>1564</v>
      </c>
      <c r="L54" s="12">
        <f t="shared" si="13"/>
        <v>1206</v>
      </c>
      <c r="M54" s="12">
        <f t="shared" si="13"/>
        <v>2770</v>
      </c>
      <c r="N54" s="55"/>
      <c r="O54" s="51">
        <f t="shared" si="14"/>
        <v>14.648295866569978</v>
      </c>
      <c r="P54" s="51">
        <f t="shared" si="14"/>
        <v>11.183597390493942</v>
      </c>
      <c r="Q54" s="51">
        <f t="shared" si="14"/>
        <v>13.132137030995105</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212" t="s">
        <v>62</v>
      </c>
      <c r="B55" s="11">
        <f>SUM(ZBL_SO_1718_1!B90,ZBL_SO_1718_1!B96)</f>
        <v>14</v>
      </c>
      <c r="C55" s="12">
        <f>SUM(ZBL_SO_1718_1!C90,ZBL_SO_1718_1!C96)</f>
        <v>13</v>
      </c>
      <c r="D55" s="13">
        <f>SUM(ZBL_SO_1718_1!D90,ZBL_SO_1718_1!D96)</f>
        <v>27</v>
      </c>
      <c r="E55" s="12">
        <f>SUM(ZBL_SO_1718_1!E90,ZBL_SO_1718_1!E96)</f>
        <v>33</v>
      </c>
      <c r="F55" s="12">
        <f>SUM(ZBL_SO_1718_1!F90,ZBL_SO_1718_1!F96)</f>
        <v>100</v>
      </c>
      <c r="G55" s="12">
        <f>SUM(ZBL_SO_1718_1!G90,ZBL_SO_1718_1!G96)</f>
        <v>133</v>
      </c>
      <c r="H55" s="11">
        <f>SUM(ZBL_SO_1718_1!H90,ZBL_SO_1718_1!H96)</f>
        <v>11</v>
      </c>
      <c r="I55" s="12">
        <f>SUM(ZBL_SO_1718_1!I90,ZBL_SO_1718_1!I96)</f>
        <v>22</v>
      </c>
      <c r="J55" s="13">
        <f>SUM(ZBL_SO_1718_1!J90,ZBL_SO_1718_1!J96)</f>
        <v>33</v>
      </c>
      <c r="K55" s="12">
        <f t="shared" si="13"/>
        <v>58</v>
      </c>
      <c r="L55" s="12">
        <f t="shared" si="13"/>
        <v>135</v>
      </c>
      <c r="M55" s="12">
        <f t="shared" si="13"/>
        <v>193</v>
      </c>
      <c r="N55" s="55"/>
      <c r="O55" s="51">
        <f t="shared" si="14"/>
        <v>29.78723404255319</v>
      </c>
      <c r="P55" s="51">
        <f t="shared" si="14"/>
        <v>11.504424778761061</v>
      </c>
      <c r="Q55" s="51">
        <f t="shared" si="14"/>
        <v>16.875</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212" t="s">
        <v>64</v>
      </c>
      <c r="B56" s="11">
        <f>SUM(ZBL_SO_1718_1!B91,ZBL_SO_1718_1!B97)</f>
        <v>222</v>
      </c>
      <c r="C56" s="12">
        <f>SUM(ZBL_SO_1718_1!C91,ZBL_SO_1718_1!C97)</f>
        <v>112</v>
      </c>
      <c r="D56" s="13">
        <f>SUM(ZBL_SO_1718_1!D91,ZBL_SO_1718_1!D97)</f>
        <v>334</v>
      </c>
      <c r="E56" s="12">
        <f>SUM(ZBL_SO_1718_1!E91,ZBL_SO_1718_1!E97)</f>
        <v>1973</v>
      </c>
      <c r="F56" s="12">
        <f>SUM(ZBL_SO_1718_1!F91,ZBL_SO_1718_1!F97)</f>
        <v>1448</v>
      </c>
      <c r="G56" s="12">
        <f>SUM(ZBL_SO_1718_1!G91,ZBL_SO_1718_1!G97)</f>
        <v>3421</v>
      </c>
      <c r="H56" s="11">
        <f>SUM(ZBL_SO_1718_1!H91,ZBL_SO_1718_1!H97)</f>
        <v>464</v>
      </c>
      <c r="I56" s="12">
        <f>SUM(ZBL_SO_1718_1!I91,ZBL_SO_1718_1!I97)</f>
        <v>277</v>
      </c>
      <c r="J56" s="13">
        <f>SUM(ZBL_SO_1718_1!J91,ZBL_SO_1718_1!J97)</f>
        <v>741</v>
      </c>
      <c r="K56" s="12">
        <f t="shared" si="13"/>
        <v>2659</v>
      </c>
      <c r="L56" s="12">
        <f t="shared" si="13"/>
        <v>1837</v>
      </c>
      <c r="M56" s="12">
        <f t="shared" si="13"/>
        <v>4496</v>
      </c>
      <c r="N56" s="55"/>
      <c r="O56" s="51">
        <f t="shared" si="14"/>
        <v>10.11389521640091</v>
      </c>
      <c r="P56" s="51">
        <f t="shared" si="14"/>
        <v>7.179487179487179</v>
      </c>
      <c r="Q56" s="51">
        <f t="shared" si="14"/>
        <v>8.894806924101198</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5" ref="B57:J57">SUM(B53:B56)</f>
        <v>507</v>
      </c>
      <c r="C57" s="19">
        <f t="shared" si="15"/>
        <v>296</v>
      </c>
      <c r="D57" s="20">
        <f t="shared" si="15"/>
        <v>803</v>
      </c>
      <c r="E57" s="19">
        <f t="shared" si="15"/>
        <v>4368</v>
      </c>
      <c r="F57" s="19">
        <f t="shared" si="15"/>
        <v>4131</v>
      </c>
      <c r="G57" s="19">
        <f t="shared" si="15"/>
        <v>8499</v>
      </c>
      <c r="H57" s="18">
        <f t="shared" si="15"/>
        <v>734</v>
      </c>
      <c r="I57" s="19">
        <f t="shared" si="15"/>
        <v>553</v>
      </c>
      <c r="J57" s="20">
        <f t="shared" si="15"/>
        <v>1287</v>
      </c>
      <c r="K57" s="19">
        <f t="shared" si="13"/>
        <v>5609</v>
      </c>
      <c r="L57" s="19">
        <f t="shared" si="13"/>
        <v>4980</v>
      </c>
      <c r="M57" s="20">
        <f t="shared" si="13"/>
        <v>10589</v>
      </c>
      <c r="N57" s="59"/>
      <c r="O57" s="63">
        <f t="shared" si="14"/>
        <v>10.4</v>
      </c>
      <c r="P57" s="57">
        <f t="shared" si="14"/>
        <v>6.686243505760109</v>
      </c>
      <c r="Q57" s="57">
        <f t="shared" si="14"/>
        <v>8.632552139324877</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18</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212" t="s">
        <v>61</v>
      </c>
      <c r="B60" s="11">
        <f>SUM(ZBL_SO_1718_1!B103,ZBL_SO_1718_1!B109)</f>
        <v>54</v>
      </c>
      <c r="C60" s="12">
        <f>SUM(ZBL_SO_1718_1!C103,ZBL_SO_1718_1!C109)</f>
        <v>50</v>
      </c>
      <c r="D60" s="13">
        <f>SUM(ZBL_SO_1718_1!D103,ZBL_SO_1718_1!D109)</f>
        <v>104</v>
      </c>
      <c r="E60" s="12">
        <f>SUM(ZBL_SO_1718_1!E103,ZBL_SO_1718_1!E109)</f>
        <v>772</v>
      </c>
      <c r="F60" s="12">
        <f>SUM(ZBL_SO_1718_1!F103,ZBL_SO_1718_1!F109)</f>
        <v>1131</v>
      </c>
      <c r="G60" s="12">
        <f>SUM(ZBL_SO_1718_1!G103,ZBL_SO_1718_1!G109)</f>
        <v>1903</v>
      </c>
      <c r="H60" s="11">
        <f>SUM(ZBL_SO_1718_1!H103,ZBL_SO_1718_1!H109)</f>
        <v>66</v>
      </c>
      <c r="I60" s="12">
        <f>SUM(ZBL_SO_1718_1!I103,ZBL_SO_1718_1!I109)</f>
        <v>82</v>
      </c>
      <c r="J60" s="13">
        <f>SUM(ZBL_SO_1718_1!J103,ZBL_SO_1718_1!J109)</f>
        <v>148</v>
      </c>
      <c r="K60" s="12">
        <f aca="true" t="shared" si="16" ref="K60:M64">(SUM(H60,E60,B60))</f>
        <v>892</v>
      </c>
      <c r="L60" s="12">
        <f t="shared" si="16"/>
        <v>1263</v>
      </c>
      <c r="M60" s="12">
        <f t="shared" si="16"/>
        <v>2155</v>
      </c>
      <c r="N60" s="55"/>
      <c r="O60" s="51">
        <f aca="true" t="shared" si="17" ref="O60:Q64">B60/(B60+E60)*100</f>
        <v>6.5375302663438255</v>
      </c>
      <c r="P60" s="51">
        <f t="shared" si="17"/>
        <v>4.233700254022015</v>
      </c>
      <c r="Q60" s="51">
        <f t="shared" si="17"/>
        <v>5.181863477827604</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212" t="s">
        <v>63</v>
      </c>
      <c r="B61" s="11">
        <f>SUM(ZBL_SO_1718_1!B104,ZBL_SO_1718_1!B110)</f>
        <v>153</v>
      </c>
      <c r="C61" s="12">
        <f>SUM(ZBL_SO_1718_1!C104,ZBL_SO_1718_1!C110)</f>
        <v>88</v>
      </c>
      <c r="D61" s="13">
        <f>SUM(ZBL_SO_1718_1!D104,ZBL_SO_1718_1!D110)</f>
        <v>241</v>
      </c>
      <c r="E61" s="12">
        <f>SUM(ZBL_SO_1718_1!E104,ZBL_SO_1718_1!E110)</f>
        <v>1089</v>
      </c>
      <c r="F61" s="12">
        <f>SUM(ZBL_SO_1718_1!F104,ZBL_SO_1718_1!F110)</f>
        <v>1001</v>
      </c>
      <c r="G61" s="12">
        <f>SUM(ZBL_SO_1718_1!G104,ZBL_SO_1718_1!G110)</f>
        <v>2090</v>
      </c>
      <c r="H61" s="11">
        <f>SUM(ZBL_SO_1718_1!H104,ZBL_SO_1718_1!H110)</f>
        <v>66</v>
      </c>
      <c r="I61" s="12">
        <f>SUM(ZBL_SO_1718_1!I104,ZBL_SO_1718_1!I110)</f>
        <v>73</v>
      </c>
      <c r="J61" s="13">
        <f>SUM(ZBL_SO_1718_1!J104,ZBL_SO_1718_1!J110)</f>
        <v>139</v>
      </c>
      <c r="K61" s="12">
        <f t="shared" si="16"/>
        <v>1308</v>
      </c>
      <c r="L61" s="12">
        <f t="shared" si="16"/>
        <v>1162</v>
      </c>
      <c r="M61" s="12">
        <f t="shared" si="16"/>
        <v>2470</v>
      </c>
      <c r="N61" s="55"/>
      <c r="O61" s="51">
        <f t="shared" si="17"/>
        <v>12.318840579710146</v>
      </c>
      <c r="P61" s="51">
        <f t="shared" si="17"/>
        <v>8.080808080808081</v>
      </c>
      <c r="Q61" s="51">
        <f t="shared" si="17"/>
        <v>10.338910338910338</v>
      </c>
    </row>
    <row r="62" spans="1:17" ht="12.75">
      <c r="A62" s="212" t="s">
        <v>62</v>
      </c>
      <c r="B62" s="11">
        <f>SUM(ZBL_SO_1718_1!B105,ZBL_SO_1718_1!B111)</f>
        <v>6</v>
      </c>
      <c r="C62" s="12">
        <f>SUM(ZBL_SO_1718_1!C105,ZBL_SO_1718_1!C111)</f>
        <v>12</v>
      </c>
      <c r="D62" s="13">
        <f>SUM(ZBL_SO_1718_1!D105,ZBL_SO_1718_1!D111)</f>
        <v>18</v>
      </c>
      <c r="E62" s="12">
        <f>SUM(ZBL_SO_1718_1!E105,ZBL_SO_1718_1!E111)</f>
        <v>44</v>
      </c>
      <c r="F62" s="12">
        <f>SUM(ZBL_SO_1718_1!F105,ZBL_SO_1718_1!F111)</f>
        <v>133</v>
      </c>
      <c r="G62" s="12">
        <f>SUM(ZBL_SO_1718_1!G105,ZBL_SO_1718_1!G111)</f>
        <v>177</v>
      </c>
      <c r="H62" s="11">
        <f>SUM(ZBL_SO_1718_1!H105,ZBL_SO_1718_1!H111)</f>
        <v>14</v>
      </c>
      <c r="I62" s="12">
        <f>SUM(ZBL_SO_1718_1!I105,ZBL_SO_1718_1!I111)</f>
        <v>29</v>
      </c>
      <c r="J62" s="13">
        <f>SUM(ZBL_SO_1718_1!J105,ZBL_SO_1718_1!J111)</f>
        <v>43</v>
      </c>
      <c r="K62" s="12">
        <f t="shared" si="16"/>
        <v>64</v>
      </c>
      <c r="L62" s="12">
        <f t="shared" si="16"/>
        <v>174</v>
      </c>
      <c r="M62" s="12">
        <f t="shared" si="16"/>
        <v>238</v>
      </c>
      <c r="N62" s="55"/>
      <c r="O62" s="51">
        <f t="shared" si="17"/>
        <v>12</v>
      </c>
      <c r="P62" s="51">
        <f t="shared" si="17"/>
        <v>8.275862068965518</v>
      </c>
      <c r="Q62" s="51">
        <f t="shared" si="17"/>
        <v>9.230769230769232</v>
      </c>
    </row>
    <row r="63" spans="1:17" ht="12.75">
      <c r="A63" s="212" t="s">
        <v>64</v>
      </c>
      <c r="B63" s="11">
        <f>SUM(ZBL_SO_1718_1!B106,ZBL_SO_1718_1!B112)</f>
        <v>146</v>
      </c>
      <c r="C63" s="12">
        <f>SUM(ZBL_SO_1718_1!C106,ZBL_SO_1718_1!C112)</f>
        <v>104</v>
      </c>
      <c r="D63" s="13">
        <f>SUM(ZBL_SO_1718_1!D106,ZBL_SO_1718_1!D112)</f>
        <v>250</v>
      </c>
      <c r="E63" s="12">
        <f>SUM(ZBL_SO_1718_1!E106,ZBL_SO_1718_1!E112)</f>
        <v>1850</v>
      </c>
      <c r="F63" s="12">
        <f>SUM(ZBL_SO_1718_1!F106,ZBL_SO_1718_1!F112)</f>
        <v>1371</v>
      </c>
      <c r="G63" s="12">
        <f>SUM(ZBL_SO_1718_1!G106,ZBL_SO_1718_1!G112)</f>
        <v>3221</v>
      </c>
      <c r="H63" s="11">
        <f>SUM(ZBL_SO_1718_1!H106,ZBL_SO_1718_1!H112)</f>
        <v>158</v>
      </c>
      <c r="I63" s="12">
        <f>SUM(ZBL_SO_1718_1!I106,ZBL_SO_1718_1!I112)</f>
        <v>73</v>
      </c>
      <c r="J63" s="13">
        <f>SUM(ZBL_SO_1718_1!J106,ZBL_SO_1718_1!J112)</f>
        <v>231</v>
      </c>
      <c r="K63" s="12">
        <f t="shared" si="16"/>
        <v>2154</v>
      </c>
      <c r="L63" s="12">
        <f t="shared" si="16"/>
        <v>1548</v>
      </c>
      <c r="M63" s="12">
        <f t="shared" si="16"/>
        <v>3702</v>
      </c>
      <c r="N63" s="55"/>
      <c r="O63" s="51">
        <f t="shared" si="17"/>
        <v>7.3146292585170345</v>
      </c>
      <c r="P63" s="51">
        <f t="shared" si="17"/>
        <v>7.0508474576271185</v>
      </c>
      <c r="Q63" s="51">
        <f t="shared" si="17"/>
        <v>7.202535292422933</v>
      </c>
    </row>
    <row r="64" spans="1:65" s="24" customFormat="1" ht="12.75">
      <c r="A64" s="24" t="s">
        <v>1</v>
      </c>
      <c r="B64" s="18">
        <f>SUM(B60:B63)</f>
        <v>359</v>
      </c>
      <c r="C64" s="19">
        <f aca="true" t="shared" si="18" ref="C64:J64">SUM(C60:C63)</f>
        <v>254</v>
      </c>
      <c r="D64" s="20">
        <f t="shared" si="18"/>
        <v>613</v>
      </c>
      <c r="E64" s="19">
        <f t="shared" si="18"/>
        <v>3755</v>
      </c>
      <c r="F64" s="19">
        <f t="shared" si="18"/>
        <v>3636</v>
      </c>
      <c r="G64" s="19">
        <f t="shared" si="18"/>
        <v>7391</v>
      </c>
      <c r="H64" s="18">
        <f t="shared" si="18"/>
        <v>304</v>
      </c>
      <c r="I64" s="19">
        <f t="shared" si="18"/>
        <v>257</v>
      </c>
      <c r="J64" s="20">
        <f t="shared" si="18"/>
        <v>561</v>
      </c>
      <c r="K64" s="19">
        <f t="shared" si="16"/>
        <v>4418</v>
      </c>
      <c r="L64" s="19">
        <f t="shared" si="16"/>
        <v>4147</v>
      </c>
      <c r="M64" s="20">
        <f t="shared" si="16"/>
        <v>8565</v>
      </c>
      <c r="N64" s="59"/>
      <c r="O64" s="63">
        <f t="shared" si="17"/>
        <v>8.726300437530384</v>
      </c>
      <c r="P64" s="57">
        <f t="shared" si="17"/>
        <v>6.529562982005141</v>
      </c>
      <c r="Q64" s="57">
        <f t="shared" si="17"/>
        <v>7.658670664667666</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29</v>
      </c>
      <c r="B65" s="200"/>
      <c r="C65" s="201"/>
      <c r="D65" s="202"/>
      <c r="E65" s="201"/>
      <c r="F65" s="201"/>
      <c r="G65" s="201"/>
      <c r="H65" s="200"/>
      <c r="I65" s="201"/>
      <c r="J65" s="202"/>
      <c r="K65" s="200"/>
      <c r="L65" s="201"/>
      <c r="M65" s="202"/>
      <c r="N65" s="55"/>
      <c r="O65" s="70"/>
      <c r="P65" s="70"/>
      <c r="Q65" s="70"/>
    </row>
    <row r="66" spans="1:65" ht="12.75">
      <c r="A66" s="212" t="s">
        <v>61</v>
      </c>
      <c r="B66" s="11">
        <f>SUM(B60,B53)</f>
        <v>123</v>
      </c>
      <c r="C66" s="12">
        <f aca="true" t="shared" si="19" ref="C66:J66">SUM(C60,C53)</f>
        <v>101</v>
      </c>
      <c r="D66" s="13">
        <f t="shared" si="19"/>
        <v>224</v>
      </c>
      <c r="E66" s="12">
        <f t="shared" si="19"/>
        <v>1957</v>
      </c>
      <c r="F66" s="12">
        <f t="shared" si="19"/>
        <v>2761</v>
      </c>
      <c r="G66" s="12">
        <f t="shared" si="19"/>
        <v>4718</v>
      </c>
      <c r="H66" s="11">
        <f t="shared" si="19"/>
        <v>140</v>
      </c>
      <c r="I66" s="12">
        <f t="shared" si="19"/>
        <v>203</v>
      </c>
      <c r="J66" s="13">
        <f t="shared" si="19"/>
        <v>343</v>
      </c>
      <c r="K66" s="12">
        <f aca="true" t="shared" si="20" ref="K66:M70">(SUM(H66,E66,B66))</f>
        <v>2220</v>
      </c>
      <c r="L66" s="12">
        <f t="shared" si="20"/>
        <v>3065</v>
      </c>
      <c r="M66" s="12">
        <f t="shared" si="20"/>
        <v>5285</v>
      </c>
      <c r="N66" s="55"/>
      <c r="O66" s="51">
        <f aca="true" t="shared" si="21" ref="O66:Q70">B66/(B66+E66)*100</f>
        <v>5.913461538461538</v>
      </c>
      <c r="P66" s="51">
        <f t="shared" si="21"/>
        <v>3.5290006988120197</v>
      </c>
      <c r="Q66" s="51">
        <f t="shared" si="21"/>
        <v>4.53257790368272</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212" t="s">
        <v>63</v>
      </c>
      <c r="B67" s="11">
        <f aca="true" t="shared" si="22" ref="B67:J67">SUM(B61,B54)</f>
        <v>355</v>
      </c>
      <c r="C67" s="12">
        <f t="shared" si="22"/>
        <v>208</v>
      </c>
      <c r="D67" s="13">
        <f t="shared" si="22"/>
        <v>563</v>
      </c>
      <c r="E67" s="12">
        <f t="shared" si="22"/>
        <v>2266</v>
      </c>
      <c r="F67" s="12">
        <f t="shared" si="22"/>
        <v>1954</v>
      </c>
      <c r="G67" s="12">
        <f t="shared" si="22"/>
        <v>4220</v>
      </c>
      <c r="H67" s="11">
        <f t="shared" si="22"/>
        <v>251</v>
      </c>
      <c r="I67" s="12">
        <f t="shared" si="22"/>
        <v>206</v>
      </c>
      <c r="J67" s="13">
        <f t="shared" si="22"/>
        <v>457</v>
      </c>
      <c r="K67" s="12">
        <f t="shared" si="20"/>
        <v>2872</v>
      </c>
      <c r="L67" s="12">
        <f t="shared" si="20"/>
        <v>2368</v>
      </c>
      <c r="M67" s="12">
        <f t="shared" si="20"/>
        <v>5240</v>
      </c>
      <c r="N67" s="55"/>
      <c r="O67" s="51">
        <f t="shared" si="21"/>
        <v>13.544448683708508</v>
      </c>
      <c r="P67" s="51">
        <f t="shared" si="21"/>
        <v>9.620721554116558</v>
      </c>
      <c r="Q67" s="51">
        <f t="shared" si="21"/>
        <v>11.770855111854486</v>
      </c>
    </row>
    <row r="68" spans="1:17" s="3" customFormat="1" ht="12.75">
      <c r="A68" s="212" t="s">
        <v>62</v>
      </c>
      <c r="B68" s="11">
        <f aca="true" t="shared" si="23" ref="B68:J68">SUM(B62,B55)</f>
        <v>20</v>
      </c>
      <c r="C68" s="12">
        <f t="shared" si="23"/>
        <v>25</v>
      </c>
      <c r="D68" s="13">
        <f t="shared" si="23"/>
        <v>45</v>
      </c>
      <c r="E68" s="12">
        <f t="shared" si="23"/>
        <v>77</v>
      </c>
      <c r="F68" s="12">
        <f t="shared" si="23"/>
        <v>233</v>
      </c>
      <c r="G68" s="12">
        <f t="shared" si="23"/>
        <v>310</v>
      </c>
      <c r="H68" s="11">
        <f t="shared" si="23"/>
        <v>25</v>
      </c>
      <c r="I68" s="12">
        <f t="shared" si="23"/>
        <v>51</v>
      </c>
      <c r="J68" s="13">
        <f t="shared" si="23"/>
        <v>76</v>
      </c>
      <c r="K68" s="12">
        <f t="shared" si="20"/>
        <v>122</v>
      </c>
      <c r="L68" s="12">
        <f t="shared" si="20"/>
        <v>309</v>
      </c>
      <c r="M68" s="12">
        <f t="shared" si="20"/>
        <v>431</v>
      </c>
      <c r="N68" s="55"/>
      <c r="O68" s="51">
        <f t="shared" si="21"/>
        <v>20.618556701030926</v>
      </c>
      <c r="P68" s="51">
        <f t="shared" si="21"/>
        <v>9.689922480620156</v>
      </c>
      <c r="Q68" s="51">
        <f t="shared" si="21"/>
        <v>12.676056338028168</v>
      </c>
    </row>
    <row r="69" spans="1:17" ht="12.75">
      <c r="A69" s="212" t="s">
        <v>64</v>
      </c>
      <c r="B69" s="11">
        <f aca="true" t="shared" si="24" ref="B69:J69">SUM(B63,B56)</f>
        <v>368</v>
      </c>
      <c r="C69" s="39">
        <f t="shared" si="24"/>
        <v>216</v>
      </c>
      <c r="D69" s="40">
        <f t="shared" si="24"/>
        <v>584</v>
      </c>
      <c r="E69" s="39">
        <f t="shared" si="24"/>
        <v>3823</v>
      </c>
      <c r="F69" s="39">
        <f t="shared" si="24"/>
        <v>2819</v>
      </c>
      <c r="G69" s="39">
        <f t="shared" si="24"/>
        <v>6642</v>
      </c>
      <c r="H69" s="38">
        <f t="shared" si="24"/>
        <v>622</v>
      </c>
      <c r="I69" s="39">
        <f t="shared" si="24"/>
        <v>350</v>
      </c>
      <c r="J69" s="40">
        <f t="shared" si="24"/>
        <v>972</v>
      </c>
      <c r="K69" s="39">
        <f t="shared" si="20"/>
        <v>4813</v>
      </c>
      <c r="L69" s="39">
        <f t="shared" si="20"/>
        <v>3385</v>
      </c>
      <c r="M69" s="39">
        <f t="shared" si="20"/>
        <v>8198</v>
      </c>
      <c r="N69" s="55"/>
      <c r="O69" s="52">
        <f t="shared" si="21"/>
        <v>8.780720591744213</v>
      </c>
      <c r="P69" s="52">
        <f t="shared" si="21"/>
        <v>7.116968698517298</v>
      </c>
      <c r="Q69" s="52">
        <f t="shared" si="21"/>
        <v>8.081926376972046</v>
      </c>
    </row>
    <row r="70" spans="1:17" s="1" customFormat="1" ht="12.75">
      <c r="A70" s="24" t="s">
        <v>1</v>
      </c>
      <c r="B70" s="18">
        <f aca="true" t="shared" si="25" ref="B70:J70">SUM(B64,B57)</f>
        <v>866</v>
      </c>
      <c r="C70" s="42">
        <f t="shared" si="25"/>
        <v>550</v>
      </c>
      <c r="D70" s="43">
        <f t="shared" si="25"/>
        <v>1416</v>
      </c>
      <c r="E70" s="42">
        <f t="shared" si="25"/>
        <v>8123</v>
      </c>
      <c r="F70" s="42">
        <f t="shared" si="25"/>
        <v>7767</v>
      </c>
      <c r="G70" s="42">
        <f t="shared" si="25"/>
        <v>15890</v>
      </c>
      <c r="H70" s="41">
        <f t="shared" si="25"/>
        <v>1038</v>
      </c>
      <c r="I70" s="42">
        <f t="shared" si="25"/>
        <v>810</v>
      </c>
      <c r="J70" s="43">
        <f t="shared" si="25"/>
        <v>1848</v>
      </c>
      <c r="K70" s="42">
        <f t="shared" si="20"/>
        <v>10027</v>
      </c>
      <c r="L70" s="42">
        <f t="shared" si="20"/>
        <v>9127</v>
      </c>
      <c r="M70" s="42">
        <f t="shared" si="20"/>
        <v>19154</v>
      </c>
      <c r="N70" s="56"/>
      <c r="O70" s="57">
        <f t="shared" si="21"/>
        <v>9.633997107575926</v>
      </c>
      <c r="P70" s="57">
        <f t="shared" si="21"/>
        <v>6.612961404352531</v>
      </c>
      <c r="Q70" s="57">
        <f t="shared" si="21"/>
        <v>8.182133364151161</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66</v>
      </c>
    </row>
    <row r="86" spans="1:17" ht="12.75">
      <c r="A86" s="222" t="s">
        <v>5</v>
      </c>
      <c r="B86" s="222"/>
      <c r="C86" s="222"/>
      <c r="D86" s="222"/>
      <c r="E86" s="222"/>
      <c r="F86" s="222"/>
      <c r="G86" s="222"/>
      <c r="H86" s="222"/>
      <c r="I86" s="222"/>
      <c r="J86" s="222"/>
      <c r="K86" s="222"/>
      <c r="L86" s="222"/>
      <c r="M86" s="222"/>
      <c r="N86" s="222"/>
      <c r="O86" s="222"/>
      <c r="P86" s="222"/>
      <c r="Q86" s="222"/>
    </row>
    <row r="87" spans="1:17" ht="12.75">
      <c r="A87" s="222" t="s">
        <v>28</v>
      </c>
      <c r="B87" s="222"/>
      <c r="C87" s="222"/>
      <c r="D87" s="222"/>
      <c r="E87" s="222"/>
      <c r="F87" s="222"/>
      <c r="G87" s="222"/>
      <c r="H87" s="222"/>
      <c r="I87" s="222"/>
      <c r="J87" s="222"/>
      <c r="K87" s="222"/>
      <c r="L87" s="222"/>
      <c r="M87" s="222"/>
      <c r="N87" s="222"/>
      <c r="O87" s="222"/>
      <c r="P87" s="222"/>
      <c r="Q87" s="222"/>
    </row>
    <row r="88" spans="1:17" ht="12.75">
      <c r="A88" s="238" t="s">
        <v>26</v>
      </c>
      <c r="B88" s="238"/>
      <c r="C88" s="238"/>
      <c r="D88" s="238"/>
      <c r="E88" s="238"/>
      <c r="F88" s="238"/>
      <c r="G88" s="238"/>
      <c r="H88" s="238"/>
      <c r="I88" s="238"/>
      <c r="J88" s="238"/>
      <c r="K88" s="238"/>
      <c r="L88" s="238"/>
      <c r="M88" s="238"/>
      <c r="N88" s="238"/>
      <c r="O88" s="238"/>
      <c r="P88" s="238"/>
      <c r="Q88" s="238"/>
    </row>
    <row r="89" ht="12.75">
      <c r="A89" s="1"/>
    </row>
    <row r="90" spans="1:17" ht="12.75">
      <c r="A90" s="222" t="s">
        <v>22</v>
      </c>
      <c r="B90" s="222"/>
      <c r="C90" s="222"/>
      <c r="D90" s="222"/>
      <c r="E90" s="222"/>
      <c r="F90" s="222"/>
      <c r="G90" s="222"/>
      <c r="H90" s="222"/>
      <c r="I90" s="222"/>
      <c r="J90" s="222"/>
      <c r="K90" s="222"/>
      <c r="L90" s="222"/>
      <c r="M90" s="222"/>
      <c r="N90" s="222"/>
      <c r="O90" s="222"/>
      <c r="P90" s="222"/>
      <c r="Q90" s="222"/>
    </row>
    <row r="91" ht="9" customHeight="1" thickBot="1"/>
    <row r="92" spans="1:17" ht="13.5" customHeight="1">
      <c r="A92" s="4"/>
      <c r="B92" s="240" t="s">
        <v>2</v>
      </c>
      <c r="C92" s="239"/>
      <c r="D92" s="241"/>
      <c r="E92" s="239" t="s">
        <v>3</v>
      </c>
      <c r="F92" s="239"/>
      <c r="G92" s="239"/>
      <c r="H92" s="242" t="s">
        <v>7</v>
      </c>
      <c r="I92" s="243"/>
      <c r="J92" s="244"/>
      <c r="K92" s="239" t="s">
        <v>1</v>
      </c>
      <c r="L92" s="239"/>
      <c r="M92" s="239"/>
      <c r="N92" s="54"/>
      <c r="O92" s="239" t="s">
        <v>53</v>
      </c>
      <c r="P92" s="239"/>
      <c r="Q92" s="239"/>
    </row>
    <row r="93" spans="1:17" ht="12.75">
      <c r="A93" s="5"/>
      <c r="B93" s="6" t="s">
        <v>8</v>
      </c>
      <c r="C93" s="7" t="s">
        <v>0</v>
      </c>
      <c r="D93" s="8" t="s">
        <v>9</v>
      </c>
      <c r="E93" s="7" t="s">
        <v>8</v>
      </c>
      <c r="F93" s="7" t="s">
        <v>0</v>
      </c>
      <c r="G93" s="7" t="s">
        <v>9</v>
      </c>
      <c r="H93" s="6" t="s">
        <v>8</v>
      </c>
      <c r="I93" s="7" t="s">
        <v>0</v>
      </c>
      <c r="J93" s="8" t="s">
        <v>9</v>
      </c>
      <c r="K93" s="7" t="s">
        <v>8</v>
      </c>
      <c r="L93" s="7" t="s">
        <v>0</v>
      </c>
      <c r="M93" s="7" t="s">
        <v>9</v>
      </c>
      <c r="N93" s="55"/>
      <c r="O93" s="7" t="s">
        <v>8</v>
      </c>
      <c r="P93" s="7" t="s">
        <v>0</v>
      </c>
      <c r="Q93" s="7" t="s">
        <v>9</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212" t="s">
        <v>61</v>
      </c>
      <c r="B95" s="11">
        <f>SUM(B53,B11)</f>
        <v>830</v>
      </c>
      <c r="C95" s="12">
        <f aca="true" t="shared" si="26" ref="C95:M95">SUM(C53,C11)</f>
        <v>499</v>
      </c>
      <c r="D95" s="13">
        <f t="shared" si="26"/>
        <v>1329</v>
      </c>
      <c r="E95" s="12">
        <f t="shared" si="26"/>
        <v>27561</v>
      </c>
      <c r="F95" s="12">
        <f t="shared" si="26"/>
        <v>34561</v>
      </c>
      <c r="G95" s="12">
        <f t="shared" si="26"/>
        <v>62122</v>
      </c>
      <c r="H95" s="11">
        <f t="shared" si="26"/>
        <v>138</v>
      </c>
      <c r="I95" s="12">
        <f t="shared" si="26"/>
        <v>190</v>
      </c>
      <c r="J95" s="13">
        <f t="shared" si="26"/>
        <v>328</v>
      </c>
      <c r="K95" s="12">
        <f t="shared" si="26"/>
        <v>28529</v>
      </c>
      <c r="L95" s="12">
        <f t="shared" si="26"/>
        <v>35250</v>
      </c>
      <c r="M95" s="12">
        <f t="shared" si="26"/>
        <v>63779</v>
      </c>
      <c r="N95" s="55"/>
      <c r="O95" s="51">
        <f aca="true" t="shared" si="27" ref="O95:Q99">B95/(B95+E95)*100</f>
        <v>2.923461660385333</v>
      </c>
      <c r="P95" s="51">
        <f t="shared" si="27"/>
        <v>1.4232743867655449</v>
      </c>
      <c r="Q95" s="51">
        <f t="shared" si="27"/>
        <v>2.0945296370427573</v>
      </c>
    </row>
    <row r="96" spans="1:17" ht="12.75">
      <c r="A96" s="212" t="s">
        <v>63</v>
      </c>
      <c r="B96" s="11">
        <f aca="true" t="shared" si="28" ref="B96:M96">SUM(B54,B12)</f>
        <v>2208</v>
      </c>
      <c r="C96" s="12">
        <f t="shared" si="28"/>
        <v>975</v>
      </c>
      <c r="D96" s="13">
        <f t="shared" si="28"/>
        <v>3183</v>
      </c>
      <c r="E96" s="12">
        <f t="shared" si="28"/>
        <v>20444</v>
      </c>
      <c r="F96" s="12">
        <f t="shared" si="28"/>
        <v>15201</v>
      </c>
      <c r="G96" s="12">
        <f t="shared" si="28"/>
        <v>35645</v>
      </c>
      <c r="H96" s="11">
        <f t="shared" si="28"/>
        <v>243</v>
      </c>
      <c r="I96" s="12">
        <f t="shared" si="28"/>
        <v>167</v>
      </c>
      <c r="J96" s="13">
        <f t="shared" si="28"/>
        <v>410</v>
      </c>
      <c r="K96" s="12">
        <f t="shared" si="28"/>
        <v>22895</v>
      </c>
      <c r="L96" s="12">
        <f t="shared" si="28"/>
        <v>16343</v>
      </c>
      <c r="M96" s="12">
        <f t="shared" si="28"/>
        <v>39238</v>
      </c>
      <c r="N96" s="55"/>
      <c r="O96" s="51">
        <f t="shared" si="27"/>
        <v>9.747483665901466</v>
      </c>
      <c r="P96" s="51">
        <f t="shared" si="27"/>
        <v>6.027448071216617</v>
      </c>
      <c r="Q96" s="51">
        <f t="shared" si="27"/>
        <v>8.197692386937263</v>
      </c>
    </row>
    <row r="97" spans="1:17" ht="12.75">
      <c r="A97" s="212" t="s">
        <v>62</v>
      </c>
      <c r="B97" s="11">
        <f aca="true" t="shared" si="29" ref="B97:M97">SUM(B55,B13)</f>
        <v>161</v>
      </c>
      <c r="C97" s="12">
        <f t="shared" si="29"/>
        <v>156</v>
      </c>
      <c r="D97" s="13">
        <f t="shared" si="29"/>
        <v>317</v>
      </c>
      <c r="E97" s="12">
        <f t="shared" si="29"/>
        <v>803</v>
      </c>
      <c r="F97" s="12">
        <f t="shared" si="29"/>
        <v>1625</v>
      </c>
      <c r="G97" s="12">
        <f t="shared" si="29"/>
        <v>2428</v>
      </c>
      <c r="H97" s="11">
        <f t="shared" si="29"/>
        <v>13</v>
      </c>
      <c r="I97" s="12">
        <f t="shared" si="29"/>
        <v>29</v>
      </c>
      <c r="J97" s="13">
        <f t="shared" si="29"/>
        <v>42</v>
      </c>
      <c r="K97" s="12">
        <f t="shared" si="29"/>
        <v>977</v>
      </c>
      <c r="L97" s="12">
        <f t="shared" si="29"/>
        <v>1810</v>
      </c>
      <c r="M97" s="12">
        <f t="shared" si="29"/>
        <v>2787</v>
      </c>
      <c r="N97" s="55"/>
      <c r="O97" s="51">
        <f t="shared" si="27"/>
        <v>16.701244813278006</v>
      </c>
      <c r="P97" s="51">
        <f t="shared" si="27"/>
        <v>8.75912408759124</v>
      </c>
      <c r="Q97" s="51">
        <f t="shared" si="27"/>
        <v>11.548269581056466</v>
      </c>
    </row>
    <row r="98" spans="1:17" ht="12.75">
      <c r="A98" s="212" t="s">
        <v>64</v>
      </c>
      <c r="B98" s="11">
        <f aca="true" t="shared" si="30" ref="B98:M98">SUM(B56,B14)</f>
        <v>1279</v>
      </c>
      <c r="C98" s="12">
        <f t="shared" si="30"/>
        <v>609</v>
      </c>
      <c r="D98" s="13">
        <f t="shared" si="30"/>
        <v>1888</v>
      </c>
      <c r="E98" s="12">
        <f t="shared" si="30"/>
        <v>14363</v>
      </c>
      <c r="F98" s="12">
        <f t="shared" si="30"/>
        <v>11297</v>
      </c>
      <c r="G98" s="12">
        <f t="shared" si="30"/>
        <v>25660</v>
      </c>
      <c r="H98" s="11">
        <f t="shared" si="30"/>
        <v>645</v>
      </c>
      <c r="I98" s="12">
        <f t="shared" si="30"/>
        <v>412</v>
      </c>
      <c r="J98" s="13">
        <f t="shared" si="30"/>
        <v>1057</v>
      </c>
      <c r="K98" s="12">
        <f t="shared" si="30"/>
        <v>16287</v>
      </c>
      <c r="L98" s="12">
        <f t="shared" si="30"/>
        <v>12318</v>
      </c>
      <c r="M98" s="12">
        <f t="shared" si="30"/>
        <v>28605</v>
      </c>
      <c r="N98" s="55"/>
      <c r="O98" s="51">
        <f t="shared" si="27"/>
        <v>8.176703746323998</v>
      </c>
      <c r="P98" s="51">
        <f t="shared" si="27"/>
        <v>5.115068032924576</v>
      </c>
      <c r="Q98" s="51">
        <f t="shared" si="27"/>
        <v>6.853492086539857</v>
      </c>
    </row>
    <row r="99" spans="1:17" s="62" customFormat="1" ht="12.75">
      <c r="A99" s="24" t="s">
        <v>1</v>
      </c>
      <c r="B99" s="18">
        <f aca="true" t="shared" si="31" ref="B99:M99">SUM(B57,B15)</f>
        <v>4478</v>
      </c>
      <c r="C99" s="19">
        <f t="shared" si="31"/>
        <v>2239</v>
      </c>
      <c r="D99" s="20">
        <f t="shared" si="31"/>
        <v>6717</v>
      </c>
      <c r="E99" s="19">
        <f t="shared" si="31"/>
        <v>63171</v>
      </c>
      <c r="F99" s="19">
        <f t="shared" si="31"/>
        <v>62684</v>
      </c>
      <c r="G99" s="19">
        <f t="shared" si="31"/>
        <v>125855</v>
      </c>
      <c r="H99" s="18">
        <f t="shared" si="31"/>
        <v>1039</v>
      </c>
      <c r="I99" s="19">
        <f t="shared" si="31"/>
        <v>798</v>
      </c>
      <c r="J99" s="20">
        <f t="shared" si="31"/>
        <v>1837</v>
      </c>
      <c r="K99" s="19">
        <f t="shared" si="31"/>
        <v>68688</v>
      </c>
      <c r="L99" s="19">
        <f t="shared" si="31"/>
        <v>65721</v>
      </c>
      <c r="M99" s="20">
        <f t="shared" si="31"/>
        <v>134409</v>
      </c>
      <c r="N99" s="61"/>
      <c r="O99" s="63">
        <f t="shared" si="27"/>
        <v>6.619462224127481</v>
      </c>
      <c r="P99" s="57">
        <f t="shared" si="27"/>
        <v>3.448700768602806</v>
      </c>
      <c r="Q99" s="57">
        <f t="shared" si="27"/>
        <v>5.066680747065745</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18</v>
      </c>
      <c r="B101" s="25"/>
      <c r="C101" s="26"/>
      <c r="D101" s="27"/>
      <c r="E101" s="26"/>
      <c r="F101" s="26"/>
      <c r="G101" s="26"/>
      <c r="H101" s="25"/>
      <c r="I101" s="26"/>
      <c r="J101" s="27"/>
      <c r="K101" s="26"/>
      <c r="L101" s="26"/>
      <c r="M101" s="26"/>
      <c r="N101" s="56"/>
      <c r="O101" s="26"/>
      <c r="P101" s="26"/>
      <c r="Q101" s="26"/>
    </row>
    <row r="102" spans="1:17" ht="12.75">
      <c r="A102" s="212" t="s">
        <v>61</v>
      </c>
      <c r="B102" s="11">
        <f aca="true" t="shared" si="32" ref="B102:M102">SUM(B60,B18)</f>
        <v>861</v>
      </c>
      <c r="C102" s="12">
        <f t="shared" si="32"/>
        <v>532</v>
      </c>
      <c r="D102" s="13">
        <f t="shared" si="32"/>
        <v>1393</v>
      </c>
      <c r="E102" s="12">
        <f t="shared" si="32"/>
        <v>21124</v>
      </c>
      <c r="F102" s="12">
        <f t="shared" si="32"/>
        <v>29291</v>
      </c>
      <c r="G102" s="12">
        <f t="shared" si="32"/>
        <v>50415</v>
      </c>
      <c r="H102" s="11">
        <f t="shared" si="32"/>
        <v>115</v>
      </c>
      <c r="I102" s="12">
        <f t="shared" si="32"/>
        <v>153</v>
      </c>
      <c r="J102" s="13">
        <f t="shared" si="32"/>
        <v>268</v>
      </c>
      <c r="K102" s="12">
        <f t="shared" si="32"/>
        <v>22100</v>
      </c>
      <c r="L102" s="12">
        <f t="shared" si="32"/>
        <v>29976</v>
      </c>
      <c r="M102" s="12">
        <f t="shared" si="32"/>
        <v>52076</v>
      </c>
      <c r="N102" s="55"/>
      <c r="O102" s="51">
        <f aca="true" t="shared" si="33" ref="O102:Q106">B102/(B102+E102)*100</f>
        <v>3.916306572663179</v>
      </c>
      <c r="P102" s="51">
        <f t="shared" si="33"/>
        <v>1.7838580961003252</v>
      </c>
      <c r="Q102" s="51">
        <f t="shared" si="33"/>
        <v>2.6887739345274864</v>
      </c>
    </row>
    <row r="103" spans="1:17" ht="12.75">
      <c r="A103" s="212" t="s">
        <v>63</v>
      </c>
      <c r="B103" s="11">
        <f aca="true" t="shared" si="34" ref="B103:M103">SUM(B61,B19)</f>
        <v>2230</v>
      </c>
      <c r="C103" s="12">
        <f t="shared" si="34"/>
        <v>1040</v>
      </c>
      <c r="D103" s="13">
        <f t="shared" si="34"/>
        <v>3270</v>
      </c>
      <c r="E103" s="12">
        <f t="shared" si="34"/>
        <v>22360</v>
      </c>
      <c r="F103" s="12">
        <f t="shared" si="34"/>
        <v>17649</v>
      </c>
      <c r="G103" s="12">
        <f t="shared" si="34"/>
        <v>40009</v>
      </c>
      <c r="H103" s="11">
        <f t="shared" si="34"/>
        <v>108</v>
      </c>
      <c r="I103" s="12">
        <f t="shared" si="34"/>
        <v>104</v>
      </c>
      <c r="J103" s="13">
        <f t="shared" si="34"/>
        <v>212</v>
      </c>
      <c r="K103" s="12">
        <f t="shared" si="34"/>
        <v>24698</v>
      </c>
      <c r="L103" s="12">
        <f t="shared" si="34"/>
        <v>18793</v>
      </c>
      <c r="M103" s="12">
        <f t="shared" si="34"/>
        <v>43491</v>
      </c>
      <c r="N103" s="55"/>
      <c r="O103" s="51">
        <f t="shared" si="33"/>
        <v>9.068727124847499</v>
      </c>
      <c r="P103" s="51">
        <f t="shared" si="33"/>
        <v>5.564770720744823</v>
      </c>
      <c r="Q103" s="51">
        <f t="shared" si="33"/>
        <v>7.5556274405600865</v>
      </c>
    </row>
    <row r="104" spans="1:17" ht="12.75">
      <c r="A104" s="212" t="s">
        <v>62</v>
      </c>
      <c r="B104" s="11">
        <f aca="true" t="shared" si="35" ref="B104:M104">SUM(B62,B20)</f>
        <v>138</v>
      </c>
      <c r="C104" s="12">
        <f t="shared" si="35"/>
        <v>162</v>
      </c>
      <c r="D104" s="13">
        <f t="shared" si="35"/>
        <v>300</v>
      </c>
      <c r="E104" s="12">
        <f t="shared" si="35"/>
        <v>976</v>
      </c>
      <c r="F104" s="12">
        <f t="shared" si="35"/>
        <v>1939</v>
      </c>
      <c r="G104" s="12">
        <f t="shared" si="35"/>
        <v>2915</v>
      </c>
      <c r="H104" s="11">
        <f t="shared" si="35"/>
        <v>21</v>
      </c>
      <c r="I104" s="12">
        <f t="shared" si="35"/>
        <v>34</v>
      </c>
      <c r="J104" s="13">
        <f t="shared" si="35"/>
        <v>55</v>
      </c>
      <c r="K104" s="12">
        <f t="shared" si="35"/>
        <v>1135</v>
      </c>
      <c r="L104" s="12">
        <f t="shared" si="35"/>
        <v>2135</v>
      </c>
      <c r="M104" s="12">
        <f t="shared" si="35"/>
        <v>3270</v>
      </c>
      <c r="N104" s="55"/>
      <c r="O104" s="51">
        <f t="shared" si="33"/>
        <v>12.387791741472173</v>
      </c>
      <c r="P104" s="51">
        <f t="shared" si="33"/>
        <v>7.710613993336507</v>
      </c>
      <c r="Q104" s="51">
        <f t="shared" si="33"/>
        <v>9.331259720062208</v>
      </c>
    </row>
    <row r="105" spans="1:17" ht="12.75">
      <c r="A105" s="212" t="s">
        <v>64</v>
      </c>
      <c r="B105" s="11">
        <f aca="true" t="shared" si="36" ref="B105:M105">SUM(B63,B21)</f>
        <v>1084</v>
      </c>
      <c r="C105" s="12">
        <f t="shared" si="36"/>
        <v>745</v>
      </c>
      <c r="D105" s="13">
        <f t="shared" si="36"/>
        <v>1829</v>
      </c>
      <c r="E105" s="12">
        <f t="shared" si="36"/>
        <v>14979</v>
      </c>
      <c r="F105" s="12">
        <f t="shared" si="36"/>
        <v>11951</v>
      </c>
      <c r="G105" s="12">
        <f t="shared" si="36"/>
        <v>26930</v>
      </c>
      <c r="H105" s="11">
        <f t="shared" si="36"/>
        <v>295</v>
      </c>
      <c r="I105" s="12">
        <f t="shared" si="36"/>
        <v>193</v>
      </c>
      <c r="J105" s="13">
        <f t="shared" si="36"/>
        <v>488</v>
      </c>
      <c r="K105" s="12">
        <f t="shared" si="36"/>
        <v>16358</v>
      </c>
      <c r="L105" s="12">
        <f t="shared" si="36"/>
        <v>12889</v>
      </c>
      <c r="M105" s="12">
        <f t="shared" si="36"/>
        <v>29247</v>
      </c>
      <c r="N105" s="55"/>
      <c r="O105" s="51">
        <f t="shared" si="33"/>
        <v>6.748428064496046</v>
      </c>
      <c r="P105" s="51">
        <f t="shared" si="33"/>
        <v>5.867989918084436</v>
      </c>
      <c r="Q105" s="51">
        <f t="shared" si="33"/>
        <v>6.3597482527208875</v>
      </c>
    </row>
    <row r="106" spans="1:17" s="62" customFormat="1" ht="12.75">
      <c r="A106" s="24" t="s">
        <v>1</v>
      </c>
      <c r="B106" s="18">
        <f aca="true" t="shared" si="37" ref="B106:M106">SUM(B64,B22)</f>
        <v>4313</v>
      </c>
      <c r="C106" s="19">
        <f t="shared" si="37"/>
        <v>2479</v>
      </c>
      <c r="D106" s="20">
        <f t="shared" si="37"/>
        <v>6792</v>
      </c>
      <c r="E106" s="19">
        <f t="shared" si="37"/>
        <v>59439</v>
      </c>
      <c r="F106" s="19">
        <f t="shared" si="37"/>
        <v>60830</v>
      </c>
      <c r="G106" s="19">
        <f t="shared" si="37"/>
        <v>120269</v>
      </c>
      <c r="H106" s="18">
        <f t="shared" si="37"/>
        <v>539</v>
      </c>
      <c r="I106" s="19">
        <f t="shared" si="37"/>
        <v>484</v>
      </c>
      <c r="J106" s="20">
        <f t="shared" si="37"/>
        <v>1023</v>
      </c>
      <c r="K106" s="19">
        <f t="shared" si="37"/>
        <v>64291</v>
      </c>
      <c r="L106" s="19">
        <f t="shared" si="37"/>
        <v>63793</v>
      </c>
      <c r="M106" s="20">
        <f t="shared" si="37"/>
        <v>128084</v>
      </c>
      <c r="N106" s="61"/>
      <c r="O106" s="63">
        <f t="shared" si="33"/>
        <v>6.765277952064248</v>
      </c>
      <c r="P106" s="57">
        <f t="shared" si="33"/>
        <v>3.9157149852311677</v>
      </c>
      <c r="Q106" s="57">
        <f t="shared" si="33"/>
        <v>5.345463989737213</v>
      </c>
    </row>
    <row r="107" spans="1:17" ht="12.75">
      <c r="A107" s="9" t="s">
        <v>29</v>
      </c>
      <c r="B107" s="67"/>
      <c r="C107" s="68"/>
      <c r="D107" s="69"/>
      <c r="E107" s="68"/>
      <c r="F107" s="68"/>
      <c r="G107" s="68"/>
      <c r="H107" s="67"/>
      <c r="I107" s="68"/>
      <c r="J107" s="69"/>
      <c r="K107" s="68"/>
      <c r="L107" s="68"/>
      <c r="M107" s="68"/>
      <c r="N107" s="55"/>
      <c r="O107" s="70"/>
      <c r="P107" s="70"/>
      <c r="Q107" s="70"/>
    </row>
    <row r="108" spans="1:17" ht="12.75">
      <c r="A108" s="212" t="s">
        <v>61</v>
      </c>
      <c r="B108" s="11">
        <f aca="true" t="shared" si="38" ref="B108:M108">SUM(B66,B24)</f>
        <v>1691</v>
      </c>
      <c r="C108" s="12">
        <f t="shared" si="38"/>
        <v>1031</v>
      </c>
      <c r="D108" s="13">
        <f t="shared" si="38"/>
        <v>2722</v>
      </c>
      <c r="E108" s="12">
        <f t="shared" si="38"/>
        <v>48685</v>
      </c>
      <c r="F108" s="12">
        <f t="shared" si="38"/>
        <v>63852</v>
      </c>
      <c r="G108" s="12">
        <f t="shared" si="38"/>
        <v>112537</v>
      </c>
      <c r="H108" s="11">
        <f t="shared" si="38"/>
        <v>253</v>
      </c>
      <c r="I108" s="12">
        <f t="shared" si="38"/>
        <v>343</v>
      </c>
      <c r="J108" s="13">
        <f t="shared" si="38"/>
        <v>596</v>
      </c>
      <c r="K108" s="12">
        <f t="shared" si="38"/>
        <v>50629</v>
      </c>
      <c r="L108" s="12">
        <f t="shared" si="38"/>
        <v>65226</v>
      </c>
      <c r="M108" s="12">
        <f t="shared" si="38"/>
        <v>115855</v>
      </c>
      <c r="N108" s="55"/>
      <c r="O108" s="51">
        <f aca="true" t="shared" si="39" ref="O108:Q112">B108/(B108+E108)*100</f>
        <v>3.356757185961569</v>
      </c>
      <c r="P108" s="51">
        <f t="shared" si="39"/>
        <v>1.5890140714825147</v>
      </c>
      <c r="Q108" s="51">
        <f t="shared" si="39"/>
        <v>2.361637702912571</v>
      </c>
    </row>
    <row r="109" spans="1:17" s="3" customFormat="1" ht="12.75">
      <c r="A109" s="212" t="s">
        <v>63</v>
      </c>
      <c r="B109" s="11">
        <f aca="true" t="shared" si="40" ref="B109:M109">SUM(B67,B25)</f>
        <v>4438</v>
      </c>
      <c r="C109" s="12">
        <f t="shared" si="40"/>
        <v>2015</v>
      </c>
      <c r="D109" s="13">
        <f t="shared" si="40"/>
        <v>6453</v>
      </c>
      <c r="E109" s="12">
        <f t="shared" si="40"/>
        <v>42804</v>
      </c>
      <c r="F109" s="12">
        <f t="shared" si="40"/>
        <v>32850</v>
      </c>
      <c r="G109" s="12">
        <f t="shared" si="40"/>
        <v>75654</v>
      </c>
      <c r="H109" s="11">
        <f t="shared" si="40"/>
        <v>351</v>
      </c>
      <c r="I109" s="12">
        <f t="shared" si="40"/>
        <v>271</v>
      </c>
      <c r="J109" s="13">
        <f t="shared" si="40"/>
        <v>622</v>
      </c>
      <c r="K109" s="12">
        <f t="shared" si="40"/>
        <v>47593</v>
      </c>
      <c r="L109" s="12">
        <f t="shared" si="40"/>
        <v>35136</v>
      </c>
      <c r="M109" s="12">
        <f t="shared" si="40"/>
        <v>82729</v>
      </c>
      <c r="N109" s="55"/>
      <c r="O109" s="51">
        <f t="shared" si="39"/>
        <v>9.3941831421193</v>
      </c>
      <c r="P109" s="51">
        <f t="shared" si="39"/>
        <v>5.779434963430374</v>
      </c>
      <c r="Q109" s="51">
        <f t="shared" si="39"/>
        <v>7.85925682341335</v>
      </c>
    </row>
    <row r="110" spans="1:17" s="3" customFormat="1" ht="12.75">
      <c r="A110" s="212" t="s">
        <v>62</v>
      </c>
      <c r="B110" s="11">
        <f aca="true" t="shared" si="41" ref="B110:M110">SUM(B68,B26)</f>
        <v>299</v>
      </c>
      <c r="C110" s="12">
        <f t="shared" si="41"/>
        <v>318</v>
      </c>
      <c r="D110" s="13">
        <f t="shared" si="41"/>
        <v>617</v>
      </c>
      <c r="E110" s="12">
        <f t="shared" si="41"/>
        <v>1779</v>
      </c>
      <c r="F110" s="12">
        <f t="shared" si="41"/>
        <v>3564</v>
      </c>
      <c r="G110" s="12">
        <f t="shared" si="41"/>
        <v>5343</v>
      </c>
      <c r="H110" s="11">
        <f t="shared" si="41"/>
        <v>34</v>
      </c>
      <c r="I110" s="12">
        <f t="shared" si="41"/>
        <v>63</v>
      </c>
      <c r="J110" s="13">
        <f t="shared" si="41"/>
        <v>97</v>
      </c>
      <c r="K110" s="12">
        <f t="shared" si="41"/>
        <v>2112</v>
      </c>
      <c r="L110" s="12">
        <f t="shared" si="41"/>
        <v>3945</v>
      </c>
      <c r="M110" s="12">
        <f t="shared" si="41"/>
        <v>6057</v>
      </c>
      <c r="N110" s="55"/>
      <c r="O110" s="51">
        <f t="shared" si="39"/>
        <v>14.3888354186718</v>
      </c>
      <c r="P110" s="51">
        <f t="shared" si="39"/>
        <v>8.191653786707882</v>
      </c>
      <c r="Q110" s="51">
        <f t="shared" si="39"/>
        <v>10.35234899328859</v>
      </c>
    </row>
    <row r="111" spans="1:17" ht="12.75">
      <c r="A111" s="212" t="s">
        <v>64</v>
      </c>
      <c r="B111" s="11">
        <f aca="true" t="shared" si="42" ref="B111:M111">SUM(B69,B27)</f>
        <v>2363</v>
      </c>
      <c r="C111" s="39">
        <f t="shared" si="42"/>
        <v>1354</v>
      </c>
      <c r="D111" s="40">
        <f t="shared" si="42"/>
        <v>3717</v>
      </c>
      <c r="E111" s="39">
        <f t="shared" si="42"/>
        <v>29342</v>
      </c>
      <c r="F111" s="39">
        <f t="shared" si="42"/>
        <v>23248</v>
      </c>
      <c r="G111" s="39">
        <f t="shared" si="42"/>
        <v>52590</v>
      </c>
      <c r="H111" s="38">
        <f t="shared" si="42"/>
        <v>940</v>
      </c>
      <c r="I111" s="39">
        <f t="shared" si="42"/>
        <v>605</v>
      </c>
      <c r="J111" s="40">
        <f t="shared" si="42"/>
        <v>1545</v>
      </c>
      <c r="K111" s="39">
        <f t="shared" si="42"/>
        <v>32645</v>
      </c>
      <c r="L111" s="39">
        <f t="shared" si="42"/>
        <v>25207</v>
      </c>
      <c r="M111" s="39">
        <f t="shared" si="42"/>
        <v>57852</v>
      </c>
      <c r="N111" s="55"/>
      <c r="O111" s="52">
        <f t="shared" si="39"/>
        <v>7.453083109919572</v>
      </c>
      <c r="P111" s="52">
        <f t="shared" si="39"/>
        <v>5.503617592065686</v>
      </c>
      <c r="Q111" s="52">
        <f t="shared" si="39"/>
        <v>6.601310671852523</v>
      </c>
    </row>
    <row r="112" spans="1:17" s="1" customFormat="1" ht="12.75">
      <c r="A112" s="24" t="s">
        <v>1</v>
      </c>
      <c r="B112" s="18">
        <f aca="true" t="shared" si="43" ref="B112:M112">SUM(B70,B28)</f>
        <v>8791</v>
      </c>
      <c r="C112" s="42">
        <f t="shared" si="43"/>
        <v>4718</v>
      </c>
      <c r="D112" s="43">
        <f t="shared" si="43"/>
        <v>13509</v>
      </c>
      <c r="E112" s="42">
        <f t="shared" si="43"/>
        <v>122610</v>
      </c>
      <c r="F112" s="42">
        <f t="shared" si="43"/>
        <v>123514</v>
      </c>
      <c r="G112" s="42">
        <f t="shared" si="43"/>
        <v>246124</v>
      </c>
      <c r="H112" s="41">
        <f t="shared" si="43"/>
        <v>1578</v>
      </c>
      <c r="I112" s="42">
        <f t="shared" si="43"/>
        <v>1282</v>
      </c>
      <c r="J112" s="43">
        <f t="shared" si="43"/>
        <v>2860</v>
      </c>
      <c r="K112" s="42">
        <f t="shared" si="43"/>
        <v>132979</v>
      </c>
      <c r="L112" s="42">
        <f t="shared" si="43"/>
        <v>129514</v>
      </c>
      <c r="M112" s="42">
        <f t="shared" si="43"/>
        <v>262493</v>
      </c>
      <c r="N112" s="56"/>
      <c r="O112" s="57">
        <f t="shared" si="39"/>
        <v>6.690207837078866</v>
      </c>
      <c r="P112" s="57">
        <f t="shared" si="39"/>
        <v>3.6792688252542267</v>
      </c>
      <c r="Q112" s="57">
        <f t="shared" si="39"/>
        <v>5.2031136257717625</v>
      </c>
    </row>
    <row r="114" spans="1:71" ht="12.75">
      <c r="A114" s="3"/>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row>
    <row r="115" spans="1:71" ht="12.75">
      <c r="A115" s="3"/>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row>
    <row r="116" spans="1:71" ht="12.75">
      <c r="A116" s="3"/>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row>
    <row r="117" spans="1:71" ht="12.75">
      <c r="A117" s="3"/>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row>
    <row r="118" spans="1:71" ht="12.75">
      <c r="A118" s="3"/>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row>
    <row r="119" spans="1:71" ht="12.75">
      <c r="A119" s="3"/>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row>
    <row r="120" spans="1:71" ht="12.75">
      <c r="A120" s="3"/>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row>
    <row r="121" spans="1:71" ht="12.75">
      <c r="A121" s="3"/>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row>
    <row r="122" spans="1:71" ht="12.75">
      <c r="A122" s="3"/>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row>
    <row r="123" spans="1:71" ht="12.75">
      <c r="A123" s="3"/>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row>
    <row r="124" spans="1:71" ht="12.75">
      <c r="A124" s="3"/>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row>
    <row r="125" spans="18:71" ht="12.75">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row>
    <row r="126" spans="18:71" ht="12.75">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cp:lastModifiedBy>
  <cp:lastPrinted>2015-10-16T08:26:26Z</cp:lastPrinted>
  <dcterms:created xsi:type="dcterms:W3CDTF">2010-08-09T14:07:59Z</dcterms:created>
  <dcterms:modified xsi:type="dcterms:W3CDTF">2018-08-21T20:49:10Z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