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3040" windowHeight="8490" tabRatio="807" activeTab="0"/>
  </bookViews>
  <sheets>
    <sheet name="INHOUD" sheetId="1" r:id="rId1"/>
    <sheet name="TOELICHTING" sheetId="2" r:id="rId2"/>
    <sheet name="1_SES_KL" sheetId="3" r:id="rId3"/>
    <sheet name="2_SES_LA" sheetId="4" r:id="rId4"/>
    <sheet name="3_Evolutie SES" sheetId="5" r:id="rId5"/>
    <sheet name="4_KL_SES_DETAIL" sheetId="6" r:id="rId6"/>
    <sheet name="5_LA_SES_DETAIL" sheetId="7" r:id="rId7"/>
    <sheet name="6_SES_SV_LA_geslacht" sheetId="8" r:id="rId8"/>
    <sheet name="7_SES_SV_LA_Belg_NBelg" sheetId="9" r:id="rId9"/>
    <sheet name="8_SES_ZBL_LA_geslacht" sheetId="10" r:id="rId10"/>
    <sheet name="9_SES_ZBL_LA_Belg_NBelg" sheetId="11" r:id="rId11"/>
  </sheets>
  <definedNames>
    <definedName name="_xlnm.Print_Area" localSheetId="0">'INHOUD'!$A$1:$O$20</definedName>
    <definedName name="_xlnm.Print_Area" localSheetId="1">'TOELICHTING'!$A$1:$M$39</definedName>
  </definedNames>
  <calcPr fullCalcOnLoad="1"/>
</workbook>
</file>

<file path=xl/sharedStrings.xml><?xml version="1.0" encoding="utf-8"?>
<sst xmlns="http://schemas.openxmlformats.org/spreadsheetml/2006/main" count="832" uniqueCount="101">
  <si>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</si>
  <si>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</si>
  <si>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</si>
  <si>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</si>
  <si>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</si>
  <si>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</si>
  <si>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</si>
  <si>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</si>
  <si>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</si>
  <si>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</si>
  <si>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</si>
  <si>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</si>
  <si>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Henegouwen</t>
  </si>
  <si>
    <t>Limburg</t>
  </si>
  <si>
    <t>ALGEMEEN TOTAAL</t>
  </si>
  <si>
    <t>Algemeen totaal</t>
  </si>
  <si>
    <t>Opleidingsniveau moeder</t>
  </si>
  <si>
    <t>Schooltoelage</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</si>
  <si>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</si>
  <si>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</si>
  <si>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</si>
  <si>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</si>
  <si>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</si>
  <si>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</si>
  <si>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</si>
  <si>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</si>
  <si>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</si>
  <si>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</si>
  <si>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</si>
  <si>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</si>
  <si>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</si>
  <si>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</si>
  <si>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</si>
  <si>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</si>
  <si>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Tikt aan</t>
  </si>
  <si>
    <t>Tikt niet aan</t>
  </si>
  <si>
    <t>Hoger secundair onderwijs</t>
  </si>
  <si>
    <t>Totaal Tikt aan</t>
  </si>
  <si>
    <t>Totaal Tikt niet aan</t>
  </si>
  <si>
    <t>1_SES_KL</t>
  </si>
  <si>
    <t>2_SES_LA</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</si>
  <si>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</si>
  <si>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</si>
  <si>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</si>
  <si>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</si>
  <si>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</si>
  <si>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</si>
  <si>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</si>
  <si>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</si>
  <si>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</si>
  <si>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</si>
  <si>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</si>
  <si>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</si>
  <si>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</si>
  <si>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</si>
  <si>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</si>
  <si>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</si>
  <si>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</si>
  <si>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</si>
  <si>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</si>
  <si>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</si>
  <si>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</si>
  <si>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</si>
  <si>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Ja</t>
  </si>
  <si>
    <t>Nee</t>
  </si>
  <si>
    <t>Aantikken Opleidingsniveau moeder</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</si>
  <si>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</si>
  <si>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</si>
  <si>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</si>
  <si>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</si>
  <si>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</si>
  <si>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</si>
  <si>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</si>
  <si>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</si>
  <si>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9_SES_ZBL_LA_Belg_NBelg</t>
  </si>
  <si>
    <t>Totale leerlingen-                populatie</t>
  </si>
  <si>
    <t>Schoolse vorderingen voor alle mogelijke combinaties van aantikken op de drie leerlingenkenmerken (aantallen en procentueel) - naar Belg/niet-Belg</t>
  </si>
  <si>
    <t xml:space="preserve">  2011-2012</t>
  </si>
  <si>
    <t xml:space="preserve">  2012-2013</t>
  </si>
  <si>
    <t xml:space="preserve">  2013-2014</t>
  </si>
  <si>
    <t xml:space="preserve">  2014-2015</t>
  </si>
  <si>
    <t xml:space="preserve">  2015-2016</t>
  </si>
  <si>
    <t>7_SES_SV_LA_Belg_NBelg</t>
  </si>
  <si>
    <t>8_SES_ZBL_LA_geslacht</t>
  </si>
  <si>
    <t>AANTAL LEERLINGEN DAT AANTIKT OP DE LEERLINGENKENMERKEN</t>
  </si>
  <si>
    <t>Schoolse vorderingen van leerlingen in het gewoon lager onderwijs die aantikken op een combinatie van leerlingenkenmerken , naar geslacht - aantallen</t>
  </si>
  <si>
    <t>Schoolse vorderingen van leerlingen in het gewoon lager onderwijs die aantikken op een combinatie van leerlingenkenmerken , naar geslacht - procentueel</t>
  </si>
  <si>
    <t>Schoolse vorderingen van leerlingen in het gewoon lager onderwijs die aantikken op een combinatie van leerlingenkenmerken, naar Belg/niet-Belg - procentueel</t>
  </si>
  <si>
    <t>Schoolse vorderingen van leerlingen in het gewoon lager onderwijs die aantikken op een combinatie van leerlingenkenmerken, naar Belg/niet-Belg - aantallen</t>
  </si>
  <si>
    <t>Zittenblijven van leerlingen in het gewoon lager onderwijs die aantikken op een combinatie van leerlingenkenmerken, naar geslacht- aantallen</t>
  </si>
  <si>
    <t>Zittenblijven van leerlingen in het gewoon lager onderwijs die aantikken op een combinatie van leerlingenkenmerken, naar geslacht- procentueel</t>
  </si>
  <si>
    <t>Zittenblijven van leerlingen in het gewoon lager onderwijs die aantikken op een combinatie van leerlingenkenmerken, naar Belg/niet-Belg - aantallen</t>
  </si>
  <si>
    <t>Zittenblijven van leerlingen in het gewoon lager onderwijs die aantikken op een combinatie van leerlingenkenmerken, naar Belg/niet-Belg - procentueel</t>
  </si>
  <si>
    <t>LEERLINGENKENMERKEN BASISONDERWIJS</t>
  </si>
  <si>
    <t xml:space="preserve">  2016-2017</t>
  </si>
  <si>
    <t>Data schooljaar 2017-2018</t>
  </si>
  <si>
    <t>Totale leerlingen-           populatie 2017-2018</t>
  </si>
  <si>
    <t>Totale leerlingen-                        populatie 2017-2018</t>
  </si>
  <si>
    <t xml:space="preserve">  2017-2018</t>
  </si>
  <si>
    <t>-</t>
  </si>
  <si>
    <t>&gt;1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</si>
</sst>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quot;Ja&quot;;&quot;Ja&quot;;&quot;Nee&quot;"/>
    <numFmt numFmtId="174" formatCode="&quot;Waar&quot;;&quot;Waar&quot;;&quot;Onwaar&quot;"/>
    <numFmt numFmtId="175" formatCode="&quot;Aan&quot;;&quot;Aan&quot;;&quot;Uit&quot;"/>
    <numFmt numFmtId="176" formatCode="[$€-2]\ #.##000_);[Red]\([$€-2]\ #.##000\)"/>
  </numFmts>
  <fonts count="57">
    <font>
      <sz val="11"/>
      <color theme="1"/>
      <name val="Calibri"/>
      <family val="2"/>
    </font>
    <font>
      <sz val="11"/>
      <color indexed="8"/>
      <name val="Calibri"/>
      <family val="2"/>
    </font>
    <font>
      <b/>
      <sz val="10"/>
      <name val="Arial"/>
      <family val="2"/>
    </font>
    <font>
      <sz val="8"/>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sz val="10"/>
      <color indexed="8"/>
      <name val="Arial"/>
      <family val="2"/>
    </font>
    <font>
      <b/>
      <sz val="10"/>
      <color indexed="8"/>
      <name val="Arial"/>
      <family val="2"/>
    </font>
    <font>
      <b/>
      <sz val="11"/>
      <color indexed="10"/>
      <name val="Calibri"/>
      <family val="2"/>
    </font>
    <font>
      <b/>
      <sz val="11"/>
      <name val="Calibri"/>
      <family val="2"/>
    </font>
    <font>
      <b/>
      <sz val="10"/>
      <color indexed="10"/>
      <name val="Arial"/>
      <family val="2"/>
    </font>
    <font>
      <sz val="10"/>
      <color indexed="10"/>
      <name val="Arial"/>
      <family val="2"/>
    </font>
    <font>
      <b/>
      <sz val="14"/>
      <color indexed="10"/>
      <name val="Calibri"/>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sz val="10"/>
      <color theme="1"/>
      <name val="Arial"/>
      <family val="2"/>
    </font>
    <font>
      <b/>
      <sz val="10"/>
      <color theme="1"/>
      <name val="Arial"/>
      <family val="2"/>
    </font>
    <font>
      <b/>
      <sz val="11"/>
      <color rgb="FFFF0000"/>
      <name val="Calibri"/>
      <family val="2"/>
    </font>
    <font>
      <b/>
      <sz val="10"/>
      <color rgb="FFFF0000"/>
      <name val="Arial"/>
      <family val="2"/>
    </font>
    <font>
      <sz val="10"/>
      <color rgb="FFFF0000"/>
      <name val="Arial"/>
      <family val="2"/>
    </font>
    <font>
      <b/>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color indexed="8"/>
      </top>
      <bottom/>
    </border>
    <border>
      <left/>
      <right/>
      <top style="thin"/>
      <bottom style="thin"/>
    </border>
    <border>
      <left/>
      <right/>
      <top/>
      <bottom style="thin">
        <color indexed="8"/>
      </bottom>
    </border>
    <border>
      <left style="thin"/>
      <right/>
      <top/>
      <bottom style="thin">
        <color indexed="8"/>
      </bottom>
    </border>
    <border>
      <left style="thin"/>
      <right/>
      <top/>
      <bottom style="thin"/>
    </border>
    <border>
      <left/>
      <right style="thin"/>
      <top/>
      <bottom style="thin">
        <color indexed="8"/>
      </bottom>
    </border>
    <border>
      <left style="thin"/>
      <right/>
      <top style="thin"/>
      <bottom style="thin"/>
    </border>
    <border>
      <left/>
      <right style="thin"/>
      <top style="thin"/>
      <bottom style="thin"/>
    </border>
    <border>
      <left style="medium"/>
      <right style="thin"/>
      <top style="thin"/>
      <bottom style="thin"/>
    </border>
    <border>
      <left style="thin"/>
      <right style="medium"/>
      <top style="thin"/>
      <bottom style="thin"/>
    </border>
    <border>
      <left/>
      <right style="medium"/>
      <top style="thin"/>
      <bottom style="thin"/>
    </border>
    <border>
      <left/>
      <right style="thin"/>
      <top style="thin"/>
      <bottom/>
    </border>
    <border>
      <left style="thin"/>
      <right style="thin"/>
      <top style="thin"/>
      <bottom/>
    </border>
    <border>
      <left style="thin"/>
      <right/>
      <top style="thin"/>
      <bottom/>
    </border>
    <border>
      <left style="medium"/>
      <right style="thin"/>
      <top style="thin"/>
      <bottom/>
    </border>
    <border>
      <left style="thin"/>
      <right style="medium"/>
      <top style="thin"/>
      <bottom/>
    </border>
    <border>
      <left/>
      <right style="medium"/>
      <top style="thin"/>
      <bottom/>
    </border>
    <border>
      <left/>
      <right/>
      <top style="thin"/>
      <bottom/>
    </border>
    <border>
      <left/>
      <right style="medium"/>
      <top/>
      <bottom/>
    </border>
    <border>
      <left style="medium"/>
      <right/>
      <top style="thin"/>
      <bottom style="thin"/>
    </border>
    <border>
      <left style="medium"/>
      <right/>
      <top style="thin"/>
      <bottom/>
    </border>
    <border>
      <left style="thin"/>
      <right style="thin"/>
      <top style="medium"/>
      <bottom/>
    </border>
    <border>
      <left style="thin"/>
      <right/>
      <top style="medium"/>
      <bottom style="thin">
        <color indexed="8"/>
      </bottom>
    </border>
    <border>
      <left/>
      <right style="thin"/>
      <top style="medium"/>
      <bottom style="thin">
        <color indexed="8"/>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medium"/>
      <right/>
      <top style="thick"/>
      <bottom style="thin"/>
    </border>
    <border>
      <left/>
      <right/>
      <top style="thick"/>
      <bottom style="thin"/>
    </border>
    <border>
      <left/>
      <right style="medium"/>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225">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72" fontId="0" fillId="0" borderId="16" xfId="0" applyNumberFormat="1" applyFill="1" applyBorder="1" applyAlignment="1">
      <alignment/>
    </xf>
    <xf numFmtId="0" fontId="2" fillId="0" borderId="0" xfId="0" applyFont="1" applyBorder="1" applyAlignment="1">
      <alignment horizontal="right"/>
    </xf>
    <xf numFmtId="172" fontId="2" fillId="0" borderId="15" xfId="0" applyNumberFormat="1" applyFont="1" applyBorder="1" applyAlignment="1">
      <alignment horizontal="right"/>
    </xf>
    <xf numFmtId="172" fontId="2" fillId="0" borderId="14" xfId="0" applyNumberFormat="1" applyFont="1" applyFill="1" applyBorder="1" applyAlignment="1">
      <alignment horizontal="right"/>
    </xf>
    <xf numFmtId="172" fontId="2" fillId="0" borderId="15" xfId="0" applyNumberFormat="1" applyFont="1" applyFill="1" applyBorder="1" applyAlignment="1">
      <alignment horizontal="right"/>
    </xf>
    <xf numFmtId="0" fontId="2" fillId="0" borderId="17" xfId="0" applyFont="1" applyBorder="1" applyAlignment="1">
      <alignment/>
    </xf>
    <xf numFmtId="172"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horizontal="right"/>
    </xf>
    <xf numFmtId="0" fontId="2" fillId="0" borderId="0" xfId="0" applyFont="1" applyFill="1" applyBorder="1" applyAlignment="1">
      <alignment/>
    </xf>
    <xf numFmtId="0" fontId="46" fillId="0" borderId="0" xfId="0" applyFont="1" applyFill="1" applyBorder="1" applyAlignment="1">
      <alignment/>
    </xf>
    <xf numFmtId="172" fontId="0" fillId="0" borderId="16" xfId="0" applyNumberFormat="1" applyBorder="1" applyAlignment="1">
      <alignment horizontal="right"/>
    </xf>
    <xf numFmtId="172" fontId="0" fillId="0" borderId="0" xfId="0" applyNumberFormat="1" applyBorder="1" applyAlignment="1">
      <alignment horizontal="right"/>
    </xf>
    <xf numFmtId="172" fontId="0" fillId="0" borderId="0" xfId="0" applyNumberFormat="1" applyAlignment="1">
      <alignment horizontal="right"/>
    </xf>
    <xf numFmtId="172" fontId="0" fillId="0" borderId="0" xfId="0" applyNumberFormat="1" applyFill="1" applyAlignment="1">
      <alignment horizontal="right"/>
    </xf>
    <xf numFmtId="172" fontId="0" fillId="0" borderId="0" xfId="0" applyNumberFormat="1" applyFill="1" applyBorder="1" applyAlignment="1">
      <alignment horizontal="right"/>
    </xf>
    <xf numFmtId="172" fontId="0" fillId="0" borderId="16" xfId="0" applyNumberFormat="1" applyFill="1" applyBorder="1" applyAlignment="1">
      <alignment horizontal="right"/>
    </xf>
    <xf numFmtId="172" fontId="0" fillId="0" borderId="15" xfId="0" applyNumberFormat="1" applyBorder="1" applyAlignment="1">
      <alignment horizontal="right"/>
    </xf>
    <xf numFmtId="172" fontId="0" fillId="0" borderId="14" xfId="0" applyNumberFormat="1" applyFill="1" applyBorder="1" applyAlignment="1">
      <alignment horizontal="right"/>
    </xf>
    <xf numFmtId="172" fontId="0" fillId="0" borderId="15" xfId="0" applyNumberFormat="1" applyFill="1" applyBorder="1" applyAlignment="1">
      <alignment horizontal="righ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9"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46" fillId="0" borderId="0" xfId="0" applyFont="1" applyBorder="1" applyAlignment="1">
      <alignment horizontal="center"/>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172" fontId="46" fillId="0" borderId="16" xfId="0" applyNumberFormat="1" applyFont="1" applyFill="1" applyBorder="1" applyAlignment="1">
      <alignment/>
    </xf>
    <xf numFmtId="172" fontId="46" fillId="0" borderId="15" xfId="0" applyNumberFormat="1" applyFont="1" applyFill="1" applyBorder="1" applyAlignment="1">
      <alignment/>
    </xf>
    <xf numFmtId="0" fontId="46" fillId="0" borderId="0" xfId="0" applyFont="1" applyFill="1" applyAlignment="1">
      <alignment/>
    </xf>
    <xf numFmtId="172" fontId="0" fillId="0" borderId="18" xfId="0" applyNumberFormat="1" applyBorder="1" applyAlignment="1">
      <alignment horizontal="right"/>
    </xf>
    <xf numFmtId="172" fontId="0" fillId="0" borderId="18" xfId="0" applyNumberFormat="1" applyFill="1" applyBorder="1" applyAlignment="1">
      <alignment horizontal="right"/>
    </xf>
    <xf numFmtId="172" fontId="2" fillId="0" borderId="23" xfId="0" applyNumberFormat="1" applyFont="1" applyFill="1" applyBorder="1" applyAlignment="1">
      <alignment horizontal="right"/>
    </xf>
    <xf numFmtId="172" fontId="0" fillId="0" borderId="23" xfId="0" applyNumberFormat="1" applyFill="1" applyBorder="1" applyAlignment="1">
      <alignment horizontal="right"/>
    </xf>
    <xf numFmtId="0" fontId="0" fillId="0" borderId="24" xfId="0" applyBorder="1" applyAlignment="1">
      <alignment horizontal="center"/>
    </xf>
    <xf numFmtId="0" fontId="0" fillId="0" borderId="25" xfId="0" applyBorder="1" applyAlignment="1">
      <alignment/>
    </xf>
    <xf numFmtId="3" fontId="0" fillId="0" borderId="19" xfId="0" applyNumberFormat="1" applyFill="1" applyBorder="1" applyAlignment="1">
      <alignment/>
    </xf>
    <xf numFmtId="0" fontId="0" fillId="0" borderId="26" xfId="0" applyBorder="1" applyAlignment="1">
      <alignment horizontal="right" wrapText="1"/>
    </xf>
    <xf numFmtId="0" fontId="2" fillId="0" borderId="0" xfId="0" applyFont="1" applyBorder="1" applyAlignment="1">
      <alignment/>
    </xf>
    <xf numFmtId="172" fontId="46" fillId="0" borderId="0" xfId="0" applyNumberFormat="1" applyFont="1" applyFill="1" applyBorder="1" applyAlignment="1">
      <alignment/>
    </xf>
    <xf numFmtId="172" fontId="2" fillId="0" borderId="0" xfId="0" applyNumberFormat="1" applyFont="1" applyFill="1" applyBorder="1" applyAlignment="1">
      <alignment horizontal="right"/>
    </xf>
    <xf numFmtId="0" fontId="46" fillId="0" borderId="0" xfId="0" applyFont="1"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46" fillId="0" borderId="28" xfId="0" applyFont="1" applyFill="1" applyBorder="1" applyAlignment="1">
      <alignment horizontal="center" wrapText="1"/>
    </xf>
    <xf numFmtId="0" fontId="46" fillId="0" borderId="29" xfId="0" applyFont="1" applyFill="1" applyBorder="1" applyAlignment="1">
      <alignment horizontal="center" wrapText="1"/>
    </xf>
    <xf numFmtId="0" fontId="2" fillId="0" borderId="30" xfId="0" applyFont="1" applyFill="1" applyBorder="1" applyAlignment="1">
      <alignment/>
    </xf>
    <xf numFmtId="0" fontId="50" fillId="0" borderId="0" xfId="0" applyFont="1" applyAlignment="1">
      <alignment/>
    </xf>
    <xf numFmtId="0" fontId="46" fillId="0" borderId="0" xfId="0" applyFont="1"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0" fillId="0" borderId="21" xfId="0" applyBorder="1" applyAlignment="1">
      <alignment horizontal="right" indent="2"/>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horizontal="center" wrapText="1"/>
    </xf>
    <xf numFmtId="0" fontId="0" fillId="0" borderId="35" xfId="0" applyBorder="1" applyAlignment="1">
      <alignment horizontal="right" wrapText="1"/>
    </xf>
    <xf numFmtId="0" fontId="0" fillId="0" borderId="34" xfId="0" applyBorder="1" applyAlignment="1">
      <alignment horizontal="right" indent="2"/>
    </xf>
    <xf numFmtId="0" fontId="0" fillId="0" borderId="32" xfId="0" applyBorder="1" applyAlignment="1">
      <alignment horizontal="center" wrapText="1"/>
    </xf>
    <xf numFmtId="0" fontId="0" fillId="0" borderId="32" xfId="0" applyBorder="1" applyAlignment="1">
      <alignment/>
    </xf>
    <xf numFmtId="0" fontId="0" fillId="0" borderId="32" xfId="0" applyBorder="1" applyAlignment="1">
      <alignment horizontal="right" indent="2"/>
    </xf>
    <xf numFmtId="0" fontId="0" fillId="0" borderId="31" xfId="0" applyBorder="1" applyAlignment="1">
      <alignment horizontal="right"/>
    </xf>
    <xf numFmtId="0" fontId="0" fillId="0" borderId="34" xfId="0" applyBorder="1" applyAlignment="1">
      <alignment horizontal="right"/>
    </xf>
    <xf numFmtId="172" fontId="0" fillId="0" borderId="32" xfId="0" applyNumberFormat="1" applyBorder="1" applyAlignment="1">
      <alignment/>
    </xf>
    <xf numFmtId="172" fontId="0" fillId="0" borderId="21" xfId="0" applyNumberFormat="1" applyBorder="1" applyAlignment="1">
      <alignment/>
    </xf>
    <xf numFmtId="172" fontId="0" fillId="0" borderId="31" xfId="0" applyNumberFormat="1" applyBorder="1" applyAlignment="1">
      <alignment/>
    </xf>
    <xf numFmtId="172" fontId="0" fillId="0" borderId="33" xfId="0" applyNumberFormat="1" applyBorder="1" applyAlignment="1">
      <alignment/>
    </xf>
    <xf numFmtId="172" fontId="0" fillId="0" borderId="34" xfId="0" applyNumberFormat="1" applyBorder="1" applyAlignment="1">
      <alignment/>
    </xf>
    <xf numFmtId="172" fontId="46" fillId="0" borderId="36" xfId="0" applyNumberFormat="1" applyFont="1" applyBorder="1" applyAlignment="1">
      <alignment/>
    </xf>
    <xf numFmtId="172" fontId="46" fillId="0" borderId="37" xfId="0" applyNumberFormat="1" applyFont="1" applyBorder="1" applyAlignment="1">
      <alignment/>
    </xf>
    <xf numFmtId="172" fontId="46" fillId="0" borderId="38" xfId="0" applyNumberFormat="1" applyFont="1" applyBorder="1" applyAlignment="1">
      <alignment/>
    </xf>
    <xf numFmtId="172" fontId="46" fillId="0" borderId="39" xfId="0" applyNumberFormat="1" applyFont="1" applyBorder="1" applyAlignment="1">
      <alignment/>
    </xf>
    <xf numFmtId="172" fontId="46" fillId="0" borderId="40" xfId="0" applyNumberFormat="1" applyFont="1" applyBorder="1" applyAlignment="1">
      <alignment/>
    </xf>
    <xf numFmtId="0" fontId="46" fillId="0" borderId="41" xfId="0" applyFont="1" applyFill="1" applyBorder="1" applyAlignment="1">
      <alignment horizontal="right"/>
    </xf>
    <xf numFmtId="0" fontId="0" fillId="0" borderId="32" xfId="0" applyBorder="1" applyAlignment="1">
      <alignment wrapText="1"/>
    </xf>
    <xf numFmtId="0" fontId="0" fillId="0" borderId="31" xfId="0" applyBorder="1" applyAlignment="1">
      <alignment horizontal="center" wrapText="1"/>
    </xf>
    <xf numFmtId="0" fontId="0" fillId="0" borderId="33" xfId="0" applyBorder="1" applyAlignment="1">
      <alignment horizontal="center" wrapText="1"/>
    </xf>
    <xf numFmtId="0" fontId="46" fillId="0" borderId="42" xfId="0" applyFont="1" applyBorder="1" applyAlignment="1">
      <alignment/>
    </xf>
    <xf numFmtId="0" fontId="46" fillId="0" borderId="41" xfId="0" applyFont="1" applyBorder="1" applyAlignment="1">
      <alignment horizontal="right"/>
    </xf>
    <xf numFmtId="0" fontId="46" fillId="0" borderId="0" xfId="0" applyFont="1" applyBorder="1" applyAlignment="1">
      <alignment/>
    </xf>
    <xf numFmtId="0" fontId="0" fillId="0" borderId="31" xfId="0" applyBorder="1" applyAlignment="1">
      <alignment horizontal="right" indent="2"/>
    </xf>
    <xf numFmtId="0" fontId="0" fillId="0" borderId="21" xfId="0" applyFont="1" applyBorder="1" applyAlignment="1">
      <alignment horizontal="center" wrapText="1"/>
    </xf>
    <xf numFmtId="0" fontId="0" fillId="0" borderId="31" xfId="0" applyFont="1" applyBorder="1" applyAlignment="1">
      <alignment horizontal="right"/>
    </xf>
    <xf numFmtId="0" fontId="46" fillId="0" borderId="42" xfId="0" applyFont="1" applyFill="1" applyBorder="1" applyAlignment="1">
      <alignment/>
    </xf>
    <xf numFmtId="0" fontId="46" fillId="0" borderId="42" xfId="0" applyFont="1" applyFill="1" applyBorder="1" applyAlignment="1">
      <alignment horizontal="right"/>
    </xf>
    <xf numFmtId="0" fontId="0" fillId="0" borderId="32" xfId="0" applyFill="1" applyBorder="1" applyAlignment="1">
      <alignment horizontal="right" indent="2"/>
    </xf>
    <xf numFmtId="0" fontId="0" fillId="0" borderId="21" xfId="0" applyFill="1" applyBorder="1" applyAlignment="1">
      <alignment horizontal="right" indent="2"/>
    </xf>
    <xf numFmtId="0" fontId="0" fillId="0" borderId="31" xfId="0" applyFill="1" applyBorder="1" applyAlignment="1">
      <alignment horizontal="right" indent="2"/>
    </xf>
    <xf numFmtId="0" fontId="0" fillId="0" borderId="43" xfId="0" applyBorder="1" applyAlignment="1">
      <alignment horizontal="right"/>
    </xf>
    <xf numFmtId="0" fontId="46" fillId="0" borderId="42" xfId="0" applyFont="1" applyBorder="1" applyAlignment="1">
      <alignment horizontal="right"/>
    </xf>
    <xf numFmtId="0" fontId="0" fillId="0" borderId="32" xfId="0" applyFont="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right"/>
    </xf>
    <xf numFmtId="0" fontId="0" fillId="0" borderId="31" xfId="0" applyBorder="1" applyAlignment="1">
      <alignment horizontal="right" wrapText="1"/>
    </xf>
    <xf numFmtId="172" fontId="0" fillId="0" borderId="33" xfId="0" applyNumberFormat="1" applyFill="1" applyBorder="1" applyAlignment="1">
      <alignment/>
    </xf>
    <xf numFmtId="172" fontId="0" fillId="0" borderId="21" xfId="0" applyNumberFormat="1" applyFill="1" applyBorder="1" applyAlignment="1">
      <alignment/>
    </xf>
    <xf numFmtId="172" fontId="0" fillId="0" borderId="34" xfId="0" applyNumberFormat="1" applyFill="1" applyBorder="1" applyAlignment="1">
      <alignment/>
    </xf>
    <xf numFmtId="172" fontId="0" fillId="0" borderId="32" xfId="0" applyNumberFormat="1" applyFill="1" applyBorder="1" applyAlignment="1">
      <alignment/>
    </xf>
    <xf numFmtId="172" fontId="0" fillId="0" borderId="31" xfId="0" applyNumberFormat="1" applyFill="1" applyBorder="1" applyAlignment="1">
      <alignment/>
    </xf>
    <xf numFmtId="172" fontId="46" fillId="0" borderId="39" xfId="0" applyNumberFormat="1" applyFont="1" applyFill="1" applyBorder="1" applyAlignment="1">
      <alignment horizontal="right"/>
    </xf>
    <xf numFmtId="172" fontId="46" fillId="0" borderId="37" xfId="0" applyNumberFormat="1" applyFont="1" applyFill="1" applyBorder="1" applyAlignment="1">
      <alignment horizontal="right"/>
    </xf>
    <xf numFmtId="172" fontId="46" fillId="0" borderId="40" xfId="0" applyNumberFormat="1" applyFont="1" applyFill="1" applyBorder="1" applyAlignment="1">
      <alignment horizontal="right"/>
    </xf>
    <xf numFmtId="172" fontId="46" fillId="0" borderId="36" xfId="0" applyNumberFormat="1" applyFont="1" applyFill="1" applyBorder="1" applyAlignment="1">
      <alignment horizontal="right"/>
    </xf>
    <xf numFmtId="172" fontId="46" fillId="0" borderId="38" xfId="0" applyNumberFormat="1" applyFont="1" applyFill="1" applyBorder="1" applyAlignment="1">
      <alignment horizontal="right"/>
    </xf>
    <xf numFmtId="0" fontId="4" fillId="0" borderId="0" xfId="0" applyFont="1" applyFill="1" applyBorder="1" applyAlignment="1">
      <alignment/>
    </xf>
    <xf numFmtId="2" fontId="0" fillId="0" borderId="26" xfId="0" applyNumberFormat="1" applyBorder="1" applyAlignment="1">
      <alignment/>
    </xf>
    <xf numFmtId="2" fontId="0" fillId="0" borderId="31" xfId="0" applyNumberFormat="1" applyBorder="1" applyAlignment="1">
      <alignment/>
    </xf>
    <xf numFmtId="2" fontId="0" fillId="0" borderId="21" xfId="0" applyNumberFormat="1" applyBorder="1" applyAlignment="1">
      <alignment/>
    </xf>
    <xf numFmtId="2" fontId="0" fillId="0" borderId="32" xfId="0" applyNumberFormat="1" applyBorder="1" applyAlignment="1">
      <alignment/>
    </xf>
    <xf numFmtId="2" fontId="46" fillId="0" borderId="42" xfId="0" applyNumberFormat="1" applyFont="1" applyBorder="1" applyAlignment="1">
      <alignment/>
    </xf>
    <xf numFmtId="2" fontId="46" fillId="0" borderId="38" xfId="0" applyNumberFormat="1" applyFont="1" applyBorder="1" applyAlignment="1">
      <alignment/>
    </xf>
    <xf numFmtId="2" fontId="46" fillId="0" borderId="37" xfId="0" applyNumberFormat="1" applyFont="1" applyBorder="1" applyAlignment="1">
      <alignment/>
    </xf>
    <xf numFmtId="2" fontId="46" fillId="0" borderId="36" xfId="0" applyNumberFormat="1" applyFont="1" applyBorder="1" applyAlignment="1">
      <alignment/>
    </xf>
    <xf numFmtId="2" fontId="0" fillId="0" borderId="0" xfId="0" applyNumberFormat="1" applyFill="1" applyBorder="1" applyAlignment="1">
      <alignment/>
    </xf>
    <xf numFmtId="2" fontId="0" fillId="0" borderId="44" xfId="0" applyNumberFormat="1" applyBorder="1" applyAlignment="1">
      <alignment/>
    </xf>
    <xf numFmtId="2" fontId="0" fillId="0" borderId="35" xfId="0" applyNumberFormat="1" applyBorder="1" applyAlignment="1">
      <alignment/>
    </xf>
    <xf numFmtId="2" fontId="0" fillId="0" borderId="33" xfId="0" applyNumberFormat="1" applyBorder="1" applyAlignment="1">
      <alignment/>
    </xf>
    <xf numFmtId="2" fontId="0" fillId="0" borderId="34" xfId="0" applyNumberFormat="1" applyBorder="1" applyAlignment="1">
      <alignment/>
    </xf>
    <xf numFmtId="2" fontId="46" fillId="0" borderId="39" xfId="0" applyNumberFormat="1" applyFont="1" applyBorder="1" applyAlignment="1">
      <alignment/>
    </xf>
    <xf numFmtId="2" fontId="46" fillId="0" borderId="40" xfId="0" applyNumberFormat="1" applyFont="1" applyBorder="1" applyAlignment="1">
      <alignment/>
    </xf>
    <xf numFmtId="2" fontId="46" fillId="0" borderId="45" xfId="0" applyNumberFormat="1" applyFont="1" applyBorder="1" applyAlignment="1">
      <alignment/>
    </xf>
    <xf numFmtId="2" fontId="0" fillId="0" borderId="33" xfId="0" applyNumberFormat="1" applyFill="1" applyBorder="1" applyAlignment="1">
      <alignment/>
    </xf>
    <xf numFmtId="2" fontId="0" fillId="0" borderId="21" xfId="0" applyNumberFormat="1" applyFill="1" applyBorder="1" applyAlignment="1">
      <alignment/>
    </xf>
    <xf numFmtId="2" fontId="0" fillId="0" borderId="34" xfId="0" applyNumberFormat="1" applyFill="1" applyBorder="1" applyAlignment="1">
      <alignment/>
    </xf>
    <xf numFmtId="2" fontId="0" fillId="0" borderId="32" xfId="0" applyNumberFormat="1" applyFill="1" applyBorder="1" applyAlignment="1">
      <alignment/>
    </xf>
    <xf numFmtId="2" fontId="0" fillId="0" borderId="31" xfId="0" applyNumberFormat="1" applyFill="1" applyBorder="1" applyAlignment="1">
      <alignment/>
    </xf>
    <xf numFmtId="2" fontId="46" fillId="0" borderId="39" xfId="0" applyNumberFormat="1" applyFont="1" applyFill="1" applyBorder="1" applyAlignment="1">
      <alignment/>
    </xf>
    <xf numFmtId="2" fontId="46" fillId="0" borderId="37" xfId="0" applyNumberFormat="1" applyFont="1" applyFill="1" applyBorder="1" applyAlignment="1">
      <alignment/>
    </xf>
    <xf numFmtId="2" fontId="46" fillId="0" borderId="40" xfId="0" applyNumberFormat="1" applyFont="1" applyFill="1" applyBorder="1" applyAlignment="1">
      <alignment/>
    </xf>
    <xf numFmtId="2" fontId="46" fillId="0" borderId="36" xfId="0" applyNumberFormat="1" applyFont="1" applyFill="1" applyBorder="1" applyAlignment="1">
      <alignment/>
    </xf>
    <xf numFmtId="2" fontId="46" fillId="0" borderId="38" xfId="0" applyNumberFormat="1" applyFont="1" applyFill="1" applyBorder="1" applyAlignment="1">
      <alignment/>
    </xf>
    <xf numFmtId="0" fontId="2" fillId="0" borderId="0" xfId="0" applyFont="1" applyFill="1" applyBorder="1" applyAlignment="1">
      <alignment/>
    </xf>
    <xf numFmtId="0" fontId="51" fillId="0" borderId="0" xfId="0" applyFont="1" applyFill="1" applyAlignment="1">
      <alignment/>
    </xf>
    <xf numFmtId="0" fontId="52"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2" fillId="0" borderId="46" xfId="0" applyFont="1" applyFill="1" applyBorder="1" applyAlignment="1">
      <alignment/>
    </xf>
    <xf numFmtId="0" fontId="0" fillId="0" borderId="10" xfId="0" applyFill="1" applyBorder="1" applyAlignment="1">
      <alignment/>
    </xf>
    <xf numFmtId="0" fontId="2" fillId="0" borderId="14" xfId="0" applyFont="1" applyFill="1" applyBorder="1" applyAlignment="1">
      <alignment/>
    </xf>
    <xf numFmtId="0" fontId="0" fillId="0" borderId="15" xfId="0" applyFill="1" applyBorder="1" applyAlignment="1">
      <alignment horizontal="right"/>
    </xf>
    <xf numFmtId="0" fontId="46" fillId="0" borderId="15" xfId="0" applyFont="1" applyFill="1" applyBorder="1" applyAlignment="1">
      <alignment/>
    </xf>
    <xf numFmtId="0" fontId="0" fillId="0" borderId="15" xfId="0" applyFill="1" applyBorder="1" applyAlignment="1">
      <alignment/>
    </xf>
    <xf numFmtId="0" fontId="46" fillId="0" borderId="16" xfId="0" applyFont="1" applyFill="1" applyBorder="1" applyAlignment="1">
      <alignment/>
    </xf>
    <xf numFmtId="0" fontId="2" fillId="0" borderId="23" xfId="0" applyFont="1" applyFill="1" applyBorder="1" applyAlignment="1">
      <alignment/>
    </xf>
    <xf numFmtId="0" fontId="0" fillId="0" borderId="14" xfId="0" applyFill="1" applyBorder="1" applyAlignment="1">
      <alignment horizontal="right"/>
    </xf>
    <xf numFmtId="0" fontId="46" fillId="0" borderId="15" xfId="0" applyFont="1" applyFill="1" applyBorder="1" applyAlignment="1">
      <alignment horizontal="right"/>
    </xf>
    <xf numFmtId="0" fontId="0" fillId="0" borderId="18" xfId="0" applyFill="1" applyBorder="1" applyAlignment="1">
      <alignment/>
    </xf>
    <xf numFmtId="172" fontId="0" fillId="0" borderId="0" xfId="0" applyNumberForma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72" fontId="0" fillId="0" borderId="14" xfId="0" applyNumberFormat="1" applyFill="1" applyBorder="1" applyAlignment="1">
      <alignment/>
    </xf>
    <xf numFmtId="0" fontId="53" fillId="0" borderId="0" xfId="0" applyFont="1" applyFill="1" applyBorder="1" applyAlignment="1">
      <alignment horizontal="left"/>
    </xf>
    <xf numFmtId="0" fontId="27" fillId="0" borderId="0" xfId="0" applyFont="1" applyFill="1" applyBorder="1" applyAlignment="1">
      <alignment horizontal="left"/>
    </xf>
    <xf numFmtId="3" fontId="0" fillId="0" borderId="16" xfId="0" applyNumberFormat="1" applyFill="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72" fontId="0" fillId="0" borderId="44" xfId="0" applyNumberFormat="1" applyBorder="1" applyAlignment="1">
      <alignment/>
    </xf>
    <xf numFmtId="172" fontId="0" fillId="0" borderId="26" xfId="0" applyNumberFormat="1" applyBorder="1" applyAlignment="1">
      <alignment/>
    </xf>
    <xf numFmtId="172" fontId="46" fillId="0" borderId="45" xfId="0" applyNumberFormat="1" applyFont="1" applyBorder="1" applyAlignment="1">
      <alignment/>
    </xf>
    <xf numFmtId="172" fontId="46" fillId="0" borderId="42" xfId="0" applyNumberFormat="1" applyFont="1" applyBorder="1" applyAlignment="1">
      <alignment/>
    </xf>
    <xf numFmtId="172" fontId="0" fillId="0" borderId="0" xfId="0" applyNumberFormat="1" applyAlignment="1">
      <alignment/>
    </xf>
    <xf numFmtId="0" fontId="54" fillId="0" borderId="0" xfId="0" applyFont="1" applyAlignment="1">
      <alignment/>
    </xf>
    <xf numFmtId="0" fontId="49" fillId="0" borderId="0" xfId="0" applyFont="1" applyFill="1" applyAlignment="1">
      <alignment/>
    </xf>
    <xf numFmtId="0" fontId="55" fillId="0" borderId="0" xfId="0" applyFont="1" applyFill="1" applyAlignment="1">
      <alignment/>
    </xf>
    <xf numFmtId="0" fontId="49" fillId="0" borderId="0" xfId="0" applyFont="1" applyAlignment="1">
      <alignment/>
    </xf>
    <xf numFmtId="0" fontId="54" fillId="0" borderId="0" xfId="0" applyFont="1" applyBorder="1" applyAlignment="1">
      <alignment/>
    </xf>
    <xf numFmtId="0" fontId="38" fillId="0" borderId="0" xfId="44" applyFill="1" applyAlignment="1">
      <alignment/>
    </xf>
    <xf numFmtId="0" fontId="56" fillId="0" borderId="0" xfId="0" applyFont="1" applyAlignment="1">
      <alignment/>
    </xf>
    <xf numFmtId="0" fontId="54" fillId="0" borderId="0" xfId="0" applyFont="1" applyFill="1" applyBorder="1" applyAlignment="1">
      <alignment horizontal="center"/>
    </xf>
    <xf numFmtId="172" fontId="46" fillId="0" borderId="0" xfId="0" applyNumberFormat="1" applyFont="1" applyFill="1" applyAlignment="1">
      <alignment/>
    </xf>
    <xf numFmtId="0" fontId="0" fillId="0" borderId="31" xfId="0" applyBorder="1" applyAlignment="1">
      <alignment horizontal="center"/>
    </xf>
    <xf numFmtId="0" fontId="0" fillId="0" borderId="47" xfId="0" applyBorder="1" applyAlignment="1">
      <alignment horizontal="center" wrapText="1"/>
    </xf>
    <xf numFmtId="0" fontId="0" fillId="0" borderId="22" xfId="0" applyBorder="1" applyAlignment="1">
      <alignment horizontal="center" wrapText="1"/>
    </xf>
    <xf numFmtId="0" fontId="2" fillId="0" borderId="0" xfId="0" applyFont="1" applyBorder="1" applyAlignment="1">
      <alignment horizontal="center"/>
    </xf>
    <xf numFmtId="0" fontId="0" fillId="0" borderId="47" xfId="0" applyBorder="1" applyAlignment="1">
      <alignment horizontal="center"/>
    </xf>
    <xf numFmtId="0" fontId="0" fillId="0" borderId="22" xfId="0" applyBorder="1" applyAlignment="1">
      <alignment horizontal="center"/>
    </xf>
    <xf numFmtId="0" fontId="0" fillId="0" borderId="48" xfId="0" applyBorder="1" applyAlignment="1">
      <alignment horizontal="center"/>
    </xf>
    <xf numFmtId="0" fontId="54" fillId="0" borderId="0" xfId="0" applyFont="1" applyBorder="1" applyAlignment="1">
      <alignment horizontal="center"/>
    </xf>
    <xf numFmtId="0" fontId="2" fillId="0" borderId="0"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54" fillId="0" borderId="0" xfId="0" applyFont="1" applyFill="1" applyBorder="1" applyAlignment="1">
      <alignment horizontal="center"/>
    </xf>
    <xf numFmtId="0" fontId="2" fillId="0" borderId="52" xfId="0" applyFont="1" applyFill="1" applyBorder="1" applyAlignment="1">
      <alignment horizontal="center"/>
    </xf>
    <xf numFmtId="0" fontId="52" fillId="0" borderId="0" xfId="0" applyFont="1" applyFill="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44" xfId="0" applyBorder="1" applyAlignment="1">
      <alignment horizontal="center"/>
    </xf>
    <xf numFmtId="0" fontId="0" fillId="0" borderId="55" xfId="0" applyBorder="1" applyAlignment="1">
      <alignment horizontal="center"/>
    </xf>
    <xf numFmtId="0" fontId="46" fillId="0" borderId="54" xfId="0" applyFont="1" applyBorder="1" applyAlignment="1">
      <alignment horizontal="center"/>
    </xf>
    <xf numFmtId="0" fontId="46" fillId="0" borderId="55" xfId="0" applyFont="1" applyBorder="1" applyAlignment="1">
      <alignment horizontal="center"/>
    </xf>
    <xf numFmtId="0" fontId="46" fillId="0" borderId="0"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32</xdr:row>
      <xdr:rowOff>152400</xdr:rowOff>
    </xdr:to>
    <xdr:sp>
      <xdr:nvSpPr>
        <xdr:cNvPr id="1" name="Tekstvak 1"/>
        <xdr:cNvSpPr txBox="1">
          <a:spLocks noChangeArrowheads="1"/>
        </xdr:cNvSpPr>
      </xdr:nvSpPr>
      <xdr:spPr>
        <a:xfrm>
          <a:off x="85725" y="9525"/>
          <a:ext cx="7439025" cy="623887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Toelichting
</a:t>
          </a:r>
          <a:r>
            <a:rPr lang="en-US" cap="none" sz="1100" b="0" i="0" u="none" baseline="0">
              <a:solidFill>
                <a:srgbClr val="000000"/>
              </a:solidFill>
              <a:latin typeface="Calibri"/>
              <a:ea typeface="Calibri"/>
              <a:cs typeface="Calibri"/>
            </a:rPr>
            <a:t>In dit statistisch jaarboek wordt gerapporteerd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2.3 Schoolse vorderingen en zittenblijven in het gewoon lager onderwijs.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6</xdr:row>
      <xdr:rowOff>0</xdr:rowOff>
    </xdr:to>
    <xdr:sp>
      <xdr:nvSpPr>
        <xdr:cNvPr id="1" name="Rectangle 1"/>
        <xdr:cNvSpPr>
          <a:spLocks/>
        </xdr:cNvSpPr>
      </xdr:nvSpPr>
      <xdr:spPr>
        <a:xfrm>
          <a:off x="0" y="847725"/>
          <a:ext cx="1552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52450"/>
          <a:ext cx="1562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Rectangle 1"/>
        <xdr:cNvSpPr>
          <a:spLocks/>
        </xdr:cNvSpPr>
      </xdr:nvSpPr>
      <xdr:spPr>
        <a:xfrm>
          <a:off x="0" y="1133475"/>
          <a:ext cx="1657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0"/>
  <sheetViews>
    <sheetView tabSelected="1" zoomScalePageLayoutView="0" workbookViewId="0" topLeftCell="A1">
      <selection activeCell="A48" sqref="A48"/>
    </sheetView>
  </sheetViews>
  <sheetFormatPr defaultColWidth="9.140625" defaultRowHeight="15"/>
  <cols>
    <col min="1" max="1" width="27.421875" style="0" customWidth="1"/>
  </cols>
  <sheetData>
    <row r="1" ht="18.75">
      <c r="A1" s="73" t="s">
        <v>93</v>
      </c>
    </row>
    <row r="2" ht="18.75">
      <c r="A2" s="194" t="s">
        <v>95</v>
      </c>
    </row>
    <row r="4" ht="15">
      <c r="A4" s="26" t="s">
        <v>55</v>
      </c>
    </row>
    <row r="5" spans="1:2" ht="15">
      <c r="A5" s="193" t="s">
        <v>39</v>
      </c>
      <c r="B5" t="s">
        <v>53</v>
      </c>
    </row>
    <row r="6" spans="1:2" ht="15">
      <c r="A6" s="193" t="s">
        <v>40</v>
      </c>
      <c r="B6" t="s">
        <v>54</v>
      </c>
    </row>
    <row r="7" ht="9.75" customHeight="1">
      <c r="A7" s="22"/>
    </row>
    <row r="8" spans="1:2" ht="15">
      <c r="A8" s="193" t="s">
        <v>70</v>
      </c>
      <c r="B8" t="s">
        <v>56</v>
      </c>
    </row>
    <row r="9" ht="15">
      <c r="A9" s="22"/>
    </row>
    <row r="10" ht="15">
      <c r="A10" s="22"/>
    </row>
    <row r="11" ht="15">
      <c r="A11" s="55" t="s">
        <v>57</v>
      </c>
    </row>
    <row r="12" spans="1:2" ht="15">
      <c r="A12" s="193" t="s">
        <v>71</v>
      </c>
      <c r="B12" t="s">
        <v>53</v>
      </c>
    </row>
    <row r="13" spans="1:2" ht="15">
      <c r="A13" s="193" t="s">
        <v>72</v>
      </c>
      <c r="B13" t="s">
        <v>54</v>
      </c>
    </row>
    <row r="14" ht="15">
      <c r="A14" s="22"/>
    </row>
    <row r="15" ht="15">
      <c r="A15" s="22"/>
    </row>
    <row r="16" ht="15">
      <c r="A16" s="55" t="s">
        <v>69</v>
      </c>
    </row>
    <row r="17" spans="1:2" ht="15">
      <c r="A17" s="193" t="s">
        <v>73</v>
      </c>
      <c r="B17" t="s">
        <v>66</v>
      </c>
    </row>
    <row r="18" spans="1:2" ht="15">
      <c r="A18" s="193" t="s">
        <v>82</v>
      </c>
      <c r="B18" t="s">
        <v>76</v>
      </c>
    </row>
    <row r="19" spans="1:2" ht="15">
      <c r="A19" s="193" t="s">
        <v>83</v>
      </c>
      <c r="B19" t="s">
        <v>67</v>
      </c>
    </row>
    <row r="20" spans="1:2" ht="15">
      <c r="A20" s="193" t="s">
        <v>74</v>
      </c>
      <c r="B20" t="s">
        <v>68</v>
      </c>
    </row>
  </sheetData>
  <sheetProtection/>
  <hyperlinks>
    <hyperlink ref="A5" location="'1_SES_KL'!A1" display="1_SES_KL"/>
    <hyperlink ref="A6" location="'2_SES_LA'!A1" display="2_SES_LA"/>
    <hyperlink ref="A8" location="'3_Evolutie SES'!A1" display="3_SES_evolutie"/>
    <hyperlink ref="A12" location="'4_KL_SES_DETAIL'!A1" display="4_KL_SES_detail"/>
    <hyperlink ref="A13" location="'5_LA_SES_DETAIL'!A1" display="5_LA_SES_detail"/>
    <hyperlink ref="A17" location="'6_SES_SV_LA_geslacht'!A1" display="6_SES_SV_LA_geslacht"/>
    <hyperlink ref="A18" location="'7_SES_SV_LA_Belg_NBelg'!A1" display="7_SES_SV_LA_Belg_NBelg"/>
    <hyperlink ref="A19" location="'8_SES_ZBL_LA_geslacht'!A1" display="8_SES_ZBL_LA_geslacht"/>
    <hyperlink ref="A20" location="'9_SES_ZBL_LA_Belg_NBelg'!A1" display="9_SES_ZBL_LA_Belg_NBelg"/>
  </hyperlinks>
  <printOptions/>
  <pageMargins left="0.5118110236220472" right="0.5118110236220472"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R51"/>
  <sheetViews>
    <sheetView zoomScalePageLayoutView="0" workbookViewId="0" topLeftCell="A1">
      <selection activeCell="A53" sqref="A53"/>
    </sheetView>
  </sheetViews>
  <sheetFormatPr defaultColWidth="9.140625" defaultRowHeight="15"/>
  <cols>
    <col min="1" max="1" width="13.28125" style="2" customWidth="1"/>
    <col min="2" max="2" width="15.57421875" style="0" customWidth="1"/>
    <col min="3" max="3" width="14.28125" style="0" customWidth="1"/>
    <col min="4" max="15" width="12.28125" style="0" customWidth="1"/>
    <col min="16" max="18" width="12.00390625" style="0" customWidth="1"/>
  </cols>
  <sheetData>
    <row r="1" ht="15">
      <c r="A1" s="1"/>
    </row>
    <row r="2" spans="1:18" ht="15">
      <c r="A2" s="200" t="s">
        <v>22</v>
      </c>
      <c r="B2" s="200"/>
      <c r="C2" s="200"/>
      <c r="D2" s="200"/>
      <c r="E2" s="200"/>
      <c r="F2" s="200"/>
      <c r="G2" s="200"/>
      <c r="H2" s="200"/>
      <c r="I2" s="200"/>
      <c r="J2" s="200"/>
      <c r="K2" s="200"/>
      <c r="L2" s="200"/>
      <c r="M2" s="200"/>
      <c r="N2" s="200"/>
      <c r="O2" s="200"/>
      <c r="P2" s="64"/>
      <c r="Q2" s="64"/>
      <c r="R2" s="64"/>
    </row>
    <row r="3" spans="1:18" s="191" customFormat="1" ht="15">
      <c r="A3" s="204" t="s">
        <v>95</v>
      </c>
      <c r="B3" s="204"/>
      <c r="C3" s="204"/>
      <c r="D3" s="204"/>
      <c r="E3" s="204"/>
      <c r="F3" s="204"/>
      <c r="G3" s="204"/>
      <c r="H3" s="204"/>
      <c r="I3" s="204"/>
      <c r="J3" s="204"/>
      <c r="K3" s="204"/>
      <c r="L3" s="204"/>
      <c r="M3" s="204"/>
      <c r="N3" s="204"/>
      <c r="O3" s="204"/>
      <c r="P3" s="192"/>
      <c r="Q3" s="192"/>
      <c r="R3" s="192"/>
    </row>
    <row r="4" spans="1:18" ht="6.75" customHeight="1">
      <c r="A4" s="24"/>
      <c r="B4" s="24"/>
      <c r="C4" s="24"/>
      <c r="D4" s="24"/>
      <c r="E4" s="24"/>
      <c r="F4" s="24"/>
      <c r="G4" s="24"/>
      <c r="H4" s="24"/>
      <c r="I4" s="24"/>
      <c r="J4" s="24"/>
      <c r="K4" s="24"/>
      <c r="L4" s="24"/>
      <c r="M4" s="24"/>
      <c r="N4" s="24"/>
      <c r="O4" s="24"/>
      <c r="P4" s="64"/>
      <c r="Q4" s="64"/>
      <c r="R4" s="64"/>
    </row>
    <row r="5" spans="1:18" ht="15">
      <c r="A5" s="221" t="s">
        <v>89</v>
      </c>
      <c r="B5" s="221"/>
      <c r="C5" s="221"/>
      <c r="D5" s="221"/>
      <c r="E5" s="221"/>
      <c r="F5" s="221"/>
      <c r="G5" s="221"/>
      <c r="H5" s="221"/>
      <c r="I5" s="221"/>
      <c r="J5" s="221"/>
      <c r="K5" s="221"/>
      <c r="L5" s="221"/>
      <c r="M5" s="221"/>
      <c r="N5" s="221"/>
      <c r="O5" s="221"/>
      <c r="P5" s="104"/>
      <c r="Q5" s="104"/>
      <c r="R5" s="104"/>
    </row>
    <row r="6" ht="6.75" customHeight="1" thickBot="1"/>
    <row r="7" spans="1:15" ht="15.75" thickTop="1">
      <c r="A7" s="219" t="s">
        <v>51</v>
      </c>
      <c r="B7" s="219"/>
      <c r="C7" s="220"/>
      <c r="D7" s="216" t="s">
        <v>1</v>
      </c>
      <c r="E7" s="216"/>
      <c r="F7" s="216"/>
      <c r="G7" s="216"/>
      <c r="H7" s="215" t="s">
        <v>2</v>
      </c>
      <c r="I7" s="216"/>
      <c r="J7" s="216"/>
      <c r="K7" s="218"/>
      <c r="L7" s="215" t="s">
        <v>0</v>
      </c>
      <c r="M7" s="216"/>
      <c r="N7" s="216"/>
      <c r="O7" s="216"/>
    </row>
    <row r="8" spans="1:15" ht="45">
      <c r="A8" s="83" t="s">
        <v>42</v>
      </c>
      <c r="B8" s="48" t="s">
        <v>65</v>
      </c>
      <c r="C8" s="80" t="s">
        <v>41</v>
      </c>
      <c r="D8" s="83" t="s">
        <v>19</v>
      </c>
      <c r="E8" s="48" t="s">
        <v>20</v>
      </c>
      <c r="F8" s="48" t="s">
        <v>43</v>
      </c>
      <c r="G8" s="86" t="s">
        <v>0</v>
      </c>
      <c r="H8" s="101" t="s">
        <v>19</v>
      </c>
      <c r="I8" s="48" t="s">
        <v>20</v>
      </c>
      <c r="J8" s="48" t="s">
        <v>43</v>
      </c>
      <c r="K8" s="80" t="s">
        <v>0</v>
      </c>
      <c r="L8" s="101" t="s">
        <v>19</v>
      </c>
      <c r="M8" s="48" t="s">
        <v>20</v>
      </c>
      <c r="N8" s="48" t="s">
        <v>43</v>
      </c>
      <c r="O8" s="118" t="s">
        <v>0</v>
      </c>
    </row>
    <row r="9" spans="1:15" ht="15">
      <c r="A9" s="85" t="s">
        <v>63</v>
      </c>
      <c r="B9" s="77" t="s">
        <v>63</v>
      </c>
      <c r="C9" s="82" t="s">
        <v>63</v>
      </c>
      <c r="D9" s="88">
        <v>923</v>
      </c>
      <c r="E9" s="89">
        <v>13278</v>
      </c>
      <c r="F9" s="89">
        <v>488</v>
      </c>
      <c r="G9" s="90">
        <v>14689</v>
      </c>
      <c r="H9" s="91">
        <v>837</v>
      </c>
      <c r="I9" s="89">
        <v>13677</v>
      </c>
      <c r="J9" s="89">
        <v>456</v>
      </c>
      <c r="K9" s="92">
        <v>14970</v>
      </c>
      <c r="L9" s="183">
        <f>SUM(H9,D9)</f>
        <v>1760</v>
      </c>
      <c r="M9" s="89">
        <f aca="true" t="shared" si="0" ref="M9:O16">SUM(I9,E9)</f>
        <v>26955</v>
      </c>
      <c r="N9" s="89">
        <f t="shared" si="0"/>
        <v>944</v>
      </c>
      <c r="O9" s="184">
        <f t="shared" si="0"/>
        <v>29659</v>
      </c>
    </row>
    <row r="10" spans="1:15" ht="15">
      <c r="A10" s="85" t="s">
        <v>63</v>
      </c>
      <c r="B10" s="77" t="s">
        <v>63</v>
      </c>
      <c r="C10" s="82" t="s">
        <v>64</v>
      </c>
      <c r="D10" s="88">
        <v>407</v>
      </c>
      <c r="E10" s="89">
        <v>5825</v>
      </c>
      <c r="F10" s="89">
        <v>916</v>
      </c>
      <c r="G10" s="90">
        <v>7148</v>
      </c>
      <c r="H10" s="91">
        <v>359</v>
      </c>
      <c r="I10" s="89">
        <v>5829</v>
      </c>
      <c r="J10" s="89">
        <v>798</v>
      </c>
      <c r="K10" s="92">
        <v>6986</v>
      </c>
      <c r="L10" s="183">
        <f aca="true" t="shared" si="1" ref="L10:L16">SUM(H10,D10)</f>
        <v>766</v>
      </c>
      <c r="M10" s="89">
        <f t="shared" si="0"/>
        <v>11654</v>
      </c>
      <c r="N10" s="89">
        <f t="shared" si="0"/>
        <v>1714</v>
      </c>
      <c r="O10" s="184">
        <f t="shared" si="0"/>
        <v>14134</v>
      </c>
    </row>
    <row r="11" spans="1:15" ht="15">
      <c r="A11" s="85" t="s">
        <v>63</v>
      </c>
      <c r="B11" s="77" t="s">
        <v>64</v>
      </c>
      <c r="C11" s="82" t="s">
        <v>63</v>
      </c>
      <c r="D11" s="88">
        <v>281</v>
      </c>
      <c r="E11" s="89">
        <v>7931</v>
      </c>
      <c r="F11" s="89">
        <v>177</v>
      </c>
      <c r="G11" s="90">
        <v>8389</v>
      </c>
      <c r="H11" s="91">
        <v>271</v>
      </c>
      <c r="I11" s="89">
        <v>8022</v>
      </c>
      <c r="J11" s="89">
        <v>167</v>
      </c>
      <c r="K11" s="92">
        <v>8460</v>
      </c>
      <c r="L11" s="183">
        <f t="shared" si="1"/>
        <v>552</v>
      </c>
      <c r="M11" s="89">
        <f t="shared" si="0"/>
        <v>15953</v>
      </c>
      <c r="N11" s="89">
        <f t="shared" si="0"/>
        <v>344</v>
      </c>
      <c r="O11" s="184">
        <f t="shared" si="0"/>
        <v>16849</v>
      </c>
    </row>
    <row r="12" spans="1:15" ht="15">
      <c r="A12" s="85" t="s">
        <v>64</v>
      </c>
      <c r="B12" s="77" t="s">
        <v>63</v>
      </c>
      <c r="C12" s="82" t="s">
        <v>63</v>
      </c>
      <c r="D12" s="88">
        <v>511</v>
      </c>
      <c r="E12" s="89">
        <v>10049</v>
      </c>
      <c r="F12" s="89">
        <v>56</v>
      </c>
      <c r="G12" s="90">
        <v>10616</v>
      </c>
      <c r="H12" s="91">
        <v>515</v>
      </c>
      <c r="I12" s="89">
        <v>10646</v>
      </c>
      <c r="J12" s="89">
        <v>77</v>
      </c>
      <c r="K12" s="92">
        <v>11238</v>
      </c>
      <c r="L12" s="183">
        <f t="shared" si="1"/>
        <v>1026</v>
      </c>
      <c r="M12" s="89">
        <f t="shared" si="0"/>
        <v>20695</v>
      </c>
      <c r="N12" s="89">
        <f t="shared" si="0"/>
        <v>133</v>
      </c>
      <c r="O12" s="184">
        <f t="shared" si="0"/>
        <v>21854</v>
      </c>
    </row>
    <row r="13" spans="1:15" ht="15">
      <c r="A13" s="85" t="s">
        <v>63</v>
      </c>
      <c r="B13" s="77" t="s">
        <v>64</v>
      </c>
      <c r="C13" s="82" t="s">
        <v>64</v>
      </c>
      <c r="D13" s="88">
        <v>255</v>
      </c>
      <c r="E13" s="89">
        <v>11813</v>
      </c>
      <c r="F13" s="89">
        <v>763</v>
      </c>
      <c r="G13" s="90">
        <v>12831</v>
      </c>
      <c r="H13" s="91">
        <v>215</v>
      </c>
      <c r="I13" s="89">
        <v>11508</v>
      </c>
      <c r="J13" s="89">
        <v>784</v>
      </c>
      <c r="K13" s="92">
        <v>12507</v>
      </c>
      <c r="L13" s="183">
        <f t="shared" si="1"/>
        <v>470</v>
      </c>
      <c r="M13" s="89">
        <f t="shared" si="0"/>
        <v>23321</v>
      </c>
      <c r="N13" s="89">
        <f t="shared" si="0"/>
        <v>1547</v>
      </c>
      <c r="O13" s="184">
        <f t="shared" si="0"/>
        <v>25338</v>
      </c>
    </row>
    <row r="14" spans="1:15" ht="15">
      <c r="A14" s="85" t="s">
        <v>64</v>
      </c>
      <c r="B14" s="77" t="s">
        <v>63</v>
      </c>
      <c r="C14" s="82" t="s">
        <v>64</v>
      </c>
      <c r="D14" s="88">
        <v>348</v>
      </c>
      <c r="E14" s="89">
        <v>10583</v>
      </c>
      <c r="F14" s="89">
        <v>142</v>
      </c>
      <c r="G14" s="90">
        <v>11073</v>
      </c>
      <c r="H14" s="91">
        <v>392</v>
      </c>
      <c r="I14" s="89">
        <v>10664</v>
      </c>
      <c r="J14" s="89">
        <v>154</v>
      </c>
      <c r="K14" s="92">
        <v>11210</v>
      </c>
      <c r="L14" s="183">
        <f t="shared" si="1"/>
        <v>740</v>
      </c>
      <c r="M14" s="89">
        <f t="shared" si="0"/>
        <v>21247</v>
      </c>
      <c r="N14" s="89">
        <f t="shared" si="0"/>
        <v>296</v>
      </c>
      <c r="O14" s="184">
        <f t="shared" si="0"/>
        <v>22283</v>
      </c>
    </row>
    <row r="15" spans="1:15" ht="15">
      <c r="A15" s="85" t="s">
        <v>64</v>
      </c>
      <c r="B15" s="77" t="s">
        <v>64</v>
      </c>
      <c r="C15" s="82" t="s">
        <v>63</v>
      </c>
      <c r="D15" s="88">
        <v>496</v>
      </c>
      <c r="E15" s="89">
        <v>18617</v>
      </c>
      <c r="F15" s="89">
        <v>108</v>
      </c>
      <c r="G15" s="90">
        <v>19221</v>
      </c>
      <c r="H15" s="91">
        <v>478</v>
      </c>
      <c r="I15" s="89">
        <v>19252</v>
      </c>
      <c r="J15" s="89">
        <v>112</v>
      </c>
      <c r="K15" s="92">
        <v>19842</v>
      </c>
      <c r="L15" s="183">
        <f t="shared" si="1"/>
        <v>974</v>
      </c>
      <c r="M15" s="89">
        <f t="shared" si="0"/>
        <v>37869</v>
      </c>
      <c r="N15" s="89">
        <f t="shared" si="0"/>
        <v>220</v>
      </c>
      <c r="O15" s="184">
        <f t="shared" si="0"/>
        <v>39063</v>
      </c>
    </row>
    <row r="16" spans="1:15" ht="15">
      <c r="A16" s="85" t="s">
        <v>64</v>
      </c>
      <c r="B16" s="77" t="s">
        <v>64</v>
      </c>
      <c r="C16" s="82" t="s">
        <v>64</v>
      </c>
      <c r="D16" s="88">
        <v>991</v>
      </c>
      <c r="E16" s="89">
        <v>126816</v>
      </c>
      <c r="F16" s="89">
        <v>547</v>
      </c>
      <c r="G16" s="90">
        <v>128354</v>
      </c>
      <c r="H16" s="91">
        <v>940</v>
      </c>
      <c r="I16" s="89">
        <v>122913</v>
      </c>
      <c r="J16" s="89">
        <v>552</v>
      </c>
      <c r="K16" s="92">
        <v>124405</v>
      </c>
      <c r="L16" s="183">
        <f t="shared" si="1"/>
        <v>1931</v>
      </c>
      <c r="M16" s="89">
        <f t="shared" si="0"/>
        <v>249729</v>
      </c>
      <c r="N16" s="89">
        <f t="shared" si="0"/>
        <v>1099</v>
      </c>
      <c r="O16" s="184">
        <f t="shared" si="0"/>
        <v>252759</v>
      </c>
    </row>
    <row r="17" spans="1:15" s="27" customFormat="1" ht="15">
      <c r="A17" s="102"/>
      <c r="B17" s="102"/>
      <c r="C17" s="103" t="s">
        <v>0</v>
      </c>
      <c r="D17" s="93">
        <f>SUM(D9:D16)</f>
        <v>4212</v>
      </c>
      <c r="E17" s="94">
        <f aca="true" t="shared" si="2" ref="E17:O17">SUM(E9:E16)</f>
        <v>204912</v>
      </c>
      <c r="F17" s="94">
        <f t="shared" si="2"/>
        <v>3197</v>
      </c>
      <c r="G17" s="95">
        <f t="shared" si="2"/>
        <v>212321</v>
      </c>
      <c r="H17" s="96">
        <f t="shared" si="2"/>
        <v>4007</v>
      </c>
      <c r="I17" s="94">
        <f t="shared" si="2"/>
        <v>202511</v>
      </c>
      <c r="J17" s="94">
        <f t="shared" si="2"/>
        <v>3100</v>
      </c>
      <c r="K17" s="97">
        <f t="shared" si="2"/>
        <v>209618</v>
      </c>
      <c r="L17" s="185">
        <f t="shared" si="2"/>
        <v>8219</v>
      </c>
      <c r="M17" s="94">
        <f t="shared" si="2"/>
        <v>407423</v>
      </c>
      <c r="N17" s="94">
        <f t="shared" si="2"/>
        <v>6297</v>
      </c>
      <c r="O17" s="186">
        <f t="shared" si="2"/>
        <v>421939</v>
      </c>
    </row>
    <row r="20" spans="1:18" ht="15">
      <c r="A20" s="200" t="s">
        <v>22</v>
      </c>
      <c r="B20" s="200"/>
      <c r="C20" s="200"/>
      <c r="D20" s="200"/>
      <c r="E20" s="200"/>
      <c r="F20" s="200"/>
      <c r="G20" s="200"/>
      <c r="H20" s="200"/>
      <c r="I20" s="200"/>
      <c r="J20" s="200"/>
      <c r="K20" s="200"/>
      <c r="L20" s="200"/>
      <c r="M20" s="64"/>
      <c r="N20" s="64"/>
      <c r="O20" s="64"/>
      <c r="P20" s="64"/>
      <c r="Q20" s="64"/>
      <c r="R20" s="64"/>
    </row>
    <row r="21" spans="1:18" s="191" customFormat="1" ht="15">
      <c r="A21" s="204" t="s">
        <v>95</v>
      </c>
      <c r="B21" s="204"/>
      <c r="C21" s="204"/>
      <c r="D21" s="204"/>
      <c r="E21" s="204"/>
      <c r="F21" s="204"/>
      <c r="G21" s="204"/>
      <c r="H21" s="204"/>
      <c r="I21" s="204"/>
      <c r="J21" s="204"/>
      <c r="K21" s="204"/>
      <c r="L21" s="204"/>
      <c r="M21" s="192"/>
      <c r="N21" s="192"/>
      <c r="O21" s="192"/>
      <c r="P21" s="192"/>
      <c r="Q21" s="192"/>
      <c r="R21" s="192"/>
    </row>
    <row r="22" spans="1:18" ht="6.75" customHeight="1">
      <c r="A22" s="24"/>
      <c r="B22" s="24"/>
      <c r="C22" s="24"/>
      <c r="D22" s="24"/>
      <c r="E22" s="24"/>
      <c r="F22" s="24"/>
      <c r="G22" s="24"/>
      <c r="H22" s="24"/>
      <c r="I22" s="24"/>
      <c r="J22" s="24"/>
      <c r="K22" s="24"/>
      <c r="L22" s="24"/>
      <c r="M22" s="64"/>
      <c r="N22" s="64"/>
      <c r="O22" s="64"/>
      <c r="P22" s="64"/>
      <c r="Q22" s="64"/>
      <c r="R22" s="64"/>
    </row>
    <row r="23" spans="1:18" ht="15">
      <c r="A23" s="221" t="s">
        <v>90</v>
      </c>
      <c r="B23" s="221"/>
      <c r="C23" s="221"/>
      <c r="D23" s="221"/>
      <c r="E23" s="221"/>
      <c r="F23" s="221"/>
      <c r="G23" s="221"/>
      <c r="H23" s="221"/>
      <c r="I23" s="221"/>
      <c r="J23" s="221"/>
      <c r="K23" s="221"/>
      <c r="L23" s="221"/>
      <c r="M23" s="104"/>
      <c r="N23" s="104"/>
      <c r="O23" s="104"/>
      <c r="P23" s="104"/>
      <c r="Q23" s="104"/>
      <c r="R23" s="104"/>
    </row>
    <row r="24" ht="6.75" customHeight="1" thickBot="1"/>
    <row r="25" spans="1:12" ht="15.75" thickTop="1">
      <c r="A25" s="219" t="s">
        <v>51</v>
      </c>
      <c r="B25" s="219"/>
      <c r="C25" s="220"/>
      <c r="D25" s="215" t="s">
        <v>1</v>
      </c>
      <c r="E25" s="216"/>
      <c r="F25" s="216"/>
      <c r="G25" s="215" t="s">
        <v>2</v>
      </c>
      <c r="H25" s="216"/>
      <c r="I25" s="216"/>
      <c r="J25" s="215" t="s">
        <v>0</v>
      </c>
      <c r="K25" s="216"/>
      <c r="L25" s="216"/>
    </row>
    <row r="26" spans="1:12" ht="45">
      <c r="A26" s="83" t="s">
        <v>42</v>
      </c>
      <c r="B26" s="48" t="s">
        <v>65</v>
      </c>
      <c r="C26" s="80" t="s">
        <v>41</v>
      </c>
      <c r="D26" s="101" t="s">
        <v>19</v>
      </c>
      <c r="E26" s="48" t="s">
        <v>20</v>
      </c>
      <c r="F26" s="118" t="s">
        <v>0</v>
      </c>
      <c r="G26" s="101" t="s">
        <v>19</v>
      </c>
      <c r="H26" s="48" t="s">
        <v>20</v>
      </c>
      <c r="I26" s="100" t="s">
        <v>0</v>
      </c>
      <c r="J26" s="101" t="s">
        <v>19</v>
      </c>
      <c r="K26" s="48" t="s">
        <v>20</v>
      </c>
      <c r="L26" s="118" t="s">
        <v>0</v>
      </c>
    </row>
    <row r="27" spans="1:12" ht="15">
      <c r="A27" s="85" t="s">
        <v>63</v>
      </c>
      <c r="B27" s="77" t="s">
        <v>63</v>
      </c>
      <c r="C27" s="82" t="s">
        <v>63</v>
      </c>
      <c r="D27" s="139">
        <f aca="true" t="shared" si="3" ref="D27:D35">D9/(D9+E9)*100</f>
        <v>6.499542285754524</v>
      </c>
      <c r="E27" s="132">
        <f aca="true" t="shared" si="4" ref="E27:E35">E9/(E9+D9)*100</f>
        <v>93.50045771424547</v>
      </c>
      <c r="F27" s="131">
        <f>SUM(D27:E27)</f>
        <v>100</v>
      </c>
      <c r="G27" s="139">
        <f aca="true" t="shared" si="5" ref="G27:G35">H9/(H9+I9)*100</f>
        <v>5.76684580405126</v>
      </c>
      <c r="H27" s="132">
        <f aca="true" t="shared" si="6" ref="H27:H35">I9/(H9+I9)*100</f>
        <v>94.23315419594874</v>
      </c>
      <c r="I27" s="131">
        <f>SUM(G27:H27)</f>
        <v>100</v>
      </c>
      <c r="J27" s="139">
        <f aca="true" t="shared" si="7" ref="J27:J35">L9/(L9+M9)*100</f>
        <v>6.129200766150096</v>
      </c>
      <c r="K27" s="132">
        <f aca="true" t="shared" si="8" ref="K27:K35">M9/(M9+L9)*100</f>
        <v>93.8707992338499</v>
      </c>
      <c r="L27" s="131">
        <f>SUM(J27:K27)</f>
        <v>99.99999999999999</v>
      </c>
    </row>
    <row r="28" spans="1:12" ht="15">
      <c r="A28" s="85" t="s">
        <v>63</v>
      </c>
      <c r="B28" s="77" t="s">
        <v>63</v>
      </c>
      <c r="C28" s="82" t="s">
        <v>64</v>
      </c>
      <c r="D28" s="139">
        <f t="shared" si="3"/>
        <v>6.530808729139922</v>
      </c>
      <c r="E28" s="132">
        <f t="shared" si="4"/>
        <v>93.46919127086008</v>
      </c>
      <c r="F28" s="131">
        <f aca="true" t="shared" si="9" ref="F28:F35">SUM(D28:E28)</f>
        <v>100</v>
      </c>
      <c r="G28" s="139">
        <f t="shared" si="5"/>
        <v>5.801551389786684</v>
      </c>
      <c r="H28" s="132">
        <f t="shared" si="6"/>
        <v>94.19844861021332</v>
      </c>
      <c r="I28" s="131">
        <f aca="true" t="shared" si="10" ref="I28:I35">SUM(G28:H28)</f>
        <v>100</v>
      </c>
      <c r="J28" s="139">
        <f t="shared" si="7"/>
        <v>6.1674718196457325</v>
      </c>
      <c r="K28" s="132">
        <f t="shared" si="8"/>
        <v>93.83252818035427</v>
      </c>
      <c r="L28" s="131">
        <f aca="true" t="shared" si="11" ref="L28:L35">SUM(J28:K28)</f>
        <v>100</v>
      </c>
    </row>
    <row r="29" spans="1:12" ht="15">
      <c r="A29" s="85" t="s">
        <v>63</v>
      </c>
      <c r="B29" s="77" t="s">
        <v>64</v>
      </c>
      <c r="C29" s="82" t="s">
        <v>63</v>
      </c>
      <c r="D29" s="139">
        <f t="shared" si="3"/>
        <v>3.4218217243058935</v>
      </c>
      <c r="E29" s="132">
        <f t="shared" si="4"/>
        <v>96.5781782756941</v>
      </c>
      <c r="F29" s="131">
        <f t="shared" si="9"/>
        <v>100</v>
      </c>
      <c r="G29" s="139">
        <f t="shared" si="5"/>
        <v>3.2678162305558907</v>
      </c>
      <c r="H29" s="132">
        <f t="shared" si="6"/>
        <v>96.73218376944412</v>
      </c>
      <c r="I29" s="131">
        <f t="shared" si="10"/>
        <v>100.00000000000001</v>
      </c>
      <c r="J29" s="139">
        <f t="shared" si="7"/>
        <v>3.3444410784610725</v>
      </c>
      <c r="K29" s="132">
        <f t="shared" si="8"/>
        <v>96.65555892153893</v>
      </c>
      <c r="L29" s="131">
        <f t="shared" si="11"/>
        <v>100</v>
      </c>
    </row>
    <row r="30" spans="1:12" ht="15">
      <c r="A30" s="85" t="s">
        <v>64</v>
      </c>
      <c r="B30" s="77" t="s">
        <v>63</v>
      </c>
      <c r="C30" s="82" t="s">
        <v>63</v>
      </c>
      <c r="D30" s="139">
        <f t="shared" si="3"/>
        <v>4.839015151515151</v>
      </c>
      <c r="E30" s="132">
        <f t="shared" si="4"/>
        <v>95.16098484848486</v>
      </c>
      <c r="F30" s="131">
        <f t="shared" si="9"/>
        <v>100.00000000000001</v>
      </c>
      <c r="G30" s="139">
        <f t="shared" si="5"/>
        <v>4.614281874384016</v>
      </c>
      <c r="H30" s="132">
        <f t="shared" si="6"/>
        <v>95.38571812561598</v>
      </c>
      <c r="I30" s="131">
        <f t="shared" si="10"/>
        <v>100</v>
      </c>
      <c r="J30" s="139">
        <f t="shared" si="7"/>
        <v>4.723539431886193</v>
      </c>
      <c r="K30" s="132">
        <f t="shared" si="8"/>
        <v>95.2764605681138</v>
      </c>
      <c r="L30" s="131">
        <f t="shared" si="11"/>
        <v>100</v>
      </c>
    </row>
    <row r="31" spans="1:12" ht="15">
      <c r="A31" s="85" t="s">
        <v>63</v>
      </c>
      <c r="B31" s="77" t="s">
        <v>64</v>
      </c>
      <c r="C31" s="82" t="s">
        <v>64</v>
      </c>
      <c r="D31" s="139">
        <f t="shared" si="3"/>
        <v>2.113026184951939</v>
      </c>
      <c r="E31" s="132">
        <f t="shared" si="4"/>
        <v>97.88697381504807</v>
      </c>
      <c r="F31" s="131">
        <f t="shared" si="9"/>
        <v>100</v>
      </c>
      <c r="G31" s="139">
        <f t="shared" si="5"/>
        <v>1.834001535443146</v>
      </c>
      <c r="H31" s="132">
        <f t="shared" si="6"/>
        <v>98.16599846455686</v>
      </c>
      <c r="I31" s="131">
        <f t="shared" si="10"/>
        <v>100.00000000000001</v>
      </c>
      <c r="J31" s="139">
        <f t="shared" si="7"/>
        <v>1.9755369677609178</v>
      </c>
      <c r="K31" s="132">
        <f t="shared" si="8"/>
        <v>98.02446303223908</v>
      </c>
      <c r="L31" s="131">
        <f t="shared" si="11"/>
        <v>100</v>
      </c>
    </row>
    <row r="32" spans="1:12" ht="15">
      <c r="A32" s="85" t="s">
        <v>64</v>
      </c>
      <c r="B32" s="77" t="s">
        <v>63</v>
      </c>
      <c r="C32" s="82" t="s">
        <v>64</v>
      </c>
      <c r="D32" s="139">
        <f t="shared" si="3"/>
        <v>3.183606257432989</v>
      </c>
      <c r="E32" s="132">
        <f t="shared" si="4"/>
        <v>96.81639374256702</v>
      </c>
      <c r="F32" s="131">
        <f t="shared" si="9"/>
        <v>100</v>
      </c>
      <c r="G32" s="139">
        <f t="shared" si="5"/>
        <v>3.545586107091172</v>
      </c>
      <c r="H32" s="132">
        <f t="shared" si="6"/>
        <v>96.45441389290883</v>
      </c>
      <c r="I32" s="131">
        <f t="shared" si="10"/>
        <v>100</v>
      </c>
      <c r="J32" s="139">
        <f t="shared" si="7"/>
        <v>3.36562514212944</v>
      </c>
      <c r="K32" s="132">
        <f t="shared" si="8"/>
        <v>96.63437485787057</v>
      </c>
      <c r="L32" s="131">
        <f t="shared" si="11"/>
        <v>100.00000000000001</v>
      </c>
    </row>
    <row r="33" spans="1:12" ht="15">
      <c r="A33" s="85" t="s">
        <v>64</v>
      </c>
      <c r="B33" s="77" t="s">
        <v>64</v>
      </c>
      <c r="C33" s="82" t="s">
        <v>63</v>
      </c>
      <c r="D33" s="139">
        <f t="shared" si="3"/>
        <v>2.5950923455239887</v>
      </c>
      <c r="E33" s="132">
        <f t="shared" si="4"/>
        <v>97.40490765447602</v>
      </c>
      <c r="F33" s="131">
        <f t="shared" si="9"/>
        <v>100.00000000000001</v>
      </c>
      <c r="G33" s="139">
        <f t="shared" si="5"/>
        <v>2.422706538266599</v>
      </c>
      <c r="H33" s="132">
        <f t="shared" si="6"/>
        <v>97.5772934617334</v>
      </c>
      <c r="I33" s="131">
        <f t="shared" si="10"/>
        <v>100</v>
      </c>
      <c r="J33" s="139">
        <f t="shared" si="7"/>
        <v>2.5075303143423526</v>
      </c>
      <c r="K33" s="132">
        <f t="shared" si="8"/>
        <v>97.49246968565764</v>
      </c>
      <c r="L33" s="131">
        <f t="shared" si="11"/>
        <v>99.99999999999999</v>
      </c>
    </row>
    <row r="34" spans="1:12" ht="15">
      <c r="A34" s="85" t="s">
        <v>64</v>
      </c>
      <c r="B34" s="77" t="s">
        <v>64</v>
      </c>
      <c r="C34" s="82" t="s">
        <v>64</v>
      </c>
      <c r="D34" s="139">
        <f t="shared" si="3"/>
        <v>0.7753878895522154</v>
      </c>
      <c r="E34" s="132">
        <f t="shared" si="4"/>
        <v>99.22461211044778</v>
      </c>
      <c r="F34" s="131">
        <f t="shared" si="9"/>
        <v>100</v>
      </c>
      <c r="G34" s="139">
        <f t="shared" si="5"/>
        <v>0.7589642560131769</v>
      </c>
      <c r="H34" s="132">
        <f t="shared" si="6"/>
        <v>99.24103574398683</v>
      </c>
      <c r="I34" s="131">
        <f t="shared" si="10"/>
        <v>100</v>
      </c>
      <c r="J34" s="139">
        <f t="shared" si="7"/>
        <v>0.7673050941746801</v>
      </c>
      <c r="K34" s="132">
        <f t="shared" si="8"/>
        <v>99.23269490582533</v>
      </c>
      <c r="L34" s="131">
        <f t="shared" si="11"/>
        <v>100</v>
      </c>
    </row>
    <row r="35" spans="1:12" s="27" customFormat="1" ht="15">
      <c r="A35" s="102"/>
      <c r="B35" s="102"/>
      <c r="C35" s="103" t="s">
        <v>0</v>
      </c>
      <c r="D35" s="145">
        <f t="shared" si="3"/>
        <v>2.01411602685488</v>
      </c>
      <c r="E35" s="136">
        <f t="shared" si="4"/>
        <v>97.98588397314512</v>
      </c>
      <c r="F35" s="135">
        <f t="shared" si="9"/>
        <v>100</v>
      </c>
      <c r="G35" s="145">
        <f t="shared" si="5"/>
        <v>1.9402667079867129</v>
      </c>
      <c r="H35" s="136">
        <f t="shared" si="6"/>
        <v>98.05973329201329</v>
      </c>
      <c r="I35" s="135">
        <f t="shared" si="10"/>
        <v>100</v>
      </c>
      <c r="J35" s="145">
        <f t="shared" si="7"/>
        <v>1.97742287834242</v>
      </c>
      <c r="K35" s="136">
        <f t="shared" si="8"/>
        <v>98.02257712165758</v>
      </c>
      <c r="L35" s="135">
        <f t="shared" si="11"/>
        <v>100</v>
      </c>
    </row>
    <row r="37" spans="4:12" ht="15">
      <c r="D37" s="138"/>
      <c r="E37" s="138"/>
      <c r="F37" s="138"/>
      <c r="G37" s="138"/>
      <c r="H37" s="138"/>
      <c r="I37" s="138"/>
      <c r="J37" s="138"/>
      <c r="K37" s="138"/>
      <c r="L37" s="138"/>
    </row>
    <row r="38" spans="4:12" ht="15">
      <c r="D38" s="138"/>
      <c r="E38" s="138"/>
      <c r="F38" s="138"/>
      <c r="G38" s="138"/>
      <c r="H38" s="138"/>
      <c r="I38" s="138"/>
      <c r="J38" s="138"/>
      <c r="K38" s="138"/>
      <c r="L38" s="138"/>
    </row>
    <row r="39" spans="4:12" ht="15">
      <c r="D39" s="138"/>
      <c r="E39" s="138"/>
      <c r="F39" s="138"/>
      <c r="G39" s="138"/>
      <c r="H39" s="138"/>
      <c r="I39" s="138"/>
      <c r="J39" s="138"/>
      <c r="K39" s="138"/>
      <c r="L39" s="138"/>
    </row>
    <row r="40" spans="4:12" ht="15">
      <c r="D40" s="138"/>
      <c r="E40" s="138"/>
      <c r="F40" s="138"/>
      <c r="G40" s="138"/>
      <c r="H40" s="138"/>
      <c r="I40" s="138"/>
      <c r="J40" s="138"/>
      <c r="K40" s="138"/>
      <c r="L40" s="138"/>
    </row>
    <row r="41" spans="4:12" ht="15">
      <c r="D41" s="138"/>
      <c r="E41" s="138"/>
      <c r="F41" s="138"/>
      <c r="G41" s="138"/>
      <c r="H41" s="138"/>
      <c r="I41" s="138"/>
      <c r="J41" s="138"/>
      <c r="K41" s="138"/>
      <c r="L41" s="138"/>
    </row>
    <row r="42" spans="4:12" ht="15">
      <c r="D42" s="138"/>
      <c r="E42" s="138"/>
      <c r="F42" s="138"/>
      <c r="G42" s="138"/>
      <c r="H42" s="138"/>
      <c r="I42" s="138"/>
      <c r="J42" s="138"/>
      <c r="K42" s="138"/>
      <c r="L42" s="138"/>
    </row>
    <row r="43" spans="4:12" ht="15">
      <c r="D43" s="138"/>
      <c r="E43" s="138"/>
      <c r="F43" s="138"/>
      <c r="G43" s="138"/>
      <c r="H43" s="138"/>
      <c r="I43" s="138"/>
      <c r="J43" s="138"/>
      <c r="K43" s="138"/>
      <c r="L43" s="138"/>
    </row>
    <row r="44" spans="4:12" ht="15">
      <c r="D44" s="138"/>
      <c r="E44" s="138"/>
      <c r="F44" s="138"/>
      <c r="G44" s="138"/>
      <c r="H44" s="138"/>
      <c r="I44" s="138"/>
      <c r="J44" s="138"/>
      <c r="K44" s="138"/>
      <c r="L44" s="138"/>
    </row>
    <row r="45" spans="4:12" ht="15">
      <c r="D45" s="138"/>
      <c r="E45" s="138"/>
      <c r="F45" s="138"/>
      <c r="G45" s="138"/>
      <c r="H45" s="138"/>
      <c r="I45" s="138"/>
      <c r="J45" s="138"/>
      <c r="K45" s="138"/>
      <c r="L45" s="138"/>
    </row>
    <row r="46" spans="4:12" ht="15">
      <c r="D46" s="138"/>
      <c r="E46" s="138"/>
      <c r="F46" s="138"/>
      <c r="G46" s="138"/>
      <c r="H46" s="138"/>
      <c r="I46" s="138"/>
      <c r="J46" s="138"/>
      <c r="K46" s="138"/>
      <c r="L46" s="138"/>
    </row>
    <row r="47" spans="4:12" ht="15">
      <c r="D47" s="138"/>
      <c r="E47" s="138"/>
      <c r="F47" s="138"/>
      <c r="G47" s="138"/>
      <c r="H47" s="138"/>
      <c r="I47" s="138"/>
      <c r="J47" s="138"/>
      <c r="K47" s="138"/>
      <c r="L47" s="138"/>
    </row>
    <row r="48" spans="4:12" ht="15">
      <c r="D48" s="138"/>
      <c r="E48" s="138"/>
      <c r="F48" s="138"/>
      <c r="G48" s="138"/>
      <c r="H48" s="138"/>
      <c r="I48" s="138"/>
      <c r="J48" s="138"/>
      <c r="K48" s="138"/>
      <c r="L48" s="138"/>
    </row>
    <row r="49" spans="4:12" ht="15">
      <c r="D49" s="138"/>
      <c r="E49" s="138"/>
      <c r="F49" s="138"/>
      <c r="G49" s="138"/>
      <c r="H49" s="138"/>
      <c r="I49" s="138"/>
      <c r="J49" s="138"/>
      <c r="K49" s="138"/>
      <c r="L49" s="138"/>
    </row>
    <row r="50" spans="4:12" ht="15">
      <c r="D50" s="138"/>
      <c r="E50" s="138"/>
      <c r="F50" s="138"/>
      <c r="G50" s="138"/>
      <c r="H50" s="138"/>
      <c r="I50" s="138"/>
      <c r="J50" s="138"/>
      <c r="K50" s="138"/>
      <c r="L50" s="138"/>
    </row>
    <row r="51" spans="4:12" ht="15">
      <c r="D51" s="138"/>
      <c r="E51" s="138"/>
      <c r="F51" s="138"/>
      <c r="G51" s="138"/>
      <c r="H51" s="138"/>
      <c r="I51" s="138"/>
      <c r="J51" s="138"/>
      <c r="K51" s="138"/>
      <c r="L51" s="138"/>
    </row>
  </sheetData>
  <sheetProtection/>
  <mergeCells count="14">
    <mergeCell ref="J25:L25"/>
    <mergeCell ref="A25:C25"/>
    <mergeCell ref="G25:I25"/>
    <mergeCell ref="D25:F25"/>
    <mergeCell ref="A20:L20"/>
    <mergeCell ref="A23:L23"/>
    <mergeCell ref="A21:L21"/>
    <mergeCell ref="A5:O5"/>
    <mergeCell ref="A2:O2"/>
    <mergeCell ref="A7:C7"/>
    <mergeCell ref="D7:G7"/>
    <mergeCell ref="H7:K7"/>
    <mergeCell ref="L7:O7"/>
    <mergeCell ref="A3:O3"/>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7"/>
  <sheetViews>
    <sheetView zoomScalePageLayoutView="0" workbookViewId="0" topLeftCell="A1">
      <selection activeCell="A45" sqref="A45"/>
    </sheetView>
  </sheetViews>
  <sheetFormatPr defaultColWidth="9.140625" defaultRowHeight="15"/>
  <cols>
    <col min="1" max="1" width="13.421875" style="2" customWidth="1"/>
    <col min="2" max="2" width="15.7109375" style="0" customWidth="1"/>
    <col min="3" max="3" width="14.140625" style="0" customWidth="1"/>
    <col min="4" max="15" width="12.28125" style="0" customWidth="1"/>
  </cols>
  <sheetData>
    <row r="1" ht="15">
      <c r="A1" s="1"/>
    </row>
    <row r="2" spans="1:18" ht="15">
      <c r="A2" s="200" t="s">
        <v>22</v>
      </c>
      <c r="B2" s="200"/>
      <c r="C2" s="200"/>
      <c r="D2" s="200"/>
      <c r="E2" s="200"/>
      <c r="F2" s="200"/>
      <c r="G2" s="200"/>
      <c r="H2" s="200"/>
      <c r="I2" s="200"/>
      <c r="J2" s="200"/>
      <c r="K2" s="200"/>
      <c r="L2" s="200"/>
      <c r="M2" s="200"/>
      <c r="N2" s="200"/>
      <c r="O2" s="200"/>
      <c r="P2" s="64"/>
      <c r="Q2" s="64"/>
      <c r="R2" s="64"/>
    </row>
    <row r="3" spans="1:18" s="191" customFormat="1" ht="15">
      <c r="A3" s="204" t="s">
        <v>95</v>
      </c>
      <c r="B3" s="204"/>
      <c r="C3" s="204"/>
      <c r="D3" s="204"/>
      <c r="E3" s="204"/>
      <c r="F3" s="204"/>
      <c r="G3" s="204"/>
      <c r="H3" s="204"/>
      <c r="I3" s="204"/>
      <c r="J3" s="204"/>
      <c r="K3" s="204"/>
      <c r="L3" s="204"/>
      <c r="M3" s="204"/>
      <c r="N3" s="204"/>
      <c r="O3" s="204"/>
      <c r="P3" s="192"/>
      <c r="Q3" s="192"/>
      <c r="R3" s="192"/>
    </row>
    <row r="4" spans="1:18" ht="6.75" customHeight="1">
      <c r="A4" s="24"/>
      <c r="B4" s="24"/>
      <c r="C4" s="24"/>
      <c r="D4" s="24"/>
      <c r="E4" s="24"/>
      <c r="F4" s="24"/>
      <c r="G4" s="24"/>
      <c r="H4" s="24"/>
      <c r="I4" s="24"/>
      <c r="J4" s="24"/>
      <c r="K4" s="24"/>
      <c r="L4" s="24"/>
      <c r="M4" s="24"/>
      <c r="N4" s="24"/>
      <c r="O4" s="24"/>
      <c r="P4" s="64"/>
      <c r="Q4" s="64"/>
      <c r="R4" s="64"/>
    </row>
    <row r="5" spans="1:18" ht="15">
      <c r="A5" s="221" t="s">
        <v>91</v>
      </c>
      <c r="B5" s="221"/>
      <c r="C5" s="221"/>
      <c r="D5" s="221"/>
      <c r="E5" s="221"/>
      <c r="F5" s="221"/>
      <c r="G5" s="221"/>
      <c r="H5" s="221"/>
      <c r="I5" s="221"/>
      <c r="J5" s="221"/>
      <c r="K5" s="221"/>
      <c r="L5" s="221"/>
      <c r="M5" s="221"/>
      <c r="N5" s="221"/>
      <c r="O5" s="221"/>
      <c r="P5" s="104"/>
      <c r="Q5" s="104"/>
      <c r="R5" s="104"/>
    </row>
    <row r="6" ht="6.75" customHeight="1" thickBot="1"/>
    <row r="7" spans="1:15" s="26" customFormat="1" ht="15.75" thickTop="1">
      <c r="A7" s="219" t="s">
        <v>51</v>
      </c>
      <c r="B7" s="219"/>
      <c r="C7" s="219"/>
      <c r="D7" s="222" t="s">
        <v>45</v>
      </c>
      <c r="E7" s="223"/>
      <c r="F7" s="223"/>
      <c r="G7" s="224"/>
      <c r="H7" s="222" t="s">
        <v>44</v>
      </c>
      <c r="I7" s="223"/>
      <c r="J7" s="223"/>
      <c r="K7" s="224"/>
      <c r="L7" s="222" t="s">
        <v>0</v>
      </c>
      <c r="M7" s="223"/>
      <c r="N7" s="223"/>
      <c r="O7" s="223"/>
    </row>
    <row r="8" spans="1:15" ht="45" customHeight="1">
      <c r="A8" s="83" t="s">
        <v>42</v>
      </c>
      <c r="B8" s="48" t="s">
        <v>65</v>
      </c>
      <c r="C8" s="100" t="s">
        <v>41</v>
      </c>
      <c r="D8" s="101" t="s">
        <v>19</v>
      </c>
      <c r="E8" s="48" t="s">
        <v>20</v>
      </c>
      <c r="F8" s="48" t="s">
        <v>43</v>
      </c>
      <c r="G8" s="87" t="s">
        <v>0</v>
      </c>
      <c r="H8" s="101" t="s">
        <v>19</v>
      </c>
      <c r="I8" s="48" t="s">
        <v>20</v>
      </c>
      <c r="J8" s="48" t="s">
        <v>43</v>
      </c>
      <c r="K8" s="87" t="s">
        <v>0</v>
      </c>
      <c r="L8" s="101" t="s">
        <v>19</v>
      </c>
      <c r="M8" s="48" t="s">
        <v>20</v>
      </c>
      <c r="N8" s="48" t="s">
        <v>43</v>
      </c>
      <c r="O8" s="86" t="s">
        <v>0</v>
      </c>
    </row>
    <row r="9" spans="1:15" ht="15">
      <c r="A9" s="85" t="s">
        <v>63</v>
      </c>
      <c r="B9" s="77" t="s">
        <v>63</v>
      </c>
      <c r="C9" s="105" t="s">
        <v>63</v>
      </c>
      <c r="D9" s="91">
        <v>1005</v>
      </c>
      <c r="E9" s="89">
        <v>19054</v>
      </c>
      <c r="F9" s="89">
        <v>193</v>
      </c>
      <c r="G9" s="92">
        <v>20252</v>
      </c>
      <c r="H9" s="91">
        <v>755</v>
      </c>
      <c r="I9" s="89">
        <v>7901</v>
      </c>
      <c r="J9" s="89">
        <v>751</v>
      </c>
      <c r="K9" s="92">
        <v>9407</v>
      </c>
      <c r="L9" s="91">
        <f>SUM(H9,D9)</f>
        <v>1760</v>
      </c>
      <c r="M9" s="89">
        <f aca="true" t="shared" si="0" ref="M9:O16">SUM(I9,E9)</f>
        <v>26955</v>
      </c>
      <c r="N9" s="89">
        <f t="shared" si="0"/>
        <v>944</v>
      </c>
      <c r="O9" s="90">
        <f t="shared" si="0"/>
        <v>29659</v>
      </c>
    </row>
    <row r="10" spans="1:15" ht="15">
      <c r="A10" s="85" t="s">
        <v>63</v>
      </c>
      <c r="B10" s="77" t="s">
        <v>63</v>
      </c>
      <c r="C10" s="105" t="s">
        <v>64</v>
      </c>
      <c r="D10" s="91">
        <v>341</v>
      </c>
      <c r="E10" s="89">
        <v>6773</v>
      </c>
      <c r="F10" s="89">
        <v>210</v>
      </c>
      <c r="G10" s="92">
        <v>7324</v>
      </c>
      <c r="H10" s="91">
        <v>425</v>
      </c>
      <c r="I10" s="89">
        <v>4881</v>
      </c>
      <c r="J10" s="89">
        <v>1504</v>
      </c>
      <c r="K10" s="92">
        <v>6810</v>
      </c>
      <c r="L10" s="91">
        <f aca="true" t="shared" si="1" ref="L10:L16">SUM(H10,D10)</f>
        <v>766</v>
      </c>
      <c r="M10" s="89">
        <f t="shared" si="0"/>
        <v>11654</v>
      </c>
      <c r="N10" s="89">
        <f t="shared" si="0"/>
        <v>1714</v>
      </c>
      <c r="O10" s="90">
        <f t="shared" si="0"/>
        <v>14134</v>
      </c>
    </row>
    <row r="11" spans="1:15" ht="15">
      <c r="A11" s="85" t="s">
        <v>63</v>
      </c>
      <c r="B11" s="77" t="s">
        <v>64</v>
      </c>
      <c r="C11" s="105" t="s">
        <v>63</v>
      </c>
      <c r="D11" s="91">
        <v>387</v>
      </c>
      <c r="E11" s="89">
        <v>12361</v>
      </c>
      <c r="F11" s="89">
        <v>136</v>
      </c>
      <c r="G11" s="92">
        <v>12884</v>
      </c>
      <c r="H11" s="91">
        <v>165</v>
      </c>
      <c r="I11" s="89">
        <v>3592</v>
      </c>
      <c r="J11" s="89">
        <v>208</v>
      </c>
      <c r="K11" s="92">
        <v>3965</v>
      </c>
      <c r="L11" s="91">
        <f t="shared" si="1"/>
        <v>552</v>
      </c>
      <c r="M11" s="89">
        <f t="shared" si="0"/>
        <v>15953</v>
      </c>
      <c r="N11" s="89">
        <f t="shared" si="0"/>
        <v>344</v>
      </c>
      <c r="O11" s="90">
        <f t="shared" si="0"/>
        <v>16849</v>
      </c>
    </row>
    <row r="12" spans="1:15" ht="15">
      <c r="A12" s="85" t="s">
        <v>64</v>
      </c>
      <c r="B12" s="77" t="s">
        <v>63</v>
      </c>
      <c r="C12" s="105" t="s">
        <v>63</v>
      </c>
      <c r="D12" s="91">
        <v>914</v>
      </c>
      <c r="E12" s="89">
        <v>18771</v>
      </c>
      <c r="F12" s="89">
        <v>116</v>
      </c>
      <c r="G12" s="92">
        <v>19801</v>
      </c>
      <c r="H12" s="91">
        <v>112</v>
      </c>
      <c r="I12" s="89">
        <v>1924</v>
      </c>
      <c r="J12" s="89">
        <v>17</v>
      </c>
      <c r="K12" s="92">
        <v>2053</v>
      </c>
      <c r="L12" s="91">
        <f t="shared" si="1"/>
        <v>1026</v>
      </c>
      <c r="M12" s="89">
        <f t="shared" si="0"/>
        <v>20695</v>
      </c>
      <c r="N12" s="89">
        <f t="shared" si="0"/>
        <v>133</v>
      </c>
      <c r="O12" s="90">
        <f t="shared" si="0"/>
        <v>21854</v>
      </c>
    </row>
    <row r="13" spans="1:15" ht="15">
      <c r="A13" s="85" t="s">
        <v>63</v>
      </c>
      <c r="B13" s="77" t="s">
        <v>64</v>
      </c>
      <c r="C13" s="105" t="s">
        <v>64</v>
      </c>
      <c r="D13" s="91">
        <v>287</v>
      </c>
      <c r="E13" s="89">
        <v>17991</v>
      </c>
      <c r="F13" s="89">
        <v>479</v>
      </c>
      <c r="G13" s="92">
        <v>18757</v>
      </c>
      <c r="H13" s="91">
        <v>183</v>
      </c>
      <c r="I13" s="89">
        <v>5330</v>
      </c>
      <c r="J13" s="89">
        <v>1068</v>
      </c>
      <c r="K13" s="92">
        <v>6581</v>
      </c>
      <c r="L13" s="91">
        <f t="shared" si="1"/>
        <v>470</v>
      </c>
      <c r="M13" s="89">
        <f t="shared" si="0"/>
        <v>23321</v>
      </c>
      <c r="N13" s="89">
        <f t="shared" si="0"/>
        <v>1547</v>
      </c>
      <c r="O13" s="90">
        <f t="shared" si="0"/>
        <v>25338</v>
      </c>
    </row>
    <row r="14" spans="1:15" ht="15">
      <c r="A14" s="85" t="s">
        <v>64</v>
      </c>
      <c r="B14" s="77" t="s">
        <v>63</v>
      </c>
      <c r="C14" s="105" t="s">
        <v>64</v>
      </c>
      <c r="D14" s="91">
        <v>650</v>
      </c>
      <c r="E14" s="89">
        <v>19515</v>
      </c>
      <c r="F14" s="89">
        <v>99</v>
      </c>
      <c r="G14" s="92">
        <v>20264</v>
      </c>
      <c r="H14" s="91">
        <v>90</v>
      </c>
      <c r="I14" s="89">
        <v>1732</v>
      </c>
      <c r="J14" s="89">
        <v>197</v>
      </c>
      <c r="K14" s="92">
        <v>2019</v>
      </c>
      <c r="L14" s="91">
        <f t="shared" si="1"/>
        <v>740</v>
      </c>
      <c r="M14" s="89">
        <f t="shared" si="0"/>
        <v>21247</v>
      </c>
      <c r="N14" s="89">
        <f t="shared" si="0"/>
        <v>296</v>
      </c>
      <c r="O14" s="90">
        <f t="shared" si="0"/>
        <v>22283</v>
      </c>
    </row>
    <row r="15" spans="1:15" ht="15">
      <c r="A15" s="85" t="s">
        <v>64</v>
      </c>
      <c r="B15" s="77" t="s">
        <v>64</v>
      </c>
      <c r="C15" s="105" t="s">
        <v>63</v>
      </c>
      <c r="D15" s="91">
        <v>898</v>
      </c>
      <c r="E15" s="89">
        <v>35729</v>
      </c>
      <c r="F15" s="89">
        <v>181</v>
      </c>
      <c r="G15" s="92">
        <v>36808</v>
      </c>
      <c r="H15" s="91">
        <v>76</v>
      </c>
      <c r="I15" s="89">
        <v>2140</v>
      </c>
      <c r="J15" s="89">
        <v>39</v>
      </c>
      <c r="K15" s="92">
        <v>2255</v>
      </c>
      <c r="L15" s="91">
        <f t="shared" si="1"/>
        <v>974</v>
      </c>
      <c r="M15" s="89">
        <f t="shared" si="0"/>
        <v>37869</v>
      </c>
      <c r="N15" s="89">
        <f t="shared" si="0"/>
        <v>220</v>
      </c>
      <c r="O15" s="90">
        <f t="shared" si="0"/>
        <v>39063</v>
      </c>
    </row>
    <row r="16" spans="1:15" ht="15">
      <c r="A16" s="85" t="s">
        <v>64</v>
      </c>
      <c r="B16" s="77" t="s">
        <v>64</v>
      </c>
      <c r="C16" s="105" t="s">
        <v>64</v>
      </c>
      <c r="D16" s="91">
        <v>1819</v>
      </c>
      <c r="E16" s="89">
        <v>244362</v>
      </c>
      <c r="F16" s="89">
        <v>695</v>
      </c>
      <c r="G16" s="92">
        <v>246876</v>
      </c>
      <c r="H16" s="91">
        <v>112</v>
      </c>
      <c r="I16" s="89">
        <v>5367</v>
      </c>
      <c r="J16" s="89">
        <v>404</v>
      </c>
      <c r="K16" s="92">
        <v>5883</v>
      </c>
      <c r="L16" s="91">
        <f t="shared" si="1"/>
        <v>1931</v>
      </c>
      <c r="M16" s="89">
        <f t="shared" si="0"/>
        <v>249729</v>
      </c>
      <c r="N16" s="89">
        <f t="shared" si="0"/>
        <v>1099</v>
      </c>
      <c r="O16" s="90">
        <f t="shared" si="0"/>
        <v>252759</v>
      </c>
    </row>
    <row r="17" spans="1:15" s="27" customFormat="1" ht="15">
      <c r="A17" s="102"/>
      <c r="B17" s="102"/>
      <c r="C17" s="103" t="s">
        <v>0</v>
      </c>
      <c r="D17" s="96">
        <f>SUM(D9:D16)</f>
        <v>6301</v>
      </c>
      <c r="E17" s="94">
        <f aca="true" t="shared" si="2" ref="E17:O17">SUM(E9:E16)</f>
        <v>374556</v>
      </c>
      <c r="F17" s="94">
        <f t="shared" si="2"/>
        <v>2109</v>
      </c>
      <c r="G17" s="97">
        <f t="shared" si="2"/>
        <v>382966</v>
      </c>
      <c r="H17" s="96">
        <f t="shared" si="2"/>
        <v>1918</v>
      </c>
      <c r="I17" s="94">
        <f t="shared" si="2"/>
        <v>32867</v>
      </c>
      <c r="J17" s="94">
        <f t="shared" si="2"/>
        <v>4188</v>
      </c>
      <c r="K17" s="97">
        <f t="shared" si="2"/>
        <v>38973</v>
      </c>
      <c r="L17" s="96">
        <f t="shared" si="2"/>
        <v>8219</v>
      </c>
      <c r="M17" s="94">
        <f t="shared" si="2"/>
        <v>407423</v>
      </c>
      <c r="N17" s="94">
        <f t="shared" si="2"/>
        <v>6297</v>
      </c>
      <c r="O17" s="95">
        <f t="shared" si="2"/>
        <v>421939</v>
      </c>
    </row>
    <row r="20" spans="1:18" ht="15">
      <c r="A20" s="200" t="s">
        <v>22</v>
      </c>
      <c r="B20" s="200"/>
      <c r="C20" s="200"/>
      <c r="D20" s="200"/>
      <c r="E20" s="200"/>
      <c r="F20" s="200"/>
      <c r="G20" s="200"/>
      <c r="H20" s="200"/>
      <c r="I20" s="200"/>
      <c r="J20" s="200"/>
      <c r="K20" s="200"/>
      <c r="L20" s="200"/>
      <c r="M20" s="64"/>
      <c r="N20" s="64"/>
      <c r="O20" s="64"/>
      <c r="P20" s="64"/>
      <c r="Q20" s="64"/>
      <c r="R20" s="64"/>
    </row>
    <row r="21" spans="1:18" s="191" customFormat="1" ht="15">
      <c r="A21" s="204" t="s">
        <v>95</v>
      </c>
      <c r="B21" s="204"/>
      <c r="C21" s="204"/>
      <c r="D21" s="204"/>
      <c r="E21" s="204"/>
      <c r="F21" s="204"/>
      <c r="G21" s="204"/>
      <c r="H21" s="204"/>
      <c r="I21" s="204"/>
      <c r="J21" s="204"/>
      <c r="K21" s="204"/>
      <c r="L21" s="204"/>
      <c r="M21" s="192"/>
      <c r="N21" s="192"/>
      <c r="O21" s="192"/>
      <c r="P21" s="192"/>
      <c r="Q21" s="192"/>
      <c r="R21" s="192"/>
    </row>
    <row r="22" spans="1:18" ht="6.75" customHeight="1">
      <c r="A22" s="24"/>
      <c r="B22" s="24"/>
      <c r="C22" s="24"/>
      <c r="D22" s="24"/>
      <c r="E22" s="24"/>
      <c r="F22" s="24"/>
      <c r="G22" s="24"/>
      <c r="H22" s="24"/>
      <c r="I22" s="24"/>
      <c r="J22" s="24"/>
      <c r="K22" s="24"/>
      <c r="L22" s="24"/>
      <c r="M22" s="64"/>
      <c r="N22" s="64"/>
      <c r="O22" s="64"/>
      <c r="P22" s="64"/>
      <c r="Q22" s="64"/>
      <c r="R22" s="64"/>
    </row>
    <row r="23" spans="1:14" ht="15">
      <c r="A23" s="221" t="s">
        <v>92</v>
      </c>
      <c r="B23" s="221"/>
      <c r="C23" s="221"/>
      <c r="D23" s="221"/>
      <c r="E23" s="221"/>
      <c r="F23" s="221"/>
      <c r="G23" s="221"/>
      <c r="H23" s="221"/>
      <c r="I23" s="221"/>
      <c r="J23" s="221"/>
      <c r="K23" s="221"/>
      <c r="L23" s="221"/>
      <c r="M23" s="104"/>
      <c r="N23" s="104"/>
    </row>
    <row r="24" ht="6.75" customHeight="1" thickBot="1"/>
    <row r="25" spans="1:12" ht="15.75" thickTop="1">
      <c r="A25" s="219" t="s">
        <v>51</v>
      </c>
      <c r="B25" s="219"/>
      <c r="C25" s="219"/>
      <c r="D25" s="222" t="s">
        <v>45</v>
      </c>
      <c r="E25" s="223"/>
      <c r="F25" s="224"/>
      <c r="G25" s="222" t="s">
        <v>44</v>
      </c>
      <c r="H25" s="223"/>
      <c r="I25" s="224"/>
      <c r="J25" s="223" t="s">
        <v>0</v>
      </c>
      <c r="K25" s="223"/>
      <c r="L25" s="223"/>
    </row>
    <row r="26" spans="1:12" ht="45">
      <c r="A26" s="83" t="s">
        <v>42</v>
      </c>
      <c r="B26" s="48" t="s">
        <v>65</v>
      </c>
      <c r="C26" s="100" t="s">
        <v>41</v>
      </c>
      <c r="D26" s="116" t="s">
        <v>19</v>
      </c>
      <c r="E26" s="106" t="s">
        <v>20</v>
      </c>
      <c r="F26" s="117" t="s">
        <v>0</v>
      </c>
      <c r="G26" s="116" t="s">
        <v>19</v>
      </c>
      <c r="H26" s="106" t="s">
        <v>20</v>
      </c>
      <c r="I26" s="117" t="s">
        <v>0</v>
      </c>
      <c r="J26" s="115" t="s">
        <v>19</v>
      </c>
      <c r="K26" s="106" t="s">
        <v>20</v>
      </c>
      <c r="L26" s="107" t="s">
        <v>0</v>
      </c>
    </row>
    <row r="27" spans="1:12" ht="15">
      <c r="A27" s="85" t="s">
        <v>63</v>
      </c>
      <c r="B27" s="77" t="s">
        <v>63</v>
      </c>
      <c r="C27" s="105" t="s">
        <v>63</v>
      </c>
      <c r="D27" s="141">
        <f aca="true" t="shared" si="3" ref="D27:D35">D9/(D9+E9)*100</f>
        <v>5.010219851438257</v>
      </c>
      <c r="E27" s="132">
        <f aca="true" t="shared" si="4" ref="E27:E35">E9/(E9+D9)*100</f>
        <v>94.98978014856175</v>
      </c>
      <c r="F27" s="142">
        <f>SUM(D27:E27)</f>
        <v>100</v>
      </c>
      <c r="G27" s="141">
        <f aca="true" t="shared" si="5" ref="G27:G35">H9/(H9+I9)*100</f>
        <v>8.722273567467651</v>
      </c>
      <c r="H27" s="132">
        <f aca="true" t="shared" si="6" ref="H27:H35">I9/(I9+H9)*100</f>
        <v>91.27772643253235</v>
      </c>
      <c r="I27" s="142">
        <f>SUM(G27:H27)</f>
        <v>100</v>
      </c>
      <c r="J27" s="133">
        <f aca="true" t="shared" si="7" ref="J27:J35">L9/(L9+M9)*100</f>
        <v>6.129200766150096</v>
      </c>
      <c r="K27" s="132">
        <f aca="true" t="shared" si="8" ref="K27:K35">M9/(M9+L9)*100</f>
        <v>93.8707992338499</v>
      </c>
      <c r="L27" s="131">
        <f>SUM(J27:K27)</f>
        <v>99.99999999999999</v>
      </c>
    </row>
    <row r="28" spans="1:12" ht="15">
      <c r="A28" s="85" t="s">
        <v>63</v>
      </c>
      <c r="B28" s="77" t="s">
        <v>63</v>
      </c>
      <c r="C28" s="105" t="s">
        <v>64</v>
      </c>
      <c r="D28" s="141">
        <f t="shared" si="3"/>
        <v>4.793365195389373</v>
      </c>
      <c r="E28" s="132">
        <f t="shared" si="4"/>
        <v>95.20663480461063</v>
      </c>
      <c r="F28" s="142">
        <f aca="true" t="shared" si="9" ref="F28:F35">SUM(D28:E28)</f>
        <v>100</v>
      </c>
      <c r="G28" s="141">
        <f t="shared" si="5"/>
        <v>8.009800226159065</v>
      </c>
      <c r="H28" s="132">
        <f t="shared" si="6"/>
        <v>91.99019977384093</v>
      </c>
      <c r="I28" s="142">
        <f aca="true" t="shared" si="10" ref="I28:I35">SUM(G28:H28)</f>
        <v>100</v>
      </c>
      <c r="J28" s="133">
        <f t="shared" si="7"/>
        <v>6.1674718196457325</v>
      </c>
      <c r="K28" s="132">
        <f t="shared" si="8"/>
        <v>93.83252818035427</v>
      </c>
      <c r="L28" s="131">
        <f aca="true" t="shared" si="11" ref="L28:L35">SUM(J28:K28)</f>
        <v>100</v>
      </c>
    </row>
    <row r="29" spans="1:12" ht="15">
      <c r="A29" s="85" t="s">
        <v>63</v>
      </c>
      <c r="B29" s="77" t="s">
        <v>64</v>
      </c>
      <c r="C29" s="105" t="s">
        <v>63</v>
      </c>
      <c r="D29" s="141">
        <f t="shared" si="3"/>
        <v>3.035770316912457</v>
      </c>
      <c r="E29" s="132">
        <f t="shared" si="4"/>
        <v>96.96422968308754</v>
      </c>
      <c r="F29" s="142">
        <f t="shared" si="9"/>
        <v>100</v>
      </c>
      <c r="G29" s="141">
        <f t="shared" si="5"/>
        <v>4.391801969656641</v>
      </c>
      <c r="H29" s="132">
        <f t="shared" si="6"/>
        <v>95.60819803034336</v>
      </c>
      <c r="I29" s="142">
        <f t="shared" si="10"/>
        <v>100</v>
      </c>
      <c r="J29" s="133">
        <f t="shared" si="7"/>
        <v>3.3444410784610725</v>
      </c>
      <c r="K29" s="132">
        <f t="shared" si="8"/>
        <v>96.65555892153893</v>
      </c>
      <c r="L29" s="131">
        <f t="shared" si="11"/>
        <v>100</v>
      </c>
    </row>
    <row r="30" spans="1:12" ht="15">
      <c r="A30" s="85" t="s">
        <v>64</v>
      </c>
      <c r="B30" s="77" t="s">
        <v>63</v>
      </c>
      <c r="C30" s="105" t="s">
        <v>63</v>
      </c>
      <c r="D30" s="141">
        <f t="shared" si="3"/>
        <v>4.6431292862585725</v>
      </c>
      <c r="E30" s="132">
        <f t="shared" si="4"/>
        <v>95.35687071374143</v>
      </c>
      <c r="F30" s="142">
        <f t="shared" si="9"/>
        <v>100</v>
      </c>
      <c r="G30" s="141">
        <f t="shared" si="5"/>
        <v>5.50098231827112</v>
      </c>
      <c r="H30" s="132">
        <f t="shared" si="6"/>
        <v>94.49901768172889</v>
      </c>
      <c r="I30" s="142">
        <f t="shared" si="10"/>
        <v>100</v>
      </c>
      <c r="J30" s="133">
        <f t="shared" si="7"/>
        <v>4.723539431886193</v>
      </c>
      <c r="K30" s="132">
        <f t="shared" si="8"/>
        <v>95.2764605681138</v>
      </c>
      <c r="L30" s="131">
        <f t="shared" si="11"/>
        <v>100</v>
      </c>
    </row>
    <row r="31" spans="1:12" ht="15">
      <c r="A31" s="85" t="s">
        <v>63</v>
      </c>
      <c r="B31" s="77" t="s">
        <v>64</v>
      </c>
      <c r="C31" s="105" t="s">
        <v>64</v>
      </c>
      <c r="D31" s="141">
        <f t="shared" si="3"/>
        <v>1.5701936754568335</v>
      </c>
      <c r="E31" s="132">
        <f t="shared" si="4"/>
        <v>98.42980632454316</v>
      </c>
      <c r="F31" s="142">
        <f t="shared" si="9"/>
        <v>100</v>
      </c>
      <c r="G31" s="141">
        <f t="shared" si="5"/>
        <v>3.3194268093596957</v>
      </c>
      <c r="H31" s="132">
        <f t="shared" si="6"/>
        <v>96.6805731906403</v>
      </c>
      <c r="I31" s="142">
        <f t="shared" si="10"/>
        <v>100</v>
      </c>
      <c r="J31" s="133">
        <f t="shared" si="7"/>
        <v>1.9755369677609178</v>
      </c>
      <c r="K31" s="132">
        <f t="shared" si="8"/>
        <v>98.02446303223908</v>
      </c>
      <c r="L31" s="131">
        <f t="shared" si="11"/>
        <v>100</v>
      </c>
    </row>
    <row r="32" spans="1:12" ht="15">
      <c r="A32" s="85" t="s">
        <v>64</v>
      </c>
      <c r="B32" s="77" t="s">
        <v>63</v>
      </c>
      <c r="C32" s="105" t="s">
        <v>64</v>
      </c>
      <c r="D32" s="141">
        <f t="shared" si="3"/>
        <v>3.223406893131664</v>
      </c>
      <c r="E32" s="132">
        <f t="shared" si="4"/>
        <v>96.77659310686833</v>
      </c>
      <c r="F32" s="142">
        <f t="shared" si="9"/>
        <v>100</v>
      </c>
      <c r="G32" s="141">
        <f t="shared" si="5"/>
        <v>4.939626783754116</v>
      </c>
      <c r="H32" s="132">
        <f t="shared" si="6"/>
        <v>95.06037321624589</v>
      </c>
      <c r="I32" s="142">
        <f t="shared" si="10"/>
        <v>100.00000000000001</v>
      </c>
      <c r="J32" s="133">
        <f t="shared" si="7"/>
        <v>3.36562514212944</v>
      </c>
      <c r="K32" s="132">
        <f t="shared" si="8"/>
        <v>96.63437485787057</v>
      </c>
      <c r="L32" s="131">
        <f t="shared" si="11"/>
        <v>100.00000000000001</v>
      </c>
    </row>
    <row r="33" spans="1:12" ht="15">
      <c r="A33" s="85" t="s">
        <v>64</v>
      </c>
      <c r="B33" s="77" t="s">
        <v>64</v>
      </c>
      <c r="C33" s="105" t="s">
        <v>63</v>
      </c>
      <c r="D33" s="141">
        <f t="shared" si="3"/>
        <v>2.451743249515385</v>
      </c>
      <c r="E33" s="132">
        <f t="shared" si="4"/>
        <v>97.54825675048463</v>
      </c>
      <c r="F33" s="142">
        <f t="shared" si="9"/>
        <v>100.00000000000001</v>
      </c>
      <c r="G33" s="141">
        <f t="shared" si="5"/>
        <v>3.429602888086643</v>
      </c>
      <c r="H33" s="132">
        <f t="shared" si="6"/>
        <v>96.57039711191335</v>
      </c>
      <c r="I33" s="142">
        <f t="shared" si="10"/>
        <v>100</v>
      </c>
      <c r="J33" s="133">
        <f t="shared" si="7"/>
        <v>2.5075303143423526</v>
      </c>
      <c r="K33" s="132">
        <f t="shared" si="8"/>
        <v>97.49246968565764</v>
      </c>
      <c r="L33" s="131">
        <f t="shared" si="11"/>
        <v>99.99999999999999</v>
      </c>
    </row>
    <row r="34" spans="1:12" ht="15">
      <c r="A34" s="85" t="s">
        <v>64</v>
      </c>
      <c r="B34" s="77" t="s">
        <v>64</v>
      </c>
      <c r="C34" s="105" t="s">
        <v>64</v>
      </c>
      <c r="D34" s="141">
        <f t="shared" si="3"/>
        <v>0.7388872415011719</v>
      </c>
      <c r="E34" s="132">
        <f t="shared" si="4"/>
        <v>99.26111275849883</v>
      </c>
      <c r="F34" s="142">
        <f t="shared" si="9"/>
        <v>100</v>
      </c>
      <c r="G34" s="141">
        <f t="shared" si="5"/>
        <v>2.044168643913123</v>
      </c>
      <c r="H34" s="132">
        <f t="shared" si="6"/>
        <v>97.95583135608688</v>
      </c>
      <c r="I34" s="142">
        <f t="shared" si="10"/>
        <v>100</v>
      </c>
      <c r="J34" s="133">
        <f t="shared" si="7"/>
        <v>0.7673050941746801</v>
      </c>
      <c r="K34" s="132">
        <f t="shared" si="8"/>
        <v>99.23269490582533</v>
      </c>
      <c r="L34" s="131">
        <f t="shared" si="11"/>
        <v>100</v>
      </c>
    </row>
    <row r="35" spans="1:12" s="27" customFormat="1" ht="15">
      <c r="A35" s="102"/>
      <c r="B35" s="102"/>
      <c r="C35" s="114" t="s">
        <v>0</v>
      </c>
      <c r="D35" s="143">
        <f t="shared" si="3"/>
        <v>1.6544267270917956</v>
      </c>
      <c r="E35" s="136">
        <f t="shared" si="4"/>
        <v>98.34557327290821</v>
      </c>
      <c r="F35" s="144">
        <f t="shared" si="9"/>
        <v>100</v>
      </c>
      <c r="G35" s="143">
        <f t="shared" si="5"/>
        <v>5.5138709213741555</v>
      </c>
      <c r="H35" s="136">
        <f t="shared" si="6"/>
        <v>94.48612907862585</v>
      </c>
      <c r="I35" s="144">
        <f t="shared" si="10"/>
        <v>100</v>
      </c>
      <c r="J35" s="137">
        <f t="shared" si="7"/>
        <v>1.97742287834242</v>
      </c>
      <c r="K35" s="136">
        <f t="shared" si="8"/>
        <v>98.02257712165758</v>
      </c>
      <c r="L35" s="135">
        <f t="shared" si="11"/>
        <v>100</v>
      </c>
    </row>
    <row r="37" ht="15">
      <c r="A37" s="179"/>
    </row>
  </sheetData>
  <sheetProtection/>
  <mergeCells count="14">
    <mergeCell ref="A25:C25"/>
    <mergeCell ref="A20:L20"/>
    <mergeCell ref="D25:F25"/>
    <mergeCell ref="G25:I25"/>
    <mergeCell ref="J25:L25"/>
    <mergeCell ref="D7:G7"/>
    <mergeCell ref="H7:K7"/>
    <mergeCell ref="L7:O7"/>
    <mergeCell ref="A5:O5"/>
    <mergeCell ref="A21:L21"/>
    <mergeCell ref="A3:O3"/>
    <mergeCell ref="A2:O2"/>
    <mergeCell ref="A7:C7"/>
    <mergeCell ref="A23:L23"/>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28" sqref="A28"/>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N58"/>
  <sheetViews>
    <sheetView zoomScalePageLayoutView="0" workbookViewId="0" topLeftCell="A1">
      <selection activeCell="A73" sqref="A73"/>
    </sheetView>
  </sheetViews>
  <sheetFormatPr defaultColWidth="9.140625" defaultRowHeight="15"/>
  <cols>
    <col min="1" max="1" width="23.28125" style="1" customWidth="1"/>
    <col min="2" max="3" width="7.57421875" style="0" customWidth="1"/>
    <col min="4" max="4" width="7.57421875" style="2" customWidth="1"/>
    <col min="5" max="6" width="7.57421875" style="0" customWidth="1"/>
    <col min="7" max="7" width="7.57421875" style="2" customWidth="1"/>
    <col min="8" max="9" width="7.57421875" style="0" customWidth="1"/>
    <col min="10" max="10" width="7.57421875" style="2" customWidth="1"/>
    <col min="11" max="11" width="2.28125" style="2" customWidth="1"/>
    <col min="12" max="13" width="8.8515625" style="0" customWidth="1"/>
    <col min="14" max="14" width="8.28125" style="2" customWidth="1"/>
  </cols>
  <sheetData>
    <row r="2" spans="1:14" s="3" customFormat="1" ht="12.75">
      <c r="A2" s="200" t="s">
        <v>21</v>
      </c>
      <c r="B2" s="200"/>
      <c r="C2" s="200"/>
      <c r="D2" s="200"/>
      <c r="E2" s="200"/>
      <c r="F2" s="200"/>
      <c r="G2" s="200"/>
      <c r="H2" s="200"/>
      <c r="I2" s="200"/>
      <c r="J2" s="200"/>
      <c r="K2" s="200"/>
      <c r="L2" s="200"/>
      <c r="M2" s="200"/>
      <c r="N2" s="200"/>
    </row>
    <row r="3" spans="1:14" s="188" customFormat="1" ht="12.75">
      <c r="A3" s="204" t="s">
        <v>95</v>
      </c>
      <c r="B3" s="204"/>
      <c r="C3" s="204"/>
      <c r="D3" s="204"/>
      <c r="E3" s="204"/>
      <c r="F3" s="204"/>
      <c r="G3" s="204"/>
      <c r="H3" s="204"/>
      <c r="I3" s="204"/>
      <c r="J3" s="204"/>
      <c r="K3" s="204"/>
      <c r="L3" s="204"/>
      <c r="M3" s="204"/>
      <c r="N3" s="204"/>
    </row>
    <row r="4" spans="1:14" s="3" customFormat="1" ht="6.75" customHeight="1">
      <c r="A4" s="24"/>
      <c r="B4" s="24"/>
      <c r="C4" s="24"/>
      <c r="D4" s="24"/>
      <c r="E4" s="24"/>
      <c r="F4" s="24"/>
      <c r="G4" s="24"/>
      <c r="H4" s="24"/>
      <c r="I4" s="24"/>
      <c r="J4" s="24"/>
      <c r="K4" s="24"/>
      <c r="L4" s="24"/>
      <c r="M4" s="24"/>
      <c r="N4" s="24"/>
    </row>
    <row r="5" spans="1:14" s="3" customFormat="1" ht="12.75">
      <c r="A5" s="200" t="s">
        <v>84</v>
      </c>
      <c r="B5" s="200"/>
      <c r="C5" s="200"/>
      <c r="D5" s="200"/>
      <c r="E5" s="200"/>
      <c r="F5" s="200"/>
      <c r="G5" s="200"/>
      <c r="H5" s="200"/>
      <c r="I5" s="200"/>
      <c r="J5" s="200"/>
      <c r="K5" s="200"/>
      <c r="L5" s="200"/>
      <c r="M5" s="200"/>
      <c r="N5" s="200"/>
    </row>
    <row r="6" ht="6.75" customHeight="1" thickBot="1"/>
    <row r="7" spans="1:14" ht="27" customHeight="1">
      <c r="A7" s="4"/>
      <c r="B7" s="201" t="s">
        <v>28</v>
      </c>
      <c r="C7" s="202"/>
      <c r="D7" s="202"/>
      <c r="E7" s="201" t="s">
        <v>16</v>
      </c>
      <c r="F7" s="202"/>
      <c r="G7" s="203"/>
      <c r="H7" s="201" t="s">
        <v>17</v>
      </c>
      <c r="I7" s="202"/>
      <c r="J7" s="203"/>
      <c r="K7" s="52"/>
      <c r="L7" s="198" t="s">
        <v>96</v>
      </c>
      <c r="M7" s="199"/>
      <c r="N7" s="199"/>
    </row>
    <row r="8" spans="1:14" ht="15">
      <c r="A8" s="5"/>
      <c r="B8" s="6" t="s">
        <v>1</v>
      </c>
      <c r="C8" s="7" t="s">
        <v>2</v>
      </c>
      <c r="D8" s="7" t="s">
        <v>0</v>
      </c>
      <c r="E8" s="6" t="s">
        <v>1</v>
      </c>
      <c r="F8" s="7" t="s">
        <v>2</v>
      </c>
      <c r="G8" s="7" t="s">
        <v>0</v>
      </c>
      <c r="H8" s="6" t="s">
        <v>1</v>
      </c>
      <c r="I8" s="7" t="s">
        <v>2</v>
      </c>
      <c r="J8" s="44" t="s">
        <v>0</v>
      </c>
      <c r="K8" s="7"/>
      <c r="L8" s="6" t="s">
        <v>1</v>
      </c>
      <c r="M8" s="7" t="s">
        <v>2</v>
      </c>
      <c r="N8" s="7" t="s">
        <v>0</v>
      </c>
    </row>
    <row r="9" spans="1:13" s="2" customFormat="1" ht="15">
      <c r="A9" s="8" t="s">
        <v>3</v>
      </c>
      <c r="B9" s="9"/>
      <c r="C9" s="10"/>
      <c r="E9" s="9"/>
      <c r="F9" s="10"/>
      <c r="H9" s="11"/>
      <c r="I9" s="12"/>
      <c r="J9" s="25"/>
      <c r="L9" s="11"/>
      <c r="M9" s="12"/>
    </row>
    <row r="10" spans="1:14" ht="15">
      <c r="A10" s="2" t="s">
        <v>4</v>
      </c>
      <c r="B10" s="31">
        <v>1529</v>
      </c>
      <c r="C10" s="32">
        <v>1329</v>
      </c>
      <c r="D10" s="32">
        <v>2858</v>
      </c>
      <c r="E10" s="31">
        <v>1800</v>
      </c>
      <c r="F10" s="32">
        <v>1652</v>
      </c>
      <c r="G10" s="32">
        <v>3452</v>
      </c>
      <c r="H10" s="31">
        <v>1769</v>
      </c>
      <c r="I10" s="32">
        <v>1637</v>
      </c>
      <c r="J10" s="56">
        <v>3406</v>
      </c>
      <c r="K10" s="32"/>
      <c r="L10" s="31">
        <v>5804</v>
      </c>
      <c r="M10" s="32">
        <v>5367</v>
      </c>
      <c r="N10" s="32">
        <v>11171</v>
      </c>
    </row>
    <row r="11" spans="1:14" ht="15">
      <c r="A11" s="2" t="s">
        <v>5</v>
      </c>
      <c r="B11" s="31">
        <v>4505</v>
      </c>
      <c r="C11" s="33">
        <v>4532</v>
      </c>
      <c r="D11" s="32">
        <v>9037</v>
      </c>
      <c r="E11" s="31">
        <v>4286</v>
      </c>
      <c r="F11" s="33">
        <v>4315</v>
      </c>
      <c r="G11" s="32">
        <v>8601</v>
      </c>
      <c r="H11" s="31">
        <v>4771</v>
      </c>
      <c r="I11" s="32">
        <v>4796</v>
      </c>
      <c r="J11" s="56">
        <v>9567</v>
      </c>
      <c r="K11" s="32"/>
      <c r="L11" s="31">
        <v>22017</v>
      </c>
      <c r="M11" s="33">
        <v>21335</v>
      </c>
      <c r="N11" s="32">
        <v>43352</v>
      </c>
    </row>
    <row r="12" spans="1:14" ht="15">
      <c r="A12" s="2" t="s">
        <v>6</v>
      </c>
      <c r="B12" s="31">
        <v>0</v>
      </c>
      <c r="C12" s="34">
        <v>0</v>
      </c>
      <c r="D12" s="35">
        <v>0</v>
      </c>
      <c r="E12" s="36">
        <v>0</v>
      </c>
      <c r="F12" s="34">
        <v>0</v>
      </c>
      <c r="G12" s="35">
        <v>0</v>
      </c>
      <c r="H12" s="36">
        <v>0</v>
      </c>
      <c r="I12" s="35">
        <v>0</v>
      </c>
      <c r="J12" s="57">
        <v>0</v>
      </c>
      <c r="K12" s="35"/>
      <c r="L12" s="36" t="s">
        <v>99</v>
      </c>
      <c r="M12" s="34" t="s">
        <v>99</v>
      </c>
      <c r="N12" s="35" t="s">
        <v>99</v>
      </c>
    </row>
    <row r="13" spans="1:14" ht="15">
      <c r="A13" s="2" t="s">
        <v>7</v>
      </c>
      <c r="B13" s="31">
        <v>3230</v>
      </c>
      <c r="C13" s="34">
        <v>3112</v>
      </c>
      <c r="D13" s="35">
        <v>6342</v>
      </c>
      <c r="E13" s="36">
        <v>3517</v>
      </c>
      <c r="F13" s="34">
        <v>3455</v>
      </c>
      <c r="G13" s="35">
        <v>6972</v>
      </c>
      <c r="H13" s="36">
        <v>3256</v>
      </c>
      <c r="I13" s="35">
        <v>3122</v>
      </c>
      <c r="J13" s="57">
        <v>6378</v>
      </c>
      <c r="K13" s="35"/>
      <c r="L13" s="36">
        <v>10863</v>
      </c>
      <c r="M13" s="34">
        <v>10432</v>
      </c>
      <c r="N13" s="35">
        <v>21295</v>
      </c>
    </row>
    <row r="14" spans="1:14" s="14" customFormat="1" ht="12.75">
      <c r="A14" s="14" t="s">
        <v>0</v>
      </c>
      <c r="B14" s="15">
        <v>9264</v>
      </c>
      <c r="C14" s="16">
        <v>8973</v>
      </c>
      <c r="D14" s="16">
        <v>18237</v>
      </c>
      <c r="E14" s="17">
        <v>9603</v>
      </c>
      <c r="F14" s="16">
        <v>9422</v>
      </c>
      <c r="G14" s="16">
        <v>19025</v>
      </c>
      <c r="H14" s="17">
        <v>9796</v>
      </c>
      <c r="I14" s="16">
        <v>9555</v>
      </c>
      <c r="J14" s="58">
        <v>19351</v>
      </c>
      <c r="K14" s="16"/>
      <c r="L14" s="17">
        <v>38684</v>
      </c>
      <c r="M14" s="16">
        <v>37134</v>
      </c>
      <c r="N14" s="16">
        <v>75818</v>
      </c>
    </row>
    <row r="15" spans="1:14" s="2" customFormat="1" ht="15">
      <c r="A15" s="1" t="s">
        <v>8</v>
      </c>
      <c r="B15" s="31"/>
      <c r="C15" s="35"/>
      <c r="D15" s="35"/>
      <c r="E15" s="36"/>
      <c r="F15" s="35"/>
      <c r="G15" s="35"/>
      <c r="H15" s="36"/>
      <c r="I15" s="35"/>
      <c r="J15" s="57"/>
      <c r="K15" s="35"/>
      <c r="L15" s="36"/>
      <c r="M15" s="35"/>
      <c r="N15" s="35"/>
    </row>
    <row r="16" spans="1:14" ht="15">
      <c r="A16" s="2" t="s">
        <v>4</v>
      </c>
      <c r="B16" s="31">
        <v>1137</v>
      </c>
      <c r="C16" s="35">
        <v>1118</v>
      </c>
      <c r="D16" s="35">
        <v>2255</v>
      </c>
      <c r="E16" s="36">
        <v>712</v>
      </c>
      <c r="F16" s="35">
        <v>682</v>
      </c>
      <c r="G16" s="35">
        <v>1394</v>
      </c>
      <c r="H16" s="36">
        <v>779</v>
      </c>
      <c r="I16" s="35">
        <v>732</v>
      </c>
      <c r="J16" s="57">
        <v>1511</v>
      </c>
      <c r="K16" s="35"/>
      <c r="L16" s="36">
        <v>3476</v>
      </c>
      <c r="M16" s="35">
        <v>3197</v>
      </c>
      <c r="N16" s="35">
        <v>6673</v>
      </c>
    </row>
    <row r="17" spans="1:14" ht="15">
      <c r="A17" s="2" t="s">
        <v>5</v>
      </c>
      <c r="B17" s="31">
        <v>3088</v>
      </c>
      <c r="C17" s="34">
        <v>3134</v>
      </c>
      <c r="D17" s="35">
        <v>6222</v>
      </c>
      <c r="E17" s="36">
        <v>1565</v>
      </c>
      <c r="F17" s="34">
        <v>1521</v>
      </c>
      <c r="G17" s="35">
        <v>3086</v>
      </c>
      <c r="H17" s="36">
        <v>1587</v>
      </c>
      <c r="I17" s="35">
        <v>1527</v>
      </c>
      <c r="J17" s="57">
        <v>3114</v>
      </c>
      <c r="K17" s="35"/>
      <c r="L17" s="36">
        <v>11566</v>
      </c>
      <c r="M17" s="34">
        <v>11165</v>
      </c>
      <c r="N17" s="35">
        <v>22731</v>
      </c>
    </row>
    <row r="18" spans="1:14" ht="15">
      <c r="A18" s="2" t="s">
        <v>6</v>
      </c>
      <c r="B18" s="31">
        <v>0</v>
      </c>
      <c r="C18" s="34">
        <v>0</v>
      </c>
      <c r="D18" s="35">
        <v>0</v>
      </c>
      <c r="E18" s="36">
        <v>0</v>
      </c>
      <c r="F18" s="34">
        <v>0</v>
      </c>
      <c r="G18" s="35">
        <v>0</v>
      </c>
      <c r="H18" s="36">
        <v>0</v>
      </c>
      <c r="I18" s="35">
        <v>0</v>
      </c>
      <c r="J18" s="57">
        <v>0</v>
      </c>
      <c r="K18" s="35"/>
      <c r="L18" s="36" t="s">
        <v>99</v>
      </c>
      <c r="M18" s="34" t="s">
        <v>99</v>
      </c>
      <c r="N18" s="35" t="s">
        <v>99</v>
      </c>
    </row>
    <row r="19" spans="1:14" ht="15">
      <c r="A19" s="2" t="s">
        <v>7</v>
      </c>
      <c r="B19" s="31">
        <v>1937</v>
      </c>
      <c r="C19" s="34">
        <v>1864</v>
      </c>
      <c r="D19" s="35">
        <v>3801</v>
      </c>
      <c r="E19" s="36">
        <v>913</v>
      </c>
      <c r="F19" s="34">
        <v>862</v>
      </c>
      <c r="G19" s="35">
        <v>1775</v>
      </c>
      <c r="H19" s="36">
        <v>871</v>
      </c>
      <c r="I19" s="35">
        <v>831</v>
      </c>
      <c r="J19" s="57">
        <v>1702</v>
      </c>
      <c r="K19" s="35"/>
      <c r="L19" s="36">
        <v>6388</v>
      </c>
      <c r="M19" s="34">
        <v>6016</v>
      </c>
      <c r="N19" s="35">
        <v>12404</v>
      </c>
    </row>
    <row r="20" spans="1:14" s="14" customFormat="1" ht="12.75">
      <c r="A20" s="14" t="s">
        <v>0</v>
      </c>
      <c r="B20" s="15">
        <v>6162</v>
      </c>
      <c r="C20" s="16">
        <v>6116</v>
      </c>
      <c r="D20" s="16">
        <v>12278</v>
      </c>
      <c r="E20" s="17">
        <v>3190</v>
      </c>
      <c r="F20" s="16">
        <v>3065</v>
      </c>
      <c r="G20" s="16">
        <v>6255</v>
      </c>
      <c r="H20" s="17">
        <v>3237</v>
      </c>
      <c r="I20" s="16">
        <v>3090</v>
      </c>
      <c r="J20" s="58">
        <v>6327</v>
      </c>
      <c r="K20" s="16"/>
      <c r="L20" s="17">
        <v>21430</v>
      </c>
      <c r="M20" s="16">
        <v>20378</v>
      </c>
      <c r="N20" s="16">
        <v>41808</v>
      </c>
    </row>
    <row r="21" spans="1:14" s="2" customFormat="1" ht="15">
      <c r="A21" s="1" t="s">
        <v>9</v>
      </c>
      <c r="B21" s="31"/>
      <c r="C21" s="35"/>
      <c r="D21" s="35"/>
      <c r="E21" s="36"/>
      <c r="F21" s="35"/>
      <c r="G21" s="35"/>
      <c r="H21" s="36"/>
      <c r="I21" s="35"/>
      <c r="J21" s="57"/>
      <c r="K21" s="35"/>
      <c r="L21" s="36"/>
      <c r="M21" s="35"/>
      <c r="N21" s="35"/>
    </row>
    <row r="22" spans="1:14" ht="15">
      <c r="A22" s="2" t="s">
        <v>4</v>
      </c>
      <c r="B22" s="31">
        <v>1335</v>
      </c>
      <c r="C22" s="35">
        <v>1214</v>
      </c>
      <c r="D22" s="35">
        <v>2549</v>
      </c>
      <c r="E22" s="36">
        <v>520</v>
      </c>
      <c r="F22" s="35">
        <v>510</v>
      </c>
      <c r="G22" s="35">
        <v>1030</v>
      </c>
      <c r="H22" s="36">
        <v>656</v>
      </c>
      <c r="I22" s="35">
        <v>590</v>
      </c>
      <c r="J22" s="57">
        <v>1246</v>
      </c>
      <c r="K22" s="35"/>
      <c r="L22" s="36">
        <v>1954</v>
      </c>
      <c r="M22" s="35">
        <v>1798</v>
      </c>
      <c r="N22" s="35">
        <v>3752</v>
      </c>
    </row>
    <row r="23" spans="1:14" ht="15">
      <c r="A23" s="2" t="s">
        <v>5</v>
      </c>
      <c r="B23" s="31">
        <v>2197</v>
      </c>
      <c r="C23" s="34">
        <v>2187</v>
      </c>
      <c r="D23" s="35">
        <v>4384</v>
      </c>
      <c r="E23" s="36">
        <v>915</v>
      </c>
      <c r="F23" s="34">
        <v>885</v>
      </c>
      <c r="G23" s="35">
        <v>1800</v>
      </c>
      <c r="H23" s="36">
        <v>938</v>
      </c>
      <c r="I23" s="35">
        <v>981</v>
      </c>
      <c r="J23" s="57">
        <v>1919</v>
      </c>
      <c r="K23" s="35"/>
      <c r="L23" s="36">
        <v>3024</v>
      </c>
      <c r="M23" s="34">
        <v>2951</v>
      </c>
      <c r="N23" s="35">
        <v>5975</v>
      </c>
    </row>
    <row r="24" spans="1:14" ht="15">
      <c r="A24" s="2" t="s">
        <v>7</v>
      </c>
      <c r="B24" s="31">
        <v>1439</v>
      </c>
      <c r="C24" s="34">
        <v>1405</v>
      </c>
      <c r="D24" s="35">
        <v>2844</v>
      </c>
      <c r="E24" s="36">
        <v>717</v>
      </c>
      <c r="F24" s="34">
        <v>677</v>
      </c>
      <c r="G24" s="35">
        <v>1394</v>
      </c>
      <c r="H24" s="36">
        <v>815</v>
      </c>
      <c r="I24" s="35">
        <v>784</v>
      </c>
      <c r="J24" s="57">
        <v>1599</v>
      </c>
      <c r="K24" s="35"/>
      <c r="L24" s="36">
        <v>1735</v>
      </c>
      <c r="M24" s="34">
        <v>1712</v>
      </c>
      <c r="N24" s="35">
        <v>3447</v>
      </c>
    </row>
    <row r="25" spans="1:14" s="14" customFormat="1" ht="12.75">
      <c r="A25" s="14" t="s">
        <v>0</v>
      </c>
      <c r="B25" s="15">
        <v>4971</v>
      </c>
      <c r="C25" s="16">
        <v>4806</v>
      </c>
      <c r="D25" s="16">
        <v>9777</v>
      </c>
      <c r="E25" s="17">
        <v>2152</v>
      </c>
      <c r="F25" s="16">
        <v>2072</v>
      </c>
      <c r="G25" s="16">
        <v>4224</v>
      </c>
      <c r="H25" s="17">
        <v>2409</v>
      </c>
      <c r="I25" s="16">
        <v>2355</v>
      </c>
      <c r="J25" s="58">
        <v>4764</v>
      </c>
      <c r="K25" s="16"/>
      <c r="L25" s="17">
        <v>6713</v>
      </c>
      <c r="M25" s="16">
        <v>6461</v>
      </c>
      <c r="N25" s="16">
        <v>13174</v>
      </c>
    </row>
    <row r="26" spans="1:14" s="2" customFormat="1" ht="15">
      <c r="A26" s="1" t="s">
        <v>10</v>
      </c>
      <c r="B26" s="31"/>
      <c r="C26" s="35"/>
      <c r="D26" s="35"/>
      <c r="E26" s="36"/>
      <c r="F26" s="35"/>
      <c r="G26" s="35"/>
      <c r="H26" s="36"/>
      <c r="I26" s="35"/>
      <c r="J26" s="57"/>
      <c r="K26" s="35"/>
      <c r="L26" s="36"/>
      <c r="M26" s="35"/>
      <c r="N26" s="35"/>
    </row>
    <row r="27" spans="1:14" ht="15">
      <c r="A27" s="2" t="s">
        <v>4</v>
      </c>
      <c r="B27" s="31">
        <v>698</v>
      </c>
      <c r="C27" s="35">
        <v>712</v>
      </c>
      <c r="D27" s="35">
        <v>1410</v>
      </c>
      <c r="E27" s="36">
        <v>977</v>
      </c>
      <c r="F27" s="35">
        <v>921</v>
      </c>
      <c r="G27" s="35">
        <v>1898</v>
      </c>
      <c r="H27" s="36">
        <v>934</v>
      </c>
      <c r="I27" s="35">
        <v>893</v>
      </c>
      <c r="J27" s="57">
        <v>1827</v>
      </c>
      <c r="K27" s="35"/>
      <c r="L27" s="36">
        <v>3096</v>
      </c>
      <c r="M27" s="35">
        <v>2982</v>
      </c>
      <c r="N27" s="35">
        <v>6078</v>
      </c>
    </row>
    <row r="28" spans="1:14" ht="15">
      <c r="A28" s="2" t="s">
        <v>5</v>
      </c>
      <c r="B28" s="31">
        <v>1771</v>
      </c>
      <c r="C28" s="34">
        <v>1803</v>
      </c>
      <c r="D28" s="35">
        <v>3574</v>
      </c>
      <c r="E28" s="36">
        <v>2273</v>
      </c>
      <c r="F28" s="34">
        <v>2216</v>
      </c>
      <c r="G28" s="35">
        <v>4489</v>
      </c>
      <c r="H28" s="36">
        <v>2296</v>
      </c>
      <c r="I28" s="35">
        <v>2200</v>
      </c>
      <c r="J28" s="57">
        <v>4496</v>
      </c>
      <c r="K28" s="35"/>
      <c r="L28" s="36">
        <v>15748</v>
      </c>
      <c r="M28" s="34">
        <v>14908</v>
      </c>
      <c r="N28" s="35">
        <v>30656</v>
      </c>
    </row>
    <row r="29" spans="1:14" ht="15">
      <c r="A29" s="2" t="s">
        <v>6</v>
      </c>
      <c r="B29" s="31">
        <v>0</v>
      </c>
      <c r="C29" s="34">
        <v>0</v>
      </c>
      <c r="D29" s="35">
        <v>0</v>
      </c>
      <c r="E29" s="36">
        <v>0</v>
      </c>
      <c r="F29" s="34">
        <v>0</v>
      </c>
      <c r="G29" s="35">
        <v>0</v>
      </c>
      <c r="H29" s="36">
        <v>0</v>
      </c>
      <c r="I29" s="35">
        <v>0</v>
      </c>
      <c r="J29" s="57">
        <v>0</v>
      </c>
      <c r="K29" s="35"/>
      <c r="L29" s="36" t="s">
        <v>99</v>
      </c>
      <c r="M29" s="34" t="s">
        <v>99</v>
      </c>
      <c r="N29" s="35" t="s">
        <v>99</v>
      </c>
    </row>
    <row r="30" spans="1:14" ht="15">
      <c r="A30" s="2" t="s">
        <v>7</v>
      </c>
      <c r="B30" s="31">
        <v>306</v>
      </c>
      <c r="C30" s="34">
        <v>283</v>
      </c>
      <c r="D30" s="35">
        <v>589</v>
      </c>
      <c r="E30" s="36">
        <v>465</v>
      </c>
      <c r="F30" s="34">
        <v>425</v>
      </c>
      <c r="G30" s="35">
        <v>890</v>
      </c>
      <c r="H30" s="36">
        <v>477</v>
      </c>
      <c r="I30" s="35">
        <v>437</v>
      </c>
      <c r="J30" s="57">
        <v>914</v>
      </c>
      <c r="K30" s="35"/>
      <c r="L30" s="36">
        <v>2803</v>
      </c>
      <c r="M30" s="34">
        <v>2599</v>
      </c>
      <c r="N30" s="35">
        <v>5402</v>
      </c>
    </row>
    <row r="31" spans="1:14" s="14" customFormat="1" ht="12.75">
      <c r="A31" s="14" t="s">
        <v>0</v>
      </c>
      <c r="B31" s="15">
        <v>2775</v>
      </c>
      <c r="C31" s="16">
        <v>2798</v>
      </c>
      <c r="D31" s="16">
        <v>5573</v>
      </c>
      <c r="E31" s="17">
        <v>3715</v>
      </c>
      <c r="F31" s="16">
        <v>3562</v>
      </c>
      <c r="G31" s="16">
        <v>7277</v>
      </c>
      <c r="H31" s="17">
        <v>3707</v>
      </c>
      <c r="I31" s="16">
        <v>3530</v>
      </c>
      <c r="J31" s="58">
        <v>7237</v>
      </c>
      <c r="K31" s="16"/>
      <c r="L31" s="17">
        <v>21647</v>
      </c>
      <c r="M31" s="16">
        <v>20489</v>
      </c>
      <c r="N31" s="16">
        <v>42136</v>
      </c>
    </row>
    <row r="32" spans="1:14" s="2" customFormat="1" ht="15">
      <c r="A32" s="1" t="s">
        <v>11</v>
      </c>
      <c r="B32" s="31"/>
      <c r="C32" s="35"/>
      <c r="D32" s="35"/>
      <c r="E32" s="36"/>
      <c r="F32" s="35"/>
      <c r="G32" s="35"/>
      <c r="H32" s="36"/>
      <c r="I32" s="35"/>
      <c r="J32" s="57"/>
      <c r="K32" s="35"/>
      <c r="L32" s="36"/>
      <c r="M32" s="35"/>
      <c r="N32" s="35"/>
    </row>
    <row r="33" spans="1:14" ht="15">
      <c r="A33" s="2" t="s">
        <v>4</v>
      </c>
      <c r="B33" s="31">
        <v>988</v>
      </c>
      <c r="C33" s="35">
        <v>941</v>
      </c>
      <c r="D33" s="35">
        <v>1929</v>
      </c>
      <c r="E33" s="36">
        <v>1194</v>
      </c>
      <c r="F33" s="35">
        <v>1143</v>
      </c>
      <c r="G33" s="35">
        <v>2337</v>
      </c>
      <c r="H33" s="36">
        <v>1220</v>
      </c>
      <c r="I33" s="35">
        <v>1176</v>
      </c>
      <c r="J33" s="57">
        <v>2396</v>
      </c>
      <c r="K33" s="35"/>
      <c r="L33" s="36">
        <v>4536</v>
      </c>
      <c r="M33" s="35">
        <v>4202</v>
      </c>
      <c r="N33" s="35">
        <v>8738</v>
      </c>
    </row>
    <row r="34" spans="1:14" ht="15">
      <c r="A34" s="2" t="s">
        <v>5</v>
      </c>
      <c r="B34" s="31">
        <v>3342</v>
      </c>
      <c r="C34" s="34">
        <v>3026</v>
      </c>
      <c r="D34" s="35">
        <v>6368</v>
      </c>
      <c r="E34" s="36">
        <v>3504</v>
      </c>
      <c r="F34" s="34">
        <v>3192</v>
      </c>
      <c r="G34" s="35">
        <v>6696</v>
      </c>
      <c r="H34" s="36">
        <v>3441</v>
      </c>
      <c r="I34" s="35">
        <v>3180</v>
      </c>
      <c r="J34" s="57">
        <v>6621</v>
      </c>
      <c r="K34" s="35"/>
      <c r="L34" s="36">
        <v>18955</v>
      </c>
      <c r="M34" s="34">
        <v>18129</v>
      </c>
      <c r="N34" s="35">
        <v>37084</v>
      </c>
    </row>
    <row r="35" spans="1:14" ht="15">
      <c r="A35" s="2" t="s">
        <v>6</v>
      </c>
      <c r="B35" s="31">
        <v>0</v>
      </c>
      <c r="C35" s="34">
        <v>0</v>
      </c>
      <c r="D35" s="35">
        <v>0</v>
      </c>
      <c r="E35" s="36">
        <v>0</v>
      </c>
      <c r="F35" s="34">
        <v>0</v>
      </c>
      <c r="G35" s="35">
        <v>0</v>
      </c>
      <c r="H35" s="36">
        <v>0</v>
      </c>
      <c r="I35" s="35">
        <v>0</v>
      </c>
      <c r="J35" s="57">
        <v>0</v>
      </c>
      <c r="K35" s="35"/>
      <c r="L35" s="36" t="s">
        <v>99</v>
      </c>
      <c r="M35" s="34" t="s">
        <v>99</v>
      </c>
      <c r="N35" s="35" t="s">
        <v>99</v>
      </c>
    </row>
    <row r="36" spans="1:14" ht="15">
      <c r="A36" s="2" t="s">
        <v>7</v>
      </c>
      <c r="B36" s="31">
        <v>1303</v>
      </c>
      <c r="C36" s="34">
        <v>1233</v>
      </c>
      <c r="D36" s="35">
        <v>2536</v>
      </c>
      <c r="E36" s="36">
        <v>1403</v>
      </c>
      <c r="F36" s="34">
        <v>1379</v>
      </c>
      <c r="G36" s="35">
        <v>2782</v>
      </c>
      <c r="H36" s="36">
        <v>1338</v>
      </c>
      <c r="I36" s="35">
        <v>1259</v>
      </c>
      <c r="J36" s="57">
        <v>2597</v>
      </c>
      <c r="K36" s="35"/>
      <c r="L36" s="36">
        <v>6564</v>
      </c>
      <c r="M36" s="34">
        <v>6315</v>
      </c>
      <c r="N36" s="35">
        <v>12879</v>
      </c>
    </row>
    <row r="37" spans="1:14" s="14" customFormat="1" ht="12.75">
      <c r="A37" s="14" t="s">
        <v>0</v>
      </c>
      <c r="B37" s="15">
        <v>5633</v>
      </c>
      <c r="C37" s="16">
        <v>5200</v>
      </c>
      <c r="D37" s="16">
        <v>10833</v>
      </c>
      <c r="E37" s="17">
        <v>6101</v>
      </c>
      <c r="F37" s="16">
        <v>5714</v>
      </c>
      <c r="G37" s="16">
        <v>11815</v>
      </c>
      <c r="H37" s="17">
        <v>5999</v>
      </c>
      <c r="I37" s="16">
        <v>5615</v>
      </c>
      <c r="J37" s="58">
        <v>11614</v>
      </c>
      <c r="K37" s="16"/>
      <c r="L37" s="17">
        <v>30055</v>
      </c>
      <c r="M37" s="16">
        <v>28646</v>
      </c>
      <c r="N37" s="16">
        <v>58701</v>
      </c>
    </row>
    <row r="38" spans="1:14" s="2" customFormat="1" ht="15">
      <c r="A38" s="1" t="s">
        <v>12</v>
      </c>
      <c r="B38" s="31"/>
      <c r="C38" s="35"/>
      <c r="D38" s="35"/>
      <c r="E38" s="36"/>
      <c r="F38" s="35"/>
      <c r="G38" s="35"/>
      <c r="H38" s="36"/>
      <c r="I38" s="35"/>
      <c r="J38" s="57"/>
      <c r="K38" s="35"/>
      <c r="L38" s="36"/>
      <c r="M38" s="35"/>
      <c r="N38" s="35"/>
    </row>
    <row r="39" spans="1:14" ht="15">
      <c r="A39" s="2" t="s">
        <v>4</v>
      </c>
      <c r="B39" s="31">
        <v>21</v>
      </c>
      <c r="C39" s="35">
        <v>25</v>
      </c>
      <c r="D39" s="35">
        <v>46</v>
      </c>
      <c r="E39" s="36">
        <v>10</v>
      </c>
      <c r="F39" s="35">
        <v>9</v>
      </c>
      <c r="G39" s="35">
        <v>19</v>
      </c>
      <c r="H39" s="36">
        <v>0</v>
      </c>
      <c r="I39" s="35">
        <v>3</v>
      </c>
      <c r="J39" s="57">
        <v>3</v>
      </c>
      <c r="K39" s="35"/>
      <c r="L39" s="36">
        <v>23</v>
      </c>
      <c r="M39" s="35">
        <v>30</v>
      </c>
      <c r="N39" s="35">
        <v>53</v>
      </c>
    </row>
    <row r="40" spans="1:14" s="14" customFormat="1" ht="12.75">
      <c r="A40" s="14" t="s">
        <v>0</v>
      </c>
      <c r="B40" s="15">
        <v>21</v>
      </c>
      <c r="C40" s="16">
        <v>25</v>
      </c>
      <c r="D40" s="16">
        <v>46</v>
      </c>
      <c r="E40" s="17">
        <v>10</v>
      </c>
      <c r="F40" s="16">
        <v>9</v>
      </c>
      <c r="G40" s="16">
        <v>19</v>
      </c>
      <c r="H40" s="17">
        <v>0</v>
      </c>
      <c r="I40" s="16">
        <v>3</v>
      </c>
      <c r="J40" s="58">
        <v>3</v>
      </c>
      <c r="K40" s="16"/>
      <c r="L40" s="17">
        <v>23</v>
      </c>
      <c r="M40" s="16">
        <v>30</v>
      </c>
      <c r="N40" s="16">
        <v>53</v>
      </c>
    </row>
    <row r="41" spans="1:14" s="2" customFormat="1" ht="15">
      <c r="A41" s="1" t="s">
        <v>13</v>
      </c>
      <c r="B41" s="31"/>
      <c r="C41" s="35"/>
      <c r="D41" s="35"/>
      <c r="E41" s="36"/>
      <c r="F41" s="35"/>
      <c r="G41" s="35"/>
      <c r="H41" s="36"/>
      <c r="I41" s="35"/>
      <c r="J41" s="57"/>
      <c r="K41" s="35"/>
      <c r="L41" s="36"/>
      <c r="M41" s="35"/>
      <c r="N41" s="35"/>
    </row>
    <row r="42" spans="1:14" ht="15">
      <c r="A42" s="2" t="s">
        <v>4</v>
      </c>
      <c r="B42" s="31">
        <v>780</v>
      </c>
      <c r="C42" s="35">
        <v>736</v>
      </c>
      <c r="D42" s="35">
        <v>1516</v>
      </c>
      <c r="E42" s="36">
        <v>909</v>
      </c>
      <c r="F42" s="35">
        <v>882</v>
      </c>
      <c r="G42" s="35">
        <v>1791</v>
      </c>
      <c r="H42" s="36">
        <v>891</v>
      </c>
      <c r="I42" s="35">
        <v>894</v>
      </c>
      <c r="J42" s="57">
        <v>1785</v>
      </c>
      <c r="K42" s="35"/>
      <c r="L42" s="36">
        <v>2769</v>
      </c>
      <c r="M42" s="35">
        <v>2692</v>
      </c>
      <c r="N42" s="35">
        <v>5461</v>
      </c>
    </row>
    <row r="43" spans="1:14" ht="15">
      <c r="A43" s="2" t="s">
        <v>5</v>
      </c>
      <c r="B43" s="31">
        <v>1632</v>
      </c>
      <c r="C43" s="34">
        <v>1565</v>
      </c>
      <c r="D43" s="35">
        <v>3197</v>
      </c>
      <c r="E43" s="36">
        <v>1961</v>
      </c>
      <c r="F43" s="34">
        <v>1916</v>
      </c>
      <c r="G43" s="35">
        <v>3877</v>
      </c>
      <c r="H43" s="36">
        <v>2151</v>
      </c>
      <c r="I43" s="35">
        <v>2094</v>
      </c>
      <c r="J43" s="57">
        <v>4245</v>
      </c>
      <c r="K43" s="35"/>
      <c r="L43" s="36">
        <v>11457</v>
      </c>
      <c r="M43" s="34">
        <v>10965</v>
      </c>
      <c r="N43" s="35">
        <v>22422</v>
      </c>
    </row>
    <row r="44" spans="1:14" ht="15">
      <c r="A44" s="2" t="s">
        <v>6</v>
      </c>
      <c r="B44" s="31">
        <v>9</v>
      </c>
      <c r="C44" s="34">
        <v>14</v>
      </c>
      <c r="D44" s="35">
        <v>23</v>
      </c>
      <c r="E44" s="36">
        <v>5</v>
      </c>
      <c r="F44" s="34">
        <v>7</v>
      </c>
      <c r="G44" s="35">
        <v>12</v>
      </c>
      <c r="H44" s="36">
        <v>4</v>
      </c>
      <c r="I44" s="35">
        <v>3</v>
      </c>
      <c r="J44" s="57">
        <v>7</v>
      </c>
      <c r="K44" s="35"/>
      <c r="L44" s="36">
        <v>55</v>
      </c>
      <c r="M44" s="34">
        <v>49</v>
      </c>
      <c r="N44" s="35">
        <v>104</v>
      </c>
    </row>
    <row r="45" spans="1:14" ht="15">
      <c r="A45" s="2" t="s">
        <v>7</v>
      </c>
      <c r="B45" s="31">
        <v>257</v>
      </c>
      <c r="C45" s="34">
        <v>215</v>
      </c>
      <c r="D45" s="35">
        <v>472</v>
      </c>
      <c r="E45" s="36">
        <v>324</v>
      </c>
      <c r="F45" s="34">
        <v>274</v>
      </c>
      <c r="G45" s="35">
        <v>598</v>
      </c>
      <c r="H45" s="36">
        <v>320</v>
      </c>
      <c r="I45" s="35">
        <v>303</v>
      </c>
      <c r="J45" s="57">
        <v>623</v>
      </c>
      <c r="K45" s="35"/>
      <c r="L45" s="36">
        <v>2093</v>
      </c>
      <c r="M45" s="34">
        <v>2019</v>
      </c>
      <c r="N45" s="35">
        <v>4112</v>
      </c>
    </row>
    <row r="46" spans="1:14" s="14" customFormat="1" ht="12.75">
      <c r="A46" s="14" t="s">
        <v>0</v>
      </c>
      <c r="B46" s="15">
        <v>2678</v>
      </c>
      <c r="C46" s="16">
        <v>2530</v>
      </c>
      <c r="D46" s="16">
        <v>5208</v>
      </c>
      <c r="E46" s="17">
        <v>3199</v>
      </c>
      <c r="F46" s="16">
        <v>3079</v>
      </c>
      <c r="G46" s="16">
        <v>6278</v>
      </c>
      <c r="H46" s="17">
        <v>3366</v>
      </c>
      <c r="I46" s="16">
        <v>3294</v>
      </c>
      <c r="J46" s="58">
        <v>6660</v>
      </c>
      <c r="K46" s="16"/>
      <c r="L46" s="17">
        <v>16374</v>
      </c>
      <c r="M46" s="16">
        <v>15725</v>
      </c>
      <c r="N46" s="16">
        <v>32099</v>
      </c>
    </row>
    <row r="47" spans="1:14" s="2" customFormat="1" ht="15">
      <c r="A47" s="18" t="s">
        <v>14</v>
      </c>
      <c r="B47" s="37"/>
      <c r="C47" s="38"/>
      <c r="D47" s="38"/>
      <c r="E47" s="39"/>
      <c r="F47" s="38"/>
      <c r="G47" s="38"/>
      <c r="H47" s="39"/>
      <c r="I47" s="38"/>
      <c r="J47" s="59"/>
      <c r="K47" s="38"/>
      <c r="L47" s="39"/>
      <c r="M47" s="38"/>
      <c r="N47" s="38"/>
    </row>
    <row r="48" spans="1:14" ht="15">
      <c r="A48" s="2" t="s">
        <v>4</v>
      </c>
      <c r="B48" s="31">
        <f aca="true" t="shared" si="0" ref="B48:J48">SUM(B42,B39,B33,B27,B22,B16,B10)</f>
        <v>6488</v>
      </c>
      <c r="C48" s="35">
        <f t="shared" si="0"/>
        <v>6075</v>
      </c>
      <c r="D48" s="35">
        <f t="shared" si="0"/>
        <v>12563</v>
      </c>
      <c r="E48" s="36">
        <f t="shared" si="0"/>
        <v>6122</v>
      </c>
      <c r="F48" s="35">
        <f t="shared" si="0"/>
        <v>5799</v>
      </c>
      <c r="G48" s="35">
        <f t="shared" si="0"/>
        <v>11921</v>
      </c>
      <c r="H48" s="36">
        <f t="shared" si="0"/>
        <v>6249</v>
      </c>
      <c r="I48" s="35">
        <f t="shared" si="0"/>
        <v>5925</v>
      </c>
      <c r="J48" s="57">
        <f t="shared" si="0"/>
        <v>12174</v>
      </c>
      <c r="K48" s="35"/>
      <c r="L48" s="36">
        <f>SUM(L42,L39,L33,L27,L22,L16,L10)</f>
        <v>21658</v>
      </c>
      <c r="M48" s="35">
        <f>SUM(M42,M39,M33,M27,M22,M16,M10)</f>
        <v>20268</v>
      </c>
      <c r="N48" s="35">
        <f>SUM(N42,N39,N33,N27,N22,N16,N10)</f>
        <v>41926</v>
      </c>
    </row>
    <row r="49" spans="1:14" ht="15">
      <c r="A49" s="2" t="s">
        <v>5</v>
      </c>
      <c r="B49" s="31">
        <f aca="true" t="shared" si="1" ref="B49:J49">SUM(B11,B17,B23,B28,B34,B43)</f>
        <v>16535</v>
      </c>
      <c r="C49" s="34">
        <f t="shared" si="1"/>
        <v>16247</v>
      </c>
      <c r="D49" s="35">
        <f t="shared" si="1"/>
        <v>32782</v>
      </c>
      <c r="E49" s="36">
        <f t="shared" si="1"/>
        <v>14504</v>
      </c>
      <c r="F49" s="34">
        <f t="shared" si="1"/>
        <v>14045</v>
      </c>
      <c r="G49" s="35">
        <f t="shared" si="1"/>
        <v>28549</v>
      </c>
      <c r="H49" s="36">
        <f>SUM(H11,H17,H23,H28,H34,H43)</f>
        <v>15184</v>
      </c>
      <c r="I49" s="35">
        <f t="shared" si="1"/>
        <v>14778</v>
      </c>
      <c r="J49" s="57">
        <f t="shared" si="1"/>
        <v>29962</v>
      </c>
      <c r="K49" s="35"/>
      <c r="L49" s="36">
        <f>SUM(L11,L17,L23,L28,L34,L43)</f>
        <v>82767</v>
      </c>
      <c r="M49" s="34">
        <f>SUM(M11,M17,M23,M28,M34,M43)</f>
        <v>79453</v>
      </c>
      <c r="N49" s="35">
        <f>SUM(N11,N17,N23,N28,N34,N43)</f>
        <v>162220</v>
      </c>
    </row>
    <row r="50" spans="1:14" ht="15">
      <c r="A50" s="2" t="s">
        <v>6</v>
      </c>
      <c r="B50" s="31">
        <f aca="true" t="shared" si="2" ref="B50:J50">SUM(B12,B18,B29,B35,B44)</f>
        <v>9</v>
      </c>
      <c r="C50" s="34">
        <f t="shared" si="2"/>
        <v>14</v>
      </c>
      <c r="D50" s="35">
        <f t="shared" si="2"/>
        <v>23</v>
      </c>
      <c r="E50" s="36">
        <f t="shared" si="2"/>
        <v>5</v>
      </c>
      <c r="F50" s="34">
        <f t="shared" si="2"/>
        <v>7</v>
      </c>
      <c r="G50" s="35">
        <f t="shared" si="2"/>
        <v>12</v>
      </c>
      <c r="H50" s="36">
        <f t="shared" si="2"/>
        <v>4</v>
      </c>
      <c r="I50" s="35">
        <f t="shared" si="2"/>
        <v>3</v>
      </c>
      <c r="J50" s="57">
        <f t="shared" si="2"/>
        <v>7</v>
      </c>
      <c r="K50" s="35"/>
      <c r="L50" s="36">
        <f>SUM(L12,L18,L29,L35,L44)</f>
        <v>55</v>
      </c>
      <c r="M50" s="34">
        <f>SUM(M12,M18,M29,M35,M44)</f>
        <v>49</v>
      </c>
      <c r="N50" s="35">
        <f>SUM(N12,N18,N29,N35,N44)</f>
        <v>104</v>
      </c>
    </row>
    <row r="51" spans="1:14" ht="15">
      <c r="A51" s="2" t="s">
        <v>7</v>
      </c>
      <c r="B51" s="31">
        <f aca="true" t="shared" si="3" ref="B51:J51">SUM(B13,B19,B24,B30,B36,B45)</f>
        <v>8472</v>
      </c>
      <c r="C51" s="34">
        <f t="shared" si="3"/>
        <v>8112</v>
      </c>
      <c r="D51" s="35">
        <f t="shared" si="3"/>
        <v>16584</v>
      </c>
      <c r="E51" s="36">
        <f t="shared" si="3"/>
        <v>7339</v>
      </c>
      <c r="F51" s="34">
        <f t="shared" si="3"/>
        <v>7072</v>
      </c>
      <c r="G51" s="35">
        <f t="shared" si="3"/>
        <v>14411</v>
      </c>
      <c r="H51" s="36">
        <f t="shared" si="3"/>
        <v>7077</v>
      </c>
      <c r="I51" s="35">
        <f t="shared" si="3"/>
        <v>6736</v>
      </c>
      <c r="J51" s="57">
        <f t="shared" si="3"/>
        <v>13813</v>
      </c>
      <c r="K51" s="35"/>
      <c r="L51" s="36">
        <f>SUM(L13,L19,L24,L30,L36,L45)</f>
        <v>30446</v>
      </c>
      <c r="M51" s="34">
        <f>SUM(M13,M19,M24,M30,M36,M45)</f>
        <v>29093</v>
      </c>
      <c r="N51" s="35">
        <f>SUM(N13,N19,N24,N30,N36,N45)</f>
        <v>59539</v>
      </c>
    </row>
    <row r="52" spans="1:14" s="14" customFormat="1" ht="12.75">
      <c r="A52" s="14" t="s">
        <v>15</v>
      </c>
      <c r="B52" s="15">
        <f aca="true" t="shared" si="4" ref="B52:J52">SUM(B48:B51)</f>
        <v>31504</v>
      </c>
      <c r="C52" s="16">
        <f t="shared" si="4"/>
        <v>30448</v>
      </c>
      <c r="D52" s="16">
        <f t="shared" si="4"/>
        <v>61952</v>
      </c>
      <c r="E52" s="17">
        <f t="shared" si="4"/>
        <v>27970</v>
      </c>
      <c r="F52" s="16">
        <f t="shared" si="4"/>
        <v>26923</v>
      </c>
      <c r="G52" s="16">
        <f t="shared" si="4"/>
        <v>54893</v>
      </c>
      <c r="H52" s="17">
        <f t="shared" si="4"/>
        <v>28514</v>
      </c>
      <c r="I52" s="16">
        <f t="shared" si="4"/>
        <v>27442</v>
      </c>
      <c r="J52" s="58">
        <f t="shared" si="4"/>
        <v>55956</v>
      </c>
      <c r="K52" s="16"/>
      <c r="L52" s="17">
        <f>SUM(L48:L51)</f>
        <v>134926</v>
      </c>
      <c r="M52" s="16">
        <f>SUM(M48:M51)</f>
        <v>128863</v>
      </c>
      <c r="N52" s="16">
        <f>SUM(N48:N51)</f>
        <v>263789</v>
      </c>
    </row>
    <row r="53" ht="15">
      <c r="A53" s="2"/>
    </row>
    <row r="54" ht="15">
      <c r="A54" s="20"/>
    </row>
    <row r="55" spans="1:13" ht="15">
      <c r="A55" s="21"/>
      <c r="B55" s="22"/>
      <c r="C55" s="22"/>
      <c r="D55" s="23"/>
      <c r="E55" s="22"/>
      <c r="F55" s="22"/>
      <c r="G55" s="23"/>
      <c r="H55" s="22"/>
      <c r="I55" s="22"/>
      <c r="L55" s="22"/>
      <c r="M55" s="22"/>
    </row>
    <row r="56" spans="1:13" ht="15">
      <c r="A56" s="21"/>
      <c r="B56" s="22"/>
      <c r="C56" s="22"/>
      <c r="D56" s="23"/>
      <c r="E56" s="22"/>
      <c r="F56" s="22"/>
      <c r="G56" s="23"/>
      <c r="H56" s="22"/>
      <c r="I56" s="22"/>
      <c r="L56" s="22"/>
      <c r="M56" s="22"/>
    </row>
    <row r="57" spans="1:13" ht="15">
      <c r="A57" s="21"/>
      <c r="B57" s="22"/>
      <c r="C57" s="22"/>
      <c r="D57" s="23"/>
      <c r="E57" s="22"/>
      <c r="F57" s="22"/>
      <c r="G57" s="23"/>
      <c r="H57" s="22"/>
      <c r="I57" s="22"/>
      <c r="L57" s="22"/>
      <c r="M57" s="22"/>
    </row>
    <row r="58" ht="15">
      <c r="A58" s="21"/>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81"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58"/>
  <sheetViews>
    <sheetView zoomScalePageLayoutView="0" workbookViewId="0" topLeftCell="A1">
      <selection activeCell="A67" sqref="A67"/>
    </sheetView>
  </sheetViews>
  <sheetFormatPr defaultColWidth="9.140625" defaultRowHeight="15"/>
  <cols>
    <col min="1" max="1" width="23.2812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28515625" style="2" customWidth="1"/>
    <col min="12" max="13" width="9.140625" style="0" customWidth="1"/>
    <col min="14" max="14" width="9.140625" style="2" customWidth="1"/>
  </cols>
  <sheetData>
    <row r="2" spans="1:14" s="3" customFormat="1" ht="12.75">
      <c r="A2" s="200" t="s">
        <v>22</v>
      </c>
      <c r="B2" s="200"/>
      <c r="C2" s="200"/>
      <c r="D2" s="200"/>
      <c r="E2" s="200"/>
      <c r="F2" s="200"/>
      <c r="G2" s="200"/>
      <c r="H2" s="200"/>
      <c r="I2" s="200"/>
      <c r="J2" s="200"/>
      <c r="K2" s="200"/>
      <c r="L2" s="200"/>
      <c r="M2" s="200"/>
      <c r="N2" s="200"/>
    </row>
    <row r="3" spans="1:14" s="188" customFormat="1" ht="12.75">
      <c r="A3" s="204" t="s">
        <v>95</v>
      </c>
      <c r="B3" s="204"/>
      <c r="C3" s="204"/>
      <c r="D3" s="204"/>
      <c r="E3" s="204"/>
      <c r="F3" s="204"/>
      <c r="G3" s="204"/>
      <c r="H3" s="204"/>
      <c r="I3" s="204"/>
      <c r="J3" s="204"/>
      <c r="K3" s="204"/>
      <c r="L3" s="204"/>
      <c r="M3" s="204"/>
      <c r="N3" s="204"/>
    </row>
    <row r="4" spans="1:14" s="3" customFormat="1" ht="6.75" customHeight="1">
      <c r="A4" s="24"/>
      <c r="B4" s="24"/>
      <c r="C4" s="24"/>
      <c r="D4" s="24"/>
      <c r="E4" s="24"/>
      <c r="F4" s="24"/>
      <c r="G4" s="24"/>
      <c r="H4" s="24"/>
      <c r="I4" s="24"/>
      <c r="J4" s="24"/>
      <c r="K4" s="24"/>
      <c r="L4" s="24"/>
      <c r="M4" s="24"/>
      <c r="N4" s="24"/>
    </row>
    <row r="5" spans="1:14" ht="15">
      <c r="A5" s="200" t="s">
        <v>84</v>
      </c>
      <c r="B5" s="200"/>
      <c r="C5" s="200"/>
      <c r="D5" s="200"/>
      <c r="E5" s="200"/>
      <c r="F5" s="200"/>
      <c r="G5" s="200"/>
      <c r="H5" s="200"/>
      <c r="I5" s="200"/>
      <c r="J5" s="200"/>
      <c r="K5" s="200"/>
      <c r="L5" s="200"/>
      <c r="M5" s="200"/>
      <c r="N5" s="200"/>
    </row>
    <row r="6" spans="1:11" ht="6.75" customHeight="1" thickBot="1">
      <c r="A6" s="24"/>
      <c r="B6" s="24"/>
      <c r="C6" s="24"/>
      <c r="D6" s="24"/>
      <c r="E6" s="24"/>
      <c r="F6" s="24"/>
      <c r="G6" s="24"/>
      <c r="H6" s="24"/>
      <c r="I6" s="24"/>
      <c r="J6" s="24"/>
      <c r="K6" s="24"/>
    </row>
    <row r="7" spans="1:14" ht="29.25" customHeight="1">
      <c r="A7" s="4"/>
      <c r="B7" s="201" t="s">
        <v>28</v>
      </c>
      <c r="C7" s="202"/>
      <c r="D7" s="202"/>
      <c r="E7" s="201" t="s">
        <v>16</v>
      </c>
      <c r="F7" s="202"/>
      <c r="G7" s="203"/>
      <c r="H7" s="201" t="s">
        <v>17</v>
      </c>
      <c r="I7" s="202"/>
      <c r="J7" s="203"/>
      <c r="K7" s="52"/>
      <c r="L7" s="198" t="s">
        <v>97</v>
      </c>
      <c r="M7" s="199"/>
      <c r="N7" s="199"/>
    </row>
    <row r="8" spans="1:14" ht="15">
      <c r="A8" s="5"/>
      <c r="B8" s="6" t="s">
        <v>1</v>
      </c>
      <c r="C8" s="7" t="s">
        <v>2</v>
      </c>
      <c r="D8" s="7" t="s">
        <v>0</v>
      </c>
      <c r="E8" s="6" t="s">
        <v>1</v>
      </c>
      <c r="F8" s="7" t="s">
        <v>2</v>
      </c>
      <c r="G8" s="7" t="s">
        <v>0</v>
      </c>
      <c r="H8" s="6" t="s">
        <v>1</v>
      </c>
      <c r="I8" s="7" t="s">
        <v>2</v>
      </c>
      <c r="J8" s="44" t="s">
        <v>0</v>
      </c>
      <c r="K8" s="7"/>
      <c r="L8" s="6" t="s">
        <v>1</v>
      </c>
      <c r="M8" s="7" t="s">
        <v>2</v>
      </c>
      <c r="N8" s="7" t="s">
        <v>0</v>
      </c>
    </row>
    <row r="9" spans="1:13" s="2" customFormat="1" ht="15">
      <c r="A9" s="8" t="s">
        <v>3</v>
      </c>
      <c r="B9" s="9"/>
      <c r="C9" s="10"/>
      <c r="E9" s="9"/>
      <c r="F9" s="10"/>
      <c r="H9" s="11"/>
      <c r="I9" s="12"/>
      <c r="J9" s="25"/>
      <c r="L9" s="11"/>
      <c r="M9" s="12"/>
    </row>
    <row r="10" spans="1:14" ht="15">
      <c r="A10" s="2" t="s">
        <v>4</v>
      </c>
      <c r="B10" s="31">
        <v>2247</v>
      </c>
      <c r="C10" s="32">
        <v>2178</v>
      </c>
      <c r="D10" s="32">
        <v>4425</v>
      </c>
      <c r="E10" s="31">
        <v>2866</v>
      </c>
      <c r="F10" s="32">
        <v>2887</v>
      </c>
      <c r="G10" s="32">
        <v>5753</v>
      </c>
      <c r="H10" s="31">
        <v>3318</v>
      </c>
      <c r="I10" s="32">
        <v>3303</v>
      </c>
      <c r="J10" s="56">
        <v>6621</v>
      </c>
      <c r="K10" s="32"/>
      <c r="L10" s="31">
        <v>8924</v>
      </c>
      <c r="M10" s="32">
        <v>8621</v>
      </c>
      <c r="N10" s="32">
        <v>17545</v>
      </c>
    </row>
    <row r="11" spans="1:14" ht="15">
      <c r="A11" s="2" t="s">
        <v>5</v>
      </c>
      <c r="B11" s="31">
        <v>6839</v>
      </c>
      <c r="C11" s="33">
        <v>7026</v>
      </c>
      <c r="D11" s="32">
        <v>13865</v>
      </c>
      <c r="E11" s="31">
        <v>7432</v>
      </c>
      <c r="F11" s="33">
        <v>7721</v>
      </c>
      <c r="G11" s="32">
        <v>15153</v>
      </c>
      <c r="H11" s="31">
        <v>9555</v>
      </c>
      <c r="I11" s="32">
        <v>9985</v>
      </c>
      <c r="J11" s="56">
        <v>19540</v>
      </c>
      <c r="K11" s="32"/>
      <c r="L11" s="31">
        <v>35737</v>
      </c>
      <c r="M11" s="33">
        <v>35885</v>
      </c>
      <c r="N11" s="32">
        <v>71622</v>
      </c>
    </row>
    <row r="12" spans="1:14" ht="15">
      <c r="A12" s="2" t="s">
        <v>6</v>
      </c>
      <c r="B12" s="31"/>
      <c r="C12" s="34"/>
      <c r="D12" s="35"/>
      <c r="E12" s="36">
        <v>0</v>
      </c>
      <c r="F12" s="34">
        <v>0</v>
      </c>
      <c r="G12" s="35">
        <v>0</v>
      </c>
      <c r="H12" s="36">
        <v>0</v>
      </c>
      <c r="I12" s="35">
        <v>0</v>
      </c>
      <c r="J12" s="57">
        <v>0</v>
      </c>
      <c r="K12" s="35"/>
      <c r="L12" s="36">
        <v>0</v>
      </c>
      <c r="M12" s="34">
        <v>0</v>
      </c>
      <c r="N12" s="35">
        <v>0</v>
      </c>
    </row>
    <row r="13" spans="1:14" ht="15">
      <c r="A13" s="2" t="s">
        <v>7</v>
      </c>
      <c r="B13" s="31">
        <v>4165</v>
      </c>
      <c r="C13" s="34">
        <v>4055</v>
      </c>
      <c r="D13" s="35">
        <v>8220</v>
      </c>
      <c r="E13" s="36">
        <v>5240</v>
      </c>
      <c r="F13" s="34">
        <v>5226</v>
      </c>
      <c r="G13" s="35">
        <v>10466</v>
      </c>
      <c r="H13" s="36">
        <v>5663</v>
      </c>
      <c r="I13" s="35">
        <v>5680</v>
      </c>
      <c r="J13" s="57">
        <v>11343</v>
      </c>
      <c r="K13" s="35"/>
      <c r="L13" s="36">
        <v>17934</v>
      </c>
      <c r="M13" s="34">
        <v>17283</v>
      </c>
      <c r="N13" s="35">
        <v>35217</v>
      </c>
    </row>
    <row r="14" spans="1:14" s="14" customFormat="1" ht="12.75">
      <c r="A14" s="14" t="s">
        <v>0</v>
      </c>
      <c r="B14" s="15">
        <v>13251</v>
      </c>
      <c r="C14" s="16">
        <v>13259</v>
      </c>
      <c r="D14" s="16">
        <v>26510</v>
      </c>
      <c r="E14" s="17">
        <v>15538</v>
      </c>
      <c r="F14" s="16">
        <v>15834</v>
      </c>
      <c r="G14" s="16">
        <v>31372</v>
      </c>
      <c r="H14" s="17">
        <v>18536</v>
      </c>
      <c r="I14" s="16">
        <v>18968</v>
      </c>
      <c r="J14" s="58">
        <v>37504</v>
      </c>
      <c r="K14" s="16"/>
      <c r="L14" s="17">
        <v>62595</v>
      </c>
      <c r="M14" s="16">
        <v>61789</v>
      </c>
      <c r="N14" s="16">
        <v>124384</v>
      </c>
    </row>
    <row r="15" spans="1:14" s="2" customFormat="1" ht="15">
      <c r="A15" s="1" t="s">
        <v>8</v>
      </c>
      <c r="B15" s="31"/>
      <c r="C15" s="35"/>
      <c r="D15" s="35"/>
      <c r="E15" s="36"/>
      <c r="F15" s="35"/>
      <c r="G15" s="35"/>
      <c r="H15" s="36"/>
      <c r="I15" s="35"/>
      <c r="J15" s="57"/>
      <c r="K15" s="35"/>
      <c r="L15" s="36"/>
      <c r="M15" s="35"/>
      <c r="N15" s="35"/>
    </row>
    <row r="16" spans="1:14" ht="15">
      <c r="A16" s="2" t="s">
        <v>4</v>
      </c>
      <c r="B16" s="31">
        <v>1682</v>
      </c>
      <c r="C16" s="35">
        <v>1711</v>
      </c>
      <c r="D16" s="35">
        <v>3393</v>
      </c>
      <c r="E16" s="36">
        <v>1190</v>
      </c>
      <c r="F16" s="35">
        <v>1232</v>
      </c>
      <c r="G16" s="35">
        <v>2422</v>
      </c>
      <c r="H16" s="36">
        <v>1571</v>
      </c>
      <c r="I16" s="35">
        <v>1560</v>
      </c>
      <c r="J16" s="57">
        <v>3131</v>
      </c>
      <c r="K16" s="35"/>
      <c r="L16" s="36">
        <v>5584</v>
      </c>
      <c r="M16" s="35">
        <v>5521</v>
      </c>
      <c r="N16" s="35">
        <v>11105</v>
      </c>
    </row>
    <row r="17" spans="1:14" ht="15">
      <c r="A17" s="2" t="s">
        <v>5</v>
      </c>
      <c r="B17" s="31">
        <v>4218</v>
      </c>
      <c r="C17" s="34">
        <v>4060</v>
      </c>
      <c r="D17" s="35">
        <v>8278</v>
      </c>
      <c r="E17" s="36">
        <v>2141</v>
      </c>
      <c r="F17" s="34">
        <v>2256</v>
      </c>
      <c r="G17" s="35">
        <v>4397</v>
      </c>
      <c r="H17" s="36">
        <v>2827</v>
      </c>
      <c r="I17" s="35">
        <v>3044</v>
      </c>
      <c r="J17" s="57">
        <v>5871</v>
      </c>
      <c r="K17" s="35"/>
      <c r="L17" s="36">
        <v>18520</v>
      </c>
      <c r="M17" s="34">
        <v>18246</v>
      </c>
      <c r="N17" s="35">
        <v>36766</v>
      </c>
    </row>
    <row r="18" spans="1:14" ht="15">
      <c r="A18" s="2" t="s">
        <v>6</v>
      </c>
      <c r="B18" s="31">
        <v>0</v>
      </c>
      <c r="C18" s="34">
        <v>0</v>
      </c>
      <c r="D18" s="35">
        <v>0</v>
      </c>
      <c r="E18" s="36">
        <v>0</v>
      </c>
      <c r="F18" s="34">
        <v>0</v>
      </c>
      <c r="G18" s="35">
        <v>0</v>
      </c>
      <c r="H18" s="36">
        <v>0</v>
      </c>
      <c r="I18" s="35">
        <v>0</v>
      </c>
      <c r="J18" s="57">
        <v>0</v>
      </c>
      <c r="K18" s="35"/>
      <c r="L18" s="36">
        <v>0</v>
      </c>
      <c r="M18" s="34">
        <v>0</v>
      </c>
      <c r="N18" s="35">
        <v>0</v>
      </c>
    </row>
    <row r="19" spans="1:14" ht="15">
      <c r="A19" s="2" t="s">
        <v>7</v>
      </c>
      <c r="B19" s="31">
        <v>2898</v>
      </c>
      <c r="C19" s="34">
        <v>2877</v>
      </c>
      <c r="D19" s="35">
        <v>5775</v>
      </c>
      <c r="E19" s="36">
        <v>1501</v>
      </c>
      <c r="F19" s="34">
        <v>1511</v>
      </c>
      <c r="G19" s="35">
        <v>3012</v>
      </c>
      <c r="H19" s="36">
        <v>1885</v>
      </c>
      <c r="I19" s="35">
        <v>1895</v>
      </c>
      <c r="J19" s="57">
        <v>3780</v>
      </c>
      <c r="K19" s="35"/>
      <c r="L19" s="36">
        <v>11030</v>
      </c>
      <c r="M19" s="34">
        <v>10762</v>
      </c>
      <c r="N19" s="35">
        <v>21792</v>
      </c>
    </row>
    <row r="20" spans="1:14" s="14" customFormat="1" ht="12.75">
      <c r="A20" s="14" t="s">
        <v>0</v>
      </c>
      <c r="B20" s="15">
        <v>8798</v>
      </c>
      <c r="C20" s="16">
        <v>8648</v>
      </c>
      <c r="D20" s="16">
        <v>17446</v>
      </c>
      <c r="E20" s="17">
        <v>4832</v>
      </c>
      <c r="F20" s="16">
        <v>4999</v>
      </c>
      <c r="G20" s="16">
        <v>9831</v>
      </c>
      <c r="H20" s="17">
        <v>6283</v>
      </c>
      <c r="I20" s="16">
        <v>6499</v>
      </c>
      <c r="J20" s="58">
        <v>12782</v>
      </c>
      <c r="K20" s="16"/>
      <c r="L20" s="17">
        <v>35134</v>
      </c>
      <c r="M20" s="16">
        <v>34529</v>
      </c>
      <c r="N20" s="16">
        <v>69663</v>
      </c>
    </row>
    <row r="21" spans="1:14" s="2" customFormat="1" ht="15">
      <c r="A21" s="1" t="s">
        <v>9</v>
      </c>
      <c r="B21" s="31"/>
      <c r="C21" s="35"/>
      <c r="D21" s="35"/>
      <c r="E21" s="36"/>
      <c r="F21" s="35"/>
      <c r="G21" s="35"/>
      <c r="H21" s="36"/>
      <c r="I21" s="35"/>
      <c r="J21" s="57"/>
      <c r="K21" s="35"/>
      <c r="L21" s="36"/>
      <c r="M21" s="35"/>
      <c r="N21" s="35"/>
    </row>
    <row r="22" spans="1:14" ht="15">
      <c r="A22" s="2" t="s">
        <v>4</v>
      </c>
      <c r="B22" s="31">
        <v>1608</v>
      </c>
      <c r="C22" s="35">
        <v>1690</v>
      </c>
      <c r="D22" s="35">
        <v>3298</v>
      </c>
      <c r="E22" s="36">
        <v>843</v>
      </c>
      <c r="F22" s="35">
        <v>877</v>
      </c>
      <c r="G22" s="35">
        <v>1720</v>
      </c>
      <c r="H22" s="36">
        <v>1060</v>
      </c>
      <c r="I22" s="35">
        <v>1112</v>
      </c>
      <c r="J22" s="57">
        <v>2172</v>
      </c>
      <c r="K22" s="35"/>
      <c r="L22" s="36">
        <v>2390</v>
      </c>
      <c r="M22" s="35">
        <v>2483</v>
      </c>
      <c r="N22" s="35">
        <v>4873</v>
      </c>
    </row>
    <row r="23" spans="1:14" ht="15">
      <c r="A23" s="2" t="s">
        <v>5</v>
      </c>
      <c r="B23" s="31">
        <v>3069</v>
      </c>
      <c r="C23" s="34">
        <v>3052</v>
      </c>
      <c r="D23" s="35">
        <v>6121</v>
      </c>
      <c r="E23" s="36">
        <v>1447</v>
      </c>
      <c r="F23" s="34">
        <v>1467</v>
      </c>
      <c r="G23" s="35">
        <v>2914</v>
      </c>
      <c r="H23" s="36">
        <v>1737</v>
      </c>
      <c r="I23" s="35">
        <v>1761</v>
      </c>
      <c r="J23" s="57">
        <v>3498</v>
      </c>
      <c r="K23" s="35"/>
      <c r="L23" s="36">
        <v>4416</v>
      </c>
      <c r="M23" s="34">
        <v>4380</v>
      </c>
      <c r="N23" s="35">
        <v>8796</v>
      </c>
    </row>
    <row r="24" spans="1:14" ht="15">
      <c r="A24" s="2" t="s">
        <v>7</v>
      </c>
      <c r="B24" s="31">
        <v>1795</v>
      </c>
      <c r="C24" s="34">
        <v>1718</v>
      </c>
      <c r="D24" s="35">
        <v>3513</v>
      </c>
      <c r="E24" s="36">
        <v>1103</v>
      </c>
      <c r="F24" s="34">
        <v>1013</v>
      </c>
      <c r="G24" s="35">
        <v>2116</v>
      </c>
      <c r="H24" s="36">
        <v>1276</v>
      </c>
      <c r="I24" s="35">
        <v>1209</v>
      </c>
      <c r="J24" s="57">
        <v>2485</v>
      </c>
      <c r="K24" s="35"/>
      <c r="L24" s="36">
        <v>2239</v>
      </c>
      <c r="M24" s="34">
        <v>2139</v>
      </c>
      <c r="N24" s="35">
        <v>4378</v>
      </c>
    </row>
    <row r="25" spans="1:18" s="14" customFormat="1" ht="15">
      <c r="A25" s="14" t="s">
        <v>0</v>
      </c>
      <c r="B25" s="15">
        <v>6472</v>
      </c>
      <c r="C25" s="16">
        <v>6460</v>
      </c>
      <c r="D25" s="16">
        <v>12932</v>
      </c>
      <c r="E25" s="17">
        <v>3393</v>
      </c>
      <c r="F25" s="16">
        <v>3357</v>
      </c>
      <c r="G25" s="16">
        <v>6750</v>
      </c>
      <c r="H25" s="17">
        <v>4073</v>
      </c>
      <c r="I25" s="16">
        <v>4082</v>
      </c>
      <c r="J25" s="58">
        <v>8155</v>
      </c>
      <c r="K25" s="16"/>
      <c r="L25" s="17">
        <v>9045</v>
      </c>
      <c r="M25" s="16">
        <v>9002</v>
      </c>
      <c r="N25" s="16">
        <v>18047</v>
      </c>
      <c r="O25" s="2"/>
      <c r="P25" s="2"/>
      <c r="Q25" s="2"/>
      <c r="R25" s="2"/>
    </row>
    <row r="26" spans="1:18" s="2" customFormat="1" ht="15">
      <c r="A26" s="1" t="s">
        <v>10</v>
      </c>
      <c r="B26" s="31"/>
      <c r="C26" s="35"/>
      <c r="D26" s="35"/>
      <c r="E26" s="36"/>
      <c r="F26" s="35"/>
      <c r="G26" s="35"/>
      <c r="H26" s="36"/>
      <c r="I26" s="35"/>
      <c r="J26" s="57"/>
      <c r="K26" s="35"/>
      <c r="L26" s="36"/>
      <c r="M26" s="35"/>
      <c r="N26" s="35"/>
      <c r="O26"/>
      <c r="P26"/>
      <c r="Q26"/>
      <c r="R26"/>
    </row>
    <row r="27" spans="1:14" ht="15">
      <c r="A27" s="2" t="s">
        <v>4</v>
      </c>
      <c r="B27" s="31">
        <v>1041</v>
      </c>
      <c r="C27" s="35">
        <v>1019</v>
      </c>
      <c r="D27" s="35">
        <v>2060</v>
      </c>
      <c r="E27" s="36">
        <v>1559</v>
      </c>
      <c r="F27" s="35">
        <v>1583</v>
      </c>
      <c r="G27" s="35">
        <v>3142</v>
      </c>
      <c r="H27" s="36">
        <v>1758</v>
      </c>
      <c r="I27" s="35">
        <v>1821</v>
      </c>
      <c r="J27" s="57">
        <v>3579</v>
      </c>
      <c r="K27" s="35"/>
      <c r="L27" s="36">
        <v>5063</v>
      </c>
      <c r="M27" s="35">
        <v>4862</v>
      </c>
      <c r="N27" s="35">
        <v>9925</v>
      </c>
    </row>
    <row r="28" spans="1:14" ht="15">
      <c r="A28" s="2" t="s">
        <v>5</v>
      </c>
      <c r="B28" s="31">
        <v>2562</v>
      </c>
      <c r="C28" s="34">
        <v>2519</v>
      </c>
      <c r="D28" s="35">
        <v>5081</v>
      </c>
      <c r="E28" s="36">
        <v>3711</v>
      </c>
      <c r="F28" s="34">
        <v>3710</v>
      </c>
      <c r="G28" s="35">
        <v>7421</v>
      </c>
      <c r="H28" s="36">
        <v>4856</v>
      </c>
      <c r="I28" s="35">
        <v>4970</v>
      </c>
      <c r="J28" s="57">
        <v>9826</v>
      </c>
      <c r="K28" s="35"/>
      <c r="L28" s="36">
        <v>26191</v>
      </c>
      <c r="M28" s="34">
        <v>25806</v>
      </c>
      <c r="N28" s="35">
        <v>51997</v>
      </c>
    </row>
    <row r="29" spans="1:14" ht="15">
      <c r="A29" s="2" t="s">
        <v>6</v>
      </c>
      <c r="B29" s="31">
        <v>0</v>
      </c>
      <c r="C29" s="34">
        <v>0</v>
      </c>
      <c r="D29" s="35">
        <v>0</v>
      </c>
      <c r="E29" s="36">
        <v>0</v>
      </c>
      <c r="F29" s="34">
        <v>0</v>
      </c>
      <c r="G29" s="35">
        <v>0</v>
      </c>
      <c r="H29" s="36">
        <v>0</v>
      </c>
      <c r="I29" s="35">
        <v>0</v>
      </c>
      <c r="J29" s="57">
        <v>0</v>
      </c>
      <c r="K29" s="35"/>
      <c r="L29" s="36">
        <v>0</v>
      </c>
      <c r="M29" s="34">
        <v>0</v>
      </c>
      <c r="N29" s="35">
        <v>0</v>
      </c>
    </row>
    <row r="30" spans="1:18" ht="15">
      <c r="A30" s="2" t="s">
        <v>7</v>
      </c>
      <c r="B30" s="31">
        <v>432</v>
      </c>
      <c r="C30" s="34">
        <v>385</v>
      </c>
      <c r="D30" s="35">
        <v>817</v>
      </c>
      <c r="E30" s="36">
        <v>836</v>
      </c>
      <c r="F30" s="34">
        <v>757</v>
      </c>
      <c r="G30" s="35">
        <v>1593</v>
      </c>
      <c r="H30" s="36">
        <v>1049</v>
      </c>
      <c r="I30" s="35">
        <v>1027</v>
      </c>
      <c r="J30" s="57">
        <v>2076</v>
      </c>
      <c r="K30" s="35"/>
      <c r="L30" s="36">
        <v>5098</v>
      </c>
      <c r="M30" s="34">
        <v>4842</v>
      </c>
      <c r="N30" s="35">
        <v>9940</v>
      </c>
      <c r="O30" s="14"/>
      <c r="P30" s="14"/>
      <c r="Q30" s="14"/>
      <c r="R30" s="14"/>
    </row>
    <row r="31" spans="1:18" s="14" customFormat="1" ht="15">
      <c r="A31" s="14" t="s">
        <v>0</v>
      </c>
      <c r="B31" s="15">
        <v>4035</v>
      </c>
      <c r="C31" s="16">
        <v>3923</v>
      </c>
      <c r="D31" s="16">
        <v>7958</v>
      </c>
      <c r="E31" s="17">
        <v>6106</v>
      </c>
      <c r="F31" s="16">
        <v>6050</v>
      </c>
      <c r="G31" s="16">
        <v>12156</v>
      </c>
      <c r="H31" s="17">
        <v>7663</v>
      </c>
      <c r="I31" s="16">
        <v>7818</v>
      </c>
      <c r="J31" s="58">
        <v>15481</v>
      </c>
      <c r="K31" s="16"/>
      <c r="L31" s="17">
        <v>36352</v>
      </c>
      <c r="M31" s="16">
        <v>35510</v>
      </c>
      <c r="N31" s="16">
        <v>71862</v>
      </c>
      <c r="O31" s="2"/>
      <c r="P31" s="2"/>
      <c r="Q31" s="2"/>
      <c r="R31" s="2"/>
    </row>
    <row r="32" spans="1:18" s="2" customFormat="1" ht="15">
      <c r="A32" s="1" t="s">
        <v>11</v>
      </c>
      <c r="B32" s="31"/>
      <c r="C32" s="35"/>
      <c r="D32" s="35"/>
      <c r="E32" s="36"/>
      <c r="F32" s="35"/>
      <c r="G32" s="35"/>
      <c r="H32" s="36"/>
      <c r="I32" s="35"/>
      <c r="J32" s="57"/>
      <c r="K32" s="35"/>
      <c r="L32" s="36"/>
      <c r="M32" s="35"/>
      <c r="N32" s="35"/>
      <c r="O32"/>
      <c r="P32"/>
      <c r="Q32"/>
      <c r="R32"/>
    </row>
    <row r="33" spans="1:14" ht="15">
      <c r="A33" s="2" t="s">
        <v>4</v>
      </c>
      <c r="B33" s="31">
        <v>1497</v>
      </c>
      <c r="C33" s="35">
        <v>1575</v>
      </c>
      <c r="D33" s="35">
        <v>3072</v>
      </c>
      <c r="E33" s="36">
        <v>2065</v>
      </c>
      <c r="F33" s="35">
        <v>2169</v>
      </c>
      <c r="G33" s="35">
        <v>4234</v>
      </c>
      <c r="H33" s="36">
        <v>2461</v>
      </c>
      <c r="I33" s="35">
        <v>2587</v>
      </c>
      <c r="J33" s="57">
        <v>5048</v>
      </c>
      <c r="K33" s="35"/>
      <c r="L33" s="36">
        <v>7459</v>
      </c>
      <c r="M33" s="35">
        <v>7373</v>
      </c>
      <c r="N33" s="35">
        <v>14832</v>
      </c>
    </row>
    <row r="34" spans="1:14" ht="15">
      <c r="A34" s="2" t="s">
        <v>5</v>
      </c>
      <c r="B34" s="31">
        <v>4717</v>
      </c>
      <c r="C34" s="34">
        <v>4741</v>
      </c>
      <c r="D34" s="35">
        <v>9458</v>
      </c>
      <c r="E34" s="36">
        <v>5459</v>
      </c>
      <c r="F34" s="34">
        <v>5763</v>
      </c>
      <c r="G34" s="35">
        <v>11222</v>
      </c>
      <c r="H34" s="36">
        <v>6696</v>
      </c>
      <c r="I34" s="35">
        <v>7114</v>
      </c>
      <c r="J34" s="57">
        <v>13810</v>
      </c>
      <c r="K34" s="35"/>
      <c r="L34" s="36">
        <v>31792</v>
      </c>
      <c r="M34" s="34">
        <v>31810</v>
      </c>
      <c r="N34" s="35">
        <v>63602</v>
      </c>
    </row>
    <row r="35" spans="1:14" ht="15">
      <c r="A35" s="2" t="s">
        <v>6</v>
      </c>
      <c r="B35" s="31">
        <v>0</v>
      </c>
      <c r="C35" s="34">
        <v>0</v>
      </c>
      <c r="D35" s="35">
        <v>0</v>
      </c>
      <c r="E35" s="36">
        <v>0</v>
      </c>
      <c r="F35" s="34">
        <v>0</v>
      </c>
      <c r="G35" s="35">
        <v>0</v>
      </c>
      <c r="H35" s="36">
        <v>0</v>
      </c>
      <c r="I35" s="35">
        <v>0</v>
      </c>
      <c r="J35" s="57">
        <v>0</v>
      </c>
      <c r="K35" s="35"/>
      <c r="L35" s="36">
        <v>0</v>
      </c>
      <c r="M35" s="34">
        <v>0</v>
      </c>
      <c r="N35" s="35">
        <v>0</v>
      </c>
    </row>
    <row r="36" spans="1:18" ht="15">
      <c r="A36" s="2" t="s">
        <v>7</v>
      </c>
      <c r="B36" s="31">
        <v>1722</v>
      </c>
      <c r="C36" s="34">
        <v>1778</v>
      </c>
      <c r="D36" s="35">
        <v>3500</v>
      </c>
      <c r="E36" s="36">
        <v>2204</v>
      </c>
      <c r="F36" s="34">
        <v>2204</v>
      </c>
      <c r="G36" s="35">
        <v>4408</v>
      </c>
      <c r="H36" s="36">
        <v>2513</v>
      </c>
      <c r="I36" s="35">
        <v>2491</v>
      </c>
      <c r="J36" s="57">
        <v>5004</v>
      </c>
      <c r="K36" s="35"/>
      <c r="L36" s="36">
        <v>11128</v>
      </c>
      <c r="M36" s="34">
        <v>10691</v>
      </c>
      <c r="N36" s="35">
        <v>21819</v>
      </c>
      <c r="O36" s="14"/>
      <c r="P36" s="14"/>
      <c r="Q36" s="14"/>
      <c r="R36" s="14"/>
    </row>
    <row r="37" spans="1:18" s="14" customFormat="1" ht="15">
      <c r="A37" s="14" t="s">
        <v>0</v>
      </c>
      <c r="B37" s="15">
        <v>7936</v>
      </c>
      <c r="C37" s="16">
        <v>8094</v>
      </c>
      <c r="D37" s="16">
        <v>16030</v>
      </c>
      <c r="E37" s="17">
        <v>9728</v>
      </c>
      <c r="F37" s="16">
        <v>10136</v>
      </c>
      <c r="G37" s="16">
        <v>19864</v>
      </c>
      <c r="H37" s="17">
        <v>11670</v>
      </c>
      <c r="I37" s="16">
        <v>12192</v>
      </c>
      <c r="J37" s="58">
        <v>23862</v>
      </c>
      <c r="K37" s="16"/>
      <c r="L37" s="17">
        <v>50379</v>
      </c>
      <c r="M37" s="16">
        <v>49874</v>
      </c>
      <c r="N37" s="16">
        <v>100253</v>
      </c>
      <c r="O37" s="2"/>
      <c r="P37" s="2"/>
      <c r="Q37" s="2"/>
      <c r="R37" s="2"/>
    </row>
    <row r="38" spans="1:18" s="2" customFormat="1" ht="15">
      <c r="A38" s="1" t="s">
        <v>12</v>
      </c>
      <c r="B38" s="31"/>
      <c r="C38" s="35"/>
      <c r="D38" s="35"/>
      <c r="E38" s="36"/>
      <c r="F38" s="35"/>
      <c r="G38" s="35"/>
      <c r="H38" s="36"/>
      <c r="I38" s="35"/>
      <c r="J38" s="57"/>
      <c r="K38" s="35"/>
      <c r="L38" s="36"/>
      <c r="M38" s="35"/>
      <c r="N38" s="35"/>
      <c r="O38"/>
      <c r="P38"/>
      <c r="Q38"/>
      <c r="R38"/>
    </row>
    <row r="39" spans="1:18" ht="15">
      <c r="A39" s="2" t="s">
        <v>4</v>
      </c>
      <c r="B39" s="31">
        <v>18</v>
      </c>
      <c r="C39" s="35">
        <v>20</v>
      </c>
      <c r="D39" s="35">
        <v>38</v>
      </c>
      <c r="E39" s="36">
        <v>8</v>
      </c>
      <c r="F39" s="35">
        <v>9</v>
      </c>
      <c r="G39" s="35">
        <v>17</v>
      </c>
      <c r="H39" s="36">
        <v>6</v>
      </c>
      <c r="I39" s="35">
        <v>6</v>
      </c>
      <c r="J39" s="57">
        <v>12</v>
      </c>
      <c r="K39" s="35"/>
      <c r="L39" s="36">
        <v>26</v>
      </c>
      <c r="M39" s="35">
        <v>31</v>
      </c>
      <c r="N39" s="35">
        <v>57</v>
      </c>
      <c r="O39" s="14"/>
      <c r="P39" s="14"/>
      <c r="Q39" s="14"/>
      <c r="R39" s="14"/>
    </row>
    <row r="40" spans="1:18" s="14" customFormat="1" ht="15">
      <c r="A40" s="14" t="s">
        <v>0</v>
      </c>
      <c r="B40" s="15">
        <v>18</v>
      </c>
      <c r="C40" s="16">
        <v>20</v>
      </c>
      <c r="D40" s="16">
        <v>38</v>
      </c>
      <c r="E40" s="17">
        <v>8</v>
      </c>
      <c r="F40" s="16">
        <v>9</v>
      </c>
      <c r="G40" s="16">
        <v>17</v>
      </c>
      <c r="H40" s="17">
        <v>6</v>
      </c>
      <c r="I40" s="16">
        <v>6</v>
      </c>
      <c r="J40" s="58">
        <v>12</v>
      </c>
      <c r="K40" s="16"/>
      <c r="L40" s="17">
        <v>26</v>
      </c>
      <c r="M40" s="16">
        <v>31</v>
      </c>
      <c r="N40" s="16">
        <v>57</v>
      </c>
      <c r="O40" s="2"/>
      <c r="P40" s="2"/>
      <c r="Q40" s="2"/>
      <c r="R40" s="2"/>
    </row>
    <row r="41" spans="1:18" s="2" customFormat="1" ht="15">
      <c r="A41" s="1" t="s">
        <v>13</v>
      </c>
      <c r="B41" s="31"/>
      <c r="C41" s="35"/>
      <c r="D41" s="35"/>
      <c r="E41" s="36"/>
      <c r="F41" s="35"/>
      <c r="G41" s="35"/>
      <c r="H41" s="36"/>
      <c r="I41" s="35"/>
      <c r="J41" s="57"/>
      <c r="K41" s="35"/>
      <c r="L41" s="36"/>
      <c r="M41" s="35"/>
      <c r="N41" s="35"/>
      <c r="O41"/>
      <c r="P41"/>
      <c r="Q41"/>
      <c r="R41"/>
    </row>
    <row r="42" spans="1:14" ht="15">
      <c r="A42" s="2" t="s">
        <v>4</v>
      </c>
      <c r="B42" s="31">
        <v>1267</v>
      </c>
      <c r="C42" s="35">
        <v>1289</v>
      </c>
      <c r="D42" s="35">
        <v>2556</v>
      </c>
      <c r="E42" s="36">
        <v>1541</v>
      </c>
      <c r="F42" s="35">
        <v>1606</v>
      </c>
      <c r="G42" s="35">
        <v>3147</v>
      </c>
      <c r="H42" s="36">
        <v>1824</v>
      </c>
      <c r="I42" s="35">
        <v>1946</v>
      </c>
      <c r="J42" s="57">
        <v>3770</v>
      </c>
      <c r="K42" s="35"/>
      <c r="L42" s="36">
        <v>4864</v>
      </c>
      <c r="M42" s="35">
        <v>4744</v>
      </c>
      <c r="N42" s="35">
        <v>9608</v>
      </c>
    </row>
    <row r="43" spans="1:14" ht="15">
      <c r="A43" s="2" t="s">
        <v>5</v>
      </c>
      <c r="B43" s="31">
        <v>2339</v>
      </c>
      <c r="C43" s="34">
        <v>2336</v>
      </c>
      <c r="D43" s="35">
        <v>4675</v>
      </c>
      <c r="E43" s="36">
        <v>3129</v>
      </c>
      <c r="F43" s="34">
        <v>3259</v>
      </c>
      <c r="G43" s="35">
        <v>6388</v>
      </c>
      <c r="H43" s="36">
        <v>4333</v>
      </c>
      <c r="I43" s="35">
        <v>4513</v>
      </c>
      <c r="J43" s="57">
        <v>8846</v>
      </c>
      <c r="K43" s="35"/>
      <c r="L43" s="36">
        <v>18529</v>
      </c>
      <c r="M43" s="34">
        <v>18521</v>
      </c>
      <c r="N43" s="35">
        <v>37050</v>
      </c>
    </row>
    <row r="44" spans="1:14" ht="15">
      <c r="A44" s="2" t="s">
        <v>6</v>
      </c>
      <c r="B44" s="31">
        <v>25</v>
      </c>
      <c r="C44" s="34">
        <v>31</v>
      </c>
      <c r="D44" s="35">
        <v>56</v>
      </c>
      <c r="E44" s="36">
        <v>9</v>
      </c>
      <c r="F44" s="34">
        <v>9</v>
      </c>
      <c r="G44" s="35">
        <v>18</v>
      </c>
      <c r="H44" s="36">
        <v>13</v>
      </c>
      <c r="I44" s="35">
        <v>12</v>
      </c>
      <c r="J44" s="57">
        <v>25</v>
      </c>
      <c r="K44" s="35"/>
      <c r="L44" s="36">
        <v>101</v>
      </c>
      <c r="M44" s="34">
        <v>107</v>
      </c>
      <c r="N44" s="35">
        <v>208</v>
      </c>
    </row>
    <row r="45" spans="1:18" ht="15">
      <c r="A45" s="2" t="s">
        <v>7</v>
      </c>
      <c r="B45" s="31">
        <v>358</v>
      </c>
      <c r="C45" s="34">
        <v>370</v>
      </c>
      <c r="D45" s="35">
        <v>728</v>
      </c>
      <c r="E45" s="36">
        <v>565</v>
      </c>
      <c r="F45" s="34">
        <v>600</v>
      </c>
      <c r="G45" s="35">
        <v>1165</v>
      </c>
      <c r="H45" s="36">
        <v>755</v>
      </c>
      <c r="I45" s="35">
        <v>806</v>
      </c>
      <c r="J45" s="57">
        <v>1561</v>
      </c>
      <c r="K45" s="35"/>
      <c r="L45" s="36">
        <v>3824</v>
      </c>
      <c r="M45" s="34">
        <v>3823</v>
      </c>
      <c r="N45" s="35">
        <v>7647</v>
      </c>
      <c r="O45" s="14"/>
      <c r="P45" s="14"/>
      <c r="Q45" s="14"/>
      <c r="R45" s="14"/>
    </row>
    <row r="46" spans="1:18" s="14" customFormat="1" ht="15">
      <c r="A46" s="14" t="s">
        <v>0</v>
      </c>
      <c r="B46" s="15">
        <v>3989</v>
      </c>
      <c r="C46" s="16">
        <v>4026</v>
      </c>
      <c r="D46" s="16">
        <v>8015</v>
      </c>
      <c r="E46" s="17">
        <v>5244</v>
      </c>
      <c r="F46" s="16">
        <v>5474</v>
      </c>
      <c r="G46" s="16">
        <v>10718</v>
      </c>
      <c r="H46" s="17">
        <v>6925</v>
      </c>
      <c r="I46" s="16">
        <v>7277</v>
      </c>
      <c r="J46" s="58">
        <v>14202</v>
      </c>
      <c r="K46" s="16"/>
      <c r="L46" s="17">
        <v>27318</v>
      </c>
      <c r="M46" s="16">
        <v>27195</v>
      </c>
      <c r="N46" s="16">
        <v>54513</v>
      </c>
      <c r="O46" s="2"/>
      <c r="P46" s="2"/>
      <c r="Q46" s="2"/>
      <c r="R46" s="2"/>
    </row>
    <row r="47" spans="1:18" s="2" customFormat="1" ht="15">
      <c r="A47" s="18" t="s">
        <v>14</v>
      </c>
      <c r="B47" s="37"/>
      <c r="C47" s="38"/>
      <c r="D47" s="38"/>
      <c r="E47" s="39"/>
      <c r="F47" s="38"/>
      <c r="G47" s="38"/>
      <c r="H47" s="39"/>
      <c r="I47" s="38"/>
      <c r="J47" s="59"/>
      <c r="K47" s="38"/>
      <c r="L47" s="39"/>
      <c r="M47" s="38"/>
      <c r="N47" s="38"/>
      <c r="O47"/>
      <c r="P47"/>
      <c r="Q47"/>
      <c r="R47"/>
    </row>
    <row r="48" spans="1:14" ht="15">
      <c r="A48" s="2" t="s">
        <v>4</v>
      </c>
      <c r="B48" s="31">
        <f aca="true" t="shared" si="0" ref="B48:J48">SUM(B42,B39,B33,B27,B22,B16,B10)</f>
        <v>9360</v>
      </c>
      <c r="C48" s="35">
        <f t="shared" si="0"/>
        <v>9482</v>
      </c>
      <c r="D48" s="35">
        <f t="shared" si="0"/>
        <v>18842</v>
      </c>
      <c r="E48" s="36">
        <f t="shared" si="0"/>
        <v>10072</v>
      </c>
      <c r="F48" s="35">
        <f t="shared" si="0"/>
        <v>10363</v>
      </c>
      <c r="G48" s="35">
        <f t="shared" si="0"/>
        <v>20435</v>
      </c>
      <c r="H48" s="36">
        <f t="shared" si="0"/>
        <v>11998</v>
      </c>
      <c r="I48" s="35">
        <f t="shared" si="0"/>
        <v>12335</v>
      </c>
      <c r="J48" s="57">
        <f t="shared" si="0"/>
        <v>24333</v>
      </c>
      <c r="K48" s="35"/>
      <c r="L48" s="36">
        <f>SUM(L42,L39,L33,L27,L22,L16,L10)</f>
        <v>34310</v>
      </c>
      <c r="M48" s="35">
        <f>SUM(M42,M39,M33,M27,M22,M16,M10)</f>
        <v>33635</v>
      </c>
      <c r="N48" s="35">
        <f>SUM(N42,N39,N33,N27,N22,N16,N10)</f>
        <v>67945</v>
      </c>
    </row>
    <row r="49" spans="1:14" ht="15">
      <c r="A49" s="2" t="s">
        <v>5</v>
      </c>
      <c r="B49" s="31">
        <f aca="true" t="shared" si="1" ref="B49:J49">SUM(B11,B17,B23,B28,B34,B43)</f>
        <v>23744</v>
      </c>
      <c r="C49" s="34">
        <f t="shared" si="1"/>
        <v>23734</v>
      </c>
      <c r="D49" s="35">
        <f t="shared" si="1"/>
        <v>47478</v>
      </c>
      <c r="E49" s="36">
        <f t="shared" si="1"/>
        <v>23319</v>
      </c>
      <c r="F49" s="34">
        <f t="shared" si="1"/>
        <v>24176</v>
      </c>
      <c r="G49" s="35">
        <f t="shared" si="1"/>
        <v>47495</v>
      </c>
      <c r="H49" s="36">
        <f t="shared" si="1"/>
        <v>30004</v>
      </c>
      <c r="I49" s="35">
        <f t="shared" si="1"/>
        <v>31387</v>
      </c>
      <c r="J49" s="57">
        <f t="shared" si="1"/>
        <v>61391</v>
      </c>
      <c r="K49" s="35"/>
      <c r="L49" s="36">
        <f>SUM(L11,L17,L23,L28,L34,L43)</f>
        <v>135185</v>
      </c>
      <c r="M49" s="34">
        <f>SUM(M11,M17,M23,M28,M34,M43)</f>
        <v>134648</v>
      </c>
      <c r="N49" s="35">
        <f>SUM(N11,N17,N23,N28,N34,N43)</f>
        <v>269833</v>
      </c>
    </row>
    <row r="50" spans="1:14" ht="15">
      <c r="A50" s="2" t="s">
        <v>6</v>
      </c>
      <c r="B50" s="31">
        <f aca="true" t="shared" si="2" ref="B50:J50">SUM(B12,B18,B29,B35,B44)</f>
        <v>25</v>
      </c>
      <c r="C50" s="34">
        <f t="shared" si="2"/>
        <v>31</v>
      </c>
      <c r="D50" s="35">
        <f t="shared" si="2"/>
        <v>56</v>
      </c>
      <c r="E50" s="36">
        <f t="shared" si="2"/>
        <v>9</v>
      </c>
      <c r="F50" s="34">
        <f t="shared" si="2"/>
        <v>9</v>
      </c>
      <c r="G50" s="35">
        <f t="shared" si="2"/>
        <v>18</v>
      </c>
      <c r="H50" s="36">
        <f t="shared" si="2"/>
        <v>13</v>
      </c>
      <c r="I50" s="35">
        <f t="shared" si="2"/>
        <v>12</v>
      </c>
      <c r="J50" s="57">
        <f t="shared" si="2"/>
        <v>25</v>
      </c>
      <c r="K50" s="35"/>
      <c r="L50" s="36">
        <f>SUM(L12,L18,L29,L35,L44)</f>
        <v>101</v>
      </c>
      <c r="M50" s="34">
        <f>SUM(M12,M18,M29,M35,M44)</f>
        <v>107</v>
      </c>
      <c r="N50" s="35">
        <f>SUM(N12,N18,N29,N35,N44)</f>
        <v>208</v>
      </c>
    </row>
    <row r="51" spans="1:18" ht="15">
      <c r="A51" s="2" t="s">
        <v>7</v>
      </c>
      <c r="B51" s="31">
        <f aca="true" t="shared" si="3" ref="B51:J51">SUM(B13,B19,B24,B30,B36,B45)</f>
        <v>11370</v>
      </c>
      <c r="C51" s="34">
        <f t="shared" si="3"/>
        <v>11183</v>
      </c>
      <c r="D51" s="35">
        <f t="shared" si="3"/>
        <v>22553</v>
      </c>
      <c r="E51" s="36">
        <f t="shared" si="3"/>
        <v>11449</v>
      </c>
      <c r="F51" s="34">
        <f t="shared" si="3"/>
        <v>11311</v>
      </c>
      <c r="G51" s="35">
        <f t="shared" si="3"/>
        <v>22760</v>
      </c>
      <c r="H51" s="36">
        <f t="shared" si="3"/>
        <v>13141</v>
      </c>
      <c r="I51" s="35">
        <f t="shared" si="3"/>
        <v>13108</v>
      </c>
      <c r="J51" s="57">
        <f t="shared" si="3"/>
        <v>26249</v>
      </c>
      <c r="K51" s="35"/>
      <c r="L51" s="36">
        <f>SUM(L13,L19,L24,L30,L36,L45)</f>
        <v>51253</v>
      </c>
      <c r="M51" s="34">
        <f>SUM(M13,M19,M24,M30,M36,M45)</f>
        <v>49540</v>
      </c>
      <c r="N51" s="35">
        <f>SUM(N13,N19,N24,N30,N36,N45)</f>
        <v>100793</v>
      </c>
      <c r="O51" s="14"/>
      <c r="P51" s="14"/>
      <c r="Q51" s="14"/>
      <c r="R51" s="14"/>
    </row>
    <row r="52" spans="1:18" s="14" customFormat="1" ht="15">
      <c r="A52" s="14" t="s">
        <v>15</v>
      </c>
      <c r="B52" s="15">
        <f aca="true" t="shared" si="4" ref="B52:J52">SUM(B48:B51)</f>
        <v>44499</v>
      </c>
      <c r="C52" s="16">
        <f t="shared" si="4"/>
        <v>44430</v>
      </c>
      <c r="D52" s="16">
        <f t="shared" si="4"/>
        <v>88929</v>
      </c>
      <c r="E52" s="17">
        <f t="shared" si="4"/>
        <v>44849</v>
      </c>
      <c r="F52" s="16">
        <f t="shared" si="4"/>
        <v>45859</v>
      </c>
      <c r="G52" s="16">
        <f t="shared" si="4"/>
        <v>90708</v>
      </c>
      <c r="H52" s="17">
        <f t="shared" si="4"/>
        <v>55156</v>
      </c>
      <c r="I52" s="16">
        <f t="shared" si="4"/>
        <v>56842</v>
      </c>
      <c r="J52" s="58">
        <f t="shared" si="4"/>
        <v>111998</v>
      </c>
      <c r="K52" s="16"/>
      <c r="L52" s="17">
        <f>SUM(L48:L51)</f>
        <v>220849</v>
      </c>
      <c r="M52" s="16">
        <f>SUM(M48:M51)</f>
        <v>217930</v>
      </c>
      <c r="N52" s="16">
        <f>SUM(N48:N51)</f>
        <v>438779</v>
      </c>
      <c r="O52"/>
      <c r="P52"/>
      <c r="Q52"/>
      <c r="R52"/>
    </row>
    <row r="53" ht="15">
      <c r="A53" s="2"/>
    </row>
    <row r="54" ht="15">
      <c r="A54" s="20"/>
    </row>
    <row r="55" spans="1:13" ht="15">
      <c r="A55" s="21"/>
      <c r="B55" s="22"/>
      <c r="C55" s="22"/>
      <c r="D55" s="23"/>
      <c r="E55" s="22"/>
      <c r="F55" s="22"/>
      <c r="G55" s="23"/>
      <c r="H55" s="22"/>
      <c r="I55" s="22"/>
      <c r="L55" s="22"/>
      <c r="M55" s="22"/>
    </row>
    <row r="56" spans="1:13" ht="15">
      <c r="A56" s="21"/>
      <c r="B56" s="22"/>
      <c r="C56" s="22"/>
      <c r="D56" s="23"/>
      <c r="E56" s="22"/>
      <c r="F56" s="22"/>
      <c r="G56" s="23"/>
      <c r="H56" s="22"/>
      <c r="I56" s="22"/>
      <c r="L56" s="22"/>
      <c r="M56" s="22"/>
    </row>
    <row r="57" spans="1:13" ht="15">
      <c r="A57" s="21"/>
      <c r="B57" s="22"/>
      <c r="C57" s="22"/>
      <c r="D57" s="23"/>
      <c r="E57" s="22"/>
      <c r="F57" s="22"/>
      <c r="G57" s="23"/>
      <c r="H57" s="22"/>
      <c r="I57" s="22"/>
      <c r="L57" s="22"/>
      <c r="M57" s="22"/>
    </row>
    <row r="58" ht="15">
      <c r="A58" s="21"/>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A44" sqref="A44"/>
    </sheetView>
  </sheetViews>
  <sheetFormatPr defaultColWidth="9.140625" defaultRowHeight="15"/>
  <cols>
    <col min="1" max="1" width="23.421875" style="0" customWidth="1"/>
    <col min="2" max="10" width="8.8515625" style="0" customWidth="1"/>
    <col min="11" max="11" width="1.8515625" style="0" customWidth="1"/>
  </cols>
  <sheetData>
    <row r="1" spans="1:11" ht="15">
      <c r="A1" s="1"/>
      <c r="D1" s="2"/>
      <c r="G1" s="2"/>
      <c r="J1" s="2"/>
      <c r="K1" s="2"/>
    </row>
    <row r="2" spans="1:14" s="3" customFormat="1" ht="12.75">
      <c r="A2" s="200" t="s">
        <v>58</v>
      </c>
      <c r="B2" s="200"/>
      <c r="C2" s="200"/>
      <c r="D2" s="200"/>
      <c r="E2" s="200"/>
      <c r="F2" s="200"/>
      <c r="G2" s="200"/>
      <c r="H2" s="200"/>
      <c r="I2" s="200"/>
      <c r="J2" s="200"/>
      <c r="K2" s="200"/>
      <c r="L2" s="200"/>
      <c r="M2" s="200"/>
      <c r="N2" s="200"/>
    </row>
    <row r="3" spans="1:11" ht="15.75" thickBot="1">
      <c r="A3" s="1"/>
      <c r="D3" s="2"/>
      <c r="G3" s="2"/>
      <c r="J3" s="2"/>
      <c r="K3" s="2"/>
    </row>
    <row r="4" spans="1:14" ht="30" customHeight="1">
      <c r="A4" s="4"/>
      <c r="B4" s="201" t="s">
        <v>28</v>
      </c>
      <c r="C4" s="202"/>
      <c r="D4" s="202"/>
      <c r="E4" s="201" t="s">
        <v>16</v>
      </c>
      <c r="F4" s="202"/>
      <c r="G4" s="203"/>
      <c r="H4" s="201" t="s">
        <v>17</v>
      </c>
      <c r="I4" s="202"/>
      <c r="J4" s="203"/>
      <c r="K4" s="52"/>
      <c r="L4" s="198" t="s">
        <v>75</v>
      </c>
      <c r="M4" s="199"/>
      <c r="N4" s="199"/>
    </row>
    <row r="5" spans="1:14" ht="15">
      <c r="A5" s="5"/>
      <c r="B5" s="6" t="s">
        <v>1</v>
      </c>
      <c r="C5" s="7" t="s">
        <v>2</v>
      </c>
      <c r="D5" s="7" t="s">
        <v>0</v>
      </c>
      <c r="E5" s="6" t="s">
        <v>1</v>
      </c>
      <c r="F5" s="7" t="s">
        <v>2</v>
      </c>
      <c r="G5" s="7" t="s">
        <v>0</v>
      </c>
      <c r="H5" s="6" t="s">
        <v>1</v>
      </c>
      <c r="I5" s="7" t="s">
        <v>2</v>
      </c>
      <c r="J5" s="44" t="s">
        <v>0</v>
      </c>
      <c r="K5" s="7"/>
      <c r="L5" s="60" t="s">
        <v>1</v>
      </c>
      <c r="M5" s="7" t="s">
        <v>2</v>
      </c>
      <c r="N5" s="7" t="s">
        <v>0</v>
      </c>
    </row>
    <row r="6" spans="1:13" s="2" customFormat="1" ht="15">
      <c r="A6" s="8" t="s">
        <v>23</v>
      </c>
      <c r="B6" s="9"/>
      <c r="C6" s="10"/>
      <c r="E6" s="9"/>
      <c r="F6" s="10"/>
      <c r="H6" s="11"/>
      <c r="I6" s="12"/>
      <c r="J6" s="25"/>
      <c r="L6" s="61"/>
      <c r="M6" s="12"/>
    </row>
    <row r="7" spans="1:14" ht="15">
      <c r="A7" s="2" t="s">
        <v>24</v>
      </c>
      <c r="B7" s="180">
        <v>20003</v>
      </c>
      <c r="C7" s="41">
        <v>19551</v>
      </c>
      <c r="D7" s="42">
        <v>39554</v>
      </c>
      <c r="E7" s="180">
        <v>25410</v>
      </c>
      <c r="F7" s="41">
        <v>24808</v>
      </c>
      <c r="G7" s="42">
        <v>50218</v>
      </c>
      <c r="H7" s="180">
        <v>25777</v>
      </c>
      <c r="I7" s="42">
        <v>24801</v>
      </c>
      <c r="J7" s="45">
        <v>50578</v>
      </c>
      <c r="K7" s="40"/>
      <c r="L7" s="43">
        <v>124528</v>
      </c>
      <c r="M7" s="40">
        <v>118954</v>
      </c>
      <c r="N7" s="40">
        <v>243482</v>
      </c>
    </row>
    <row r="8" spans="1:14" ht="15">
      <c r="A8" s="2" t="s">
        <v>25</v>
      </c>
      <c r="B8" s="180">
        <v>21814</v>
      </c>
      <c r="C8" s="41">
        <v>21214</v>
      </c>
      <c r="D8" s="42">
        <v>43028</v>
      </c>
      <c r="E8" s="180">
        <v>25943</v>
      </c>
      <c r="F8" s="41">
        <v>25417</v>
      </c>
      <c r="G8" s="42">
        <v>51360</v>
      </c>
      <c r="H8" s="180">
        <v>26000</v>
      </c>
      <c r="I8" s="42">
        <v>25339</v>
      </c>
      <c r="J8" s="45">
        <v>51339</v>
      </c>
      <c r="K8" s="42"/>
      <c r="L8" s="62">
        <v>128110</v>
      </c>
      <c r="M8" s="42">
        <v>122281</v>
      </c>
      <c r="N8" s="42">
        <v>250391</v>
      </c>
    </row>
    <row r="9" spans="1:14" ht="15">
      <c r="A9" s="2" t="s">
        <v>26</v>
      </c>
      <c r="B9" s="180">
        <v>22965</v>
      </c>
      <c r="C9" s="41">
        <v>22557</v>
      </c>
      <c r="D9" s="42">
        <v>45522</v>
      </c>
      <c r="E9" s="180">
        <v>26211</v>
      </c>
      <c r="F9" s="41">
        <v>25944</v>
      </c>
      <c r="G9" s="42">
        <v>52155</v>
      </c>
      <c r="H9" s="180">
        <v>25263</v>
      </c>
      <c r="I9" s="42">
        <v>24730</v>
      </c>
      <c r="J9" s="45">
        <v>49993</v>
      </c>
      <c r="K9" s="42"/>
      <c r="L9" s="62">
        <v>131375</v>
      </c>
      <c r="M9" s="42">
        <v>126049</v>
      </c>
      <c r="N9" s="42">
        <v>257424</v>
      </c>
    </row>
    <row r="10" spans="1:14" ht="15">
      <c r="A10" s="25" t="s">
        <v>77</v>
      </c>
      <c r="B10" s="42">
        <v>24344</v>
      </c>
      <c r="C10" s="41">
        <v>23608</v>
      </c>
      <c r="D10" s="42">
        <v>47952</v>
      </c>
      <c r="E10" s="62">
        <v>26738</v>
      </c>
      <c r="F10" s="42">
        <v>25916</v>
      </c>
      <c r="G10" s="45">
        <v>52654</v>
      </c>
      <c r="H10" s="42">
        <v>24705</v>
      </c>
      <c r="I10" s="42">
        <v>24138</v>
      </c>
      <c r="J10" s="45">
        <v>48843</v>
      </c>
      <c r="K10" s="42"/>
      <c r="L10" s="62">
        <v>134027</v>
      </c>
      <c r="M10" s="42">
        <v>128576</v>
      </c>
      <c r="N10" s="42">
        <v>262603</v>
      </c>
    </row>
    <row r="11" spans="1:14" ht="15">
      <c r="A11" s="25" t="s">
        <v>78</v>
      </c>
      <c r="B11" s="42">
        <v>25754</v>
      </c>
      <c r="C11" s="41">
        <v>24908</v>
      </c>
      <c r="D11" s="42">
        <v>50662</v>
      </c>
      <c r="E11" s="62">
        <v>27338</v>
      </c>
      <c r="F11" s="42">
        <v>26300</v>
      </c>
      <c r="G11" s="45">
        <v>53638</v>
      </c>
      <c r="H11" s="42">
        <v>25397</v>
      </c>
      <c r="I11" s="42">
        <v>24500</v>
      </c>
      <c r="J11" s="45">
        <v>49897</v>
      </c>
      <c r="K11" s="42"/>
      <c r="L11" s="62">
        <v>135944</v>
      </c>
      <c r="M11" s="42">
        <v>130009</v>
      </c>
      <c r="N11" s="42">
        <v>265953</v>
      </c>
    </row>
    <row r="12" spans="1:14" ht="15">
      <c r="A12" s="25" t="s">
        <v>79</v>
      </c>
      <c r="B12" s="42">
        <v>27185</v>
      </c>
      <c r="C12" s="41">
        <v>26196</v>
      </c>
      <c r="D12" s="42">
        <v>53381</v>
      </c>
      <c r="E12" s="62">
        <v>28148</v>
      </c>
      <c r="F12" s="42">
        <v>26881</v>
      </c>
      <c r="G12" s="45">
        <v>55029</v>
      </c>
      <c r="H12" s="42">
        <v>25548</v>
      </c>
      <c r="I12" s="42">
        <v>24652</v>
      </c>
      <c r="J12" s="45">
        <v>50200</v>
      </c>
      <c r="K12" s="42"/>
      <c r="L12" s="62">
        <v>137630</v>
      </c>
      <c r="M12" s="42">
        <v>131567</v>
      </c>
      <c r="N12" s="42">
        <v>269197</v>
      </c>
    </row>
    <row r="13" spans="1:14" ht="15">
      <c r="A13" s="25" t="s">
        <v>80</v>
      </c>
      <c r="B13" s="42">
        <v>28202</v>
      </c>
      <c r="C13" s="41">
        <v>27125</v>
      </c>
      <c r="D13" s="42">
        <v>55327</v>
      </c>
      <c r="E13" s="62">
        <v>28249</v>
      </c>
      <c r="F13" s="42">
        <v>27135</v>
      </c>
      <c r="G13" s="45">
        <v>55384</v>
      </c>
      <c r="H13" s="42">
        <v>26179</v>
      </c>
      <c r="I13" s="42">
        <v>25114</v>
      </c>
      <c r="J13" s="45">
        <v>51293</v>
      </c>
      <c r="K13" s="42"/>
      <c r="L13" s="62">
        <v>137301</v>
      </c>
      <c r="M13" s="42">
        <v>131152</v>
      </c>
      <c r="N13" s="42">
        <v>268453</v>
      </c>
    </row>
    <row r="14" spans="1:14" ht="15">
      <c r="A14" s="25" t="s">
        <v>81</v>
      </c>
      <c r="B14" s="42">
        <v>29271</v>
      </c>
      <c r="C14" s="41">
        <v>28252</v>
      </c>
      <c r="D14" s="42">
        <v>57523</v>
      </c>
      <c r="E14" s="62">
        <v>28460</v>
      </c>
      <c r="F14" s="42">
        <v>27331</v>
      </c>
      <c r="G14" s="45">
        <v>55791</v>
      </c>
      <c r="H14" s="42">
        <v>27456</v>
      </c>
      <c r="I14" s="42">
        <v>26560</v>
      </c>
      <c r="J14" s="45">
        <v>54016</v>
      </c>
      <c r="K14" s="42"/>
      <c r="L14" s="62">
        <v>136756</v>
      </c>
      <c r="M14" s="42">
        <v>131000</v>
      </c>
      <c r="N14" s="42">
        <v>267756</v>
      </c>
    </row>
    <row r="15" spans="1:14" ht="15">
      <c r="A15" s="25" t="s">
        <v>94</v>
      </c>
      <c r="B15" s="42">
        <v>30555</v>
      </c>
      <c r="C15" s="41">
        <v>29313</v>
      </c>
      <c r="D15" s="42">
        <v>59868</v>
      </c>
      <c r="E15" s="62">
        <v>28465</v>
      </c>
      <c r="F15" s="42">
        <v>27221</v>
      </c>
      <c r="G15" s="45">
        <v>55686</v>
      </c>
      <c r="H15" s="42">
        <v>26638</v>
      </c>
      <c r="I15" s="42">
        <v>25610</v>
      </c>
      <c r="J15" s="45">
        <v>52248</v>
      </c>
      <c r="K15" s="42"/>
      <c r="L15" s="62">
        <v>136315</v>
      </c>
      <c r="M15" s="42">
        <v>130064</v>
      </c>
      <c r="N15" s="42">
        <v>266379</v>
      </c>
    </row>
    <row r="16" spans="1:14" ht="15">
      <c r="A16" s="25" t="s">
        <v>98</v>
      </c>
      <c r="B16" s="42">
        <v>31504</v>
      </c>
      <c r="C16" s="41">
        <v>30448</v>
      </c>
      <c r="D16" s="42">
        <v>61952</v>
      </c>
      <c r="E16" s="62">
        <v>27970</v>
      </c>
      <c r="F16" s="42">
        <v>26923</v>
      </c>
      <c r="G16" s="45">
        <v>54893</v>
      </c>
      <c r="H16" s="42">
        <v>28514</v>
      </c>
      <c r="I16" s="42">
        <v>27442</v>
      </c>
      <c r="J16" s="45">
        <v>55956</v>
      </c>
      <c r="K16" s="42"/>
      <c r="L16" s="62">
        <v>134926</v>
      </c>
      <c r="M16" s="42">
        <v>128863</v>
      </c>
      <c r="N16" s="42">
        <v>263789</v>
      </c>
    </row>
    <row r="17" spans="2:14" ht="15">
      <c r="B17" s="62"/>
      <c r="C17" s="42"/>
      <c r="D17" s="45"/>
      <c r="E17" s="62"/>
      <c r="F17" s="42"/>
      <c r="G17" s="45"/>
      <c r="H17" s="42"/>
      <c r="I17" s="42"/>
      <c r="J17" s="45"/>
      <c r="K17" s="40"/>
      <c r="L17" s="43"/>
      <c r="M17" s="40"/>
      <c r="N17" s="40"/>
    </row>
    <row r="18" spans="1:14" s="2" customFormat="1" ht="15">
      <c r="A18" s="1" t="s">
        <v>27</v>
      </c>
      <c r="B18" s="181"/>
      <c r="C18" s="182"/>
      <c r="D18" s="42"/>
      <c r="E18" s="181"/>
      <c r="F18" s="182"/>
      <c r="G18" s="42"/>
      <c r="H18" s="180"/>
      <c r="I18" s="42"/>
      <c r="J18" s="45"/>
      <c r="K18" s="40"/>
      <c r="L18" s="43"/>
      <c r="M18" s="40"/>
      <c r="N18" s="40"/>
    </row>
    <row r="19" spans="1:14" ht="15">
      <c r="A19" s="2" t="s">
        <v>24</v>
      </c>
      <c r="B19" s="180">
        <v>23827</v>
      </c>
      <c r="C19" s="41">
        <v>24161</v>
      </c>
      <c r="D19" s="42">
        <v>47988</v>
      </c>
      <c r="E19" s="180">
        <v>41146</v>
      </c>
      <c r="F19" s="41">
        <v>42656</v>
      </c>
      <c r="G19" s="42">
        <v>83802</v>
      </c>
      <c r="H19" s="180">
        <v>45648</v>
      </c>
      <c r="I19" s="42">
        <v>46860</v>
      </c>
      <c r="J19" s="45">
        <v>92508</v>
      </c>
      <c r="K19" s="40"/>
      <c r="L19" s="43">
        <v>191372</v>
      </c>
      <c r="M19" s="40">
        <v>190510</v>
      </c>
      <c r="N19" s="40">
        <v>381882</v>
      </c>
    </row>
    <row r="20" spans="1:14" ht="15">
      <c r="A20" s="2" t="s">
        <v>25</v>
      </c>
      <c r="B20" s="180">
        <v>25590</v>
      </c>
      <c r="C20" s="41">
        <v>26023</v>
      </c>
      <c r="D20" s="42">
        <v>51613</v>
      </c>
      <c r="E20" s="180">
        <v>40489</v>
      </c>
      <c r="F20" s="41">
        <v>41903</v>
      </c>
      <c r="G20" s="42">
        <v>82392</v>
      </c>
      <c r="H20" s="180">
        <v>45167</v>
      </c>
      <c r="I20" s="42">
        <v>45943</v>
      </c>
      <c r="J20" s="45">
        <v>91110</v>
      </c>
      <c r="K20" s="42"/>
      <c r="L20" s="62">
        <v>190705</v>
      </c>
      <c r="M20" s="42">
        <v>189492</v>
      </c>
      <c r="N20" s="42">
        <v>380197</v>
      </c>
    </row>
    <row r="21" spans="1:14" ht="15">
      <c r="A21" s="2" t="s">
        <v>26</v>
      </c>
      <c r="B21" s="180">
        <v>27618</v>
      </c>
      <c r="C21" s="41">
        <v>28030</v>
      </c>
      <c r="D21" s="42">
        <v>55648</v>
      </c>
      <c r="E21" s="180">
        <v>40287</v>
      </c>
      <c r="F21" s="41">
        <v>41633</v>
      </c>
      <c r="G21" s="42">
        <v>81920</v>
      </c>
      <c r="H21" s="180">
        <v>44069</v>
      </c>
      <c r="I21" s="42">
        <v>45111</v>
      </c>
      <c r="J21" s="45">
        <v>89180</v>
      </c>
      <c r="K21" s="42"/>
      <c r="L21" s="62">
        <v>191468</v>
      </c>
      <c r="M21" s="42">
        <v>190515</v>
      </c>
      <c r="N21" s="42">
        <v>381983</v>
      </c>
    </row>
    <row r="22" spans="1:14" ht="15">
      <c r="A22" s="25" t="s">
        <v>77</v>
      </c>
      <c r="B22" s="40">
        <v>29878</v>
      </c>
      <c r="C22" s="41">
        <v>30343</v>
      </c>
      <c r="D22" s="42">
        <v>60221</v>
      </c>
      <c r="E22" s="62">
        <v>40261</v>
      </c>
      <c r="F22" s="42">
        <v>41775</v>
      </c>
      <c r="G22" s="45">
        <v>82036</v>
      </c>
      <c r="H22" s="42">
        <v>43057</v>
      </c>
      <c r="I22" s="42">
        <v>44039</v>
      </c>
      <c r="J22" s="45">
        <v>87096</v>
      </c>
      <c r="K22" s="42"/>
      <c r="L22" s="62">
        <v>194195</v>
      </c>
      <c r="M22" s="42">
        <v>192501</v>
      </c>
      <c r="N22" s="42">
        <v>386696</v>
      </c>
    </row>
    <row r="23" spans="1:14" ht="15">
      <c r="A23" s="25" t="s">
        <v>78</v>
      </c>
      <c r="B23" s="40">
        <v>32301</v>
      </c>
      <c r="C23" s="41">
        <v>32690</v>
      </c>
      <c r="D23" s="42">
        <v>64991</v>
      </c>
      <c r="E23" s="62">
        <v>40395</v>
      </c>
      <c r="F23" s="42">
        <v>41907</v>
      </c>
      <c r="G23" s="45">
        <v>82302</v>
      </c>
      <c r="H23" s="42">
        <v>44245</v>
      </c>
      <c r="I23" s="42">
        <v>45207</v>
      </c>
      <c r="J23" s="45">
        <v>89452</v>
      </c>
      <c r="K23" s="42"/>
      <c r="L23" s="62">
        <v>197142</v>
      </c>
      <c r="M23" s="42">
        <v>195209</v>
      </c>
      <c r="N23" s="42">
        <v>392351</v>
      </c>
    </row>
    <row r="24" spans="1:14" ht="15">
      <c r="A24" s="25" t="s">
        <v>79</v>
      </c>
      <c r="B24" s="40">
        <v>34248</v>
      </c>
      <c r="C24" s="41">
        <v>34748</v>
      </c>
      <c r="D24" s="42">
        <v>68996</v>
      </c>
      <c r="E24" s="62">
        <v>40609</v>
      </c>
      <c r="F24" s="42">
        <v>42446</v>
      </c>
      <c r="G24" s="45">
        <v>83055</v>
      </c>
      <c r="H24" s="42">
        <v>44348</v>
      </c>
      <c r="I24" s="42">
        <v>45256</v>
      </c>
      <c r="J24" s="45">
        <v>89604</v>
      </c>
      <c r="K24" s="42"/>
      <c r="L24" s="62">
        <v>200879</v>
      </c>
      <c r="M24" s="42">
        <v>198850</v>
      </c>
      <c r="N24" s="42">
        <v>399729</v>
      </c>
    </row>
    <row r="25" spans="1:14" ht="15">
      <c r="A25" s="25" t="s">
        <v>80</v>
      </c>
      <c r="B25" s="40">
        <v>36516</v>
      </c>
      <c r="C25" s="41">
        <v>36947</v>
      </c>
      <c r="D25" s="42">
        <v>73463</v>
      </c>
      <c r="E25" s="62">
        <v>41605</v>
      </c>
      <c r="F25" s="42">
        <v>42988</v>
      </c>
      <c r="G25" s="45">
        <v>84593</v>
      </c>
      <c r="H25" s="42">
        <v>47040</v>
      </c>
      <c r="I25" s="42">
        <v>48176</v>
      </c>
      <c r="J25" s="45">
        <v>95216</v>
      </c>
      <c r="K25" s="42"/>
      <c r="L25" s="62">
        <v>206819</v>
      </c>
      <c r="M25" s="42">
        <v>204278</v>
      </c>
      <c r="N25" s="42">
        <v>411097</v>
      </c>
    </row>
    <row r="26" spans="1:14" ht="15">
      <c r="A26" s="25" t="s">
        <v>81</v>
      </c>
      <c r="B26" s="40">
        <v>39429</v>
      </c>
      <c r="C26" s="41">
        <v>39609</v>
      </c>
      <c r="D26" s="42">
        <v>79038</v>
      </c>
      <c r="E26" s="62">
        <v>43205</v>
      </c>
      <c r="F26" s="42">
        <v>44214</v>
      </c>
      <c r="G26" s="45">
        <v>87419</v>
      </c>
      <c r="H26" s="42">
        <v>51263</v>
      </c>
      <c r="I26" s="42">
        <v>52377</v>
      </c>
      <c r="J26" s="45">
        <v>103640</v>
      </c>
      <c r="K26" s="42"/>
      <c r="L26" s="62">
        <v>213107</v>
      </c>
      <c r="M26" s="42">
        <v>209804</v>
      </c>
      <c r="N26" s="42">
        <v>422911</v>
      </c>
    </row>
    <row r="27" spans="1:14" ht="15">
      <c r="A27" s="25" t="s">
        <v>94</v>
      </c>
      <c r="B27" s="40">
        <v>41982</v>
      </c>
      <c r="C27" s="41">
        <v>42054</v>
      </c>
      <c r="D27" s="42">
        <v>84036</v>
      </c>
      <c r="E27" s="62">
        <v>44069</v>
      </c>
      <c r="F27" s="42">
        <v>45003</v>
      </c>
      <c r="G27" s="45">
        <v>89072</v>
      </c>
      <c r="H27" s="42">
        <v>51392</v>
      </c>
      <c r="I27" s="42">
        <v>52772</v>
      </c>
      <c r="J27" s="45">
        <v>104164</v>
      </c>
      <c r="K27" s="42"/>
      <c r="L27" s="62">
        <v>217832</v>
      </c>
      <c r="M27" s="42">
        <v>214459</v>
      </c>
      <c r="N27" s="42">
        <v>432291</v>
      </c>
    </row>
    <row r="28" spans="1:14" ht="15">
      <c r="A28" s="25" t="s">
        <v>98</v>
      </c>
      <c r="B28" s="40">
        <v>44499</v>
      </c>
      <c r="C28" s="41">
        <v>44430</v>
      </c>
      <c r="D28" s="42">
        <v>88929</v>
      </c>
      <c r="E28" s="62">
        <v>44849</v>
      </c>
      <c r="F28" s="42">
        <v>45859</v>
      </c>
      <c r="G28" s="45">
        <v>90708</v>
      </c>
      <c r="H28" s="42">
        <v>55156</v>
      </c>
      <c r="I28" s="42">
        <v>56842</v>
      </c>
      <c r="J28" s="45">
        <v>111998</v>
      </c>
      <c r="K28" s="42"/>
      <c r="L28" s="62">
        <v>220849</v>
      </c>
      <c r="M28" s="42">
        <v>217930</v>
      </c>
      <c r="N28" s="42">
        <v>438779</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T58"/>
  <sheetViews>
    <sheetView zoomScalePageLayoutView="0" workbookViewId="0" topLeftCell="A1">
      <selection activeCell="A58" sqref="A58"/>
    </sheetView>
  </sheetViews>
  <sheetFormatPr defaultColWidth="8.8515625" defaultRowHeight="15"/>
  <cols>
    <col min="1" max="1" width="24.8515625" style="29" customWidth="1"/>
    <col min="2" max="2" width="11.421875" style="22" customWidth="1"/>
    <col min="3" max="3" width="11.140625" style="22" customWidth="1"/>
    <col min="4" max="4" width="8.7109375" style="55" customWidth="1"/>
    <col min="5" max="5" width="11.421875" style="22" customWidth="1"/>
    <col min="6" max="7" width="11.57421875" style="22" customWidth="1"/>
    <col min="8" max="8" width="9.57421875" style="22" customWidth="1"/>
    <col min="9" max="10" width="10.28125" style="55" customWidth="1"/>
    <col min="11" max="11" width="26.421875" style="22" customWidth="1"/>
    <col min="12" max="14" width="9.7109375" style="22" customWidth="1"/>
    <col min="15" max="15" width="9.7109375" style="55" customWidth="1"/>
    <col min="16" max="18" width="9.7109375" style="22" customWidth="1"/>
    <col min="19" max="19" width="10.7109375" style="22" customWidth="1"/>
    <col min="20" max="20" width="10.28125" style="55" customWidth="1"/>
    <col min="21" max="16384" width="8.8515625" style="22" customWidth="1"/>
  </cols>
  <sheetData>
    <row r="1" spans="1:20" ht="15">
      <c r="A1" s="1"/>
      <c r="K1" s="29"/>
      <c r="L1" s="205"/>
      <c r="M1" s="205"/>
      <c r="N1" s="205"/>
      <c r="O1" s="205"/>
      <c r="P1" s="205"/>
      <c r="Q1" s="205"/>
      <c r="R1" s="205"/>
      <c r="S1" s="205"/>
      <c r="T1" s="205"/>
    </row>
    <row r="2" spans="1:20" ht="15">
      <c r="A2" s="205" t="s">
        <v>21</v>
      </c>
      <c r="B2" s="205"/>
      <c r="C2" s="205"/>
      <c r="D2" s="205"/>
      <c r="E2" s="205"/>
      <c r="F2" s="205"/>
      <c r="G2" s="205"/>
      <c r="H2" s="205"/>
      <c r="I2" s="205"/>
      <c r="J2" s="160"/>
      <c r="K2" s="205" t="s">
        <v>21</v>
      </c>
      <c r="L2" s="205"/>
      <c r="M2" s="205"/>
      <c r="N2" s="205"/>
      <c r="O2" s="205"/>
      <c r="P2" s="205"/>
      <c r="Q2" s="205"/>
      <c r="R2" s="205"/>
      <c r="S2" s="205"/>
      <c r="T2" s="205"/>
    </row>
    <row r="3" spans="1:20" s="189" customFormat="1" ht="15">
      <c r="A3" s="209" t="s">
        <v>95</v>
      </c>
      <c r="B3" s="209"/>
      <c r="C3" s="209"/>
      <c r="D3" s="209"/>
      <c r="E3" s="209"/>
      <c r="F3" s="209"/>
      <c r="G3" s="209"/>
      <c r="H3" s="209"/>
      <c r="I3" s="209"/>
      <c r="J3" s="195"/>
      <c r="K3" s="209" t="s">
        <v>95</v>
      </c>
      <c r="L3" s="209"/>
      <c r="M3" s="209"/>
      <c r="N3" s="209"/>
      <c r="O3" s="209"/>
      <c r="P3" s="209"/>
      <c r="Q3" s="209"/>
      <c r="R3" s="209"/>
      <c r="S3" s="209"/>
      <c r="T3" s="209"/>
    </row>
    <row r="4" spans="1:20" ht="6.75" customHeight="1">
      <c r="A4" s="160"/>
      <c r="B4" s="160"/>
      <c r="C4" s="160"/>
      <c r="D4" s="160"/>
      <c r="E4" s="160"/>
      <c r="F4" s="160"/>
      <c r="G4" s="160"/>
      <c r="H4" s="160"/>
      <c r="I4" s="160"/>
      <c r="J4" s="160"/>
      <c r="K4" s="156"/>
      <c r="L4" s="156"/>
      <c r="M4" s="156"/>
      <c r="N4" s="156"/>
      <c r="O4" s="156"/>
      <c r="P4" s="156"/>
      <c r="Q4" s="156"/>
      <c r="R4" s="156"/>
      <c r="S4" s="156"/>
      <c r="T4" s="156"/>
    </row>
    <row r="5" spans="1:20" ht="15">
      <c r="A5" s="205" t="s">
        <v>28</v>
      </c>
      <c r="B5" s="205"/>
      <c r="C5" s="205"/>
      <c r="D5" s="205"/>
      <c r="E5" s="205"/>
      <c r="F5" s="205"/>
      <c r="G5" s="205"/>
      <c r="H5" s="205"/>
      <c r="I5" s="205"/>
      <c r="J5" s="160"/>
      <c r="K5" s="205" t="s">
        <v>16</v>
      </c>
      <c r="L5" s="205"/>
      <c r="M5" s="205"/>
      <c r="N5" s="205"/>
      <c r="O5" s="205"/>
      <c r="P5" s="205"/>
      <c r="Q5" s="205"/>
      <c r="R5" s="205"/>
      <c r="S5" s="205"/>
      <c r="T5" s="205"/>
    </row>
    <row r="6" spans="1:20" ht="7.5" customHeight="1" thickBot="1">
      <c r="A6" s="160"/>
      <c r="B6" s="160"/>
      <c r="C6" s="160"/>
      <c r="D6" s="160"/>
      <c r="E6" s="160"/>
      <c r="F6" s="160"/>
      <c r="G6" s="160"/>
      <c r="H6" s="160"/>
      <c r="I6" s="160"/>
      <c r="J6" s="160"/>
      <c r="K6" s="160"/>
      <c r="L6" s="160"/>
      <c r="M6" s="160"/>
      <c r="N6" s="160"/>
      <c r="O6" s="160"/>
      <c r="P6" s="160"/>
      <c r="Q6" s="160"/>
      <c r="R6" s="160"/>
      <c r="S6" s="160"/>
      <c r="T6" s="160"/>
    </row>
    <row r="7" spans="1:20" ht="15">
      <c r="A7" s="159"/>
      <c r="B7" s="210" t="s">
        <v>34</v>
      </c>
      <c r="C7" s="210"/>
      <c r="D7" s="210"/>
      <c r="E7" s="206" t="s">
        <v>35</v>
      </c>
      <c r="F7" s="207"/>
      <c r="G7" s="208"/>
      <c r="H7" s="161"/>
      <c r="I7" s="159"/>
      <c r="J7" s="156"/>
      <c r="K7" s="162"/>
      <c r="L7" s="210" t="s">
        <v>34</v>
      </c>
      <c r="M7" s="210"/>
      <c r="N7" s="210"/>
      <c r="O7" s="210"/>
      <c r="P7" s="206" t="s">
        <v>35</v>
      </c>
      <c r="Q7" s="207"/>
      <c r="R7" s="208"/>
      <c r="S7" s="161"/>
      <c r="T7" s="159"/>
    </row>
    <row r="8" spans="2:20" ht="69" customHeight="1">
      <c r="B8" s="69" t="s">
        <v>49</v>
      </c>
      <c r="C8" s="69" t="s">
        <v>59</v>
      </c>
      <c r="D8" s="70" t="s">
        <v>37</v>
      </c>
      <c r="E8" s="69" t="s">
        <v>50</v>
      </c>
      <c r="F8" s="69" t="s">
        <v>60</v>
      </c>
      <c r="G8" s="70" t="s">
        <v>38</v>
      </c>
      <c r="H8" s="69" t="s">
        <v>33</v>
      </c>
      <c r="I8" s="71" t="s">
        <v>15</v>
      </c>
      <c r="J8" s="67"/>
      <c r="K8" s="72"/>
      <c r="L8" s="68" t="s">
        <v>29</v>
      </c>
      <c r="M8" s="69" t="s">
        <v>30</v>
      </c>
      <c r="N8" s="69" t="s">
        <v>31</v>
      </c>
      <c r="O8" s="70" t="s">
        <v>37</v>
      </c>
      <c r="P8" s="69" t="s">
        <v>36</v>
      </c>
      <c r="Q8" s="69" t="s">
        <v>32</v>
      </c>
      <c r="R8" s="70" t="s">
        <v>38</v>
      </c>
      <c r="S8" s="69" t="s">
        <v>33</v>
      </c>
      <c r="T8" s="71" t="s">
        <v>15</v>
      </c>
    </row>
    <row r="9" spans="1:20" ht="15">
      <c r="A9" s="163" t="s">
        <v>3</v>
      </c>
      <c r="B9" s="164"/>
      <c r="C9" s="164"/>
      <c r="D9" s="165"/>
      <c r="E9" s="166"/>
      <c r="F9" s="166"/>
      <c r="G9" s="165"/>
      <c r="H9" s="166"/>
      <c r="I9" s="167"/>
      <c r="J9" s="30"/>
      <c r="K9" s="168" t="s">
        <v>3</v>
      </c>
      <c r="L9" s="169"/>
      <c r="M9" s="164"/>
      <c r="N9" s="166"/>
      <c r="O9" s="170"/>
      <c r="P9" s="166"/>
      <c r="Q9" s="166"/>
      <c r="R9" s="165"/>
      <c r="S9" s="166"/>
      <c r="T9" s="167"/>
    </row>
    <row r="10" spans="1:20" ht="15">
      <c r="A10" s="23" t="s">
        <v>4</v>
      </c>
      <c r="B10" s="13">
        <v>2105</v>
      </c>
      <c r="C10" s="13">
        <v>753</v>
      </c>
      <c r="D10" s="53">
        <f>SUM(B10:C10)</f>
        <v>2858</v>
      </c>
      <c r="E10" s="13">
        <v>7104</v>
      </c>
      <c r="F10" s="13">
        <v>1171</v>
      </c>
      <c r="G10" s="53">
        <f>SUM(E10:F10)</f>
        <v>8275</v>
      </c>
      <c r="H10" s="13">
        <v>38</v>
      </c>
      <c r="I10" s="53">
        <f>SUM(H10,G10,D10)</f>
        <v>11171</v>
      </c>
      <c r="J10" s="65"/>
      <c r="K10" s="171" t="s">
        <v>4</v>
      </c>
      <c r="L10" s="172">
        <v>733</v>
      </c>
      <c r="M10" s="13">
        <v>857</v>
      </c>
      <c r="N10" s="13">
        <v>1862</v>
      </c>
      <c r="O10" s="53">
        <f>SUM(L10:N10)</f>
        <v>3452</v>
      </c>
      <c r="P10" s="13">
        <v>3410</v>
      </c>
      <c r="Q10" s="13">
        <v>4241</v>
      </c>
      <c r="R10" s="53">
        <f>SUM(P10:Q10)</f>
        <v>7651</v>
      </c>
      <c r="S10" s="13">
        <v>68</v>
      </c>
      <c r="T10" s="53">
        <f>SUM(R10,O10,S10)</f>
        <v>11171</v>
      </c>
    </row>
    <row r="11" spans="1:20" ht="15">
      <c r="A11" s="23" t="s">
        <v>5</v>
      </c>
      <c r="B11" s="13">
        <v>6929</v>
      </c>
      <c r="C11" s="13">
        <v>2108</v>
      </c>
      <c r="D11" s="53">
        <f>SUM(B11:C11)</f>
        <v>9037</v>
      </c>
      <c r="E11" s="13">
        <v>30277</v>
      </c>
      <c r="F11" s="13">
        <v>3855</v>
      </c>
      <c r="G11" s="53">
        <f>SUM(E11:F11)</f>
        <v>34132</v>
      </c>
      <c r="H11" s="13">
        <v>183</v>
      </c>
      <c r="I11" s="53">
        <f>SUM(H11,G11,D11)</f>
        <v>43352</v>
      </c>
      <c r="J11" s="65"/>
      <c r="K11" s="171" t="s">
        <v>5</v>
      </c>
      <c r="L11" s="172">
        <v>1408</v>
      </c>
      <c r="M11" s="13">
        <v>2280</v>
      </c>
      <c r="N11" s="13">
        <v>4913</v>
      </c>
      <c r="O11" s="53">
        <f>SUM(L11:N11)</f>
        <v>8601</v>
      </c>
      <c r="P11" s="13">
        <v>13683</v>
      </c>
      <c r="Q11" s="13">
        <v>20783</v>
      </c>
      <c r="R11" s="53">
        <f>SUM(P11:Q11)</f>
        <v>34466</v>
      </c>
      <c r="S11" s="13">
        <v>285</v>
      </c>
      <c r="T11" s="53">
        <f>SUM(R11,O11,S11)</f>
        <v>43352</v>
      </c>
    </row>
    <row r="12" spans="1:20" ht="15">
      <c r="A12" s="23" t="s">
        <v>6</v>
      </c>
      <c r="B12" s="13">
        <v>0</v>
      </c>
      <c r="C12" s="13">
        <v>0</v>
      </c>
      <c r="D12" s="53">
        <f>SUM(B12:C12)</f>
        <v>0</v>
      </c>
      <c r="E12" s="13">
        <v>0</v>
      </c>
      <c r="F12" s="13">
        <v>0</v>
      </c>
      <c r="G12" s="53">
        <f>SUM(E12:F12)</f>
        <v>0</v>
      </c>
      <c r="H12" s="13">
        <v>0</v>
      </c>
      <c r="I12" s="53">
        <f>SUM(H12,G12,D12)</f>
        <v>0</v>
      </c>
      <c r="J12" s="65"/>
      <c r="K12" s="171" t="s">
        <v>6</v>
      </c>
      <c r="L12" s="172">
        <v>0</v>
      </c>
      <c r="M12" s="13">
        <v>0</v>
      </c>
      <c r="N12" s="13">
        <v>0</v>
      </c>
      <c r="O12" s="53">
        <v>0</v>
      </c>
      <c r="P12" s="13">
        <v>0</v>
      </c>
      <c r="Q12" s="13">
        <v>0</v>
      </c>
      <c r="R12" s="53">
        <v>0</v>
      </c>
      <c r="S12" s="13">
        <v>0</v>
      </c>
      <c r="T12" s="53">
        <v>0</v>
      </c>
    </row>
    <row r="13" spans="1:20" ht="15">
      <c r="A13" s="23" t="s">
        <v>7</v>
      </c>
      <c r="B13" s="13">
        <v>5008</v>
      </c>
      <c r="C13" s="13">
        <v>1334</v>
      </c>
      <c r="D13" s="53">
        <f>SUM(B13:C13)</f>
        <v>6342</v>
      </c>
      <c r="E13" s="13">
        <v>12948</v>
      </c>
      <c r="F13" s="13">
        <v>1965</v>
      </c>
      <c r="G13" s="53">
        <f>SUM(E13:F13)</f>
        <v>14913</v>
      </c>
      <c r="H13" s="13">
        <v>40</v>
      </c>
      <c r="I13" s="53">
        <f>SUM(H13,G13,D13)</f>
        <v>21295</v>
      </c>
      <c r="J13" s="65"/>
      <c r="K13" s="171" t="s">
        <v>7</v>
      </c>
      <c r="L13" s="172">
        <v>2090</v>
      </c>
      <c r="M13" s="13">
        <v>1890</v>
      </c>
      <c r="N13" s="13">
        <v>2992</v>
      </c>
      <c r="O13" s="53">
        <f>SUM(L13:N13)</f>
        <v>6972</v>
      </c>
      <c r="P13" s="13">
        <v>6270</v>
      </c>
      <c r="Q13" s="13">
        <v>7989</v>
      </c>
      <c r="R13" s="53">
        <f>SUM(P13:Q13)</f>
        <v>14259</v>
      </c>
      <c r="S13" s="13">
        <v>64</v>
      </c>
      <c r="T13" s="53">
        <f>SUM(R13,O13,S13)</f>
        <v>21295</v>
      </c>
    </row>
    <row r="14" spans="1:20" ht="15">
      <c r="A14" s="173" t="s">
        <v>0</v>
      </c>
      <c r="B14" s="17">
        <v>14042</v>
      </c>
      <c r="C14" s="17">
        <v>4195</v>
      </c>
      <c r="D14" s="17">
        <f>SUM(B14:C14)</f>
        <v>18237</v>
      </c>
      <c r="E14" s="17">
        <v>50329</v>
      </c>
      <c r="F14" s="17">
        <v>6991</v>
      </c>
      <c r="G14" s="17">
        <f>SUM(E14:F14)</f>
        <v>57320</v>
      </c>
      <c r="H14" s="17">
        <v>261</v>
      </c>
      <c r="I14" s="17">
        <f>SUM(H14,G14,D14)</f>
        <v>75818</v>
      </c>
      <c r="J14" s="66"/>
      <c r="K14" s="174" t="s">
        <v>0</v>
      </c>
      <c r="L14" s="16">
        <v>4231</v>
      </c>
      <c r="M14" s="17">
        <v>5027</v>
      </c>
      <c r="N14" s="17">
        <v>9767</v>
      </c>
      <c r="O14" s="17">
        <f>SUM(L14:N14)</f>
        <v>19025</v>
      </c>
      <c r="P14" s="17">
        <v>23363</v>
      </c>
      <c r="Q14" s="17">
        <v>33013</v>
      </c>
      <c r="R14" s="17">
        <f>SUM(P14:Q14)</f>
        <v>56376</v>
      </c>
      <c r="S14" s="17">
        <v>417</v>
      </c>
      <c r="T14" s="17">
        <f>SUM(R14,O14,S14)</f>
        <v>75818</v>
      </c>
    </row>
    <row r="15" spans="1:20" ht="15">
      <c r="A15" s="29" t="s">
        <v>8</v>
      </c>
      <c r="B15" s="13"/>
      <c r="C15" s="13"/>
      <c r="D15" s="53"/>
      <c r="E15" s="13"/>
      <c r="F15" s="13"/>
      <c r="G15" s="53"/>
      <c r="H15" s="13"/>
      <c r="I15" s="53"/>
      <c r="J15" s="65"/>
      <c r="K15" s="175" t="s">
        <v>8</v>
      </c>
      <c r="L15" s="172"/>
      <c r="M15" s="13"/>
      <c r="N15" s="13"/>
      <c r="O15" s="53"/>
      <c r="P15" s="13"/>
      <c r="Q15" s="13"/>
      <c r="R15" s="53"/>
      <c r="S15" s="13"/>
      <c r="T15" s="53"/>
    </row>
    <row r="16" spans="1:20" ht="15">
      <c r="A16" s="23" t="s">
        <v>4</v>
      </c>
      <c r="B16" s="13">
        <v>1689</v>
      </c>
      <c r="C16" s="13">
        <v>566</v>
      </c>
      <c r="D16" s="53">
        <f>SUM(B16:C16)</f>
        <v>2255</v>
      </c>
      <c r="E16" s="13">
        <v>3394</v>
      </c>
      <c r="F16" s="13">
        <v>1010</v>
      </c>
      <c r="G16" s="53">
        <f>SUM(E16:F16)</f>
        <v>4404</v>
      </c>
      <c r="H16" s="13">
        <v>14</v>
      </c>
      <c r="I16" s="53">
        <f>SUM(H16,G16,D16)</f>
        <v>6673</v>
      </c>
      <c r="J16" s="65"/>
      <c r="K16" s="171" t="s">
        <v>4</v>
      </c>
      <c r="L16" s="172">
        <v>190</v>
      </c>
      <c r="M16" s="13">
        <v>296</v>
      </c>
      <c r="N16" s="13">
        <v>908</v>
      </c>
      <c r="O16" s="53">
        <f>SUM(L16:N16)</f>
        <v>1394</v>
      </c>
      <c r="P16" s="13">
        <v>1935</v>
      </c>
      <c r="Q16" s="13">
        <v>3304</v>
      </c>
      <c r="R16" s="53">
        <f>SUM(P16:Q16)</f>
        <v>5239</v>
      </c>
      <c r="S16" s="13">
        <v>40</v>
      </c>
      <c r="T16" s="53">
        <f>SUM(R16,O16,S16)</f>
        <v>6673</v>
      </c>
    </row>
    <row r="17" spans="1:20" ht="15">
      <c r="A17" s="23" t="s">
        <v>5</v>
      </c>
      <c r="B17" s="13">
        <v>4752</v>
      </c>
      <c r="C17" s="13">
        <v>1470</v>
      </c>
      <c r="D17" s="53">
        <f>SUM(B17:C17)</f>
        <v>6222</v>
      </c>
      <c r="E17" s="13">
        <v>13803</v>
      </c>
      <c r="F17" s="13">
        <v>2631</v>
      </c>
      <c r="G17" s="53">
        <f>SUM(E17:F17)</f>
        <v>16434</v>
      </c>
      <c r="H17" s="13">
        <v>75</v>
      </c>
      <c r="I17" s="53">
        <f>SUM(H17,G17,D17)</f>
        <v>22731</v>
      </c>
      <c r="J17" s="65"/>
      <c r="K17" s="171" t="s">
        <v>5</v>
      </c>
      <c r="L17" s="172">
        <v>412</v>
      </c>
      <c r="M17" s="13">
        <v>674</v>
      </c>
      <c r="N17" s="13">
        <v>2000</v>
      </c>
      <c r="O17" s="53">
        <f>SUM(L17:N17)</f>
        <v>3086</v>
      </c>
      <c r="P17" s="13">
        <v>5717</v>
      </c>
      <c r="Q17" s="13">
        <v>13772</v>
      </c>
      <c r="R17" s="53">
        <f>SUM(P17:Q17)</f>
        <v>19489</v>
      </c>
      <c r="S17" s="13">
        <v>156</v>
      </c>
      <c r="T17" s="53">
        <f>SUM(R17,O17,S17)</f>
        <v>22731</v>
      </c>
    </row>
    <row r="18" spans="1:20" ht="15">
      <c r="A18" s="23" t="s">
        <v>6</v>
      </c>
      <c r="B18" s="13">
        <v>0</v>
      </c>
      <c r="C18" s="13">
        <v>0</v>
      </c>
      <c r="D18" s="53">
        <f>SUM(B18:C18)</f>
        <v>0</v>
      </c>
      <c r="E18" s="13">
        <v>0</v>
      </c>
      <c r="F18" s="13">
        <v>0</v>
      </c>
      <c r="G18" s="53">
        <f>SUM(E18:F18)</f>
        <v>0</v>
      </c>
      <c r="H18" s="13">
        <v>0</v>
      </c>
      <c r="I18" s="53">
        <f>SUM(H18,G18,D18)</f>
        <v>0</v>
      </c>
      <c r="J18" s="65"/>
      <c r="K18" s="171" t="s">
        <v>6</v>
      </c>
      <c r="L18" s="172">
        <v>0</v>
      </c>
      <c r="M18" s="13">
        <v>0</v>
      </c>
      <c r="N18" s="13">
        <v>0</v>
      </c>
      <c r="O18" s="53">
        <f>SUM(L18:N18)</f>
        <v>0</v>
      </c>
      <c r="P18" s="13">
        <v>0</v>
      </c>
      <c r="Q18" s="13">
        <v>0</v>
      </c>
      <c r="R18" s="53">
        <f>SUM(P18:Q18)</f>
        <v>0</v>
      </c>
      <c r="S18" s="13">
        <v>0</v>
      </c>
      <c r="T18" s="53">
        <f>SUM(R18,O18,S18)</f>
        <v>0</v>
      </c>
    </row>
    <row r="19" spans="1:20" ht="15">
      <c r="A19" s="23" t="s">
        <v>7</v>
      </c>
      <c r="B19" s="13">
        <v>3031</v>
      </c>
      <c r="C19" s="13">
        <v>770</v>
      </c>
      <c r="D19" s="53">
        <f>SUM(B19:C19)</f>
        <v>3801</v>
      </c>
      <c r="E19" s="13">
        <v>7025</v>
      </c>
      <c r="F19" s="13">
        <v>1534</v>
      </c>
      <c r="G19" s="53">
        <f>SUM(E19:F19)</f>
        <v>8559</v>
      </c>
      <c r="H19" s="13">
        <v>44</v>
      </c>
      <c r="I19" s="53">
        <f>SUM(H19,G19,D19)</f>
        <v>12404</v>
      </c>
      <c r="J19" s="65"/>
      <c r="K19" s="171" t="s">
        <v>7</v>
      </c>
      <c r="L19" s="172">
        <v>193</v>
      </c>
      <c r="M19" s="13">
        <v>376</v>
      </c>
      <c r="N19" s="13">
        <v>1206</v>
      </c>
      <c r="O19" s="53">
        <f>SUM(L19:N19)</f>
        <v>1775</v>
      </c>
      <c r="P19" s="13">
        <v>3606</v>
      </c>
      <c r="Q19" s="13">
        <v>6931</v>
      </c>
      <c r="R19" s="53">
        <f>SUM(P19:Q19)</f>
        <v>10537</v>
      </c>
      <c r="S19" s="13">
        <v>92</v>
      </c>
      <c r="T19" s="53">
        <f>SUM(R19,O19,S19)</f>
        <v>12404</v>
      </c>
    </row>
    <row r="20" spans="1:20" ht="15">
      <c r="A20" s="173" t="s">
        <v>0</v>
      </c>
      <c r="B20" s="17">
        <v>9472</v>
      </c>
      <c r="C20" s="17">
        <v>2806</v>
      </c>
      <c r="D20" s="17">
        <f>SUM(B20:C20)</f>
        <v>12278</v>
      </c>
      <c r="E20" s="17">
        <v>24222</v>
      </c>
      <c r="F20" s="17">
        <v>5175</v>
      </c>
      <c r="G20" s="17">
        <f>SUM(E20:F20)</f>
        <v>29397</v>
      </c>
      <c r="H20" s="17">
        <v>133</v>
      </c>
      <c r="I20" s="17">
        <f>SUM(H20,G20,D20)</f>
        <v>41808</v>
      </c>
      <c r="J20" s="66"/>
      <c r="K20" s="174" t="s">
        <v>0</v>
      </c>
      <c r="L20" s="16">
        <v>795</v>
      </c>
      <c r="M20" s="17">
        <v>1346</v>
      </c>
      <c r="N20" s="17">
        <v>4114</v>
      </c>
      <c r="O20" s="17">
        <f>SUM(L20:N20)</f>
        <v>6255</v>
      </c>
      <c r="P20" s="17">
        <v>11258</v>
      </c>
      <c r="Q20" s="17">
        <v>24007</v>
      </c>
      <c r="R20" s="17">
        <f>SUM(P20:Q20)</f>
        <v>35265</v>
      </c>
      <c r="S20" s="17">
        <v>288</v>
      </c>
      <c r="T20" s="17">
        <f>SUM(R20,O20,S20)</f>
        <v>41808</v>
      </c>
    </row>
    <row r="21" spans="1:20" ht="15">
      <c r="A21" s="29" t="s">
        <v>9</v>
      </c>
      <c r="B21" s="13"/>
      <c r="C21" s="13"/>
      <c r="D21" s="53"/>
      <c r="E21" s="13"/>
      <c r="F21" s="13"/>
      <c r="G21" s="53"/>
      <c r="H21" s="13"/>
      <c r="I21" s="53"/>
      <c r="J21" s="65"/>
      <c r="K21" s="175" t="s">
        <v>9</v>
      </c>
      <c r="L21" s="172"/>
      <c r="M21" s="13"/>
      <c r="N21" s="13"/>
      <c r="O21" s="53"/>
      <c r="P21" s="13"/>
      <c r="Q21" s="13"/>
      <c r="R21" s="53"/>
      <c r="S21" s="13"/>
      <c r="T21" s="53"/>
    </row>
    <row r="22" spans="1:20" ht="15">
      <c r="A22" s="23" t="s">
        <v>4</v>
      </c>
      <c r="B22" s="13">
        <v>1925</v>
      </c>
      <c r="C22" s="13">
        <v>624</v>
      </c>
      <c r="D22" s="53">
        <f>SUM(B22:C22)</f>
        <v>2549</v>
      </c>
      <c r="E22" s="13">
        <v>341</v>
      </c>
      <c r="F22" s="13">
        <v>827</v>
      </c>
      <c r="G22" s="53">
        <f>SUM(E22:F22)</f>
        <v>1168</v>
      </c>
      <c r="H22" s="13">
        <v>35</v>
      </c>
      <c r="I22" s="53">
        <f>SUM(H22,G22,D22)</f>
        <v>3752</v>
      </c>
      <c r="J22" s="65"/>
      <c r="K22" s="171" t="s">
        <v>4</v>
      </c>
      <c r="L22" s="172">
        <v>212</v>
      </c>
      <c r="M22" s="13">
        <v>193</v>
      </c>
      <c r="N22" s="13">
        <v>625</v>
      </c>
      <c r="O22" s="53">
        <f>SUM(L22:N22)</f>
        <v>1030</v>
      </c>
      <c r="P22" s="13">
        <v>1152</v>
      </c>
      <c r="Q22" s="13">
        <v>1511</v>
      </c>
      <c r="R22" s="53">
        <f>SUM(P22:Q22)</f>
        <v>2663</v>
      </c>
      <c r="S22" s="13">
        <v>59</v>
      </c>
      <c r="T22" s="53">
        <f>SUM(R22,O22,S22)</f>
        <v>3752</v>
      </c>
    </row>
    <row r="23" spans="1:20" ht="15">
      <c r="A23" s="23" t="s">
        <v>5</v>
      </c>
      <c r="B23" s="13">
        <v>3603</v>
      </c>
      <c r="C23" s="13">
        <v>781</v>
      </c>
      <c r="D23" s="53">
        <f>SUM(B23:C23)</f>
        <v>4384</v>
      </c>
      <c r="E23" s="13">
        <v>522</v>
      </c>
      <c r="F23" s="13">
        <v>1039</v>
      </c>
      <c r="G23" s="53">
        <f>SUM(E23:F23)</f>
        <v>1561</v>
      </c>
      <c r="H23" s="13">
        <v>30</v>
      </c>
      <c r="I23" s="53">
        <f>SUM(H23,G23,D23)</f>
        <v>5975</v>
      </c>
      <c r="J23" s="65"/>
      <c r="K23" s="171" t="s">
        <v>5</v>
      </c>
      <c r="L23" s="172">
        <v>349</v>
      </c>
      <c r="M23" s="13">
        <v>383</v>
      </c>
      <c r="N23" s="13">
        <v>1068</v>
      </c>
      <c r="O23" s="53">
        <f>SUM(L23:N23)</f>
        <v>1800</v>
      </c>
      <c r="P23" s="13">
        <v>1561</v>
      </c>
      <c r="Q23" s="13">
        <v>2557</v>
      </c>
      <c r="R23" s="53">
        <f>SUM(P23:Q23)</f>
        <v>4118</v>
      </c>
      <c r="S23" s="13">
        <v>57</v>
      </c>
      <c r="T23" s="53">
        <f>SUM(R23,O23,S23)</f>
        <v>5975</v>
      </c>
    </row>
    <row r="24" spans="1:20" ht="15">
      <c r="A24" s="23" t="s">
        <v>7</v>
      </c>
      <c r="B24" s="13">
        <v>2363</v>
      </c>
      <c r="C24" s="13">
        <v>481</v>
      </c>
      <c r="D24" s="53">
        <f>SUM(B24:C24)</f>
        <v>2844</v>
      </c>
      <c r="E24" s="13">
        <v>196</v>
      </c>
      <c r="F24" s="13">
        <v>397</v>
      </c>
      <c r="G24" s="53">
        <f>SUM(E24:F24)</f>
        <v>593</v>
      </c>
      <c r="H24" s="13">
        <v>10</v>
      </c>
      <c r="I24" s="53">
        <f>SUM(H24,G24,D24)</f>
        <v>3447</v>
      </c>
      <c r="J24" s="65"/>
      <c r="K24" s="171" t="s">
        <v>7</v>
      </c>
      <c r="L24" s="172">
        <v>323</v>
      </c>
      <c r="M24" s="13">
        <v>270</v>
      </c>
      <c r="N24" s="13">
        <v>801</v>
      </c>
      <c r="O24" s="53">
        <f>SUM(L24:N24)</f>
        <v>1394</v>
      </c>
      <c r="P24" s="13">
        <v>1179</v>
      </c>
      <c r="Q24" s="13">
        <v>848</v>
      </c>
      <c r="R24" s="53">
        <f>SUM(P24:Q24)</f>
        <v>2027</v>
      </c>
      <c r="S24" s="13">
        <v>26</v>
      </c>
      <c r="T24" s="53">
        <f>SUM(R24,O24,S24)</f>
        <v>3447</v>
      </c>
    </row>
    <row r="25" spans="1:20" ht="15">
      <c r="A25" s="173" t="s">
        <v>0</v>
      </c>
      <c r="B25" s="17">
        <v>7891</v>
      </c>
      <c r="C25" s="17">
        <v>1886</v>
      </c>
      <c r="D25" s="17">
        <f>SUM(B25:C25)</f>
        <v>9777</v>
      </c>
      <c r="E25" s="17">
        <v>1059</v>
      </c>
      <c r="F25" s="17">
        <v>2263</v>
      </c>
      <c r="G25" s="17">
        <f>SUM(E25:F25)</f>
        <v>3322</v>
      </c>
      <c r="H25" s="17">
        <v>75</v>
      </c>
      <c r="I25" s="17">
        <f>SUM(H25,G25,D25)</f>
        <v>13174</v>
      </c>
      <c r="J25" s="66"/>
      <c r="K25" s="174" t="s">
        <v>0</v>
      </c>
      <c r="L25" s="16">
        <v>884</v>
      </c>
      <c r="M25" s="17">
        <v>846</v>
      </c>
      <c r="N25" s="17">
        <v>2494</v>
      </c>
      <c r="O25" s="17">
        <f>SUM(L25:N25)</f>
        <v>4224</v>
      </c>
      <c r="P25" s="17">
        <v>3892</v>
      </c>
      <c r="Q25" s="17">
        <v>4916</v>
      </c>
      <c r="R25" s="17">
        <f>SUM(P25:Q25)</f>
        <v>8808</v>
      </c>
      <c r="S25" s="17">
        <v>142</v>
      </c>
      <c r="T25" s="17">
        <f>SUM(R25,O25,S25)</f>
        <v>13174</v>
      </c>
    </row>
    <row r="26" spans="1:20" ht="15">
      <c r="A26" s="29" t="s">
        <v>10</v>
      </c>
      <c r="B26" s="13"/>
      <c r="C26" s="13"/>
      <c r="D26" s="53"/>
      <c r="E26" s="13"/>
      <c r="F26" s="13"/>
      <c r="G26" s="53"/>
      <c r="H26" s="13"/>
      <c r="I26" s="53"/>
      <c r="J26" s="65"/>
      <c r="K26" s="175" t="s">
        <v>10</v>
      </c>
      <c r="L26" s="172"/>
      <c r="M26" s="13"/>
      <c r="N26" s="13"/>
      <c r="O26" s="53"/>
      <c r="P26" s="13"/>
      <c r="Q26" s="13"/>
      <c r="R26" s="53"/>
      <c r="S26" s="13"/>
      <c r="T26" s="53"/>
    </row>
    <row r="27" spans="1:20" ht="15">
      <c r="A27" s="23" t="s">
        <v>4</v>
      </c>
      <c r="B27" s="13">
        <v>1143</v>
      </c>
      <c r="C27" s="13">
        <v>267</v>
      </c>
      <c r="D27" s="53">
        <f>SUM(B27:C27)</f>
        <v>1410</v>
      </c>
      <c r="E27" s="13">
        <v>4219</v>
      </c>
      <c r="F27" s="13">
        <v>399</v>
      </c>
      <c r="G27" s="53">
        <f>SUM(E27:F27)</f>
        <v>4618</v>
      </c>
      <c r="H27" s="13">
        <v>50</v>
      </c>
      <c r="I27" s="53">
        <f>SUM(H27,G27,D27)</f>
        <v>6078</v>
      </c>
      <c r="J27" s="65"/>
      <c r="K27" s="171" t="s">
        <v>4</v>
      </c>
      <c r="L27" s="172">
        <v>285</v>
      </c>
      <c r="M27" s="13">
        <v>403</v>
      </c>
      <c r="N27" s="13">
        <v>1210</v>
      </c>
      <c r="O27" s="53">
        <f>SUM(L27:N27)</f>
        <v>1898</v>
      </c>
      <c r="P27" s="13">
        <v>2049</v>
      </c>
      <c r="Q27" s="13">
        <v>2054</v>
      </c>
      <c r="R27" s="53">
        <f>SUM(P27:Q27)</f>
        <v>4103</v>
      </c>
      <c r="S27" s="13">
        <v>77</v>
      </c>
      <c r="T27" s="53">
        <f>SUM(R27,O27,S27)</f>
        <v>6078</v>
      </c>
    </row>
    <row r="28" spans="1:20" ht="15">
      <c r="A28" s="23" t="s">
        <v>5</v>
      </c>
      <c r="B28" s="13">
        <v>2912</v>
      </c>
      <c r="C28" s="13">
        <v>662</v>
      </c>
      <c r="D28" s="53">
        <f>SUM(B28:C28)</f>
        <v>3574</v>
      </c>
      <c r="E28" s="13">
        <v>25579</v>
      </c>
      <c r="F28" s="13">
        <v>1392</v>
      </c>
      <c r="G28" s="53">
        <f>SUM(E28:F28)</f>
        <v>26971</v>
      </c>
      <c r="H28" s="13">
        <v>111</v>
      </c>
      <c r="I28" s="53">
        <f>SUM(H28,G28,D28)</f>
        <v>30656</v>
      </c>
      <c r="J28" s="65"/>
      <c r="K28" s="171" t="s">
        <v>5</v>
      </c>
      <c r="L28" s="172">
        <v>492</v>
      </c>
      <c r="M28" s="13">
        <v>1002</v>
      </c>
      <c r="N28" s="13">
        <v>2995</v>
      </c>
      <c r="O28" s="53">
        <f>SUM(L28:N28)</f>
        <v>4489</v>
      </c>
      <c r="P28" s="13">
        <v>10070</v>
      </c>
      <c r="Q28" s="13">
        <v>15914</v>
      </c>
      <c r="R28" s="53">
        <f>SUM(P28:Q28)</f>
        <v>25984</v>
      </c>
      <c r="S28" s="13">
        <v>183</v>
      </c>
      <c r="T28" s="53">
        <f>SUM(R28,O28,S28)</f>
        <v>30656</v>
      </c>
    </row>
    <row r="29" spans="1:20" ht="15">
      <c r="A29" s="23" t="s">
        <v>6</v>
      </c>
      <c r="B29" s="13">
        <v>0</v>
      </c>
      <c r="C29" s="13">
        <v>0</v>
      </c>
      <c r="D29" s="53">
        <f>SUM(B29:C29)</f>
        <v>0</v>
      </c>
      <c r="E29" s="13">
        <v>0</v>
      </c>
      <c r="F29" s="13">
        <v>0</v>
      </c>
      <c r="G29" s="53">
        <f>SUM(E29:F29)</f>
        <v>0</v>
      </c>
      <c r="H29" s="13">
        <v>0</v>
      </c>
      <c r="I29" s="53">
        <f>SUM(H29,G29,D29)</f>
        <v>0</v>
      </c>
      <c r="J29" s="65"/>
      <c r="K29" s="171" t="s">
        <v>6</v>
      </c>
      <c r="L29" s="172">
        <v>0</v>
      </c>
      <c r="M29" s="13">
        <v>0</v>
      </c>
      <c r="N29" s="13">
        <v>0</v>
      </c>
      <c r="O29" s="53">
        <f>SUM(L29:N29)</f>
        <v>0</v>
      </c>
      <c r="P29" s="13">
        <v>0</v>
      </c>
      <c r="Q29" s="13">
        <v>0</v>
      </c>
      <c r="R29" s="53">
        <f>SUM(P29:Q29)</f>
        <v>0</v>
      </c>
      <c r="S29" s="13">
        <v>0</v>
      </c>
      <c r="T29" s="53">
        <f>SUM(R29,O29,S29)</f>
        <v>0</v>
      </c>
    </row>
    <row r="30" spans="1:20" ht="15">
      <c r="A30" s="23" t="s">
        <v>7</v>
      </c>
      <c r="B30" s="13">
        <v>444</v>
      </c>
      <c r="C30" s="13">
        <v>145</v>
      </c>
      <c r="D30" s="53">
        <f>SUM(B30:C30)</f>
        <v>589</v>
      </c>
      <c r="E30" s="13">
        <v>4538</v>
      </c>
      <c r="F30" s="13">
        <v>244</v>
      </c>
      <c r="G30" s="53">
        <f>SUM(E30:F30)</f>
        <v>4782</v>
      </c>
      <c r="H30" s="13">
        <v>31</v>
      </c>
      <c r="I30" s="53">
        <f>SUM(H30,G30,D30)</f>
        <v>5402</v>
      </c>
      <c r="J30" s="65"/>
      <c r="K30" s="171" t="s">
        <v>7</v>
      </c>
      <c r="L30" s="172">
        <v>106</v>
      </c>
      <c r="M30" s="13">
        <v>194</v>
      </c>
      <c r="N30" s="13">
        <v>590</v>
      </c>
      <c r="O30" s="53">
        <f>SUM(L30:N30)</f>
        <v>890</v>
      </c>
      <c r="P30" s="13">
        <v>1952</v>
      </c>
      <c r="Q30" s="13">
        <v>2518</v>
      </c>
      <c r="R30" s="53">
        <f>SUM(P30:Q30)</f>
        <v>4470</v>
      </c>
      <c r="S30" s="13">
        <v>42</v>
      </c>
      <c r="T30" s="53">
        <f>SUM(R30,O30,S30)</f>
        <v>5402</v>
      </c>
    </row>
    <row r="31" spans="1:20" ht="15">
      <c r="A31" s="173" t="s">
        <v>0</v>
      </c>
      <c r="B31" s="17">
        <v>4499</v>
      </c>
      <c r="C31" s="17">
        <v>1074</v>
      </c>
      <c r="D31" s="17">
        <f>SUM(B31:C31)</f>
        <v>5573</v>
      </c>
      <c r="E31" s="17">
        <v>34336</v>
      </c>
      <c r="F31" s="17">
        <v>2035</v>
      </c>
      <c r="G31" s="17">
        <f>SUM(E31:F31)</f>
        <v>36371</v>
      </c>
      <c r="H31" s="17">
        <v>192</v>
      </c>
      <c r="I31" s="17">
        <f>SUM(H31,G31,D31)</f>
        <v>42136</v>
      </c>
      <c r="J31" s="66"/>
      <c r="K31" s="174" t="s">
        <v>0</v>
      </c>
      <c r="L31" s="16">
        <v>883</v>
      </c>
      <c r="M31" s="17">
        <v>1599</v>
      </c>
      <c r="N31" s="17">
        <v>4795</v>
      </c>
      <c r="O31" s="17">
        <f>SUM(L31:N31)</f>
        <v>7277</v>
      </c>
      <c r="P31" s="17">
        <v>14071</v>
      </c>
      <c r="Q31" s="17">
        <v>20486</v>
      </c>
      <c r="R31" s="17">
        <f>SUM(P31:Q31)</f>
        <v>34557</v>
      </c>
      <c r="S31" s="17">
        <v>302</v>
      </c>
      <c r="T31" s="17">
        <f>SUM(R31,O31,S31)</f>
        <v>42136</v>
      </c>
    </row>
    <row r="32" spans="1:20" ht="15">
      <c r="A32" s="29" t="s">
        <v>11</v>
      </c>
      <c r="B32" s="13"/>
      <c r="C32" s="13"/>
      <c r="D32" s="53"/>
      <c r="E32" s="13"/>
      <c r="F32" s="13"/>
      <c r="G32" s="53"/>
      <c r="H32" s="13"/>
      <c r="I32" s="53"/>
      <c r="J32" s="65"/>
      <c r="K32" s="175" t="s">
        <v>11</v>
      </c>
      <c r="L32" s="172"/>
      <c r="M32" s="13"/>
      <c r="N32" s="13"/>
      <c r="O32" s="53"/>
      <c r="P32" s="13"/>
      <c r="Q32" s="13"/>
      <c r="R32" s="53"/>
      <c r="S32" s="13"/>
      <c r="T32" s="53"/>
    </row>
    <row r="33" spans="1:20" ht="15">
      <c r="A33" s="23" t="s">
        <v>4</v>
      </c>
      <c r="B33" s="13">
        <v>1493</v>
      </c>
      <c r="C33" s="13">
        <v>436</v>
      </c>
      <c r="D33" s="53">
        <f>SUM(B33:C33)</f>
        <v>1929</v>
      </c>
      <c r="E33" s="13">
        <v>6014</v>
      </c>
      <c r="F33" s="13">
        <v>740</v>
      </c>
      <c r="G33" s="53">
        <f>SUM(E33:F33)</f>
        <v>6754</v>
      </c>
      <c r="H33" s="13">
        <v>55</v>
      </c>
      <c r="I33" s="53">
        <f>SUM(H33,G33,D33)</f>
        <v>8738</v>
      </c>
      <c r="J33" s="65"/>
      <c r="K33" s="171" t="s">
        <v>4</v>
      </c>
      <c r="L33" s="172">
        <v>384</v>
      </c>
      <c r="M33" s="13">
        <v>595</v>
      </c>
      <c r="N33" s="13">
        <v>1358</v>
      </c>
      <c r="O33" s="53">
        <f>SUM(L33:N33)</f>
        <v>2337</v>
      </c>
      <c r="P33" s="13">
        <v>2809</v>
      </c>
      <c r="Q33" s="13">
        <v>3512</v>
      </c>
      <c r="R33" s="53">
        <f>SUM(P33:Q33)</f>
        <v>6321</v>
      </c>
      <c r="S33" s="13">
        <v>80</v>
      </c>
      <c r="T33" s="53">
        <f>SUM(R33,O33,S33)</f>
        <v>8738</v>
      </c>
    </row>
    <row r="34" spans="1:20" ht="15">
      <c r="A34" s="23" t="s">
        <v>5</v>
      </c>
      <c r="B34" s="13">
        <v>4954</v>
      </c>
      <c r="C34" s="13">
        <v>1414</v>
      </c>
      <c r="D34" s="53">
        <f>SUM(B34:C34)</f>
        <v>6368</v>
      </c>
      <c r="E34" s="13">
        <v>27975</v>
      </c>
      <c r="F34" s="13">
        <v>2652</v>
      </c>
      <c r="G34" s="53">
        <f>SUM(E34:F34)</f>
        <v>30627</v>
      </c>
      <c r="H34" s="13">
        <v>89</v>
      </c>
      <c r="I34" s="53">
        <f>SUM(H34,G34,D34)</f>
        <v>37084</v>
      </c>
      <c r="J34" s="65"/>
      <c r="K34" s="171" t="s">
        <v>5</v>
      </c>
      <c r="L34" s="172">
        <v>848</v>
      </c>
      <c r="M34" s="13">
        <v>1634</v>
      </c>
      <c r="N34" s="13">
        <v>4214</v>
      </c>
      <c r="O34" s="53">
        <f>SUM(L34:N34)</f>
        <v>6696</v>
      </c>
      <c r="P34" s="13">
        <v>10973</v>
      </c>
      <c r="Q34" s="13">
        <v>19234</v>
      </c>
      <c r="R34" s="53">
        <f>SUM(P34:Q34)</f>
        <v>30207</v>
      </c>
      <c r="S34" s="13">
        <v>181</v>
      </c>
      <c r="T34" s="53">
        <f>SUM(R34,O34,S34)</f>
        <v>37084</v>
      </c>
    </row>
    <row r="35" spans="1:20" ht="15">
      <c r="A35" s="23" t="s">
        <v>6</v>
      </c>
      <c r="B35" s="13">
        <v>0</v>
      </c>
      <c r="C35" s="13">
        <v>0</v>
      </c>
      <c r="D35" s="53">
        <f>SUM(B35:C35)</f>
        <v>0</v>
      </c>
      <c r="E35" s="13">
        <v>0</v>
      </c>
      <c r="F35" s="13">
        <v>0</v>
      </c>
      <c r="G35" s="53">
        <f>SUM(E35:F35)</f>
        <v>0</v>
      </c>
      <c r="H35" s="13">
        <v>0</v>
      </c>
      <c r="I35" s="53">
        <f>SUM(H35,G35,D35)</f>
        <v>0</v>
      </c>
      <c r="J35" s="65"/>
      <c r="K35" s="171" t="s">
        <v>6</v>
      </c>
      <c r="L35" s="172">
        <v>0</v>
      </c>
      <c r="M35" s="13">
        <v>0</v>
      </c>
      <c r="N35" s="13">
        <v>0</v>
      </c>
      <c r="O35" s="53">
        <f>SUM(L35:N35)</f>
        <v>0</v>
      </c>
      <c r="P35" s="13">
        <v>0</v>
      </c>
      <c r="Q35" s="13">
        <v>0</v>
      </c>
      <c r="R35" s="53">
        <f>SUM(P35:Q35)</f>
        <v>0</v>
      </c>
      <c r="S35" s="13">
        <v>0</v>
      </c>
      <c r="T35" s="53">
        <f>SUM(R35,O35,S35)</f>
        <v>0</v>
      </c>
    </row>
    <row r="36" spans="1:20" ht="15">
      <c r="A36" s="23" t="s">
        <v>7</v>
      </c>
      <c r="B36" s="13">
        <v>2075</v>
      </c>
      <c r="C36" s="13">
        <v>461</v>
      </c>
      <c r="D36" s="53">
        <f>SUM(B36:C36)</f>
        <v>2536</v>
      </c>
      <c r="E36" s="13">
        <v>9231</v>
      </c>
      <c r="F36" s="13">
        <v>1046</v>
      </c>
      <c r="G36" s="53">
        <f>SUM(E36:F36)</f>
        <v>10277</v>
      </c>
      <c r="H36" s="13">
        <v>66</v>
      </c>
      <c r="I36" s="53">
        <f>SUM(H36,G36,D36)</f>
        <v>12879</v>
      </c>
      <c r="J36" s="65"/>
      <c r="K36" s="171" t="s">
        <v>7</v>
      </c>
      <c r="L36" s="172">
        <v>422</v>
      </c>
      <c r="M36" s="13">
        <v>758</v>
      </c>
      <c r="N36" s="13">
        <v>1602</v>
      </c>
      <c r="O36" s="53">
        <f>SUM(L36:N36)</f>
        <v>2782</v>
      </c>
      <c r="P36" s="13">
        <v>3844</v>
      </c>
      <c r="Q36" s="13">
        <v>6158</v>
      </c>
      <c r="R36" s="53">
        <f>SUM(P36:Q36)</f>
        <v>10002</v>
      </c>
      <c r="S36" s="13">
        <v>95</v>
      </c>
      <c r="T36" s="53">
        <f>SUM(R36,O36,S36)</f>
        <v>12879</v>
      </c>
    </row>
    <row r="37" spans="1:20" ht="15">
      <c r="A37" s="173" t="s">
        <v>0</v>
      </c>
      <c r="B37" s="17">
        <v>8522</v>
      </c>
      <c r="C37" s="17">
        <v>2311</v>
      </c>
      <c r="D37" s="17">
        <f>SUM(B37:C37)</f>
        <v>10833</v>
      </c>
      <c r="E37" s="17">
        <v>43220</v>
      </c>
      <c r="F37" s="17">
        <v>4438</v>
      </c>
      <c r="G37" s="17">
        <f>SUM(E37:F37)</f>
        <v>47658</v>
      </c>
      <c r="H37" s="17">
        <v>210</v>
      </c>
      <c r="I37" s="17">
        <f>SUM(H37,G37,D37)</f>
        <v>58701</v>
      </c>
      <c r="J37" s="66"/>
      <c r="K37" s="174" t="s">
        <v>0</v>
      </c>
      <c r="L37" s="16">
        <v>1654</v>
      </c>
      <c r="M37" s="17">
        <v>2987</v>
      </c>
      <c r="N37" s="17">
        <v>7174</v>
      </c>
      <c r="O37" s="17">
        <f>SUM(L37:N37)</f>
        <v>11815</v>
      </c>
      <c r="P37" s="17">
        <v>17626</v>
      </c>
      <c r="Q37" s="17">
        <v>28904</v>
      </c>
      <c r="R37" s="17">
        <f>SUM(P37:Q37)</f>
        <v>46530</v>
      </c>
      <c r="S37" s="17">
        <v>356</v>
      </c>
      <c r="T37" s="17">
        <f>SUM(R37,O37,S37)</f>
        <v>58701</v>
      </c>
    </row>
    <row r="38" spans="1:20" ht="15">
      <c r="A38" s="29" t="s">
        <v>12</v>
      </c>
      <c r="B38" s="13"/>
      <c r="C38" s="13"/>
      <c r="D38" s="53"/>
      <c r="E38" s="13"/>
      <c r="F38" s="13"/>
      <c r="G38" s="53"/>
      <c r="H38" s="13"/>
      <c r="I38" s="53"/>
      <c r="J38" s="65"/>
      <c r="K38" s="175" t="s">
        <v>12</v>
      </c>
      <c r="L38" s="172"/>
      <c r="M38" s="13"/>
      <c r="N38" s="13"/>
      <c r="O38" s="53"/>
      <c r="P38" s="13"/>
      <c r="Q38" s="13"/>
      <c r="R38" s="53"/>
      <c r="S38" s="13"/>
      <c r="T38" s="53"/>
    </row>
    <row r="39" spans="1:20" ht="15">
      <c r="A39" s="23" t="s">
        <v>4</v>
      </c>
      <c r="B39" s="13">
        <v>42</v>
      </c>
      <c r="C39" s="13">
        <v>4</v>
      </c>
      <c r="D39" s="53">
        <f>SUM(B39:C39)</f>
        <v>46</v>
      </c>
      <c r="E39" s="13">
        <v>4</v>
      </c>
      <c r="F39" s="13">
        <v>2</v>
      </c>
      <c r="G39" s="53">
        <f>SUM(E39:F39)</f>
        <v>6</v>
      </c>
      <c r="H39" s="13">
        <v>1</v>
      </c>
      <c r="I39" s="53">
        <f>SUM(H39,G39,D39)</f>
        <v>53</v>
      </c>
      <c r="J39" s="65"/>
      <c r="K39" s="171" t="s">
        <v>4</v>
      </c>
      <c r="L39" s="172">
        <v>2</v>
      </c>
      <c r="M39" s="13">
        <v>2</v>
      </c>
      <c r="N39" s="13">
        <v>15</v>
      </c>
      <c r="O39" s="53">
        <f>SUM(L39:N39)</f>
        <v>19</v>
      </c>
      <c r="P39" s="13">
        <v>27</v>
      </c>
      <c r="Q39" s="13">
        <v>6</v>
      </c>
      <c r="R39" s="53">
        <f>SUM(P39:Q39)</f>
        <v>33</v>
      </c>
      <c r="S39" s="13">
        <v>1</v>
      </c>
      <c r="T39" s="53">
        <f>SUM(R39,O39,S39)</f>
        <v>53</v>
      </c>
    </row>
    <row r="40" spans="1:20" ht="15">
      <c r="A40" s="173" t="s">
        <v>0</v>
      </c>
      <c r="B40" s="17">
        <v>42</v>
      </c>
      <c r="C40" s="17">
        <v>4</v>
      </c>
      <c r="D40" s="17">
        <f>SUM(B40:C40)</f>
        <v>46</v>
      </c>
      <c r="E40" s="17">
        <v>4</v>
      </c>
      <c r="F40" s="17">
        <v>2</v>
      </c>
      <c r="G40" s="17">
        <f>SUM(E40:F40)</f>
        <v>6</v>
      </c>
      <c r="H40" s="17">
        <v>1</v>
      </c>
      <c r="I40" s="17">
        <f>SUM(H40,G40,D40)</f>
        <v>53</v>
      </c>
      <c r="J40" s="66"/>
      <c r="K40" s="174" t="s">
        <v>0</v>
      </c>
      <c r="L40" s="16">
        <v>2</v>
      </c>
      <c r="M40" s="17">
        <v>2</v>
      </c>
      <c r="N40" s="17">
        <v>15</v>
      </c>
      <c r="O40" s="17">
        <f>SUM(L40:N40)</f>
        <v>19</v>
      </c>
      <c r="P40" s="17">
        <v>27</v>
      </c>
      <c r="Q40" s="17">
        <v>6</v>
      </c>
      <c r="R40" s="17">
        <f>SUM(P40:Q40)</f>
        <v>33</v>
      </c>
      <c r="S40" s="17">
        <v>1</v>
      </c>
      <c r="T40" s="17">
        <f>SUM(R40,O40,S40)</f>
        <v>53</v>
      </c>
    </row>
    <row r="41" spans="1:20" ht="15">
      <c r="A41" s="29" t="s">
        <v>13</v>
      </c>
      <c r="B41" s="13"/>
      <c r="C41" s="13"/>
      <c r="D41" s="53"/>
      <c r="E41" s="13"/>
      <c r="F41" s="13"/>
      <c r="G41" s="53"/>
      <c r="H41" s="13"/>
      <c r="I41" s="53"/>
      <c r="J41" s="65"/>
      <c r="K41" s="175" t="s">
        <v>13</v>
      </c>
      <c r="L41" s="172"/>
      <c r="M41" s="13"/>
      <c r="N41" s="13"/>
      <c r="O41" s="53"/>
      <c r="P41" s="13"/>
      <c r="Q41" s="13"/>
      <c r="R41" s="53"/>
      <c r="S41" s="13"/>
      <c r="T41" s="53"/>
    </row>
    <row r="42" spans="1:20" ht="15">
      <c r="A42" s="23" t="s">
        <v>4</v>
      </c>
      <c r="B42" s="13">
        <v>1215</v>
      </c>
      <c r="C42" s="13">
        <v>301</v>
      </c>
      <c r="D42" s="53">
        <f>SUM(B42:C42)</f>
        <v>1516</v>
      </c>
      <c r="E42" s="13">
        <v>3439</v>
      </c>
      <c r="F42" s="13">
        <v>502</v>
      </c>
      <c r="G42" s="53">
        <f>SUM(E42:F42)</f>
        <v>3941</v>
      </c>
      <c r="H42" s="13">
        <v>4</v>
      </c>
      <c r="I42" s="53">
        <f>SUM(H42,G42,D42)</f>
        <v>5461</v>
      </c>
      <c r="J42" s="65"/>
      <c r="K42" s="171" t="s">
        <v>4</v>
      </c>
      <c r="L42" s="172">
        <v>282</v>
      </c>
      <c r="M42" s="13">
        <v>428</v>
      </c>
      <c r="N42" s="13">
        <v>1081</v>
      </c>
      <c r="O42" s="53">
        <f>SUM(L42:N42)</f>
        <v>1791</v>
      </c>
      <c r="P42" s="13">
        <v>1820</v>
      </c>
      <c r="Q42" s="13">
        <v>1821</v>
      </c>
      <c r="R42" s="53">
        <f>SUM(P42:Q42)</f>
        <v>3641</v>
      </c>
      <c r="S42" s="13">
        <v>29</v>
      </c>
      <c r="T42" s="53">
        <f>SUM(R42,O42,S42)</f>
        <v>5461</v>
      </c>
    </row>
    <row r="43" spans="1:20" ht="15">
      <c r="A43" s="23" t="s">
        <v>5</v>
      </c>
      <c r="B43" s="13">
        <v>2532</v>
      </c>
      <c r="C43" s="13">
        <v>665</v>
      </c>
      <c r="D43" s="53">
        <f>SUM(B43:C43)</f>
        <v>3197</v>
      </c>
      <c r="E43" s="13">
        <v>17730</v>
      </c>
      <c r="F43" s="13">
        <v>1472</v>
      </c>
      <c r="G43" s="53">
        <f>SUM(E43:F43)</f>
        <v>19202</v>
      </c>
      <c r="H43" s="13">
        <v>23</v>
      </c>
      <c r="I43" s="53">
        <f>SUM(H43,G43,D43)</f>
        <v>22422</v>
      </c>
      <c r="J43" s="65"/>
      <c r="K43" s="171" t="s">
        <v>5</v>
      </c>
      <c r="L43" s="172">
        <v>332</v>
      </c>
      <c r="M43" s="13">
        <v>700</v>
      </c>
      <c r="N43" s="13">
        <v>2845</v>
      </c>
      <c r="O43" s="53">
        <f>SUM(L43:N43)</f>
        <v>3877</v>
      </c>
      <c r="P43" s="13">
        <v>7829</v>
      </c>
      <c r="Q43" s="13">
        <v>10647</v>
      </c>
      <c r="R43" s="53">
        <f>SUM(P43:Q43)</f>
        <v>18476</v>
      </c>
      <c r="S43" s="13">
        <v>69</v>
      </c>
      <c r="T43" s="53">
        <f>SUM(R43,O43,S43)</f>
        <v>22422</v>
      </c>
    </row>
    <row r="44" spans="1:20" ht="15">
      <c r="A44" s="23" t="s">
        <v>6</v>
      </c>
      <c r="B44" s="13">
        <v>20</v>
      </c>
      <c r="C44" s="13">
        <v>3</v>
      </c>
      <c r="D44" s="53">
        <f>SUM(B44:C44)</f>
        <v>23</v>
      </c>
      <c r="E44" s="13">
        <v>72</v>
      </c>
      <c r="F44" s="13">
        <v>6</v>
      </c>
      <c r="G44" s="53">
        <f>SUM(E44:F44)</f>
        <v>78</v>
      </c>
      <c r="H44" s="13">
        <v>3</v>
      </c>
      <c r="I44" s="53">
        <f>SUM(H44,G44,D44)</f>
        <v>104</v>
      </c>
      <c r="J44" s="65"/>
      <c r="K44" s="171" t="s">
        <v>6</v>
      </c>
      <c r="L44" s="172">
        <v>1</v>
      </c>
      <c r="M44" s="13">
        <v>0</v>
      </c>
      <c r="N44" s="13">
        <v>11</v>
      </c>
      <c r="O44" s="53">
        <f>SUM(L44:N44)</f>
        <v>12</v>
      </c>
      <c r="P44" s="13">
        <v>21</v>
      </c>
      <c r="Q44" s="13">
        <v>67</v>
      </c>
      <c r="R44" s="53">
        <f>SUM(P44:Q44)</f>
        <v>88</v>
      </c>
      <c r="S44" s="13">
        <v>4</v>
      </c>
      <c r="T44" s="53">
        <f>SUM(R44,O44,S44)</f>
        <v>104</v>
      </c>
    </row>
    <row r="45" spans="1:20" ht="15">
      <c r="A45" s="23" t="s">
        <v>7</v>
      </c>
      <c r="B45" s="13">
        <v>373</v>
      </c>
      <c r="C45" s="13">
        <v>99</v>
      </c>
      <c r="D45" s="53">
        <f>SUM(B45:C45)</f>
        <v>472</v>
      </c>
      <c r="E45" s="13">
        <v>3365</v>
      </c>
      <c r="F45" s="13">
        <v>273</v>
      </c>
      <c r="G45" s="53">
        <f>SUM(E45:F45)</f>
        <v>3638</v>
      </c>
      <c r="H45" s="13">
        <v>2</v>
      </c>
      <c r="I45" s="53">
        <f>SUM(H45,G45,D45)</f>
        <v>4112</v>
      </c>
      <c r="J45" s="65"/>
      <c r="K45" s="171" t="s">
        <v>7</v>
      </c>
      <c r="L45" s="172">
        <v>56</v>
      </c>
      <c r="M45" s="13">
        <v>77</v>
      </c>
      <c r="N45" s="13">
        <v>465</v>
      </c>
      <c r="O45" s="53">
        <f>SUM(L45:N45)</f>
        <v>598</v>
      </c>
      <c r="P45" s="13">
        <v>1423</v>
      </c>
      <c r="Q45" s="13">
        <v>2079</v>
      </c>
      <c r="R45" s="53">
        <f>SUM(P45:Q45)</f>
        <v>3502</v>
      </c>
      <c r="S45" s="13">
        <v>12</v>
      </c>
      <c r="T45" s="53">
        <f>SUM(R45,O45,S45)</f>
        <v>4112</v>
      </c>
    </row>
    <row r="46" spans="1:20" ht="15">
      <c r="A46" s="173" t="s">
        <v>0</v>
      </c>
      <c r="B46" s="17">
        <v>4140</v>
      </c>
      <c r="C46" s="17">
        <v>1068</v>
      </c>
      <c r="D46" s="17">
        <f>SUM(B46:C46)</f>
        <v>5208</v>
      </c>
      <c r="E46" s="17">
        <v>24606</v>
      </c>
      <c r="F46" s="17">
        <v>2253</v>
      </c>
      <c r="G46" s="17">
        <f>SUM(E46:F46)</f>
        <v>26859</v>
      </c>
      <c r="H46" s="17">
        <v>32</v>
      </c>
      <c r="I46" s="17">
        <f>SUM(H46,G46,D46)</f>
        <v>32099</v>
      </c>
      <c r="J46" s="66"/>
      <c r="K46" s="174" t="s">
        <v>0</v>
      </c>
      <c r="L46" s="16">
        <v>671</v>
      </c>
      <c r="M46" s="17">
        <v>1205</v>
      </c>
      <c r="N46" s="17">
        <v>4402</v>
      </c>
      <c r="O46" s="17">
        <f>SUM(L46:N46)</f>
        <v>6278</v>
      </c>
      <c r="P46" s="17">
        <v>11093</v>
      </c>
      <c r="Q46" s="17">
        <v>14614</v>
      </c>
      <c r="R46" s="17">
        <f>SUM(P46:Q46)</f>
        <v>25707</v>
      </c>
      <c r="S46" s="17">
        <v>114</v>
      </c>
      <c r="T46" s="17">
        <f>SUM(R46,O46,S46)</f>
        <v>32099</v>
      </c>
    </row>
    <row r="47" spans="1:20" ht="15">
      <c r="A47" s="176" t="s">
        <v>14</v>
      </c>
      <c r="B47" s="19"/>
      <c r="C47" s="19"/>
      <c r="D47" s="54"/>
      <c r="E47" s="19"/>
      <c r="F47" s="19"/>
      <c r="G47" s="54"/>
      <c r="H47" s="19"/>
      <c r="I47" s="54"/>
      <c r="J47" s="65"/>
      <c r="K47" s="168" t="s">
        <v>14</v>
      </c>
      <c r="L47" s="177"/>
      <c r="M47" s="19"/>
      <c r="N47" s="19"/>
      <c r="O47" s="54"/>
      <c r="P47" s="19"/>
      <c r="Q47" s="19"/>
      <c r="R47" s="54"/>
      <c r="S47" s="19"/>
      <c r="T47" s="54"/>
    </row>
    <row r="48" spans="1:20" ht="15">
      <c r="A48" s="23" t="s">
        <v>4</v>
      </c>
      <c r="B48" s="13">
        <f aca="true" t="shared" si="0" ref="B48:I48">SUM(B10,B16,B22,B27,B33,B39,B42)</f>
        <v>9612</v>
      </c>
      <c r="C48" s="13">
        <f t="shared" si="0"/>
        <v>2951</v>
      </c>
      <c r="D48" s="53">
        <f t="shared" si="0"/>
        <v>12563</v>
      </c>
      <c r="E48" s="13">
        <f t="shared" si="0"/>
        <v>24515</v>
      </c>
      <c r="F48" s="13">
        <f t="shared" si="0"/>
        <v>4651</v>
      </c>
      <c r="G48" s="53">
        <f t="shared" si="0"/>
        <v>29166</v>
      </c>
      <c r="H48" s="13">
        <f t="shared" si="0"/>
        <v>197</v>
      </c>
      <c r="I48" s="53">
        <f t="shared" si="0"/>
        <v>41926</v>
      </c>
      <c r="J48" s="65"/>
      <c r="K48" s="171" t="s">
        <v>4</v>
      </c>
      <c r="L48" s="172">
        <f aca="true" t="shared" si="1" ref="L48:T48">SUM(L10,L16,L22,L27,L33,L39,L42)</f>
        <v>2088</v>
      </c>
      <c r="M48" s="13">
        <f t="shared" si="1"/>
        <v>2774</v>
      </c>
      <c r="N48" s="13">
        <f t="shared" si="1"/>
        <v>7059</v>
      </c>
      <c r="O48" s="53">
        <f t="shared" si="1"/>
        <v>11921</v>
      </c>
      <c r="P48" s="13">
        <f t="shared" si="1"/>
        <v>13202</v>
      </c>
      <c r="Q48" s="13">
        <f t="shared" si="1"/>
        <v>16449</v>
      </c>
      <c r="R48" s="53">
        <f t="shared" si="1"/>
        <v>29651</v>
      </c>
      <c r="S48" s="13">
        <f t="shared" si="1"/>
        <v>354</v>
      </c>
      <c r="T48" s="53">
        <f t="shared" si="1"/>
        <v>41926</v>
      </c>
    </row>
    <row r="49" spans="1:20" ht="15">
      <c r="A49" s="23" t="s">
        <v>5</v>
      </c>
      <c r="B49" s="13">
        <f aca="true" t="shared" si="2" ref="B49:I49">SUM(B11,B17,B23,B28,B34,B43)</f>
        <v>25682</v>
      </c>
      <c r="C49" s="13">
        <f t="shared" si="2"/>
        <v>7100</v>
      </c>
      <c r="D49" s="53">
        <f t="shared" si="2"/>
        <v>32782</v>
      </c>
      <c r="E49" s="13">
        <f t="shared" si="2"/>
        <v>115886</v>
      </c>
      <c r="F49" s="13">
        <f t="shared" si="2"/>
        <v>13041</v>
      </c>
      <c r="G49" s="53">
        <f t="shared" si="2"/>
        <v>128927</v>
      </c>
      <c r="H49" s="13">
        <f t="shared" si="2"/>
        <v>511</v>
      </c>
      <c r="I49" s="53">
        <f t="shared" si="2"/>
        <v>162220</v>
      </c>
      <c r="J49" s="65"/>
      <c r="K49" s="171" t="s">
        <v>5</v>
      </c>
      <c r="L49" s="172">
        <f aca="true" t="shared" si="3" ref="L49:T49">SUM(L11,L17,L23,L28,L34,L43)</f>
        <v>3841</v>
      </c>
      <c r="M49" s="13">
        <f t="shared" si="3"/>
        <v>6673</v>
      </c>
      <c r="N49" s="13">
        <f t="shared" si="3"/>
        <v>18035</v>
      </c>
      <c r="O49" s="53">
        <f t="shared" si="3"/>
        <v>28549</v>
      </c>
      <c r="P49" s="13">
        <f t="shared" si="3"/>
        <v>49833</v>
      </c>
      <c r="Q49" s="13">
        <f t="shared" si="3"/>
        <v>82907</v>
      </c>
      <c r="R49" s="53">
        <f t="shared" si="3"/>
        <v>132740</v>
      </c>
      <c r="S49" s="13">
        <f t="shared" si="3"/>
        <v>931</v>
      </c>
      <c r="T49" s="53">
        <f t="shared" si="3"/>
        <v>162220</v>
      </c>
    </row>
    <row r="50" spans="1:20" ht="15">
      <c r="A50" s="23" t="s">
        <v>6</v>
      </c>
      <c r="B50" s="13">
        <f aca="true" t="shared" si="4" ref="B50:I50">SUM(B12,B18,B29,B35,B44)</f>
        <v>20</v>
      </c>
      <c r="C50" s="13">
        <f t="shared" si="4"/>
        <v>3</v>
      </c>
      <c r="D50" s="53">
        <f t="shared" si="4"/>
        <v>23</v>
      </c>
      <c r="E50" s="13">
        <f t="shared" si="4"/>
        <v>72</v>
      </c>
      <c r="F50" s="13">
        <f t="shared" si="4"/>
        <v>6</v>
      </c>
      <c r="G50" s="53">
        <f t="shared" si="4"/>
        <v>78</v>
      </c>
      <c r="H50" s="13">
        <f t="shared" si="4"/>
        <v>3</v>
      </c>
      <c r="I50" s="53">
        <f t="shared" si="4"/>
        <v>104</v>
      </c>
      <c r="J50" s="65"/>
      <c r="K50" s="171" t="s">
        <v>6</v>
      </c>
      <c r="L50" s="172">
        <f aca="true" t="shared" si="5" ref="L50:T50">SUM(L12,L18,L29,L35,L44)</f>
        <v>1</v>
      </c>
      <c r="M50" s="13">
        <f t="shared" si="5"/>
        <v>0</v>
      </c>
      <c r="N50" s="13">
        <f t="shared" si="5"/>
        <v>11</v>
      </c>
      <c r="O50" s="53">
        <f t="shared" si="5"/>
        <v>12</v>
      </c>
      <c r="P50" s="13">
        <f t="shared" si="5"/>
        <v>21</v>
      </c>
      <c r="Q50" s="13">
        <f t="shared" si="5"/>
        <v>67</v>
      </c>
      <c r="R50" s="53">
        <f t="shared" si="5"/>
        <v>88</v>
      </c>
      <c r="S50" s="13">
        <f t="shared" si="5"/>
        <v>4</v>
      </c>
      <c r="T50" s="53">
        <f t="shared" si="5"/>
        <v>104</v>
      </c>
    </row>
    <row r="51" spans="1:20" ht="15">
      <c r="A51" s="23" t="s">
        <v>7</v>
      </c>
      <c r="B51" s="13">
        <f aca="true" t="shared" si="6" ref="B51:I51">SUM(B13,B19,B24,B30,B36,B45)</f>
        <v>13294</v>
      </c>
      <c r="C51" s="13">
        <f t="shared" si="6"/>
        <v>3290</v>
      </c>
      <c r="D51" s="53">
        <f t="shared" si="6"/>
        <v>16584</v>
      </c>
      <c r="E51" s="13">
        <f t="shared" si="6"/>
        <v>37303</v>
      </c>
      <c r="F51" s="13">
        <f t="shared" si="6"/>
        <v>5459</v>
      </c>
      <c r="G51" s="53">
        <f t="shared" si="6"/>
        <v>42762</v>
      </c>
      <c r="H51" s="13">
        <f t="shared" si="6"/>
        <v>193</v>
      </c>
      <c r="I51" s="53">
        <f t="shared" si="6"/>
        <v>59539</v>
      </c>
      <c r="J51" s="65"/>
      <c r="K51" s="171" t="s">
        <v>7</v>
      </c>
      <c r="L51" s="172">
        <f aca="true" t="shared" si="7" ref="L51:T51">SUM(L13,L19,L24,L30,L36,L45)</f>
        <v>3190</v>
      </c>
      <c r="M51" s="13">
        <f t="shared" si="7"/>
        <v>3565</v>
      </c>
      <c r="N51" s="13">
        <f t="shared" si="7"/>
        <v>7656</v>
      </c>
      <c r="O51" s="53">
        <f t="shared" si="7"/>
        <v>14411</v>
      </c>
      <c r="P51" s="13">
        <f t="shared" si="7"/>
        <v>18274</v>
      </c>
      <c r="Q51" s="13">
        <f t="shared" si="7"/>
        <v>26523</v>
      </c>
      <c r="R51" s="53">
        <f t="shared" si="7"/>
        <v>44797</v>
      </c>
      <c r="S51" s="13">
        <f t="shared" si="7"/>
        <v>331</v>
      </c>
      <c r="T51" s="53">
        <f t="shared" si="7"/>
        <v>59539</v>
      </c>
    </row>
    <row r="52" spans="1:20" ht="15">
      <c r="A52" s="173" t="s">
        <v>15</v>
      </c>
      <c r="B52" s="17">
        <f aca="true" t="shared" si="8" ref="B52:I52">SUM(B48:B51)</f>
        <v>48608</v>
      </c>
      <c r="C52" s="17">
        <f t="shared" si="8"/>
        <v>13344</v>
      </c>
      <c r="D52" s="17">
        <f t="shared" si="8"/>
        <v>61952</v>
      </c>
      <c r="E52" s="17">
        <f t="shared" si="8"/>
        <v>177776</v>
      </c>
      <c r="F52" s="17">
        <f t="shared" si="8"/>
        <v>23157</v>
      </c>
      <c r="G52" s="17">
        <f t="shared" si="8"/>
        <v>200933</v>
      </c>
      <c r="H52" s="17">
        <f t="shared" si="8"/>
        <v>904</v>
      </c>
      <c r="I52" s="17">
        <f t="shared" si="8"/>
        <v>263789</v>
      </c>
      <c r="J52" s="66"/>
      <c r="K52" s="174" t="s">
        <v>15</v>
      </c>
      <c r="L52" s="16">
        <f aca="true" t="shared" si="9" ref="L52:T52">SUM(L48:L51)</f>
        <v>9120</v>
      </c>
      <c r="M52" s="17">
        <f t="shared" si="9"/>
        <v>13012</v>
      </c>
      <c r="N52" s="17">
        <f t="shared" si="9"/>
        <v>32761</v>
      </c>
      <c r="O52" s="17">
        <f t="shared" si="9"/>
        <v>54893</v>
      </c>
      <c r="P52" s="17">
        <f t="shared" si="9"/>
        <v>81330</v>
      </c>
      <c r="Q52" s="17">
        <f t="shared" si="9"/>
        <v>125946</v>
      </c>
      <c r="R52" s="17">
        <f t="shared" si="9"/>
        <v>207276</v>
      </c>
      <c r="S52" s="17">
        <f t="shared" si="9"/>
        <v>1620</v>
      </c>
      <c r="T52" s="17">
        <f t="shared" si="9"/>
        <v>263789</v>
      </c>
    </row>
    <row r="53" spans="1:20" ht="15">
      <c r="A53" s="23"/>
      <c r="O53" s="22"/>
      <c r="T53" s="22"/>
    </row>
    <row r="54" ht="15">
      <c r="A54" s="129" t="s">
        <v>61</v>
      </c>
    </row>
    <row r="55" ht="15">
      <c r="A55" s="129" t="s">
        <v>62</v>
      </c>
    </row>
    <row r="56" ht="15">
      <c r="A56" s="21"/>
    </row>
    <row r="57" ht="15">
      <c r="A57" s="21"/>
    </row>
    <row r="58" ht="15">
      <c r="A58" s="21"/>
    </row>
  </sheetData>
  <sheetProtection/>
  <mergeCells count="11">
    <mergeCell ref="L1:T1"/>
    <mergeCell ref="B7:D7"/>
    <mergeCell ref="L7:O7"/>
    <mergeCell ref="A2:I2"/>
    <mergeCell ref="A5:I5"/>
    <mergeCell ref="K5:T5"/>
    <mergeCell ref="K2:T2"/>
    <mergeCell ref="E7:G7"/>
    <mergeCell ref="P7:R7"/>
    <mergeCell ref="A3:I3"/>
    <mergeCell ref="K3:T3"/>
  </mergeCells>
  <printOptions/>
  <pageMargins left="0.11811023622047245" right="0.11811023622047245" top="0.15748031496062992" bottom="0.15748031496062992" header="0.31496062992125984" footer="0.31496062992125984"/>
  <pageSetup horizontalDpi="600" verticalDpi="600" orientation="portrait" paperSize="9" scale="80" r:id="rId2"/>
  <headerFooter>
    <oddFooter>&amp;R&amp;A</oddFooter>
  </headerFooter>
  <drawing r:id="rId1"/>
</worksheet>
</file>

<file path=xl/worksheets/sheet7.xml><?xml version="1.0" encoding="utf-8"?>
<worksheet xmlns="http://schemas.openxmlformats.org/spreadsheetml/2006/main" xmlns:r="http://schemas.openxmlformats.org/officeDocument/2006/relationships">
  <dimension ref="A1:T58"/>
  <sheetViews>
    <sheetView zoomScalePageLayoutView="0" workbookViewId="0" topLeftCell="A1">
      <selection activeCell="A64" sqref="A64"/>
    </sheetView>
  </sheetViews>
  <sheetFormatPr defaultColWidth="8.8515625" defaultRowHeight="15"/>
  <cols>
    <col min="1" max="1" width="25.7109375" style="29" customWidth="1"/>
    <col min="2" max="2" width="11.140625" style="22" customWidth="1"/>
    <col min="3" max="3" width="11.7109375" style="22" customWidth="1"/>
    <col min="4" max="4" width="9.57421875" style="55" customWidth="1"/>
    <col min="5" max="5" width="11.140625" style="22" customWidth="1"/>
    <col min="6" max="7" width="11.00390625" style="22" customWidth="1"/>
    <col min="8" max="8" width="9.57421875" style="22" customWidth="1"/>
    <col min="9" max="9" width="9.421875" style="55" customWidth="1"/>
    <col min="10" max="10" width="11.140625" style="55" customWidth="1"/>
    <col min="11" max="11" width="26.421875" style="22" customWidth="1"/>
    <col min="12" max="14" width="9.57421875" style="22" customWidth="1"/>
    <col min="15" max="15" width="9.00390625" style="55" customWidth="1"/>
    <col min="16" max="18" width="9.7109375" style="22" customWidth="1"/>
    <col min="19" max="19" width="10.140625" style="22" customWidth="1"/>
    <col min="20" max="20" width="10.28125" style="55" customWidth="1"/>
    <col min="21" max="23" width="8.8515625" style="22" customWidth="1"/>
    <col min="24" max="32" width="5.00390625" style="22" customWidth="1"/>
    <col min="33" max="16384" width="8.8515625" style="22" customWidth="1"/>
  </cols>
  <sheetData>
    <row r="1" spans="1:20" s="157" customFormat="1" ht="12.75">
      <c r="A1" s="1"/>
      <c r="D1" s="158"/>
      <c r="I1" s="158"/>
      <c r="J1" s="158"/>
      <c r="K1" s="29"/>
      <c r="L1" s="205"/>
      <c r="M1" s="205"/>
      <c r="N1" s="205"/>
      <c r="O1" s="205"/>
      <c r="P1" s="205"/>
      <c r="Q1" s="205"/>
      <c r="R1" s="205"/>
      <c r="S1" s="205"/>
      <c r="T1" s="205"/>
    </row>
    <row r="2" spans="1:20" s="157" customFormat="1" ht="12.75">
      <c r="A2" s="205" t="s">
        <v>22</v>
      </c>
      <c r="B2" s="205"/>
      <c r="C2" s="205"/>
      <c r="D2" s="205"/>
      <c r="E2" s="205"/>
      <c r="F2" s="205"/>
      <c r="G2" s="205"/>
      <c r="H2" s="205"/>
      <c r="I2" s="205"/>
      <c r="J2" s="160"/>
      <c r="K2" s="205" t="s">
        <v>22</v>
      </c>
      <c r="L2" s="205"/>
      <c r="M2" s="205"/>
      <c r="N2" s="205"/>
      <c r="O2" s="205"/>
      <c r="P2" s="205"/>
      <c r="Q2" s="205"/>
      <c r="R2" s="205"/>
      <c r="S2" s="205"/>
      <c r="T2" s="205"/>
    </row>
    <row r="3" spans="1:20" s="190" customFormat="1" ht="12.75">
      <c r="A3" s="209" t="s">
        <v>95</v>
      </c>
      <c r="B3" s="209"/>
      <c r="C3" s="209"/>
      <c r="D3" s="209"/>
      <c r="E3" s="209"/>
      <c r="F3" s="209"/>
      <c r="G3" s="209"/>
      <c r="H3" s="209"/>
      <c r="I3" s="209"/>
      <c r="J3" s="195"/>
      <c r="K3" s="209" t="s">
        <v>95</v>
      </c>
      <c r="L3" s="209"/>
      <c r="M3" s="209"/>
      <c r="N3" s="209"/>
      <c r="O3" s="209"/>
      <c r="P3" s="209"/>
      <c r="Q3" s="209"/>
      <c r="R3" s="209"/>
      <c r="S3" s="209"/>
      <c r="T3" s="209"/>
    </row>
    <row r="4" spans="1:20" s="157" customFormat="1" ht="6.75" customHeight="1">
      <c r="A4" s="160"/>
      <c r="B4" s="160"/>
      <c r="C4" s="160"/>
      <c r="D4" s="160"/>
      <c r="E4" s="160"/>
      <c r="F4" s="160"/>
      <c r="G4" s="160"/>
      <c r="H4" s="160"/>
      <c r="I4" s="160"/>
      <c r="J4" s="160"/>
      <c r="K4" s="156"/>
      <c r="L4" s="156"/>
      <c r="M4" s="156"/>
      <c r="N4" s="156"/>
      <c r="O4" s="156"/>
      <c r="P4" s="156"/>
      <c r="Q4" s="156"/>
      <c r="R4" s="156"/>
      <c r="S4" s="156"/>
      <c r="T4" s="156"/>
    </row>
    <row r="5" spans="1:20" s="157" customFormat="1" ht="12.75">
      <c r="A5" s="205" t="s">
        <v>28</v>
      </c>
      <c r="B5" s="205"/>
      <c r="C5" s="205"/>
      <c r="D5" s="205"/>
      <c r="E5" s="205"/>
      <c r="F5" s="205"/>
      <c r="G5" s="205"/>
      <c r="H5" s="205"/>
      <c r="I5" s="205"/>
      <c r="J5" s="160"/>
      <c r="K5" s="211" t="s">
        <v>16</v>
      </c>
      <c r="L5" s="211"/>
      <c r="M5" s="211"/>
      <c r="N5" s="211"/>
      <c r="O5" s="211"/>
      <c r="P5" s="211"/>
      <c r="Q5" s="211"/>
      <c r="R5" s="211"/>
      <c r="S5" s="211"/>
      <c r="T5" s="211"/>
    </row>
    <row r="6" spans="1:20" ht="8.25" customHeight="1" thickBot="1">
      <c r="A6" s="160"/>
      <c r="B6" s="160"/>
      <c r="C6" s="160"/>
      <c r="D6" s="160"/>
      <c r="E6" s="160"/>
      <c r="F6" s="160"/>
      <c r="G6" s="160"/>
      <c r="H6" s="160"/>
      <c r="I6" s="160"/>
      <c r="J6" s="160"/>
      <c r="L6" s="160"/>
      <c r="M6" s="160"/>
      <c r="N6" s="160"/>
      <c r="O6" s="160"/>
      <c r="P6" s="160"/>
      <c r="Q6" s="160"/>
      <c r="R6" s="160"/>
      <c r="S6" s="160"/>
      <c r="T6" s="160"/>
    </row>
    <row r="7" spans="1:20" ht="15">
      <c r="A7" s="159"/>
      <c r="B7" s="210" t="s">
        <v>34</v>
      </c>
      <c r="C7" s="210"/>
      <c r="D7" s="210"/>
      <c r="E7" s="206" t="s">
        <v>35</v>
      </c>
      <c r="F7" s="207"/>
      <c r="G7" s="208"/>
      <c r="H7" s="161"/>
      <c r="I7" s="159"/>
      <c r="J7" s="156"/>
      <c r="K7" s="162"/>
      <c r="L7" s="206" t="s">
        <v>34</v>
      </c>
      <c r="M7" s="207"/>
      <c r="N7" s="207"/>
      <c r="O7" s="208"/>
      <c r="P7" s="206" t="s">
        <v>35</v>
      </c>
      <c r="Q7" s="207"/>
      <c r="R7" s="208"/>
      <c r="S7" s="161"/>
      <c r="T7" s="159"/>
    </row>
    <row r="8" spans="1:20" ht="60" customHeight="1">
      <c r="A8" s="72"/>
      <c r="B8" s="69" t="s">
        <v>49</v>
      </c>
      <c r="C8" s="69" t="s">
        <v>59</v>
      </c>
      <c r="D8" s="70" t="s">
        <v>37</v>
      </c>
      <c r="E8" s="69" t="s">
        <v>50</v>
      </c>
      <c r="F8" s="69" t="s">
        <v>60</v>
      </c>
      <c r="G8" s="70" t="s">
        <v>38</v>
      </c>
      <c r="H8" s="69" t="s">
        <v>33</v>
      </c>
      <c r="I8" s="71" t="s">
        <v>15</v>
      </c>
      <c r="J8" s="30"/>
      <c r="K8" s="72"/>
      <c r="L8" s="68" t="s">
        <v>29</v>
      </c>
      <c r="M8" s="69" t="s">
        <v>30</v>
      </c>
      <c r="N8" s="69" t="s">
        <v>31</v>
      </c>
      <c r="O8" s="70" t="s">
        <v>37</v>
      </c>
      <c r="P8" s="69" t="s">
        <v>36</v>
      </c>
      <c r="Q8" s="69" t="s">
        <v>32</v>
      </c>
      <c r="R8" s="70" t="s">
        <v>38</v>
      </c>
      <c r="S8" s="69" t="s">
        <v>33</v>
      </c>
      <c r="T8" s="71" t="s">
        <v>15</v>
      </c>
    </row>
    <row r="9" spans="1:20" ht="15">
      <c r="A9" s="163" t="s">
        <v>3</v>
      </c>
      <c r="B9" s="164"/>
      <c r="C9" s="164"/>
      <c r="D9" s="165"/>
      <c r="E9" s="166"/>
      <c r="F9" s="166"/>
      <c r="G9" s="165"/>
      <c r="H9" s="166"/>
      <c r="I9" s="167"/>
      <c r="J9" s="65"/>
      <c r="K9" s="168" t="s">
        <v>3</v>
      </c>
      <c r="L9" s="169"/>
      <c r="M9" s="164"/>
      <c r="N9" s="166"/>
      <c r="O9" s="170"/>
      <c r="P9" s="166"/>
      <c r="Q9" s="166"/>
      <c r="R9" s="165"/>
      <c r="S9" s="166"/>
      <c r="T9" s="167"/>
    </row>
    <row r="10" spans="1:20" ht="15">
      <c r="A10" s="23" t="s">
        <v>4</v>
      </c>
      <c r="B10" s="13">
        <v>3168</v>
      </c>
      <c r="C10" s="13">
        <v>1257</v>
      </c>
      <c r="D10" s="53">
        <f>SUM(B10:C10)</f>
        <v>4425</v>
      </c>
      <c r="E10" s="13">
        <v>11485</v>
      </c>
      <c r="F10" s="13">
        <v>1625</v>
      </c>
      <c r="G10" s="53">
        <f>SUM(E10:F10)</f>
        <v>13110</v>
      </c>
      <c r="H10" s="13">
        <v>10</v>
      </c>
      <c r="I10" s="53">
        <f>SUM(H10,G10,D10)</f>
        <v>17545</v>
      </c>
      <c r="J10" s="65"/>
      <c r="K10" s="171" t="s">
        <v>4</v>
      </c>
      <c r="L10" s="172">
        <v>1342</v>
      </c>
      <c r="M10" s="13">
        <v>1509</v>
      </c>
      <c r="N10" s="13">
        <v>2902</v>
      </c>
      <c r="O10" s="53">
        <f>SUM(L10:N10)</f>
        <v>5753</v>
      </c>
      <c r="P10" s="13">
        <v>5525</v>
      </c>
      <c r="Q10" s="13">
        <v>6207</v>
      </c>
      <c r="R10" s="53">
        <f>SUM(P10:Q10)</f>
        <v>11732</v>
      </c>
      <c r="S10" s="13">
        <v>60</v>
      </c>
      <c r="T10" s="53">
        <f>SUM(S10,R10,O10)</f>
        <v>17545</v>
      </c>
    </row>
    <row r="11" spans="1:20" ht="15">
      <c r="A11" s="23" t="s">
        <v>5</v>
      </c>
      <c r="B11" s="13">
        <v>9665</v>
      </c>
      <c r="C11" s="13">
        <v>4200</v>
      </c>
      <c r="D11" s="53">
        <f>SUM(B11:C11)</f>
        <v>13865</v>
      </c>
      <c r="E11" s="13">
        <v>51877</v>
      </c>
      <c r="F11" s="13">
        <v>5837</v>
      </c>
      <c r="G11" s="53">
        <f>SUM(E11:F11)</f>
        <v>57714</v>
      </c>
      <c r="H11" s="13">
        <v>43</v>
      </c>
      <c r="I11" s="53">
        <f>SUM(H11,G11,D11)</f>
        <v>71622</v>
      </c>
      <c r="J11" s="65"/>
      <c r="K11" s="171" t="s">
        <v>5</v>
      </c>
      <c r="L11" s="172">
        <v>3113</v>
      </c>
      <c r="M11" s="13">
        <v>3920</v>
      </c>
      <c r="N11" s="13">
        <v>8120</v>
      </c>
      <c r="O11" s="53">
        <f>SUM(L11:N11)</f>
        <v>15153</v>
      </c>
      <c r="P11" s="13">
        <v>22738</v>
      </c>
      <c r="Q11" s="13">
        <v>33402</v>
      </c>
      <c r="R11" s="53">
        <f>SUM(P11:Q11)</f>
        <v>56140</v>
      </c>
      <c r="S11" s="13">
        <v>329</v>
      </c>
      <c r="T11" s="53">
        <f>SUM(S11,R11,O11)</f>
        <v>71622</v>
      </c>
    </row>
    <row r="12" spans="1:20" ht="15">
      <c r="A12" s="23" t="s">
        <v>6</v>
      </c>
      <c r="B12" s="13">
        <v>0</v>
      </c>
      <c r="C12" s="13">
        <v>0</v>
      </c>
      <c r="D12" s="53">
        <f>SUM(B12:C12)</f>
        <v>0</v>
      </c>
      <c r="E12" s="13">
        <v>0</v>
      </c>
      <c r="F12" s="13">
        <v>0</v>
      </c>
      <c r="G12" s="53">
        <f>SUM(E12:F12)</f>
        <v>0</v>
      </c>
      <c r="H12" s="13">
        <v>0</v>
      </c>
      <c r="I12" s="53">
        <f>SUM(H12,G12,D12)</f>
        <v>0</v>
      </c>
      <c r="J12" s="65"/>
      <c r="K12" s="171" t="s">
        <v>6</v>
      </c>
      <c r="L12" s="172">
        <v>0</v>
      </c>
      <c r="M12" s="13">
        <v>0</v>
      </c>
      <c r="N12" s="13">
        <v>0</v>
      </c>
      <c r="O12" s="53">
        <f>SUM(L12:N12)</f>
        <v>0</v>
      </c>
      <c r="P12" s="13">
        <v>0</v>
      </c>
      <c r="Q12" s="13">
        <v>0</v>
      </c>
      <c r="R12" s="53">
        <f>SUM(P12:Q12)</f>
        <v>0</v>
      </c>
      <c r="S12" s="13">
        <v>0</v>
      </c>
      <c r="T12" s="53">
        <f>SUM(S12,R12,O12)</f>
        <v>0</v>
      </c>
    </row>
    <row r="13" spans="1:20" ht="15">
      <c r="A13" s="23" t="s">
        <v>7</v>
      </c>
      <c r="B13" s="13">
        <v>6165</v>
      </c>
      <c r="C13" s="13">
        <v>2055</v>
      </c>
      <c r="D13" s="53">
        <f>SUM(B13:C13)</f>
        <v>8220</v>
      </c>
      <c r="E13" s="13">
        <v>24345</v>
      </c>
      <c r="F13" s="13">
        <v>2648</v>
      </c>
      <c r="G13" s="53">
        <f>SUM(E13:F13)</f>
        <v>26993</v>
      </c>
      <c r="H13" s="13">
        <v>4</v>
      </c>
      <c r="I13" s="53">
        <f>SUM(H13,G13,D13)</f>
        <v>35217</v>
      </c>
      <c r="J13" s="65"/>
      <c r="K13" s="171" t="s">
        <v>7</v>
      </c>
      <c r="L13" s="172">
        <v>3119</v>
      </c>
      <c r="M13" s="13">
        <v>2714</v>
      </c>
      <c r="N13" s="13">
        <v>4633</v>
      </c>
      <c r="O13" s="53">
        <f>SUM(L13:N13)</f>
        <v>10466</v>
      </c>
      <c r="P13" s="13">
        <v>11015</v>
      </c>
      <c r="Q13" s="13">
        <v>13662</v>
      </c>
      <c r="R13" s="53">
        <f>SUM(P13:Q13)</f>
        <v>24677</v>
      </c>
      <c r="S13" s="13">
        <v>74</v>
      </c>
      <c r="T13" s="53">
        <f>SUM(S13,R13,O13)</f>
        <v>35217</v>
      </c>
    </row>
    <row r="14" spans="1:20" ht="15">
      <c r="A14" s="173" t="s">
        <v>0</v>
      </c>
      <c r="B14" s="17">
        <v>18998</v>
      </c>
      <c r="C14" s="17">
        <v>7512</v>
      </c>
      <c r="D14" s="17">
        <f>SUM(B14:C14)</f>
        <v>26510</v>
      </c>
      <c r="E14" s="17">
        <v>87707</v>
      </c>
      <c r="F14" s="17">
        <v>10110</v>
      </c>
      <c r="G14" s="17">
        <f>SUM(E14:F14)</f>
        <v>97817</v>
      </c>
      <c r="H14" s="17">
        <v>57</v>
      </c>
      <c r="I14" s="17">
        <f>SUM(H14,G14,D14)</f>
        <v>124384</v>
      </c>
      <c r="J14" s="66"/>
      <c r="K14" s="174" t="s">
        <v>0</v>
      </c>
      <c r="L14" s="16">
        <v>7574</v>
      </c>
      <c r="M14" s="17">
        <v>8143</v>
      </c>
      <c r="N14" s="17">
        <v>15655</v>
      </c>
      <c r="O14" s="17">
        <f>SUM(L14:N14)</f>
        <v>31372</v>
      </c>
      <c r="P14" s="17">
        <v>39278</v>
      </c>
      <c r="Q14" s="17">
        <v>53271</v>
      </c>
      <c r="R14" s="17">
        <f>SUM(P14:Q14)</f>
        <v>92549</v>
      </c>
      <c r="S14" s="17">
        <v>463</v>
      </c>
      <c r="T14" s="17">
        <f>SUM(S14,R14,O14)</f>
        <v>124384</v>
      </c>
    </row>
    <row r="15" spans="1:20" ht="15">
      <c r="A15" s="29" t="s">
        <v>8</v>
      </c>
      <c r="B15" s="13"/>
      <c r="C15" s="13"/>
      <c r="D15" s="53"/>
      <c r="E15" s="13"/>
      <c r="F15" s="13"/>
      <c r="G15" s="53"/>
      <c r="H15" s="13"/>
      <c r="I15" s="53"/>
      <c r="J15" s="66"/>
      <c r="K15" s="175" t="s">
        <v>8</v>
      </c>
      <c r="L15" s="172"/>
      <c r="M15" s="13"/>
      <c r="N15" s="13"/>
      <c r="O15" s="53"/>
      <c r="P15" s="13"/>
      <c r="Q15" s="13"/>
      <c r="R15" s="53"/>
      <c r="S15" s="13"/>
      <c r="T15" s="53"/>
    </row>
    <row r="16" spans="1:20" ht="15">
      <c r="A16" s="23" t="s">
        <v>4</v>
      </c>
      <c r="B16" s="13">
        <v>2469</v>
      </c>
      <c r="C16" s="13">
        <v>924</v>
      </c>
      <c r="D16" s="53">
        <f>SUM(B16:C16)</f>
        <v>3393</v>
      </c>
      <c r="E16" s="13">
        <v>6146</v>
      </c>
      <c r="F16" s="13">
        <v>1560</v>
      </c>
      <c r="G16" s="53">
        <f>SUM(E16:F16)</f>
        <v>7706</v>
      </c>
      <c r="H16" s="13">
        <v>6</v>
      </c>
      <c r="I16" s="53">
        <f>SUM(H16,G16,D16)</f>
        <v>11105</v>
      </c>
      <c r="J16" s="65"/>
      <c r="K16" s="171" t="s">
        <v>4</v>
      </c>
      <c r="L16" s="172">
        <v>388</v>
      </c>
      <c r="M16" s="13">
        <v>588</v>
      </c>
      <c r="N16" s="13">
        <v>1446</v>
      </c>
      <c r="O16" s="53">
        <f>SUM(L16:N16)</f>
        <v>2422</v>
      </c>
      <c r="P16" s="13">
        <v>3445</v>
      </c>
      <c r="Q16" s="13">
        <v>5183</v>
      </c>
      <c r="R16" s="53">
        <f>SUM(P16:Q16)</f>
        <v>8628</v>
      </c>
      <c r="S16" s="13">
        <v>55</v>
      </c>
      <c r="T16" s="53">
        <f>SUM(S16,R16,O16)</f>
        <v>11105</v>
      </c>
    </row>
    <row r="17" spans="1:20" ht="15">
      <c r="A17" s="23" t="s">
        <v>5</v>
      </c>
      <c r="B17" s="13">
        <v>6138</v>
      </c>
      <c r="C17" s="13">
        <v>2140</v>
      </c>
      <c r="D17" s="53">
        <f>SUM(B17:C17)</f>
        <v>8278</v>
      </c>
      <c r="E17" s="13">
        <v>24400</v>
      </c>
      <c r="F17" s="13">
        <v>4049</v>
      </c>
      <c r="G17" s="53">
        <f>SUM(E17:F17)</f>
        <v>28449</v>
      </c>
      <c r="H17" s="13">
        <v>39</v>
      </c>
      <c r="I17" s="53">
        <f>SUM(H17,G17,D17)</f>
        <v>36766</v>
      </c>
      <c r="J17" s="65"/>
      <c r="K17" s="171" t="s">
        <v>5</v>
      </c>
      <c r="L17" s="172">
        <v>599</v>
      </c>
      <c r="M17" s="13">
        <v>964</v>
      </c>
      <c r="N17" s="13">
        <v>2834</v>
      </c>
      <c r="O17" s="53">
        <f>SUM(L17:N17)</f>
        <v>4397</v>
      </c>
      <c r="P17" s="13">
        <v>9452</v>
      </c>
      <c r="Q17" s="13">
        <v>22702</v>
      </c>
      <c r="R17" s="53">
        <f>SUM(P17:Q17)</f>
        <v>32154</v>
      </c>
      <c r="S17" s="13">
        <v>215</v>
      </c>
      <c r="T17" s="53">
        <f>SUM(S17,R17,O17)</f>
        <v>36766</v>
      </c>
    </row>
    <row r="18" spans="1:20" ht="15">
      <c r="A18" s="23" t="s">
        <v>6</v>
      </c>
      <c r="B18" s="13">
        <v>0</v>
      </c>
      <c r="C18" s="13">
        <v>0</v>
      </c>
      <c r="D18" s="53">
        <f>SUM(B18:C18)</f>
        <v>0</v>
      </c>
      <c r="E18" s="13">
        <v>0</v>
      </c>
      <c r="F18" s="13">
        <v>0</v>
      </c>
      <c r="G18" s="53">
        <f>SUM(E18:F18)</f>
        <v>0</v>
      </c>
      <c r="H18" s="13">
        <v>0</v>
      </c>
      <c r="I18" s="53">
        <f>SUM(H18,G18,D18)</f>
        <v>0</v>
      </c>
      <c r="J18" s="65"/>
      <c r="K18" s="171" t="s">
        <v>6</v>
      </c>
      <c r="L18" s="172">
        <v>0</v>
      </c>
      <c r="M18" s="13">
        <v>0</v>
      </c>
      <c r="N18" s="13">
        <v>0</v>
      </c>
      <c r="O18" s="53">
        <f>SUM(L18:N18)</f>
        <v>0</v>
      </c>
      <c r="P18" s="13">
        <v>0</v>
      </c>
      <c r="Q18" s="13">
        <v>0</v>
      </c>
      <c r="R18" s="53">
        <f>SUM(P18:Q18)</f>
        <v>0</v>
      </c>
      <c r="S18" s="13">
        <v>0</v>
      </c>
      <c r="T18" s="53">
        <f>SUM(S18,R18,O18)</f>
        <v>0</v>
      </c>
    </row>
    <row r="19" spans="1:20" ht="15">
      <c r="A19" s="23" t="s">
        <v>7</v>
      </c>
      <c r="B19" s="13">
        <v>4166</v>
      </c>
      <c r="C19" s="13">
        <v>1609</v>
      </c>
      <c r="D19" s="53">
        <f>SUM(B19:C19)</f>
        <v>5775</v>
      </c>
      <c r="E19" s="13">
        <v>13539</v>
      </c>
      <c r="F19" s="13">
        <v>2447</v>
      </c>
      <c r="G19" s="53">
        <f>SUM(E19:F19)</f>
        <v>15986</v>
      </c>
      <c r="H19" s="13">
        <v>31</v>
      </c>
      <c r="I19" s="53">
        <f>SUM(H19,G19,D19)</f>
        <v>21792</v>
      </c>
      <c r="J19" s="65"/>
      <c r="K19" s="171" t="s">
        <v>7</v>
      </c>
      <c r="L19" s="172">
        <v>393</v>
      </c>
      <c r="M19" s="13">
        <v>686</v>
      </c>
      <c r="N19" s="13">
        <v>1933</v>
      </c>
      <c r="O19" s="53">
        <f>SUM(L19:N19)</f>
        <v>3012</v>
      </c>
      <c r="P19" s="13">
        <v>6412</v>
      </c>
      <c r="Q19" s="13">
        <v>12200</v>
      </c>
      <c r="R19" s="53">
        <f>SUM(P19:Q19)</f>
        <v>18612</v>
      </c>
      <c r="S19" s="13">
        <v>168</v>
      </c>
      <c r="T19" s="53">
        <f>SUM(S19,R19,O19)</f>
        <v>21792</v>
      </c>
    </row>
    <row r="20" spans="1:20" ht="15">
      <c r="A20" s="173" t="s">
        <v>0</v>
      </c>
      <c r="B20" s="17">
        <v>12773</v>
      </c>
      <c r="C20" s="17">
        <v>4673</v>
      </c>
      <c r="D20" s="17">
        <f>SUM(B20:C20)</f>
        <v>17446</v>
      </c>
      <c r="E20" s="17">
        <v>44085</v>
      </c>
      <c r="F20" s="17">
        <v>8056</v>
      </c>
      <c r="G20" s="17">
        <f>SUM(E20:F20)</f>
        <v>52141</v>
      </c>
      <c r="H20" s="17">
        <v>76</v>
      </c>
      <c r="I20" s="17">
        <f>SUM(H20,G20,D20)</f>
        <v>69663</v>
      </c>
      <c r="J20" s="65"/>
      <c r="K20" s="174" t="s">
        <v>0</v>
      </c>
      <c r="L20" s="16">
        <v>1380</v>
      </c>
      <c r="M20" s="17">
        <v>2238</v>
      </c>
      <c r="N20" s="17">
        <v>6213</v>
      </c>
      <c r="O20" s="17">
        <f>SUM(L20:N20)</f>
        <v>9831</v>
      </c>
      <c r="P20" s="17">
        <v>19309</v>
      </c>
      <c r="Q20" s="17">
        <v>40085</v>
      </c>
      <c r="R20" s="17">
        <f>SUM(P20:Q20)</f>
        <v>59394</v>
      </c>
      <c r="S20" s="17">
        <v>438</v>
      </c>
      <c r="T20" s="17">
        <f>SUM(S20,R20,O20)</f>
        <v>69663</v>
      </c>
    </row>
    <row r="21" spans="1:20" ht="15">
      <c r="A21" s="29" t="s">
        <v>9</v>
      </c>
      <c r="B21" s="13"/>
      <c r="C21" s="13"/>
      <c r="D21" s="53"/>
      <c r="E21" s="13"/>
      <c r="F21" s="13"/>
      <c r="G21" s="53"/>
      <c r="H21" s="13"/>
      <c r="I21" s="53"/>
      <c r="J21" s="65"/>
      <c r="K21" s="175" t="s">
        <v>9</v>
      </c>
      <c r="L21" s="172"/>
      <c r="M21" s="13"/>
      <c r="N21" s="13"/>
      <c r="O21" s="53"/>
      <c r="P21" s="13"/>
      <c r="Q21" s="13"/>
      <c r="R21" s="53"/>
      <c r="S21" s="13"/>
      <c r="T21" s="53"/>
    </row>
    <row r="22" spans="1:20" ht="15">
      <c r="A22" s="23" t="s">
        <v>4</v>
      </c>
      <c r="B22" s="13">
        <v>2410</v>
      </c>
      <c r="C22" s="13">
        <v>888</v>
      </c>
      <c r="D22" s="53">
        <f>SUM(B22:C22)</f>
        <v>3298</v>
      </c>
      <c r="E22" s="13">
        <v>576</v>
      </c>
      <c r="F22" s="13">
        <v>998</v>
      </c>
      <c r="G22" s="53">
        <f>SUM(E22:F22)</f>
        <v>1574</v>
      </c>
      <c r="H22" s="13">
        <v>1</v>
      </c>
      <c r="I22" s="53">
        <f>SUM(H22,G22,D22)</f>
        <v>4873</v>
      </c>
      <c r="J22" s="66"/>
      <c r="K22" s="171" t="s">
        <v>4</v>
      </c>
      <c r="L22" s="172">
        <v>370</v>
      </c>
      <c r="M22" s="13">
        <v>375</v>
      </c>
      <c r="N22" s="13">
        <v>975</v>
      </c>
      <c r="O22" s="53">
        <f>SUM(L22:N22)</f>
        <v>1720</v>
      </c>
      <c r="P22" s="13">
        <v>1537</v>
      </c>
      <c r="Q22" s="13">
        <v>1592</v>
      </c>
      <c r="R22" s="53">
        <f>SUM(P22:Q22)</f>
        <v>3129</v>
      </c>
      <c r="S22" s="13">
        <v>24</v>
      </c>
      <c r="T22" s="53">
        <f>SUM(S22,R22,O22)</f>
        <v>4873</v>
      </c>
    </row>
    <row r="23" spans="1:20" ht="15">
      <c r="A23" s="23" t="s">
        <v>5</v>
      </c>
      <c r="B23" s="13">
        <v>4517</v>
      </c>
      <c r="C23" s="13">
        <v>1604</v>
      </c>
      <c r="D23" s="53">
        <f>SUM(B23:C23)</f>
        <v>6121</v>
      </c>
      <c r="E23" s="13">
        <v>965</v>
      </c>
      <c r="F23" s="13">
        <v>1702</v>
      </c>
      <c r="G23" s="53">
        <f>SUM(E23:F23)</f>
        <v>2667</v>
      </c>
      <c r="H23" s="13">
        <v>8</v>
      </c>
      <c r="I23" s="53">
        <f>SUM(H23,G23,D23)</f>
        <v>8796</v>
      </c>
      <c r="J23" s="65"/>
      <c r="K23" s="171" t="s">
        <v>5</v>
      </c>
      <c r="L23" s="172">
        <v>671</v>
      </c>
      <c r="M23" s="13">
        <v>654</v>
      </c>
      <c r="N23" s="13">
        <v>1589</v>
      </c>
      <c r="O23" s="53">
        <f>SUM(L23:N23)</f>
        <v>2914</v>
      </c>
      <c r="P23" s="13">
        <v>2284</v>
      </c>
      <c r="Q23" s="13">
        <v>3556</v>
      </c>
      <c r="R23" s="53">
        <f>SUM(P23:Q23)</f>
        <v>5840</v>
      </c>
      <c r="S23" s="13">
        <v>42</v>
      </c>
      <c r="T23" s="53">
        <f>SUM(S23,R23,O23)</f>
        <v>8796</v>
      </c>
    </row>
    <row r="24" spans="1:20" ht="15">
      <c r="A24" s="23" t="s">
        <v>7</v>
      </c>
      <c r="B24" s="13">
        <v>2730</v>
      </c>
      <c r="C24" s="13">
        <v>783</v>
      </c>
      <c r="D24" s="53">
        <f>SUM(B24:C24)</f>
        <v>3513</v>
      </c>
      <c r="E24" s="13">
        <v>327</v>
      </c>
      <c r="F24" s="13">
        <v>531</v>
      </c>
      <c r="G24" s="53">
        <f>SUM(E24:F24)</f>
        <v>858</v>
      </c>
      <c r="H24" s="13">
        <v>7</v>
      </c>
      <c r="I24" s="53">
        <f>SUM(H24,G24,D24)</f>
        <v>4378</v>
      </c>
      <c r="J24" s="65"/>
      <c r="K24" s="171" t="s">
        <v>7</v>
      </c>
      <c r="L24" s="172">
        <v>560</v>
      </c>
      <c r="M24" s="13">
        <v>470</v>
      </c>
      <c r="N24" s="13">
        <v>1086</v>
      </c>
      <c r="O24" s="53">
        <f>SUM(L24:N24)</f>
        <v>2116</v>
      </c>
      <c r="P24" s="13">
        <v>1341</v>
      </c>
      <c r="Q24" s="13">
        <v>906</v>
      </c>
      <c r="R24" s="53">
        <f>SUM(P24:Q24)</f>
        <v>2247</v>
      </c>
      <c r="S24" s="13">
        <v>15</v>
      </c>
      <c r="T24" s="53">
        <f>SUM(S24,R24,O24)</f>
        <v>4378</v>
      </c>
    </row>
    <row r="25" spans="1:20" ht="15">
      <c r="A25" s="173" t="s">
        <v>0</v>
      </c>
      <c r="B25" s="17">
        <v>9657</v>
      </c>
      <c r="C25" s="17">
        <v>3275</v>
      </c>
      <c r="D25" s="17">
        <f>SUM(B25:C25)</f>
        <v>12932</v>
      </c>
      <c r="E25" s="17">
        <v>1868</v>
      </c>
      <c r="F25" s="17">
        <v>3231</v>
      </c>
      <c r="G25" s="17">
        <f>SUM(E25:F25)</f>
        <v>5099</v>
      </c>
      <c r="H25" s="17">
        <v>16</v>
      </c>
      <c r="I25" s="17">
        <f>SUM(H25,G25,D25)</f>
        <v>18047</v>
      </c>
      <c r="J25" s="65"/>
      <c r="K25" s="174" t="s">
        <v>0</v>
      </c>
      <c r="L25" s="16">
        <v>1601</v>
      </c>
      <c r="M25" s="17">
        <v>1499</v>
      </c>
      <c r="N25" s="17">
        <v>3650</v>
      </c>
      <c r="O25" s="17">
        <f>SUM(L25:N25)</f>
        <v>6750</v>
      </c>
      <c r="P25" s="17">
        <v>5162</v>
      </c>
      <c r="Q25" s="17">
        <v>6054</v>
      </c>
      <c r="R25" s="17">
        <f>SUM(P25:Q25)</f>
        <v>11216</v>
      </c>
      <c r="S25" s="17">
        <v>81</v>
      </c>
      <c r="T25" s="17">
        <f>SUM(S25,R25,O25)</f>
        <v>18047</v>
      </c>
    </row>
    <row r="26" spans="1:20" ht="15">
      <c r="A26" s="29" t="s">
        <v>10</v>
      </c>
      <c r="B26" s="13"/>
      <c r="C26" s="13"/>
      <c r="D26" s="53"/>
      <c r="E26" s="13"/>
      <c r="F26" s="13"/>
      <c r="G26" s="53"/>
      <c r="H26" s="13"/>
      <c r="I26" s="53"/>
      <c r="J26" s="65"/>
      <c r="K26" s="175" t="s">
        <v>10</v>
      </c>
      <c r="L26" s="172"/>
      <c r="M26" s="13"/>
      <c r="N26" s="13"/>
      <c r="O26" s="53"/>
      <c r="P26" s="13"/>
      <c r="Q26" s="13"/>
      <c r="R26" s="53"/>
      <c r="S26" s="13"/>
      <c r="T26" s="53"/>
    </row>
    <row r="27" spans="1:20" ht="15">
      <c r="A27" s="23" t="s">
        <v>4</v>
      </c>
      <c r="B27" s="13">
        <v>1625</v>
      </c>
      <c r="C27" s="13">
        <v>435</v>
      </c>
      <c r="D27" s="53">
        <f>SUM(B27:C27)</f>
        <v>2060</v>
      </c>
      <c r="E27" s="13">
        <v>7274</v>
      </c>
      <c r="F27" s="13">
        <v>583</v>
      </c>
      <c r="G27" s="53">
        <f>SUM(E27:F27)</f>
        <v>7857</v>
      </c>
      <c r="H27" s="13">
        <v>8</v>
      </c>
      <c r="I27" s="53">
        <f>SUM(H27,G27,D27)</f>
        <v>9925</v>
      </c>
      <c r="J27" s="66"/>
      <c r="K27" s="171" t="s">
        <v>4</v>
      </c>
      <c r="L27" s="172">
        <v>557</v>
      </c>
      <c r="M27" s="13">
        <v>687</v>
      </c>
      <c r="N27" s="13">
        <v>1898</v>
      </c>
      <c r="O27" s="53">
        <f>SUM(L27:N27)</f>
        <v>3142</v>
      </c>
      <c r="P27" s="13">
        <v>3621</v>
      </c>
      <c r="Q27" s="13">
        <v>3098</v>
      </c>
      <c r="R27" s="53">
        <f>SUM(P27:Q27)</f>
        <v>6719</v>
      </c>
      <c r="S27" s="13">
        <v>64</v>
      </c>
      <c r="T27" s="53">
        <f>SUM(S27,R27,O27)</f>
        <v>9925</v>
      </c>
    </row>
    <row r="28" spans="1:20" ht="15">
      <c r="A28" s="23" t="s">
        <v>5</v>
      </c>
      <c r="B28" s="13">
        <v>3893</v>
      </c>
      <c r="C28" s="13">
        <v>1188</v>
      </c>
      <c r="D28" s="53">
        <f>SUM(B28:C28)</f>
        <v>5081</v>
      </c>
      <c r="E28" s="13">
        <v>44809</v>
      </c>
      <c r="F28" s="13">
        <v>2081</v>
      </c>
      <c r="G28" s="53">
        <f>SUM(E28:F28)</f>
        <v>46890</v>
      </c>
      <c r="H28" s="13">
        <v>26</v>
      </c>
      <c r="I28" s="53">
        <f>SUM(H28,G28,D28)</f>
        <v>51997</v>
      </c>
      <c r="J28" s="65"/>
      <c r="K28" s="171" t="s">
        <v>5</v>
      </c>
      <c r="L28" s="172">
        <v>853</v>
      </c>
      <c r="M28" s="13">
        <v>1461</v>
      </c>
      <c r="N28" s="13">
        <v>5107</v>
      </c>
      <c r="O28" s="53">
        <f>SUM(L28:N28)</f>
        <v>7421</v>
      </c>
      <c r="P28" s="13">
        <v>18345</v>
      </c>
      <c r="Q28" s="13">
        <v>26075</v>
      </c>
      <c r="R28" s="53">
        <f>SUM(P28:Q28)</f>
        <v>44420</v>
      </c>
      <c r="S28" s="13">
        <v>156</v>
      </c>
      <c r="T28" s="53">
        <f>SUM(S28,R28,O28)</f>
        <v>51997</v>
      </c>
    </row>
    <row r="29" spans="1:20" ht="15">
      <c r="A29" s="23" t="s">
        <v>6</v>
      </c>
      <c r="B29" s="13">
        <v>0</v>
      </c>
      <c r="C29" s="13">
        <v>0</v>
      </c>
      <c r="D29" s="53">
        <f>SUM(B29:C29)</f>
        <v>0</v>
      </c>
      <c r="E29" s="13">
        <v>0</v>
      </c>
      <c r="F29" s="13">
        <v>0</v>
      </c>
      <c r="G29" s="53">
        <f>SUM(E29:F29)</f>
        <v>0</v>
      </c>
      <c r="H29" s="13">
        <v>0</v>
      </c>
      <c r="I29" s="53">
        <f>SUM(H29,G29,D29)</f>
        <v>0</v>
      </c>
      <c r="J29" s="65"/>
      <c r="K29" s="171" t="s">
        <v>6</v>
      </c>
      <c r="L29" s="172">
        <v>0</v>
      </c>
      <c r="M29" s="13">
        <v>0</v>
      </c>
      <c r="N29" s="13">
        <v>0</v>
      </c>
      <c r="O29" s="53">
        <f>SUM(L29:N29)</f>
        <v>0</v>
      </c>
      <c r="P29" s="13">
        <v>0</v>
      </c>
      <c r="Q29" s="13">
        <v>0</v>
      </c>
      <c r="R29" s="53">
        <f>SUM(P29:Q29)</f>
        <v>0</v>
      </c>
      <c r="S29" s="13">
        <v>0</v>
      </c>
      <c r="T29" s="53">
        <f>SUM(S29,R29,O29)</f>
        <v>0</v>
      </c>
    </row>
    <row r="30" spans="1:20" ht="15">
      <c r="A30" s="23" t="s">
        <v>7</v>
      </c>
      <c r="B30" s="13">
        <v>610</v>
      </c>
      <c r="C30" s="13">
        <v>207</v>
      </c>
      <c r="D30" s="53">
        <f>SUM(B30:C30)</f>
        <v>817</v>
      </c>
      <c r="E30" s="13">
        <v>8718</v>
      </c>
      <c r="F30" s="13">
        <v>401</v>
      </c>
      <c r="G30" s="53">
        <f>SUM(E30:F30)</f>
        <v>9119</v>
      </c>
      <c r="H30" s="13">
        <v>4</v>
      </c>
      <c r="I30" s="53">
        <f>SUM(H30,G30,D30)</f>
        <v>9940</v>
      </c>
      <c r="J30" s="65"/>
      <c r="K30" s="171" t="s">
        <v>7</v>
      </c>
      <c r="L30" s="172">
        <v>218</v>
      </c>
      <c r="M30" s="13">
        <v>344</v>
      </c>
      <c r="N30" s="13">
        <v>1031</v>
      </c>
      <c r="O30" s="53">
        <f>SUM(L30:N30)</f>
        <v>1593</v>
      </c>
      <c r="P30" s="13">
        <v>3868</v>
      </c>
      <c r="Q30" s="13">
        <v>4447</v>
      </c>
      <c r="R30" s="53">
        <f>SUM(P30:Q30)</f>
        <v>8315</v>
      </c>
      <c r="S30" s="13">
        <v>32</v>
      </c>
      <c r="T30" s="53">
        <f>SUM(S30,R30,O30)</f>
        <v>9940</v>
      </c>
    </row>
    <row r="31" spans="1:20" ht="15">
      <c r="A31" s="173" t="s">
        <v>0</v>
      </c>
      <c r="B31" s="17">
        <v>6128</v>
      </c>
      <c r="C31" s="17">
        <v>1830</v>
      </c>
      <c r="D31" s="17">
        <f>SUM(B31:C31)</f>
        <v>7958</v>
      </c>
      <c r="E31" s="17">
        <v>60801</v>
      </c>
      <c r="F31" s="17">
        <v>3065</v>
      </c>
      <c r="G31" s="17">
        <f>SUM(E31:F31)</f>
        <v>63866</v>
      </c>
      <c r="H31" s="17">
        <v>38</v>
      </c>
      <c r="I31" s="17">
        <f>SUM(H31,G31,D31)</f>
        <v>71862</v>
      </c>
      <c r="J31" s="65"/>
      <c r="K31" s="174" t="s">
        <v>0</v>
      </c>
      <c r="L31" s="16">
        <v>1628</v>
      </c>
      <c r="M31" s="17">
        <v>2492</v>
      </c>
      <c r="N31" s="17">
        <v>8036</v>
      </c>
      <c r="O31" s="17">
        <f>SUM(L31:N31)</f>
        <v>12156</v>
      </c>
      <c r="P31" s="17">
        <v>25834</v>
      </c>
      <c r="Q31" s="17">
        <v>33620</v>
      </c>
      <c r="R31" s="17">
        <f>SUM(P31:Q31)</f>
        <v>59454</v>
      </c>
      <c r="S31" s="17">
        <v>252</v>
      </c>
      <c r="T31" s="17">
        <f>SUM(S31,R31,O31)</f>
        <v>71862</v>
      </c>
    </row>
    <row r="32" spans="1:20" ht="15">
      <c r="A32" s="29" t="s">
        <v>11</v>
      </c>
      <c r="B32" s="13"/>
      <c r="C32" s="13"/>
      <c r="D32" s="53"/>
      <c r="E32" s="13"/>
      <c r="F32" s="13"/>
      <c r="G32" s="53"/>
      <c r="H32" s="13"/>
      <c r="I32" s="53"/>
      <c r="J32" s="65"/>
      <c r="K32" s="175" t="s">
        <v>11</v>
      </c>
      <c r="L32" s="172"/>
      <c r="M32" s="13"/>
      <c r="N32" s="13"/>
      <c r="O32" s="53"/>
      <c r="P32" s="13"/>
      <c r="Q32" s="13"/>
      <c r="R32" s="53"/>
      <c r="S32" s="13"/>
      <c r="T32" s="53"/>
    </row>
    <row r="33" spans="1:20" ht="15">
      <c r="A33" s="23" t="s">
        <v>4</v>
      </c>
      <c r="B33" s="13">
        <v>2223</v>
      </c>
      <c r="C33" s="13">
        <v>849</v>
      </c>
      <c r="D33" s="53">
        <f>SUM(B33:C33)</f>
        <v>3072</v>
      </c>
      <c r="E33" s="13">
        <v>10522</v>
      </c>
      <c r="F33" s="13">
        <v>1233</v>
      </c>
      <c r="G33" s="53">
        <f>SUM(E33:F33)</f>
        <v>11755</v>
      </c>
      <c r="H33" s="13">
        <v>5</v>
      </c>
      <c r="I33" s="53">
        <f>SUM(H33,G33,D33)</f>
        <v>14832</v>
      </c>
      <c r="J33" s="66"/>
      <c r="K33" s="171" t="s">
        <v>4</v>
      </c>
      <c r="L33" s="172">
        <v>710</v>
      </c>
      <c r="M33" s="13">
        <v>1087</v>
      </c>
      <c r="N33" s="13">
        <v>2437</v>
      </c>
      <c r="O33" s="53">
        <f>SUM(L33:N33)</f>
        <v>4234</v>
      </c>
      <c r="P33" s="13">
        <v>4950</v>
      </c>
      <c r="Q33" s="13">
        <v>5575</v>
      </c>
      <c r="R33" s="53">
        <f>SUM(P33:Q33)</f>
        <v>10525</v>
      </c>
      <c r="S33" s="13">
        <v>73</v>
      </c>
      <c r="T33" s="53">
        <f>SUM(S33,R33,O33)</f>
        <v>14832</v>
      </c>
    </row>
    <row r="34" spans="1:20" ht="16.5" customHeight="1">
      <c r="A34" s="23" t="s">
        <v>5</v>
      </c>
      <c r="B34" s="13">
        <v>7008</v>
      </c>
      <c r="C34" s="13">
        <v>2450</v>
      </c>
      <c r="D34" s="53">
        <f>SUM(B34:C34)</f>
        <v>9458</v>
      </c>
      <c r="E34" s="13">
        <v>49960</v>
      </c>
      <c r="F34" s="13">
        <v>4140</v>
      </c>
      <c r="G34" s="53">
        <f>SUM(E34:F34)</f>
        <v>54100</v>
      </c>
      <c r="H34" s="13">
        <v>44</v>
      </c>
      <c r="I34" s="53">
        <f>SUM(H34,G34,D34)</f>
        <v>63602</v>
      </c>
      <c r="J34" s="65"/>
      <c r="K34" s="171" t="s">
        <v>5</v>
      </c>
      <c r="L34" s="172">
        <v>1525</v>
      </c>
      <c r="M34" s="13">
        <v>2824</v>
      </c>
      <c r="N34" s="13">
        <v>6873</v>
      </c>
      <c r="O34" s="53">
        <f>SUM(L34:N34)</f>
        <v>11222</v>
      </c>
      <c r="P34" s="13">
        <v>19671</v>
      </c>
      <c r="Q34" s="13">
        <v>32514</v>
      </c>
      <c r="R34" s="53">
        <f>SUM(P34:Q34)</f>
        <v>52185</v>
      </c>
      <c r="S34" s="13">
        <v>195</v>
      </c>
      <c r="T34" s="53">
        <f>SUM(S34,R34,O34)</f>
        <v>63602</v>
      </c>
    </row>
    <row r="35" spans="1:20" ht="15">
      <c r="A35" s="23" t="s">
        <v>6</v>
      </c>
      <c r="B35" s="13">
        <v>0</v>
      </c>
      <c r="C35" s="13">
        <v>0</v>
      </c>
      <c r="D35" s="53">
        <f>SUM(B35:C35)</f>
        <v>0</v>
      </c>
      <c r="E35" s="13">
        <v>0</v>
      </c>
      <c r="F35" s="13">
        <v>0</v>
      </c>
      <c r="G35" s="53">
        <f>SUM(E35:F35)</f>
        <v>0</v>
      </c>
      <c r="H35" s="13">
        <v>0</v>
      </c>
      <c r="I35" s="53">
        <f>SUM(H35,G35,D35)</f>
        <v>0</v>
      </c>
      <c r="J35" s="65"/>
      <c r="K35" s="171" t="s">
        <v>6</v>
      </c>
      <c r="L35" s="172">
        <v>0</v>
      </c>
      <c r="M35" s="13">
        <v>0</v>
      </c>
      <c r="N35" s="13">
        <v>0</v>
      </c>
      <c r="O35" s="53">
        <f>SUM(L35:N35)</f>
        <v>0</v>
      </c>
      <c r="P35" s="13">
        <v>0</v>
      </c>
      <c r="Q35" s="13">
        <v>0</v>
      </c>
      <c r="R35" s="53">
        <f>SUM(P35:Q35)</f>
        <v>0</v>
      </c>
      <c r="S35" s="13">
        <v>0</v>
      </c>
      <c r="T35" s="53">
        <f>SUM(S35,R35,O35)</f>
        <v>0</v>
      </c>
    </row>
    <row r="36" spans="1:20" ht="15">
      <c r="A36" s="23" t="s">
        <v>7</v>
      </c>
      <c r="B36" s="13">
        <v>2730</v>
      </c>
      <c r="C36" s="13">
        <v>770</v>
      </c>
      <c r="D36" s="53">
        <f>SUM(B36:C36)</f>
        <v>3500</v>
      </c>
      <c r="E36" s="13">
        <v>16917</v>
      </c>
      <c r="F36" s="13">
        <v>1390</v>
      </c>
      <c r="G36" s="53">
        <f>SUM(E36:F36)</f>
        <v>18307</v>
      </c>
      <c r="H36" s="13">
        <v>12</v>
      </c>
      <c r="I36" s="53">
        <f>SUM(H36,G36,D36)</f>
        <v>21819</v>
      </c>
      <c r="J36" s="65"/>
      <c r="K36" s="171" t="s">
        <v>7</v>
      </c>
      <c r="L36" s="172">
        <v>703</v>
      </c>
      <c r="M36" s="13">
        <v>1146</v>
      </c>
      <c r="N36" s="13">
        <v>2559</v>
      </c>
      <c r="O36" s="53">
        <f>SUM(L36:N36)</f>
        <v>4408</v>
      </c>
      <c r="P36" s="13">
        <v>6874</v>
      </c>
      <c r="Q36" s="13">
        <v>10452</v>
      </c>
      <c r="R36" s="53">
        <f>SUM(P36:Q36)</f>
        <v>17326</v>
      </c>
      <c r="S36" s="13">
        <v>85</v>
      </c>
      <c r="T36" s="53">
        <f>SUM(S36,R36,O36)</f>
        <v>21819</v>
      </c>
    </row>
    <row r="37" spans="1:20" ht="15">
      <c r="A37" s="173" t="s">
        <v>0</v>
      </c>
      <c r="B37" s="17">
        <v>11961</v>
      </c>
      <c r="C37" s="17">
        <v>4069</v>
      </c>
      <c r="D37" s="17">
        <f>SUM(B37:C37)</f>
        <v>16030</v>
      </c>
      <c r="E37" s="17">
        <v>77399</v>
      </c>
      <c r="F37" s="17">
        <v>6763</v>
      </c>
      <c r="G37" s="17">
        <f>SUM(E37:F37)</f>
        <v>84162</v>
      </c>
      <c r="H37" s="17">
        <v>61</v>
      </c>
      <c r="I37" s="17">
        <f>SUM(H37,G37,D37)</f>
        <v>100253</v>
      </c>
      <c r="J37" s="65"/>
      <c r="K37" s="174" t="s">
        <v>0</v>
      </c>
      <c r="L37" s="16">
        <v>2938</v>
      </c>
      <c r="M37" s="17">
        <v>5057</v>
      </c>
      <c r="N37" s="17">
        <v>11869</v>
      </c>
      <c r="O37" s="17">
        <f>SUM(L37:N37)</f>
        <v>19864</v>
      </c>
      <c r="P37" s="17">
        <v>31495</v>
      </c>
      <c r="Q37" s="17">
        <v>48541</v>
      </c>
      <c r="R37" s="17">
        <f>SUM(P37:Q37)</f>
        <v>80036</v>
      </c>
      <c r="S37" s="17">
        <v>353</v>
      </c>
      <c r="T37" s="17">
        <f>SUM(S37,R37,O37)</f>
        <v>100253</v>
      </c>
    </row>
    <row r="38" spans="1:20" ht="15">
      <c r="A38" s="29" t="s">
        <v>12</v>
      </c>
      <c r="B38" s="13"/>
      <c r="C38" s="13"/>
      <c r="D38" s="53"/>
      <c r="E38" s="13"/>
      <c r="F38" s="13"/>
      <c r="G38" s="53"/>
      <c r="H38" s="13"/>
      <c r="I38" s="53"/>
      <c r="J38" s="65"/>
      <c r="K38" s="175" t="s">
        <v>12</v>
      </c>
      <c r="L38" s="172"/>
      <c r="M38" s="13"/>
      <c r="N38" s="13"/>
      <c r="O38" s="53"/>
      <c r="P38" s="13"/>
      <c r="Q38" s="13"/>
      <c r="R38" s="53"/>
      <c r="S38" s="13"/>
      <c r="T38" s="53"/>
    </row>
    <row r="39" spans="1:20" ht="15">
      <c r="A39" s="23" t="s">
        <v>4</v>
      </c>
      <c r="B39" s="13">
        <v>30</v>
      </c>
      <c r="C39" s="13">
        <v>8</v>
      </c>
      <c r="D39" s="53">
        <f>SUM(B39:C39)</f>
        <v>38</v>
      </c>
      <c r="E39" s="13">
        <v>13</v>
      </c>
      <c r="F39" s="13">
        <v>6</v>
      </c>
      <c r="G39" s="53">
        <f>SUM(E39:F39)</f>
        <v>19</v>
      </c>
      <c r="H39" s="13"/>
      <c r="I39" s="53">
        <f>SUM(H39,G39,D39)</f>
        <v>57</v>
      </c>
      <c r="J39" s="66"/>
      <c r="K39" s="171" t="s">
        <v>4</v>
      </c>
      <c r="L39" s="172">
        <v>1</v>
      </c>
      <c r="M39" s="13">
        <v>4</v>
      </c>
      <c r="N39" s="13">
        <v>12</v>
      </c>
      <c r="O39" s="53">
        <f>SUM(L39:N39)</f>
        <v>17</v>
      </c>
      <c r="P39" s="13">
        <v>24</v>
      </c>
      <c r="Q39" s="13">
        <v>16</v>
      </c>
      <c r="R39" s="53">
        <f>SUM(P39:Q39)</f>
        <v>40</v>
      </c>
      <c r="S39" s="13">
        <v>0</v>
      </c>
      <c r="T39" s="53">
        <f>SUM(S39,R39,O39)</f>
        <v>57</v>
      </c>
    </row>
    <row r="40" spans="1:20" ht="15">
      <c r="A40" s="173" t="s">
        <v>0</v>
      </c>
      <c r="B40" s="17">
        <v>30</v>
      </c>
      <c r="C40" s="17">
        <v>8</v>
      </c>
      <c r="D40" s="17">
        <f>SUM(B40:C40)</f>
        <v>38</v>
      </c>
      <c r="E40" s="17">
        <v>13</v>
      </c>
      <c r="F40" s="17">
        <v>6</v>
      </c>
      <c r="G40" s="17">
        <f>SUM(E40:F40)</f>
        <v>19</v>
      </c>
      <c r="H40" s="17"/>
      <c r="I40" s="17">
        <f>SUM(H40,G40,D40)</f>
        <v>57</v>
      </c>
      <c r="J40" s="65"/>
      <c r="K40" s="174" t="s">
        <v>0</v>
      </c>
      <c r="L40" s="16">
        <v>1</v>
      </c>
      <c r="M40" s="17">
        <v>4</v>
      </c>
      <c r="N40" s="17">
        <v>12</v>
      </c>
      <c r="O40" s="17">
        <f>SUM(L40:N40)</f>
        <v>17</v>
      </c>
      <c r="P40" s="17">
        <v>24</v>
      </c>
      <c r="Q40" s="17">
        <v>16</v>
      </c>
      <c r="R40" s="17">
        <f>SUM(P40:Q40)</f>
        <v>40</v>
      </c>
      <c r="S40" s="17">
        <v>0</v>
      </c>
      <c r="T40" s="17">
        <f>SUM(S40,R40,O40)</f>
        <v>57</v>
      </c>
    </row>
    <row r="41" spans="1:20" ht="15">
      <c r="A41" s="29" t="s">
        <v>13</v>
      </c>
      <c r="B41" s="13"/>
      <c r="C41" s="13"/>
      <c r="D41" s="53"/>
      <c r="E41" s="13"/>
      <c r="F41" s="13"/>
      <c r="G41" s="53"/>
      <c r="H41" s="13"/>
      <c r="I41" s="53"/>
      <c r="J41" s="65"/>
      <c r="K41" s="175" t="s">
        <v>13</v>
      </c>
      <c r="L41" s="172"/>
      <c r="M41" s="13"/>
      <c r="N41" s="13"/>
      <c r="O41" s="53"/>
      <c r="P41" s="13"/>
      <c r="Q41" s="13"/>
      <c r="R41" s="53"/>
      <c r="S41" s="13"/>
      <c r="T41" s="53"/>
    </row>
    <row r="42" spans="1:20" ht="15">
      <c r="A42" s="23" t="s">
        <v>4</v>
      </c>
      <c r="B42" s="13">
        <v>1974</v>
      </c>
      <c r="C42" s="13">
        <v>582</v>
      </c>
      <c r="D42" s="53">
        <f>SUM(B42:C42)</f>
        <v>2556</v>
      </c>
      <c r="E42" s="13">
        <v>6193</v>
      </c>
      <c r="F42" s="13">
        <v>855</v>
      </c>
      <c r="G42" s="53">
        <f>SUM(E42:F42)</f>
        <v>7048</v>
      </c>
      <c r="H42" s="13">
        <v>4</v>
      </c>
      <c r="I42" s="53">
        <f>SUM(H42,G42,D42)</f>
        <v>9608</v>
      </c>
      <c r="J42" s="66"/>
      <c r="K42" s="171" t="s">
        <v>4</v>
      </c>
      <c r="L42" s="172">
        <v>539</v>
      </c>
      <c r="M42" s="13">
        <v>775</v>
      </c>
      <c r="N42" s="13">
        <v>1833</v>
      </c>
      <c r="O42" s="53">
        <f>SUM(L42:N42)</f>
        <v>3147</v>
      </c>
      <c r="P42" s="13">
        <v>3320</v>
      </c>
      <c r="Q42" s="13">
        <v>3103</v>
      </c>
      <c r="R42" s="53">
        <f>SUM(P42:Q42)</f>
        <v>6423</v>
      </c>
      <c r="S42" s="13">
        <v>38</v>
      </c>
      <c r="T42" s="53">
        <f>SUM(S42,R42,O42)</f>
        <v>9608</v>
      </c>
    </row>
    <row r="43" spans="1:20" ht="15">
      <c r="A43" s="23" t="s">
        <v>5</v>
      </c>
      <c r="B43" s="13">
        <v>3685</v>
      </c>
      <c r="C43" s="13">
        <v>990</v>
      </c>
      <c r="D43" s="53">
        <f>SUM(B43:C43)</f>
        <v>4675</v>
      </c>
      <c r="E43" s="13">
        <v>29960</v>
      </c>
      <c r="F43" s="13">
        <v>2404</v>
      </c>
      <c r="G43" s="53">
        <f>SUM(E43:F43)</f>
        <v>32364</v>
      </c>
      <c r="H43" s="13">
        <v>11</v>
      </c>
      <c r="I43" s="53">
        <f>SUM(H43,G43,D43)</f>
        <v>37050</v>
      </c>
      <c r="J43" s="65"/>
      <c r="K43" s="171" t="s">
        <v>5</v>
      </c>
      <c r="L43" s="172">
        <v>639</v>
      </c>
      <c r="M43" s="13">
        <v>1304</v>
      </c>
      <c r="N43" s="13">
        <v>4445</v>
      </c>
      <c r="O43" s="53">
        <f>SUM(L43:N43)</f>
        <v>6388</v>
      </c>
      <c r="P43" s="13">
        <v>13633</v>
      </c>
      <c r="Q43" s="13">
        <v>16936</v>
      </c>
      <c r="R43" s="53">
        <f>SUM(P43:Q43)</f>
        <v>30569</v>
      </c>
      <c r="S43" s="13">
        <v>93</v>
      </c>
      <c r="T43" s="53">
        <f>SUM(S43,R43,O43)</f>
        <v>37050</v>
      </c>
    </row>
    <row r="44" spans="1:20" ht="15">
      <c r="A44" s="23" t="s">
        <v>6</v>
      </c>
      <c r="B44" s="13">
        <v>48</v>
      </c>
      <c r="C44" s="13">
        <v>8</v>
      </c>
      <c r="D44" s="53">
        <f>SUM(B44:C44)</f>
        <v>56</v>
      </c>
      <c r="E44" s="13">
        <v>141</v>
      </c>
      <c r="F44" s="13">
        <v>11</v>
      </c>
      <c r="G44" s="53">
        <f>SUM(E44:F44)</f>
        <v>152</v>
      </c>
      <c r="H44" s="13"/>
      <c r="I44" s="53">
        <f>SUM(H44,G44,D44)</f>
        <v>208</v>
      </c>
      <c r="J44" s="65"/>
      <c r="K44" s="171" t="s">
        <v>6</v>
      </c>
      <c r="L44" s="172">
        <v>2</v>
      </c>
      <c r="M44" s="13">
        <v>2</v>
      </c>
      <c r="N44" s="13">
        <v>14</v>
      </c>
      <c r="O44" s="53">
        <f>SUM(L44:N44)</f>
        <v>18</v>
      </c>
      <c r="P44" s="13">
        <v>79</v>
      </c>
      <c r="Q44" s="13">
        <v>111</v>
      </c>
      <c r="R44" s="53">
        <f>SUM(P44:Q44)</f>
        <v>190</v>
      </c>
      <c r="S44" s="13">
        <v>0</v>
      </c>
      <c r="T44" s="53">
        <f>SUM(S44,R44,O44)</f>
        <v>208</v>
      </c>
    </row>
    <row r="45" spans="1:20" ht="15">
      <c r="A45" s="23" t="s">
        <v>7</v>
      </c>
      <c r="B45" s="13">
        <v>512</v>
      </c>
      <c r="C45" s="13">
        <v>216</v>
      </c>
      <c r="D45" s="53">
        <f>SUM(B45:C45)</f>
        <v>728</v>
      </c>
      <c r="E45" s="13">
        <v>6446</v>
      </c>
      <c r="F45" s="13">
        <v>471</v>
      </c>
      <c r="G45" s="53">
        <f>SUM(E45:F45)</f>
        <v>6917</v>
      </c>
      <c r="H45" s="13">
        <v>2</v>
      </c>
      <c r="I45" s="53">
        <f>SUM(H45,G45,D45)</f>
        <v>7647</v>
      </c>
      <c r="J45" s="65"/>
      <c r="K45" s="171" t="s">
        <v>7</v>
      </c>
      <c r="L45" s="172">
        <v>77</v>
      </c>
      <c r="M45" s="13">
        <v>220</v>
      </c>
      <c r="N45" s="13">
        <v>868</v>
      </c>
      <c r="O45" s="53">
        <f>SUM(L45:N45)</f>
        <v>1165</v>
      </c>
      <c r="P45" s="13">
        <v>2876</v>
      </c>
      <c r="Q45" s="13">
        <v>3581</v>
      </c>
      <c r="R45" s="53">
        <f>SUM(P45:Q45)</f>
        <v>6457</v>
      </c>
      <c r="S45" s="13">
        <v>25</v>
      </c>
      <c r="T45" s="53">
        <f>SUM(S45,R45,O45)</f>
        <v>7647</v>
      </c>
    </row>
    <row r="46" spans="1:20" ht="15">
      <c r="A46" s="173" t="s">
        <v>0</v>
      </c>
      <c r="B46" s="17">
        <v>6219</v>
      </c>
      <c r="C46" s="17">
        <v>1796</v>
      </c>
      <c r="D46" s="17">
        <f>SUM(B46:C46)</f>
        <v>8015</v>
      </c>
      <c r="E46" s="17">
        <v>42740</v>
      </c>
      <c r="F46" s="17">
        <v>3741</v>
      </c>
      <c r="G46" s="17">
        <f>SUM(E46:F46)</f>
        <v>46481</v>
      </c>
      <c r="H46" s="17">
        <v>17</v>
      </c>
      <c r="I46" s="17">
        <f>SUM(H46,G46,D46)</f>
        <v>54513</v>
      </c>
      <c r="J46" s="65"/>
      <c r="K46" s="174" t="s">
        <v>0</v>
      </c>
      <c r="L46" s="16">
        <v>1257</v>
      </c>
      <c r="M46" s="17">
        <v>2301</v>
      </c>
      <c r="N46" s="17">
        <v>7160</v>
      </c>
      <c r="O46" s="17">
        <f>SUM(L46:N46)</f>
        <v>10718</v>
      </c>
      <c r="P46" s="17">
        <v>19908</v>
      </c>
      <c r="Q46" s="17">
        <v>23731</v>
      </c>
      <c r="R46" s="17">
        <f>SUM(P46:Q46)</f>
        <v>43639</v>
      </c>
      <c r="S46" s="17">
        <v>156</v>
      </c>
      <c r="T46" s="17">
        <f>SUM(S46,R46,O46)</f>
        <v>54513</v>
      </c>
    </row>
    <row r="47" spans="1:20" ht="15">
      <c r="A47" s="176" t="s">
        <v>14</v>
      </c>
      <c r="B47" s="19"/>
      <c r="C47" s="19"/>
      <c r="D47" s="54"/>
      <c r="E47" s="19"/>
      <c r="F47" s="19"/>
      <c r="G47" s="54"/>
      <c r="H47" s="19"/>
      <c r="I47" s="54"/>
      <c r="J47" s="65"/>
      <c r="K47" s="168" t="s">
        <v>14</v>
      </c>
      <c r="L47" s="177"/>
      <c r="M47" s="19"/>
      <c r="N47" s="19"/>
      <c r="O47" s="54"/>
      <c r="P47" s="19"/>
      <c r="Q47" s="19"/>
      <c r="R47" s="54"/>
      <c r="S47" s="19"/>
      <c r="T47" s="54"/>
    </row>
    <row r="48" spans="1:20" ht="15">
      <c r="A48" s="23" t="s">
        <v>4</v>
      </c>
      <c r="B48" s="13">
        <f aca="true" t="shared" si="0" ref="B48:I48">SUM(B10,B16,B22,B27,B33,B39,B42)</f>
        <v>13899</v>
      </c>
      <c r="C48" s="13">
        <f t="shared" si="0"/>
        <v>4943</v>
      </c>
      <c r="D48" s="53">
        <f t="shared" si="0"/>
        <v>18842</v>
      </c>
      <c r="E48" s="13">
        <f t="shared" si="0"/>
        <v>42209</v>
      </c>
      <c r="F48" s="13">
        <f t="shared" si="0"/>
        <v>6860</v>
      </c>
      <c r="G48" s="53">
        <f t="shared" si="0"/>
        <v>49069</v>
      </c>
      <c r="H48" s="13">
        <f t="shared" si="0"/>
        <v>34</v>
      </c>
      <c r="I48" s="53">
        <f t="shared" si="0"/>
        <v>67945</v>
      </c>
      <c r="J48" s="66"/>
      <c r="K48" s="171" t="s">
        <v>4</v>
      </c>
      <c r="L48" s="172">
        <f aca="true" t="shared" si="1" ref="L48:T48">SUM(L10,L16,L22,L27,L33,L39,L42)</f>
        <v>3907</v>
      </c>
      <c r="M48" s="13">
        <f t="shared" si="1"/>
        <v>5025</v>
      </c>
      <c r="N48" s="13">
        <f t="shared" si="1"/>
        <v>11503</v>
      </c>
      <c r="O48" s="53">
        <f t="shared" si="1"/>
        <v>20435</v>
      </c>
      <c r="P48" s="13">
        <f t="shared" si="1"/>
        <v>22422</v>
      </c>
      <c r="Q48" s="13">
        <f t="shared" si="1"/>
        <v>24774</v>
      </c>
      <c r="R48" s="53">
        <f t="shared" si="1"/>
        <v>47196</v>
      </c>
      <c r="S48" s="13">
        <f t="shared" si="1"/>
        <v>314</v>
      </c>
      <c r="T48" s="53">
        <f t="shared" si="1"/>
        <v>67945</v>
      </c>
    </row>
    <row r="49" spans="1:20" ht="15">
      <c r="A49" s="23" t="s">
        <v>5</v>
      </c>
      <c r="B49" s="13">
        <f aca="true" t="shared" si="2" ref="B49:I49">SUM(B11,B17,B23,B28,B34,B43)</f>
        <v>34906</v>
      </c>
      <c r="C49" s="13">
        <f t="shared" si="2"/>
        <v>12572</v>
      </c>
      <c r="D49" s="53">
        <f t="shared" si="2"/>
        <v>47478</v>
      </c>
      <c r="E49" s="13">
        <f t="shared" si="2"/>
        <v>201971</v>
      </c>
      <c r="F49" s="13">
        <f t="shared" si="2"/>
        <v>20213</v>
      </c>
      <c r="G49" s="53">
        <f t="shared" si="2"/>
        <v>222184</v>
      </c>
      <c r="H49" s="13">
        <f t="shared" si="2"/>
        <v>171</v>
      </c>
      <c r="I49" s="53">
        <f t="shared" si="2"/>
        <v>269833</v>
      </c>
      <c r="J49" s="65"/>
      <c r="K49" s="171" t="s">
        <v>5</v>
      </c>
      <c r="L49" s="172">
        <f aca="true" t="shared" si="3" ref="L49:T49">SUM(L11,L17,L23,L28,L34,L43)</f>
        <v>7400</v>
      </c>
      <c r="M49" s="13">
        <f t="shared" si="3"/>
        <v>11127</v>
      </c>
      <c r="N49" s="13">
        <f t="shared" si="3"/>
        <v>28968</v>
      </c>
      <c r="O49" s="53">
        <f t="shared" si="3"/>
        <v>47495</v>
      </c>
      <c r="P49" s="13">
        <f t="shared" si="3"/>
        <v>86123</v>
      </c>
      <c r="Q49" s="13">
        <f t="shared" si="3"/>
        <v>135185</v>
      </c>
      <c r="R49" s="53">
        <f t="shared" si="3"/>
        <v>221308</v>
      </c>
      <c r="S49" s="13">
        <f t="shared" si="3"/>
        <v>1030</v>
      </c>
      <c r="T49" s="53">
        <f t="shared" si="3"/>
        <v>269833</v>
      </c>
    </row>
    <row r="50" spans="1:20" ht="15">
      <c r="A50" s="23" t="s">
        <v>6</v>
      </c>
      <c r="B50" s="13">
        <f aca="true" t="shared" si="4" ref="B50:I50">SUM(B12,B18,B29,B35,B44)</f>
        <v>48</v>
      </c>
      <c r="C50" s="13">
        <f t="shared" si="4"/>
        <v>8</v>
      </c>
      <c r="D50" s="53">
        <f t="shared" si="4"/>
        <v>56</v>
      </c>
      <c r="E50" s="13">
        <f t="shared" si="4"/>
        <v>141</v>
      </c>
      <c r="F50" s="13">
        <f t="shared" si="4"/>
        <v>11</v>
      </c>
      <c r="G50" s="53">
        <f t="shared" si="4"/>
        <v>152</v>
      </c>
      <c r="H50" s="13">
        <f t="shared" si="4"/>
        <v>0</v>
      </c>
      <c r="I50" s="53">
        <f t="shared" si="4"/>
        <v>208</v>
      </c>
      <c r="J50" s="65"/>
      <c r="K50" s="171" t="s">
        <v>6</v>
      </c>
      <c r="L50" s="172">
        <f aca="true" t="shared" si="5" ref="L50:T50">SUM(L12,L18,L29,L35,L44)</f>
        <v>2</v>
      </c>
      <c r="M50" s="13">
        <f t="shared" si="5"/>
        <v>2</v>
      </c>
      <c r="N50" s="13">
        <f t="shared" si="5"/>
        <v>14</v>
      </c>
      <c r="O50" s="53">
        <f t="shared" si="5"/>
        <v>18</v>
      </c>
      <c r="P50" s="13">
        <f t="shared" si="5"/>
        <v>79</v>
      </c>
      <c r="Q50" s="13">
        <f t="shared" si="5"/>
        <v>111</v>
      </c>
      <c r="R50" s="53">
        <f t="shared" si="5"/>
        <v>190</v>
      </c>
      <c r="S50" s="13">
        <f t="shared" si="5"/>
        <v>0</v>
      </c>
      <c r="T50" s="53">
        <f t="shared" si="5"/>
        <v>208</v>
      </c>
    </row>
    <row r="51" spans="1:20" ht="15">
      <c r="A51" s="23" t="s">
        <v>7</v>
      </c>
      <c r="B51" s="13">
        <f aca="true" t="shared" si="6" ref="B51:I51">SUM(B13,B19,B24,B30,B36,B45)</f>
        <v>16913</v>
      </c>
      <c r="C51" s="13">
        <f t="shared" si="6"/>
        <v>5640</v>
      </c>
      <c r="D51" s="53">
        <f t="shared" si="6"/>
        <v>22553</v>
      </c>
      <c r="E51" s="13">
        <f t="shared" si="6"/>
        <v>70292</v>
      </c>
      <c r="F51" s="13">
        <f t="shared" si="6"/>
        <v>7888</v>
      </c>
      <c r="G51" s="53">
        <f t="shared" si="6"/>
        <v>78180</v>
      </c>
      <c r="H51" s="13">
        <f t="shared" si="6"/>
        <v>60</v>
      </c>
      <c r="I51" s="53">
        <f t="shared" si="6"/>
        <v>100793</v>
      </c>
      <c r="J51" s="65"/>
      <c r="K51" s="171" t="s">
        <v>7</v>
      </c>
      <c r="L51" s="172">
        <f aca="true" t="shared" si="7" ref="L51:T51">SUM(L13,L19,L24,L30,L36,L45)</f>
        <v>5070</v>
      </c>
      <c r="M51" s="13">
        <f t="shared" si="7"/>
        <v>5580</v>
      </c>
      <c r="N51" s="13">
        <f t="shared" si="7"/>
        <v>12110</v>
      </c>
      <c r="O51" s="53">
        <f t="shared" si="7"/>
        <v>22760</v>
      </c>
      <c r="P51" s="13">
        <f t="shared" si="7"/>
        <v>32386</v>
      </c>
      <c r="Q51" s="13">
        <f t="shared" si="7"/>
        <v>45248</v>
      </c>
      <c r="R51" s="53">
        <f t="shared" si="7"/>
        <v>77634</v>
      </c>
      <c r="S51" s="13">
        <f t="shared" si="7"/>
        <v>399</v>
      </c>
      <c r="T51" s="53">
        <f t="shared" si="7"/>
        <v>100793</v>
      </c>
    </row>
    <row r="52" spans="1:20" ht="15">
      <c r="A52" s="173" t="s">
        <v>15</v>
      </c>
      <c r="B52" s="17">
        <f aca="true" t="shared" si="8" ref="B52:I52">SUM(B48:B51)</f>
        <v>65766</v>
      </c>
      <c r="C52" s="17">
        <f t="shared" si="8"/>
        <v>23163</v>
      </c>
      <c r="D52" s="17">
        <f t="shared" si="8"/>
        <v>88929</v>
      </c>
      <c r="E52" s="17">
        <f t="shared" si="8"/>
        <v>314613</v>
      </c>
      <c r="F52" s="17">
        <f t="shared" si="8"/>
        <v>34972</v>
      </c>
      <c r="G52" s="17">
        <f t="shared" si="8"/>
        <v>349585</v>
      </c>
      <c r="H52" s="17">
        <f t="shared" si="8"/>
        <v>265</v>
      </c>
      <c r="I52" s="17">
        <f t="shared" si="8"/>
        <v>438779</v>
      </c>
      <c r="J52" s="65"/>
      <c r="K52" s="174" t="s">
        <v>15</v>
      </c>
      <c r="L52" s="16">
        <f aca="true" t="shared" si="9" ref="L52:T52">SUM(L48:L51)</f>
        <v>16379</v>
      </c>
      <c r="M52" s="17">
        <f t="shared" si="9"/>
        <v>21734</v>
      </c>
      <c r="N52" s="17">
        <f t="shared" si="9"/>
        <v>52595</v>
      </c>
      <c r="O52" s="17">
        <f t="shared" si="9"/>
        <v>90708</v>
      </c>
      <c r="P52" s="17">
        <f t="shared" si="9"/>
        <v>141010</v>
      </c>
      <c r="Q52" s="17">
        <f t="shared" si="9"/>
        <v>205318</v>
      </c>
      <c r="R52" s="17">
        <f t="shared" si="9"/>
        <v>346328</v>
      </c>
      <c r="S52" s="17">
        <f t="shared" si="9"/>
        <v>1743</v>
      </c>
      <c r="T52" s="17">
        <f t="shared" si="9"/>
        <v>438779</v>
      </c>
    </row>
    <row r="53" spans="1:20" ht="15">
      <c r="A53" s="65"/>
      <c r="B53" s="65"/>
      <c r="C53" s="65"/>
      <c r="D53" s="65"/>
      <c r="E53" s="65"/>
      <c r="F53" s="65"/>
      <c r="G53" s="65"/>
      <c r="H53" s="65"/>
      <c r="I53" s="65"/>
      <c r="J53" s="65"/>
      <c r="N53" s="55"/>
      <c r="O53" s="22"/>
      <c r="S53" s="55"/>
      <c r="T53" s="22"/>
    </row>
    <row r="54" spans="1:20" ht="15">
      <c r="A54" s="129" t="s">
        <v>61</v>
      </c>
      <c r="J54" s="66"/>
      <c r="O54" s="22"/>
      <c r="T54" s="22"/>
    </row>
    <row r="55" spans="1:9" ht="15">
      <c r="A55" s="129" t="s">
        <v>62</v>
      </c>
      <c r="I55" s="196"/>
    </row>
    <row r="56" ht="15">
      <c r="A56" s="21"/>
    </row>
    <row r="57" ht="15">
      <c r="A57" s="21"/>
    </row>
    <row r="58" ht="15">
      <c r="A58" s="21"/>
    </row>
  </sheetData>
  <sheetProtection/>
  <mergeCells count="11">
    <mergeCell ref="L1:T1"/>
    <mergeCell ref="A2:I2"/>
    <mergeCell ref="K5:T5"/>
    <mergeCell ref="K2:T2"/>
    <mergeCell ref="B7:D7"/>
    <mergeCell ref="L7:O7"/>
    <mergeCell ref="A5:I5"/>
    <mergeCell ref="E7:G7"/>
    <mergeCell ref="P7:R7"/>
    <mergeCell ref="A3:I3"/>
    <mergeCell ref="K3:T3"/>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42"/>
  <sheetViews>
    <sheetView zoomScalePageLayoutView="0" workbookViewId="0" topLeftCell="A1">
      <selection activeCell="A44" sqref="A44"/>
    </sheetView>
  </sheetViews>
  <sheetFormatPr defaultColWidth="9.140625" defaultRowHeight="15"/>
  <cols>
    <col min="1" max="3" width="15.28125" style="0" customWidth="1"/>
    <col min="4" max="4" width="10.8515625" style="0" customWidth="1"/>
    <col min="5" max="5" width="10.28125" style="0" customWidth="1"/>
    <col min="6" max="6" width="11.7109375" style="0" customWidth="1"/>
    <col min="8" max="9" width="9.8515625" style="0" customWidth="1"/>
    <col min="10" max="10" width="11.7109375" style="0" customWidth="1"/>
    <col min="12" max="13" width="10.57421875" style="0" customWidth="1"/>
    <col min="14" max="16" width="8.57421875" style="0" customWidth="1"/>
    <col min="17" max="17" width="11.140625" style="0" customWidth="1"/>
    <col min="18" max="18" width="9.421875" style="0" customWidth="1"/>
    <col min="19" max="19" width="10.140625" style="0" customWidth="1"/>
    <col min="20" max="20" width="10.57421875" style="0" customWidth="1"/>
    <col min="21" max="23" width="8.7109375" style="0" customWidth="1"/>
    <col min="24" max="24" width="10.28125" style="0" customWidth="1"/>
  </cols>
  <sheetData>
    <row r="1" spans="1:10" ht="15">
      <c r="A1" s="1"/>
      <c r="J1" s="2"/>
    </row>
    <row r="2" spans="1:24" ht="15">
      <c r="A2" s="200" t="s">
        <v>22</v>
      </c>
      <c r="B2" s="200"/>
      <c r="C2" s="200"/>
      <c r="D2" s="200"/>
      <c r="E2" s="200"/>
      <c r="F2" s="200"/>
      <c r="G2" s="200"/>
      <c r="H2" s="200"/>
      <c r="I2" s="200"/>
      <c r="J2" s="200"/>
      <c r="K2" s="200"/>
      <c r="L2" s="200"/>
      <c r="M2" s="200"/>
      <c r="N2" s="200"/>
      <c r="O2" s="200"/>
      <c r="P2" s="200"/>
      <c r="Q2" s="200"/>
      <c r="R2" s="200"/>
      <c r="S2" s="200"/>
      <c r="T2" s="200"/>
      <c r="U2" s="200"/>
      <c r="V2" s="200"/>
      <c r="W2" s="200"/>
      <c r="X2" s="200"/>
    </row>
    <row r="3" spans="1:24" s="191" customFormat="1" ht="15">
      <c r="A3" s="204" t="s">
        <v>95</v>
      </c>
      <c r="B3" s="204"/>
      <c r="C3" s="204"/>
      <c r="D3" s="204"/>
      <c r="E3" s="204"/>
      <c r="F3" s="204"/>
      <c r="G3" s="204"/>
      <c r="H3" s="204"/>
      <c r="I3" s="204"/>
      <c r="J3" s="204"/>
      <c r="K3" s="204"/>
      <c r="L3" s="204"/>
      <c r="M3" s="204"/>
      <c r="N3" s="204"/>
      <c r="O3" s="204"/>
      <c r="P3" s="204"/>
      <c r="Q3" s="204"/>
      <c r="R3" s="204"/>
      <c r="S3" s="204"/>
      <c r="T3" s="204"/>
      <c r="U3" s="204"/>
      <c r="V3" s="204"/>
      <c r="W3" s="204"/>
      <c r="X3" s="204"/>
    </row>
    <row r="4" spans="1:24" ht="6.75" customHeight="1">
      <c r="A4" s="24"/>
      <c r="B4" s="24"/>
      <c r="C4" s="24"/>
      <c r="D4" s="24"/>
      <c r="E4" s="24"/>
      <c r="F4" s="24"/>
      <c r="G4" s="24"/>
      <c r="H4" s="24"/>
      <c r="I4" s="24"/>
      <c r="J4" s="24"/>
      <c r="K4" s="24"/>
      <c r="L4" s="24"/>
      <c r="M4" s="24"/>
      <c r="N4" s="24"/>
      <c r="O4" s="24"/>
      <c r="P4" s="24"/>
      <c r="Q4" s="24"/>
      <c r="R4" s="24"/>
      <c r="S4" s="24"/>
      <c r="T4" s="24"/>
      <c r="U4" s="24"/>
      <c r="V4" s="24"/>
      <c r="W4" s="24"/>
      <c r="X4" s="24"/>
    </row>
    <row r="5" spans="1:24" ht="15">
      <c r="A5" s="221" t="s">
        <v>85</v>
      </c>
      <c r="B5" s="221"/>
      <c r="C5" s="221"/>
      <c r="D5" s="221"/>
      <c r="E5" s="221"/>
      <c r="F5" s="221"/>
      <c r="G5" s="221"/>
      <c r="H5" s="221"/>
      <c r="I5" s="221"/>
      <c r="J5" s="221"/>
      <c r="K5" s="221"/>
      <c r="L5" s="221"/>
      <c r="M5" s="221"/>
      <c r="N5" s="221"/>
      <c r="O5" s="221"/>
      <c r="P5" s="221"/>
      <c r="Q5" s="221"/>
      <c r="R5" s="221"/>
      <c r="S5" s="221"/>
      <c r="T5" s="221"/>
      <c r="U5" s="221"/>
      <c r="V5" s="221"/>
      <c r="W5" s="221"/>
      <c r="X5" s="221"/>
    </row>
    <row r="6" spans="1:17" ht="6.75" customHeight="1" thickBot="1">
      <c r="A6" s="74"/>
      <c r="B6" s="46"/>
      <c r="C6" s="46"/>
      <c r="D6" s="46"/>
      <c r="E6" s="46"/>
      <c r="F6" s="46"/>
      <c r="G6" s="46"/>
      <c r="H6" s="46"/>
      <c r="I6" s="46"/>
      <c r="J6" s="46"/>
      <c r="K6" s="46"/>
      <c r="L6" s="46"/>
      <c r="M6" s="46"/>
      <c r="N6" s="46"/>
      <c r="O6" s="46"/>
      <c r="P6" s="46"/>
      <c r="Q6" s="46"/>
    </row>
    <row r="7" spans="1:24" ht="15.75" thickTop="1">
      <c r="A7" s="219" t="s">
        <v>51</v>
      </c>
      <c r="B7" s="219"/>
      <c r="C7" s="220"/>
      <c r="D7" s="216" t="s">
        <v>1</v>
      </c>
      <c r="E7" s="216"/>
      <c r="F7" s="216"/>
      <c r="G7" s="216"/>
      <c r="H7" s="216"/>
      <c r="I7" s="216"/>
      <c r="J7" s="216"/>
      <c r="K7" s="215" t="s">
        <v>2</v>
      </c>
      <c r="L7" s="216"/>
      <c r="M7" s="216"/>
      <c r="N7" s="216"/>
      <c r="O7" s="216"/>
      <c r="P7" s="216"/>
      <c r="Q7" s="218"/>
      <c r="R7" s="216" t="s">
        <v>0</v>
      </c>
      <c r="S7" s="216"/>
      <c r="T7" s="216"/>
      <c r="U7" s="216"/>
      <c r="V7" s="216"/>
      <c r="W7" s="216"/>
      <c r="X7" s="216"/>
    </row>
    <row r="8" spans="1:24" ht="45">
      <c r="A8" s="83" t="s">
        <v>42</v>
      </c>
      <c r="B8" s="48" t="s">
        <v>65</v>
      </c>
      <c r="C8" s="80" t="s">
        <v>41</v>
      </c>
      <c r="D8" s="212" t="s">
        <v>48</v>
      </c>
      <c r="E8" s="213"/>
      <c r="F8" s="51" t="s">
        <v>47</v>
      </c>
      <c r="G8" s="214" t="s">
        <v>46</v>
      </c>
      <c r="H8" s="212"/>
      <c r="I8" s="213"/>
      <c r="J8" s="86" t="s">
        <v>0</v>
      </c>
      <c r="K8" s="217" t="s">
        <v>48</v>
      </c>
      <c r="L8" s="213"/>
      <c r="M8" s="76" t="s">
        <v>47</v>
      </c>
      <c r="N8" s="214" t="s">
        <v>46</v>
      </c>
      <c r="O8" s="212"/>
      <c r="P8" s="213"/>
      <c r="Q8" s="87" t="s">
        <v>0</v>
      </c>
      <c r="R8" s="212" t="s">
        <v>48</v>
      </c>
      <c r="S8" s="213"/>
      <c r="T8" s="76" t="s">
        <v>47</v>
      </c>
      <c r="U8" s="214" t="s">
        <v>46</v>
      </c>
      <c r="V8" s="212"/>
      <c r="W8" s="213"/>
      <c r="X8" s="86" t="s">
        <v>0</v>
      </c>
    </row>
    <row r="9" spans="1:24" ht="27" customHeight="1">
      <c r="A9" s="84"/>
      <c r="B9" s="47"/>
      <c r="C9" s="81" t="s">
        <v>52</v>
      </c>
      <c r="D9" s="79" t="s">
        <v>100</v>
      </c>
      <c r="E9" s="50">
        <v>1</v>
      </c>
      <c r="F9" s="50">
        <v>0</v>
      </c>
      <c r="G9" s="50">
        <v>1</v>
      </c>
      <c r="H9" s="50">
        <v>2</v>
      </c>
      <c r="I9" s="50" t="s">
        <v>18</v>
      </c>
      <c r="J9" s="86"/>
      <c r="K9" s="79" t="s">
        <v>100</v>
      </c>
      <c r="L9" s="50">
        <v>1</v>
      </c>
      <c r="M9" s="50">
        <v>0</v>
      </c>
      <c r="N9" s="50">
        <v>1</v>
      </c>
      <c r="O9" s="50">
        <v>2</v>
      </c>
      <c r="P9" s="50" t="s">
        <v>18</v>
      </c>
      <c r="Q9" s="87"/>
      <c r="R9" s="78" t="s">
        <v>100</v>
      </c>
      <c r="S9" s="50">
        <v>1</v>
      </c>
      <c r="T9" s="50">
        <v>0</v>
      </c>
      <c r="U9" s="50">
        <v>1</v>
      </c>
      <c r="V9" s="50">
        <v>2</v>
      </c>
      <c r="W9" s="50" t="s">
        <v>18</v>
      </c>
      <c r="X9" s="75"/>
    </row>
    <row r="10" spans="1:24" ht="15">
      <c r="A10" s="85" t="s">
        <v>63</v>
      </c>
      <c r="B10" s="77" t="s">
        <v>63</v>
      </c>
      <c r="C10" s="82" t="s">
        <v>63</v>
      </c>
      <c r="D10" s="88">
        <v>3</v>
      </c>
      <c r="E10" s="89">
        <v>26</v>
      </c>
      <c r="F10" s="89">
        <v>9576</v>
      </c>
      <c r="G10" s="89">
        <v>4347</v>
      </c>
      <c r="H10" s="89">
        <v>688</v>
      </c>
      <c r="I10" s="89">
        <v>49</v>
      </c>
      <c r="J10" s="90">
        <v>14689</v>
      </c>
      <c r="K10" s="91">
        <v>2</v>
      </c>
      <c r="L10" s="89">
        <v>29</v>
      </c>
      <c r="M10" s="89">
        <v>10307</v>
      </c>
      <c r="N10" s="89">
        <v>4021</v>
      </c>
      <c r="O10" s="89">
        <v>570</v>
      </c>
      <c r="P10" s="89">
        <v>41</v>
      </c>
      <c r="Q10" s="92">
        <v>14970</v>
      </c>
      <c r="R10" s="88">
        <f>SUM(K10,D10)</f>
        <v>5</v>
      </c>
      <c r="S10" s="89">
        <f aca="true" t="shared" si="0" ref="S10:W17">SUM(L10,E10)</f>
        <v>55</v>
      </c>
      <c r="T10" s="89">
        <f t="shared" si="0"/>
        <v>19883</v>
      </c>
      <c r="U10" s="89">
        <f t="shared" si="0"/>
        <v>8368</v>
      </c>
      <c r="V10" s="89">
        <f t="shared" si="0"/>
        <v>1258</v>
      </c>
      <c r="W10" s="89">
        <f t="shared" si="0"/>
        <v>90</v>
      </c>
      <c r="X10" s="90">
        <f>SUM(R10:W10)</f>
        <v>29659</v>
      </c>
    </row>
    <row r="11" spans="1:24" ht="15">
      <c r="A11" s="85" t="s">
        <v>63</v>
      </c>
      <c r="B11" s="77" t="s">
        <v>63</v>
      </c>
      <c r="C11" s="82" t="s">
        <v>64</v>
      </c>
      <c r="D11" s="88">
        <v>1</v>
      </c>
      <c r="E11" s="89">
        <v>12</v>
      </c>
      <c r="F11" s="89">
        <v>4481</v>
      </c>
      <c r="G11" s="89">
        <v>2232</v>
      </c>
      <c r="H11" s="89">
        <v>387</v>
      </c>
      <c r="I11" s="89">
        <v>35</v>
      </c>
      <c r="J11" s="90">
        <v>7148</v>
      </c>
      <c r="K11" s="91">
        <v>0</v>
      </c>
      <c r="L11" s="89">
        <v>16</v>
      </c>
      <c r="M11" s="89">
        <v>4695</v>
      </c>
      <c r="N11" s="89">
        <v>1919</v>
      </c>
      <c r="O11" s="89">
        <v>313</v>
      </c>
      <c r="P11" s="89">
        <v>43</v>
      </c>
      <c r="Q11" s="92">
        <v>6986</v>
      </c>
      <c r="R11" s="88">
        <f aca="true" t="shared" si="1" ref="R11:R17">SUM(K11,D11)</f>
        <v>1</v>
      </c>
      <c r="S11" s="89">
        <f t="shared" si="0"/>
        <v>28</v>
      </c>
      <c r="T11" s="89">
        <f t="shared" si="0"/>
        <v>9176</v>
      </c>
      <c r="U11" s="89">
        <f t="shared" si="0"/>
        <v>4151</v>
      </c>
      <c r="V11" s="89">
        <f t="shared" si="0"/>
        <v>700</v>
      </c>
      <c r="W11" s="89">
        <f t="shared" si="0"/>
        <v>78</v>
      </c>
      <c r="X11" s="90">
        <f aca="true" t="shared" si="2" ref="X11:X17">SUM(R11:W11)</f>
        <v>14134</v>
      </c>
    </row>
    <row r="12" spans="1:24" ht="15">
      <c r="A12" s="85" t="s">
        <v>63</v>
      </c>
      <c r="B12" s="77" t="s">
        <v>64</v>
      </c>
      <c r="C12" s="82" t="s">
        <v>63</v>
      </c>
      <c r="D12" s="88">
        <v>0</v>
      </c>
      <c r="E12" s="89">
        <v>32</v>
      </c>
      <c r="F12" s="89">
        <v>6462</v>
      </c>
      <c r="G12" s="89">
        <v>1721</v>
      </c>
      <c r="H12" s="89">
        <v>168</v>
      </c>
      <c r="I12" s="89">
        <v>6</v>
      </c>
      <c r="J12" s="90">
        <v>8389</v>
      </c>
      <c r="K12" s="91">
        <v>0</v>
      </c>
      <c r="L12" s="89">
        <v>36</v>
      </c>
      <c r="M12" s="89">
        <v>6739</v>
      </c>
      <c r="N12" s="89">
        <v>1534</v>
      </c>
      <c r="O12" s="89">
        <v>149</v>
      </c>
      <c r="P12" s="89">
        <v>2</v>
      </c>
      <c r="Q12" s="92">
        <v>8460</v>
      </c>
      <c r="R12" s="88">
        <f t="shared" si="1"/>
        <v>0</v>
      </c>
      <c r="S12" s="89">
        <f t="shared" si="0"/>
        <v>68</v>
      </c>
      <c r="T12" s="89">
        <f t="shared" si="0"/>
        <v>13201</v>
      </c>
      <c r="U12" s="89">
        <f t="shared" si="0"/>
        <v>3255</v>
      </c>
      <c r="V12" s="89">
        <f t="shared" si="0"/>
        <v>317</v>
      </c>
      <c r="W12" s="89">
        <f t="shared" si="0"/>
        <v>8</v>
      </c>
      <c r="X12" s="90">
        <f t="shared" si="2"/>
        <v>16849</v>
      </c>
    </row>
    <row r="13" spans="1:24" ht="15">
      <c r="A13" s="85" t="s">
        <v>64</v>
      </c>
      <c r="B13" s="77" t="s">
        <v>63</v>
      </c>
      <c r="C13" s="82" t="s">
        <v>63</v>
      </c>
      <c r="D13" s="88">
        <v>0</v>
      </c>
      <c r="E13" s="89">
        <v>30</v>
      </c>
      <c r="F13" s="89">
        <v>7608</v>
      </c>
      <c r="G13" s="89">
        <v>2758</v>
      </c>
      <c r="H13" s="89">
        <v>211</v>
      </c>
      <c r="I13" s="89">
        <v>9</v>
      </c>
      <c r="J13" s="90">
        <v>10616</v>
      </c>
      <c r="K13" s="91">
        <v>1</v>
      </c>
      <c r="L13" s="89">
        <v>29</v>
      </c>
      <c r="M13" s="89">
        <v>8231</v>
      </c>
      <c r="N13" s="89">
        <v>2768</v>
      </c>
      <c r="O13" s="89">
        <v>203</v>
      </c>
      <c r="P13" s="89">
        <v>6</v>
      </c>
      <c r="Q13" s="92">
        <v>11238</v>
      </c>
      <c r="R13" s="88">
        <f t="shared" si="1"/>
        <v>1</v>
      </c>
      <c r="S13" s="89">
        <f t="shared" si="0"/>
        <v>59</v>
      </c>
      <c r="T13" s="89">
        <f t="shared" si="0"/>
        <v>15839</v>
      </c>
      <c r="U13" s="89">
        <f t="shared" si="0"/>
        <v>5526</v>
      </c>
      <c r="V13" s="89">
        <f t="shared" si="0"/>
        <v>414</v>
      </c>
      <c r="W13" s="89">
        <f t="shared" si="0"/>
        <v>15</v>
      </c>
      <c r="X13" s="90">
        <f t="shared" si="2"/>
        <v>21854</v>
      </c>
    </row>
    <row r="14" spans="1:24" ht="15">
      <c r="A14" s="85" t="s">
        <v>63</v>
      </c>
      <c r="B14" s="77" t="s">
        <v>64</v>
      </c>
      <c r="C14" s="82" t="s">
        <v>64</v>
      </c>
      <c r="D14" s="88">
        <v>0</v>
      </c>
      <c r="E14" s="89">
        <v>114</v>
      </c>
      <c r="F14" s="89">
        <v>10572</v>
      </c>
      <c r="G14" s="89">
        <v>1958</v>
      </c>
      <c r="H14" s="89">
        <v>172</v>
      </c>
      <c r="I14" s="89">
        <v>15</v>
      </c>
      <c r="J14" s="90">
        <v>12831</v>
      </c>
      <c r="K14" s="91">
        <v>1</v>
      </c>
      <c r="L14" s="89">
        <v>101</v>
      </c>
      <c r="M14" s="89">
        <v>10698</v>
      </c>
      <c r="N14" s="89">
        <v>1560</v>
      </c>
      <c r="O14" s="89">
        <v>135</v>
      </c>
      <c r="P14" s="89">
        <v>12</v>
      </c>
      <c r="Q14" s="92">
        <v>12507</v>
      </c>
      <c r="R14" s="88">
        <f t="shared" si="1"/>
        <v>1</v>
      </c>
      <c r="S14" s="89">
        <f t="shared" si="0"/>
        <v>215</v>
      </c>
      <c r="T14" s="89">
        <f t="shared" si="0"/>
        <v>21270</v>
      </c>
      <c r="U14" s="89">
        <f t="shared" si="0"/>
        <v>3518</v>
      </c>
      <c r="V14" s="89">
        <f t="shared" si="0"/>
        <v>307</v>
      </c>
      <c r="W14" s="89">
        <f t="shared" si="0"/>
        <v>27</v>
      </c>
      <c r="X14" s="90">
        <f t="shared" si="2"/>
        <v>25338</v>
      </c>
    </row>
    <row r="15" spans="1:24" ht="15">
      <c r="A15" s="85" t="s">
        <v>64</v>
      </c>
      <c r="B15" s="77" t="s">
        <v>63</v>
      </c>
      <c r="C15" s="82" t="s">
        <v>64</v>
      </c>
      <c r="D15" s="88">
        <v>0</v>
      </c>
      <c r="E15" s="89">
        <v>30</v>
      </c>
      <c r="F15" s="89">
        <v>8692</v>
      </c>
      <c r="G15" s="89">
        <v>2212</v>
      </c>
      <c r="H15" s="89">
        <v>133</v>
      </c>
      <c r="I15" s="89">
        <v>6</v>
      </c>
      <c r="J15" s="90">
        <v>11073</v>
      </c>
      <c r="K15" s="91">
        <v>0</v>
      </c>
      <c r="L15" s="89">
        <v>27</v>
      </c>
      <c r="M15" s="89">
        <v>8983</v>
      </c>
      <c r="N15" s="89">
        <v>2066</v>
      </c>
      <c r="O15" s="89">
        <v>133</v>
      </c>
      <c r="P15" s="89">
        <v>1</v>
      </c>
      <c r="Q15" s="92">
        <v>11210</v>
      </c>
      <c r="R15" s="88">
        <f t="shared" si="1"/>
        <v>0</v>
      </c>
      <c r="S15" s="89">
        <f t="shared" si="0"/>
        <v>57</v>
      </c>
      <c r="T15" s="89">
        <f t="shared" si="0"/>
        <v>17675</v>
      </c>
      <c r="U15" s="89">
        <f t="shared" si="0"/>
        <v>4278</v>
      </c>
      <c r="V15" s="89">
        <f t="shared" si="0"/>
        <v>266</v>
      </c>
      <c r="W15" s="89">
        <f t="shared" si="0"/>
        <v>7</v>
      </c>
      <c r="X15" s="90">
        <f t="shared" si="2"/>
        <v>22283</v>
      </c>
    </row>
    <row r="16" spans="1:24" ht="15">
      <c r="A16" s="85" t="s">
        <v>64</v>
      </c>
      <c r="B16" s="77" t="s">
        <v>64</v>
      </c>
      <c r="C16" s="82" t="s">
        <v>63</v>
      </c>
      <c r="D16" s="88">
        <v>0</v>
      </c>
      <c r="E16" s="89">
        <v>139</v>
      </c>
      <c r="F16" s="89">
        <v>16177</v>
      </c>
      <c r="G16" s="89">
        <v>2757</v>
      </c>
      <c r="H16" s="89">
        <v>143</v>
      </c>
      <c r="I16" s="89">
        <v>5</v>
      </c>
      <c r="J16" s="90">
        <v>19221</v>
      </c>
      <c r="K16" s="91">
        <v>1</v>
      </c>
      <c r="L16" s="89">
        <v>135</v>
      </c>
      <c r="M16" s="89">
        <v>16964</v>
      </c>
      <c r="N16" s="89">
        <v>2628</v>
      </c>
      <c r="O16" s="89">
        <v>110</v>
      </c>
      <c r="P16" s="89">
        <v>4</v>
      </c>
      <c r="Q16" s="92">
        <v>19842</v>
      </c>
      <c r="R16" s="88">
        <f t="shared" si="1"/>
        <v>1</v>
      </c>
      <c r="S16" s="89">
        <f t="shared" si="0"/>
        <v>274</v>
      </c>
      <c r="T16" s="89">
        <f t="shared" si="0"/>
        <v>33141</v>
      </c>
      <c r="U16" s="89">
        <f t="shared" si="0"/>
        <v>5385</v>
      </c>
      <c r="V16" s="89">
        <f t="shared" si="0"/>
        <v>253</v>
      </c>
      <c r="W16" s="89">
        <f t="shared" si="0"/>
        <v>9</v>
      </c>
      <c r="X16" s="90">
        <f t="shared" si="2"/>
        <v>39063</v>
      </c>
    </row>
    <row r="17" spans="1:24" ht="15">
      <c r="A17" s="85" t="s">
        <v>64</v>
      </c>
      <c r="B17" s="77" t="s">
        <v>64</v>
      </c>
      <c r="C17" s="82" t="s">
        <v>64</v>
      </c>
      <c r="D17" s="88">
        <v>25</v>
      </c>
      <c r="E17" s="89">
        <v>1880</v>
      </c>
      <c r="F17" s="89">
        <v>119358</v>
      </c>
      <c r="G17" s="89">
        <v>6943</v>
      </c>
      <c r="H17" s="89">
        <v>143</v>
      </c>
      <c r="I17" s="89">
        <v>5</v>
      </c>
      <c r="J17" s="90">
        <v>128354</v>
      </c>
      <c r="K17" s="91">
        <v>15</v>
      </c>
      <c r="L17" s="89">
        <v>1656</v>
      </c>
      <c r="M17" s="89">
        <v>117157</v>
      </c>
      <c r="N17" s="89">
        <v>5451</v>
      </c>
      <c r="O17" s="89">
        <v>126</v>
      </c>
      <c r="P17" s="89">
        <v>0</v>
      </c>
      <c r="Q17" s="92">
        <v>124405</v>
      </c>
      <c r="R17" s="88">
        <f t="shared" si="1"/>
        <v>40</v>
      </c>
      <c r="S17" s="89">
        <f t="shared" si="0"/>
        <v>3536</v>
      </c>
      <c r="T17" s="89">
        <f t="shared" si="0"/>
        <v>236515</v>
      </c>
      <c r="U17" s="89">
        <f t="shared" si="0"/>
        <v>12394</v>
      </c>
      <c r="V17" s="89">
        <f t="shared" si="0"/>
        <v>269</v>
      </c>
      <c r="W17" s="89">
        <f t="shared" si="0"/>
        <v>5</v>
      </c>
      <c r="X17" s="90">
        <f t="shared" si="2"/>
        <v>252759</v>
      </c>
    </row>
    <row r="18" spans="3:24" s="27" customFormat="1" ht="15">
      <c r="C18" s="98" t="s">
        <v>0</v>
      </c>
      <c r="D18" s="93">
        <f>SUM(D10:D17)</f>
        <v>29</v>
      </c>
      <c r="E18" s="94">
        <f aca="true" t="shared" si="3" ref="E18:X18">SUM(E10:E17)</f>
        <v>2263</v>
      </c>
      <c r="F18" s="94">
        <f t="shared" si="3"/>
        <v>182926</v>
      </c>
      <c r="G18" s="94">
        <f t="shared" si="3"/>
        <v>24928</v>
      </c>
      <c r="H18" s="94">
        <f t="shared" si="3"/>
        <v>2045</v>
      </c>
      <c r="I18" s="94">
        <f t="shared" si="3"/>
        <v>130</v>
      </c>
      <c r="J18" s="95">
        <f t="shared" si="3"/>
        <v>212321</v>
      </c>
      <c r="K18" s="96">
        <f>SUM(K10:K17)</f>
        <v>20</v>
      </c>
      <c r="L18" s="94">
        <f t="shared" si="3"/>
        <v>2029</v>
      </c>
      <c r="M18" s="94">
        <f t="shared" si="3"/>
        <v>183774</v>
      </c>
      <c r="N18" s="94">
        <f t="shared" si="3"/>
        <v>21947</v>
      </c>
      <c r="O18" s="94">
        <f t="shared" si="3"/>
        <v>1739</v>
      </c>
      <c r="P18" s="94">
        <f t="shared" si="3"/>
        <v>109</v>
      </c>
      <c r="Q18" s="97">
        <f t="shared" si="3"/>
        <v>209618</v>
      </c>
      <c r="R18" s="93">
        <f t="shared" si="3"/>
        <v>49</v>
      </c>
      <c r="S18" s="94">
        <f t="shared" si="3"/>
        <v>4292</v>
      </c>
      <c r="T18" s="94">
        <f t="shared" si="3"/>
        <v>366700</v>
      </c>
      <c r="U18" s="94">
        <f t="shared" si="3"/>
        <v>46875</v>
      </c>
      <c r="V18" s="94">
        <f t="shared" si="3"/>
        <v>3784</v>
      </c>
      <c r="W18" s="94">
        <f t="shared" si="3"/>
        <v>239</v>
      </c>
      <c r="X18" s="95">
        <f t="shared" si="3"/>
        <v>421939</v>
      </c>
    </row>
    <row r="21" spans="1:24" ht="15">
      <c r="A21" s="200" t="s">
        <v>22</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row>
    <row r="22" spans="1:24" s="191" customFormat="1" ht="15">
      <c r="A22" s="204" t="s">
        <v>95</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row>
    <row r="23" spans="1:24" ht="6.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5">
      <c r="A24" s="221" t="s">
        <v>86</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row>
    <row r="25" ht="6.75" customHeight="1" thickBot="1"/>
    <row r="26" spans="1:24" ht="15.75" thickTop="1">
      <c r="A26" s="219" t="s">
        <v>51</v>
      </c>
      <c r="B26" s="219"/>
      <c r="C26" s="220"/>
      <c r="D26" s="216" t="s">
        <v>1</v>
      </c>
      <c r="E26" s="216"/>
      <c r="F26" s="216"/>
      <c r="G26" s="216"/>
      <c r="H26" s="216"/>
      <c r="I26" s="216"/>
      <c r="J26" s="216"/>
      <c r="K26" s="215" t="s">
        <v>2</v>
      </c>
      <c r="L26" s="216"/>
      <c r="M26" s="216"/>
      <c r="N26" s="216"/>
      <c r="O26" s="216"/>
      <c r="P26" s="216"/>
      <c r="Q26" s="218"/>
      <c r="R26" s="215" t="s">
        <v>0</v>
      </c>
      <c r="S26" s="216"/>
      <c r="T26" s="216"/>
      <c r="U26" s="216"/>
      <c r="V26" s="216"/>
      <c r="W26" s="216"/>
      <c r="X26" s="216"/>
    </row>
    <row r="27" spans="1:24" ht="45">
      <c r="A27" s="83" t="s">
        <v>42</v>
      </c>
      <c r="B27" s="48" t="s">
        <v>65</v>
      </c>
      <c r="C27" s="80" t="s">
        <v>41</v>
      </c>
      <c r="D27" s="212" t="s">
        <v>48</v>
      </c>
      <c r="E27" s="213"/>
      <c r="F27" s="76" t="s">
        <v>47</v>
      </c>
      <c r="G27" s="214" t="s">
        <v>46</v>
      </c>
      <c r="H27" s="212"/>
      <c r="I27" s="213"/>
      <c r="J27" s="86" t="s">
        <v>0</v>
      </c>
      <c r="K27" s="217" t="s">
        <v>48</v>
      </c>
      <c r="L27" s="213"/>
      <c r="M27" s="76" t="s">
        <v>47</v>
      </c>
      <c r="N27" s="214" t="s">
        <v>46</v>
      </c>
      <c r="O27" s="212"/>
      <c r="P27" s="213"/>
      <c r="Q27" s="87" t="s">
        <v>0</v>
      </c>
      <c r="R27" s="217" t="s">
        <v>48</v>
      </c>
      <c r="S27" s="213"/>
      <c r="T27" s="76" t="s">
        <v>47</v>
      </c>
      <c r="U27" s="214" t="s">
        <v>46</v>
      </c>
      <c r="V27" s="212"/>
      <c r="W27" s="213"/>
      <c r="X27" s="86" t="s">
        <v>0</v>
      </c>
    </row>
    <row r="28" spans="1:24" ht="24" customHeight="1">
      <c r="A28" s="84"/>
      <c r="B28" s="47"/>
      <c r="C28" s="81" t="s">
        <v>52</v>
      </c>
      <c r="D28" s="79" t="s">
        <v>100</v>
      </c>
      <c r="E28" s="50">
        <v>1</v>
      </c>
      <c r="F28" s="50">
        <v>0</v>
      </c>
      <c r="G28" s="50">
        <v>1</v>
      </c>
      <c r="H28" s="50">
        <v>2</v>
      </c>
      <c r="I28" s="50" t="s">
        <v>18</v>
      </c>
      <c r="J28" s="86"/>
      <c r="K28" s="79" t="s">
        <v>100</v>
      </c>
      <c r="L28" s="50">
        <v>1</v>
      </c>
      <c r="M28" s="50">
        <v>0</v>
      </c>
      <c r="N28" s="50">
        <v>1</v>
      </c>
      <c r="O28" s="50">
        <v>2</v>
      </c>
      <c r="P28" s="50" t="s">
        <v>18</v>
      </c>
      <c r="Q28" s="87"/>
      <c r="R28" s="78" t="s">
        <v>100</v>
      </c>
      <c r="S28" s="50">
        <v>1</v>
      </c>
      <c r="T28" s="50">
        <v>0</v>
      </c>
      <c r="U28" s="50">
        <v>1</v>
      </c>
      <c r="V28" s="50">
        <v>2</v>
      </c>
      <c r="W28" s="50" t="s">
        <v>18</v>
      </c>
      <c r="X28" s="197"/>
    </row>
    <row r="29" spans="1:24" ht="15">
      <c r="A29" s="85" t="s">
        <v>63</v>
      </c>
      <c r="B29" s="77" t="s">
        <v>63</v>
      </c>
      <c r="C29" s="82" t="s">
        <v>63</v>
      </c>
      <c r="D29" s="130">
        <f aca="true" t="shared" si="4" ref="D29:J29">D10/$J10*100</f>
        <v>0.02042344611614133</v>
      </c>
      <c r="E29" s="131">
        <f t="shared" si="4"/>
        <v>0.17700319967322486</v>
      </c>
      <c r="F29" s="132">
        <f t="shared" si="4"/>
        <v>65.19164000272313</v>
      </c>
      <c r="G29" s="132">
        <f t="shared" si="4"/>
        <v>29.593573422288788</v>
      </c>
      <c r="H29" s="132">
        <f t="shared" si="4"/>
        <v>4.683776975968412</v>
      </c>
      <c r="I29" s="133">
        <f t="shared" si="4"/>
        <v>0.3335829532303084</v>
      </c>
      <c r="J29" s="130">
        <f t="shared" si="4"/>
        <v>100</v>
      </c>
      <c r="K29" s="139">
        <f aca="true" t="shared" si="5" ref="K29:Q29">K10/$Q10*100</f>
        <v>0.013360053440213761</v>
      </c>
      <c r="L29" s="132">
        <f t="shared" si="5"/>
        <v>0.19372077488309952</v>
      </c>
      <c r="M29" s="132">
        <f t="shared" si="5"/>
        <v>68.85103540414161</v>
      </c>
      <c r="N29" s="132">
        <f t="shared" si="5"/>
        <v>26.860387441549765</v>
      </c>
      <c r="O29" s="132">
        <f t="shared" si="5"/>
        <v>3.807615230460922</v>
      </c>
      <c r="P29" s="132">
        <f t="shared" si="5"/>
        <v>0.2738810955243821</v>
      </c>
      <c r="Q29" s="140">
        <f t="shared" si="5"/>
        <v>100</v>
      </c>
      <c r="R29" s="141">
        <f aca="true" t="shared" si="6" ref="R29:X29">R10/$X10*100</f>
        <v>0.016858289220809872</v>
      </c>
      <c r="S29" s="132">
        <f t="shared" si="6"/>
        <v>0.18544118142890859</v>
      </c>
      <c r="T29" s="132">
        <f t="shared" si="6"/>
        <v>67.03867291547255</v>
      </c>
      <c r="U29" s="132">
        <f t="shared" si="6"/>
        <v>28.2140328399474</v>
      </c>
      <c r="V29" s="132">
        <f t="shared" si="6"/>
        <v>4.241545567955764</v>
      </c>
      <c r="W29" s="132">
        <f t="shared" si="6"/>
        <v>0.3034492059745777</v>
      </c>
      <c r="X29" s="131">
        <f t="shared" si="6"/>
        <v>100</v>
      </c>
    </row>
    <row r="30" spans="1:24" ht="15">
      <c r="A30" s="85" t="s">
        <v>63</v>
      </c>
      <c r="B30" s="77" t="s">
        <v>63</v>
      </c>
      <c r="C30" s="82" t="s">
        <v>64</v>
      </c>
      <c r="D30" s="130">
        <f aca="true" t="shared" si="7" ref="D30:J30">D11/$J11*100</f>
        <v>0.01398992725237829</v>
      </c>
      <c r="E30" s="131">
        <f t="shared" si="7"/>
        <v>0.16787912702853947</v>
      </c>
      <c r="F30" s="132">
        <f t="shared" si="7"/>
        <v>62.68886401790711</v>
      </c>
      <c r="G30" s="132">
        <f t="shared" si="7"/>
        <v>31.225517627308335</v>
      </c>
      <c r="H30" s="132">
        <f t="shared" si="7"/>
        <v>5.414101846670397</v>
      </c>
      <c r="I30" s="133">
        <f t="shared" si="7"/>
        <v>0.4896474538332401</v>
      </c>
      <c r="J30" s="130">
        <f t="shared" si="7"/>
        <v>100</v>
      </c>
      <c r="K30" s="141">
        <f aca="true" t="shared" si="8" ref="K30:Q30">K11/$Q11*100</f>
        <v>0</v>
      </c>
      <c r="L30" s="132">
        <f t="shared" si="8"/>
        <v>0.22902948754652158</v>
      </c>
      <c r="M30" s="132">
        <f t="shared" si="8"/>
        <v>67.20584025193244</v>
      </c>
      <c r="N30" s="132">
        <f t="shared" si="8"/>
        <v>27.469224162610935</v>
      </c>
      <c r="O30" s="132">
        <f t="shared" si="8"/>
        <v>4.48038935012883</v>
      </c>
      <c r="P30" s="132">
        <f t="shared" si="8"/>
        <v>0.6155167477812769</v>
      </c>
      <c r="Q30" s="142">
        <f t="shared" si="8"/>
        <v>100</v>
      </c>
      <c r="R30" s="141">
        <f aca="true" t="shared" si="9" ref="R30:X30">R11/$X11*100</f>
        <v>0.007075137965190322</v>
      </c>
      <c r="S30" s="132">
        <f t="shared" si="9"/>
        <v>0.19810386302532898</v>
      </c>
      <c r="T30" s="132">
        <f t="shared" si="9"/>
        <v>64.92146596858639</v>
      </c>
      <c r="U30" s="132">
        <f t="shared" si="9"/>
        <v>29.368897693505026</v>
      </c>
      <c r="V30" s="132">
        <f t="shared" si="9"/>
        <v>4.952596575633224</v>
      </c>
      <c r="W30" s="132">
        <f t="shared" si="9"/>
        <v>0.5518607612848451</v>
      </c>
      <c r="X30" s="131">
        <f t="shared" si="9"/>
        <v>100</v>
      </c>
    </row>
    <row r="31" spans="1:24" ht="15">
      <c r="A31" s="85" t="s">
        <v>63</v>
      </c>
      <c r="B31" s="77" t="s">
        <v>64</v>
      </c>
      <c r="C31" s="82" t="s">
        <v>63</v>
      </c>
      <c r="D31" s="130">
        <f aca="true" t="shared" si="10" ref="D31:J31">D12/$J12*100</f>
        <v>0</v>
      </c>
      <c r="E31" s="131">
        <f t="shared" si="10"/>
        <v>0.3814519012993205</v>
      </c>
      <c r="F31" s="132">
        <f t="shared" si="10"/>
        <v>77.02944331863154</v>
      </c>
      <c r="G31" s="132">
        <f t="shared" si="10"/>
        <v>20.51496006675408</v>
      </c>
      <c r="H31" s="132">
        <f t="shared" si="10"/>
        <v>2.0026224818214327</v>
      </c>
      <c r="I31" s="133">
        <f t="shared" si="10"/>
        <v>0.0715222314936226</v>
      </c>
      <c r="J31" s="130">
        <f t="shared" si="10"/>
        <v>100</v>
      </c>
      <c r="K31" s="141">
        <f aca="true" t="shared" si="11" ref="K31:Q31">K12/$Q12*100</f>
        <v>0</v>
      </c>
      <c r="L31" s="132">
        <f t="shared" si="11"/>
        <v>0.425531914893617</v>
      </c>
      <c r="M31" s="132">
        <f t="shared" si="11"/>
        <v>79.65721040189125</v>
      </c>
      <c r="N31" s="132">
        <f t="shared" si="11"/>
        <v>18.132387706855795</v>
      </c>
      <c r="O31" s="132">
        <f t="shared" si="11"/>
        <v>1.761229314420804</v>
      </c>
      <c r="P31" s="132">
        <f t="shared" si="11"/>
        <v>0.02364066193853428</v>
      </c>
      <c r="Q31" s="142">
        <f t="shared" si="11"/>
        <v>100</v>
      </c>
      <c r="R31" s="141">
        <f aca="true" t="shared" si="12" ref="R31:X31">R12/$X12*100</f>
        <v>0</v>
      </c>
      <c r="S31" s="132">
        <f t="shared" si="12"/>
        <v>0.40358478247967233</v>
      </c>
      <c r="T31" s="132">
        <f t="shared" si="12"/>
        <v>78.34886343403168</v>
      </c>
      <c r="U31" s="132">
        <f t="shared" si="12"/>
        <v>19.318653926049024</v>
      </c>
      <c r="V31" s="132">
        <f t="shared" si="12"/>
        <v>1.8814172947949435</v>
      </c>
      <c r="W31" s="132">
        <f t="shared" si="12"/>
        <v>0.047480562644667344</v>
      </c>
      <c r="X31" s="131">
        <f t="shared" si="12"/>
        <v>100</v>
      </c>
    </row>
    <row r="32" spans="1:24" ht="15">
      <c r="A32" s="85" t="s">
        <v>64</v>
      </c>
      <c r="B32" s="77" t="s">
        <v>63</v>
      </c>
      <c r="C32" s="82" t="s">
        <v>63</v>
      </c>
      <c r="D32" s="130">
        <f aca="true" t="shared" si="13" ref="D32:J32">D13/$J13*100</f>
        <v>0</v>
      </c>
      <c r="E32" s="131">
        <f t="shared" si="13"/>
        <v>0.2825923134890731</v>
      </c>
      <c r="F32" s="132">
        <f t="shared" si="13"/>
        <v>71.66541070082893</v>
      </c>
      <c r="G32" s="132">
        <f t="shared" si="13"/>
        <v>25.979653353428787</v>
      </c>
      <c r="H32" s="132">
        <f t="shared" si="13"/>
        <v>1.9875659382064808</v>
      </c>
      <c r="I32" s="133">
        <f t="shared" si="13"/>
        <v>0.08477769404672192</v>
      </c>
      <c r="J32" s="130">
        <f t="shared" si="13"/>
        <v>100</v>
      </c>
      <c r="K32" s="141">
        <f aca="true" t="shared" si="14" ref="K32:Q32">K13/$Q13*100</f>
        <v>0.008898380494749955</v>
      </c>
      <c r="L32" s="132">
        <f t="shared" si="14"/>
        <v>0.25805303434774873</v>
      </c>
      <c r="M32" s="132">
        <f t="shared" si="14"/>
        <v>73.24256985228689</v>
      </c>
      <c r="N32" s="132">
        <f t="shared" si="14"/>
        <v>24.630717209467875</v>
      </c>
      <c r="O32" s="132">
        <f t="shared" si="14"/>
        <v>1.806371240434241</v>
      </c>
      <c r="P32" s="132">
        <f t="shared" si="14"/>
        <v>0.05339028296849973</v>
      </c>
      <c r="Q32" s="142">
        <f t="shared" si="14"/>
        <v>100</v>
      </c>
      <c r="R32" s="141">
        <f aca="true" t="shared" si="15" ref="R32:X32">R13/$X13*100</f>
        <v>0.004575821359934108</v>
      </c>
      <c r="S32" s="132">
        <f t="shared" si="15"/>
        <v>0.26997346023611235</v>
      </c>
      <c r="T32" s="132">
        <f t="shared" si="15"/>
        <v>72.47643451999633</v>
      </c>
      <c r="U32" s="132">
        <f t="shared" si="15"/>
        <v>25.28598883499588</v>
      </c>
      <c r="V32" s="132">
        <f t="shared" si="15"/>
        <v>1.8943900430127207</v>
      </c>
      <c r="W32" s="132">
        <f t="shared" si="15"/>
        <v>0.06863732039901163</v>
      </c>
      <c r="X32" s="131">
        <f t="shared" si="15"/>
        <v>100</v>
      </c>
    </row>
    <row r="33" spans="1:24" ht="15">
      <c r="A33" s="85" t="s">
        <v>63</v>
      </c>
      <c r="B33" s="77" t="s">
        <v>64</v>
      </c>
      <c r="C33" s="82" t="s">
        <v>64</v>
      </c>
      <c r="D33" s="130">
        <f aca="true" t="shared" si="16" ref="D33:J33">D14/$J14*100</f>
        <v>0</v>
      </c>
      <c r="E33" s="131">
        <f t="shared" si="16"/>
        <v>0.8884732288987608</v>
      </c>
      <c r="F33" s="132">
        <f t="shared" si="16"/>
        <v>82.39420154313771</v>
      </c>
      <c r="G33" s="132">
        <f t="shared" si="16"/>
        <v>15.259917387576962</v>
      </c>
      <c r="H33" s="132">
        <f t="shared" si="16"/>
        <v>1.3405034681630428</v>
      </c>
      <c r="I33" s="133">
        <f t="shared" si="16"/>
        <v>0.11690437222352115</v>
      </c>
      <c r="J33" s="130">
        <f t="shared" si="16"/>
        <v>100</v>
      </c>
      <c r="K33" s="141">
        <f aca="true" t="shared" si="17" ref="K33:Q33">K14/$Q14*100</f>
        <v>0.007995522507395858</v>
      </c>
      <c r="L33" s="132">
        <f t="shared" si="17"/>
        <v>0.8075477732469817</v>
      </c>
      <c r="M33" s="132">
        <f t="shared" si="17"/>
        <v>85.53609978412089</v>
      </c>
      <c r="N33" s="132">
        <f t="shared" si="17"/>
        <v>12.473015111537539</v>
      </c>
      <c r="O33" s="132">
        <f t="shared" si="17"/>
        <v>1.0793955384984408</v>
      </c>
      <c r="P33" s="132">
        <f t="shared" si="17"/>
        <v>0.0959462700887503</v>
      </c>
      <c r="Q33" s="142">
        <f t="shared" si="17"/>
        <v>100</v>
      </c>
      <c r="R33" s="141">
        <f aca="true" t="shared" si="18" ref="R33:X33">R14/$X14*100</f>
        <v>0.0039466414081616545</v>
      </c>
      <c r="S33" s="132">
        <f t="shared" si="18"/>
        <v>0.8485279027547556</v>
      </c>
      <c r="T33" s="132">
        <f t="shared" si="18"/>
        <v>83.94506275159839</v>
      </c>
      <c r="U33" s="132">
        <f t="shared" si="18"/>
        <v>13.8842844739127</v>
      </c>
      <c r="V33" s="132">
        <f t="shared" si="18"/>
        <v>1.211618912305628</v>
      </c>
      <c r="W33" s="132">
        <f t="shared" si="18"/>
        <v>0.10655931802036465</v>
      </c>
      <c r="X33" s="131">
        <f t="shared" si="18"/>
        <v>100</v>
      </c>
    </row>
    <row r="34" spans="1:24" ht="15">
      <c r="A34" s="85" t="s">
        <v>64</v>
      </c>
      <c r="B34" s="77" t="s">
        <v>63</v>
      </c>
      <c r="C34" s="82" t="s">
        <v>64</v>
      </c>
      <c r="D34" s="130">
        <f aca="true" t="shared" si="19" ref="D34:J34">D15/$J15*100</f>
        <v>0</v>
      </c>
      <c r="E34" s="131">
        <f t="shared" si="19"/>
        <v>0.270929287455974</v>
      </c>
      <c r="F34" s="132">
        <f t="shared" si="19"/>
        <v>78.4972455522442</v>
      </c>
      <c r="G34" s="132">
        <f t="shared" si="19"/>
        <v>19.976519461753817</v>
      </c>
      <c r="H34" s="132">
        <f t="shared" si="19"/>
        <v>1.201119841054818</v>
      </c>
      <c r="I34" s="133">
        <f t="shared" si="19"/>
        <v>0.0541858574911948</v>
      </c>
      <c r="J34" s="130">
        <f t="shared" si="19"/>
        <v>100</v>
      </c>
      <c r="K34" s="141">
        <f aca="true" t="shared" si="20" ref="K34:Q34">K15/$Q15*100</f>
        <v>0</v>
      </c>
      <c r="L34" s="132">
        <f t="shared" si="20"/>
        <v>0.2408563782337199</v>
      </c>
      <c r="M34" s="132">
        <f t="shared" si="20"/>
        <v>80.13380909901873</v>
      </c>
      <c r="N34" s="132">
        <f t="shared" si="20"/>
        <v>18.429973238180196</v>
      </c>
      <c r="O34" s="132">
        <f t="shared" si="20"/>
        <v>1.1864406779661016</v>
      </c>
      <c r="P34" s="132">
        <f t="shared" si="20"/>
        <v>0.008920606601248885</v>
      </c>
      <c r="Q34" s="142">
        <f t="shared" si="20"/>
        <v>100</v>
      </c>
      <c r="R34" s="141">
        <f aca="true" t="shared" si="21" ref="R34:X34">R15/$X15*100</f>
        <v>0</v>
      </c>
      <c r="S34" s="132">
        <f t="shared" si="21"/>
        <v>0.25580038594444193</v>
      </c>
      <c r="T34" s="132">
        <f t="shared" si="21"/>
        <v>79.32055827312301</v>
      </c>
      <c r="U34" s="132">
        <f t="shared" si="21"/>
        <v>19.198492124040747</v>
      </c>
      <c r="V34" s="132">
        <f t="shared" si="21"/>
        <v>1.1937351344073956</v>
      </c>
      <c r="W34" s="132">
        <f t="shared" si="21"/>
        <v>0.03141408248440515</v>
      </c>
      <c r="X34" s="131">
        <f t="shared" si="21"/>
        <v>100</v>
      </c>
    </row>
    <row r="35" spans="1:24" ht="15">
      <c r="A35" s="85" t="s">
        <v>64</v>
      </c>
      <c r="B35" s="77" t="s">
        <v>64</v>
      </c>
      <c r="C35" s="82" t="s">
        <v>63</v>
      </c>
      <c r="D35" s="130">
        <f aca="true" t="shared" si="22" ref="D35:J35">D16/$J16*100</f>
        <v>0</v>
      </c>
      <c r="E35" s="131">
        <f t="shared" si="22"/>
        <v>0.7231673690234639</v>
      </c>
      <c r="F35" s="132">
        <f t="shared" si="22"/>
        <v>84.1631548826804</v>
      </c>
      <c r="G35" s="132">
        <f t="shared" si="22"/>
        <v>14.343686592789137</v>
      </c>
      <c r="H35" s="132">
        <f t="shared" si="22"/>
        <v>0.7439779407939233</v>
      </c>
      <c r="I35" s="133">
        <f t="shared" si="22"/>
        <v>0.026013214713074242</v>
      </c>
      <c r="J35" s="130">
        <f t="shared" si="22"/>
        <v>100</v>
      </c>
      <c r="K35" s="141">
        <f aca="true" t="shared" si="23" ref="K35:Q35">K16/$Q16*100</f>
        <v>0.005039814534825118</v>
      </c>
      <c r="L35" s="132">
        <f t="shared" si="23"/>
        <v>0.6803749622013909</v>
      </c>
      <c r="M35" s="132">
        <f t="shared" si="23"/>
        <v>85.4954137687733</v>
      </c>
      <c r="N35" s="132">
        <f t="shared" si="23"/>
        <v>13.244632597520411</v>
      </c>
      <c r="O35" s="132">
        <f t="shared" si="23"/>
        <v>0.554379598830763</v>
      </c>
      <c r="P35" s="132">
        <f t="shared" si="23"/>
        <v>0.020159258139300473</v>
      </c>
      <c r="Q35" s="142">
        <f t="shared" si="23"/>
        <v>100</v>
      </c>
      <c r="R35" s="141">
        <f aca="true" t="shared" si="24" ref="R35:X35">R16/$X16*100</f>
        <v>0.002559967232419425</v>
      </c>
      <c r="S35" s="132">
        <f t="shared" si="24"/>
        <v>0.7014310216829225</v>
      </c>
      <c r="T35" s="132">
        <f t="shared" si="24"/>
        <v>84.83987404961216</v>
      </c>
      <c r="U35" s="132">
        <f t="shared" si="24"/>
        <v>13.785423546578604</v>
      </c>
      <c r="V35" s="132">
        <f t="shared" si="24"/>
        <v>0.6476717098021145</v>
      </c>
      <c r="W35" s="132">
        <f t="shared" si="24"/>
        <v>0.023039705091774824</v>
      </c>
      <c r="X35" s="131">
        <f t="shared" si="24"/>
        <v>100</v>
      </c>
    </row>
    <row r="36" spans="1:24" ht="15">
      <c r="A36" s="85" t="s">
        <v>64</v>
      </c>
      <c r="B36" s="77" t="s">
        <v>64</v>
      </c>
      <c r="C36" s="82" t="s">
        <v>64</v>
      </c>
      <c r="D36" s="130">
        <f aca="true" t="shared" si="25" ref="D36:J36">D17/$J17*100</f>
        <v>0.019477382863019463</v>
      </c>
      <c r="E36" s="131">
        <f t="shared" si="25"/>
        <v>1.4646991912990637</v>
      </c>
      <c r="F36" s="132">
        <f t="shared" si="25"/>
        <v>92.99125855057108</v>
      </c>
      <c r="G36" s="132">
        <f t="shared" si="25"/>
        <v>5.409258768717765</v>
      </c>
      <c r="H36" s="132">
        <f t="shared" si="25"/>
        <v>0.11141062997647132</v>
      </c>
      <c r="I36" s="133">
        <f t="shared" si="25"/>
        <v>0.0038954765726038924</v>
      </c>
      <c r="J36" s="130">
        <f t="shared" si="25"/>
        <v>100</v>
      </c>
      <c r="K36" s="141">
        <f aca="true" t="shared" si="26" ref="K36:Q36">K17/$Q17*100</f>
        <v>0.012057393191591978</v>
      </c>
      <c r="L36" s="132">
        <f t="shared" si="26"/>
        <v>1.3311362083517544</v>
      </c>
      <c r="M36" s="132">
        <f t="shared" si="26"/>
        <v>94.17386760982276</v>
      </c>
      <c r="N36" s="132">
        <f t="shared" si="26"/>
        <v>4.381656685824525</v>
      </c>
      <c r="O36" s="132">
        <f t="shared" si="26"/>
        <v>0.10128210280937261</v>
      </c>
      <c r="P36" s="132">
        <f t="shared" si="26"/>
        <v>0</v>
      </c>
      <c r="Q36" s="142">
        <f t="shared" si="26"/>
        <v>100</v>
      </c>
      <c r="R36" s="141">
        <f aca="true" t="shared" si="27" ref="R36:X36">R17/$X17*100</f>
        <v>0.01582535142171001</v>
      </c>
      <c r="S36" s="132">
        <f t="shared" si="27"/>
        <v>1.3989610656791647</v>
      </c>
      <c r="T36" s="132">
        <f t="shared" si="27"/>
        <v>93.57332478764356</v>
      </c>
      <c r="U36" s="132">
        <f t="shared" si="27"/>
        <v>4.903485138016847</v>
      </c>
      <c r="V36" s="132">
        <f t="shared" si="27"/>
        <v>0.10642548831099981</v>
      </c>
      <c r="W36" s="132">
        <f t="shared" si="27"/>
        <v>0.001978168927713751</v>
      </c>
      <c r="X36" s="131">
        <f t="shared" si="27"/>
        <v>100</v>
      </c>
    </row>
    <row r="37" spans="3:24" s="27" customFormat="1" ht="15">
      <c r="C37" s="98" t="s">
        <v>0</v>
      </c>
      <c r="D37" s="134">
        <f aca="true" t="shared" si="28" ref="D37:J37">D18/$J18*100</f>
        <v>0.013658564155217807</v>
      </c>
      <c r="E37" s="135">
        <f t="shared" si="28"/>
        <v>1.0658389890778586</v>
      </c>
      <c r="F37" s="136">
        <f t="shared" si="28"/>
        <v>86.1553967812887</v>
      </c>
      <c r="G37" s="136">
        <f t="shared" si="28"/>
        <v>11.74071335383688</v>
      </c>
      <c r="H37" s="136">
        <f t="shared" si="28"/>
        <v>0.9631642654282901</v>
      </c>
      <c r="I37" s="137">
        <f t="shared" si="28"/>
        <v>0.061228046213045347</v>
      </c>
      <c r="J37" s="134">
        <f t="shared" si="28"/>
        <v>100</v>
      </c>
      <c r="K37" s="143">
        <f aca="true" t="shared" si="29" ref="K37:Q37">K18/$Q18*100</f>
        <v>0.009541165357936818</v>
      </c>
      <c r="L37" s="136">
        <f t="shared" si="29"/>
        <v>0.9679512255626903</v>
      </c>
      <c r="M37" s="136">
        <f t="shared" si="29"/>
        <v>87.67090612447404</v>
      </c>
      <c r="N37" s="136">
        <f t="shared" si="29"/>
        <v>10.469997805531968</v>
      </c>
      <c r="O37" s="136">
        <f t="shared" si="29"/>
        <v>0.8296043278726064</v>
      </c>
      <c r="P37" s="136">
        <f t="shared" si="29"/>
        <v>0.05199935120075566</v>
      </c>
      <c r="Q37" s="144">
        <f t="shared" si="29"/>
        <v>100</v>
      </c>
      <c r="R37" s="143">
        <f aca="true" t="shared" si="30" ref="R37:X37">R18/$X18*100</f>
        <v>0.011613053071652538</v>
      </c>
      <c r="S37" s="136">
        <f t="shared" si="30"/>
        <v>1.0172086486435243</v>
      </c>
      <c r="T37" s="136">
        <f t="shared" si="30"/>
        <v>86.90829717091808</v>
      </c>
      <c r="U37" s="136">
        <f t="shared" si="30"/>
        <v>11.109425770075768</v>
      </c>
      <c r="V37" s="136">
        <f t="shared" si="30"/>
        <v>0.8968120984312898</v>
      </c>
      <c r="W37" s="136">
        <f t="shared" si="30"/>
        <v>0.056643258859692985</v>
      </c>
      <c r="X37" s="135">
        <f t="shared" si="30"/>
        <v>100</v>
      </c>
    </row>
    <row r="39" spans="4:18" ht="15">
      <c r="D39" s="187"/>
      <c r="E39" s="187"/>
      <c r="F39" s="187"/>
      <c r="G39" s="187"/>
      <c r="H39" s="187"/>
      <c r="I39" s="187"/>
      <c r="J39" s="187"/>
      <c r="K39" s="187"/>
      <c r="L39" s="187"/>
      <c r="M39" s="187"/>
      <c r="N39" s="187"/>
      <c r="O39" s="187"/>
      <c r="P39" s="187"/>
      <c r="Q39" s="187"/>
      <c r="R39" s="187"/>
    </row>
    <row r="40" ht="15">
      <c r="D40" s="187"/>
    </row>
    <row r="41" ht="15">
      <c r="D41" s="187"/>
    </row>
    <row r="42" ht="15">
      <c r="D42" s="187"/>
    </row>
  </sheetData>
  <sheetProtection/>
  <mergeCells count="26">
    <mergeCell ref="A5:X5"/>
    <mergeCell ref="A2:X2"/>
    <mergeCell ref="A7:C7"/>
    <mergeCell ref="D8:E8"/>
    <mergeCell ref="G8:I8"/>
    <mergeCell ref="K8:L8"/>
    <mergeCell ref="N8:P8"/>
    <mergeCell ref="R8:S8"/>
    <mergeCell ref="U8:W8"/>
    <mergeCell ref="D7:J7"/>
    <mergeCell ref="K7:Q7"/>
    <mergeCell ref="R7:X7"/>
    <mergeCell ref="A21:X21"/>
    <mergeCell ref="A26:C26"/>
    <mergeCell ref="D26:J26"/>
    <mergeCell ref="A24:X24"/>
    <mergeCell ref="A3:X3"/>
    <mergeCell ref="A22:X22"/>
    <mergeCell ref="D27:E27"/>
    <mergeCell ref="G27:I27"/>
    <mergeCell ref="R26:X26"/>
    <mergeCell ref="R27:S27"/>
    <mergeCell ref="U27:W27"/>
    <mergeCell ref="K26:Q26"/>
    <mergeCell ref="K27:L27"/>
    <mergeCell ref="N27:P27"/>
  </mergeCells>
  <printOptions/>
  <pageMargins left="0.11811023622047245" right="0.11811023622047245" top="0.15748031496062992" bottom="0.15748031496062992" header="0.31496062992125984" footer="0.31496062992125984"/>
  <pageSetup horizontalDpi="600" verticalDpi="600" orientation="landscape" paperSize="9" scale="90"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X42"/>
  <sheetViews>
    <sheetView zoomScalePageLayoutView="0" workbookViewId="0" topLeftCell="A1">
      <selection activeCell="A44" sqref="A44"/>
    </sheetView>
  </sheetViews>
  <sheetFormatPr defaultColWidth="9.140625" defaultRowHeight="15"/>
  <cols>
    <col min="1" max="1" width="13.140625" style="2" customWidth="1"/>
    <col min="2" max="2" width="14.28125" style="0" customWidth="1"/>
    <col min="3" max="3" width="14.00390625" style="0" customWidth="1"/>
    <col min="4" max="11" width="10.8515625" style="0" customWidth="1"/>
    <col min="12" max="15" width="10.7109375" style="0" customWidth="1"/>
    <col min="18" max="23" width="10.8515625" style="0" customWidth="1"/>
    <col min="24" max="24" width="9.140625" style="2" customWidth="1"/>
  </cols>
  <sheetData>
    <row r="1" spans="1:10" ht="15">
      <c r="A1" s="1"/>
      <c r="J1" s="2"/>
    </row>
    <row r="2" spans="1:24" ht="15">
      <c r="A2" s="200" t="s">
        <v>22</v>
      </c>
      <c r="B2" s="200"/>
      <c r="C2" s="200"/>
      <c r="D2" s="200"/>
      <c r="E2" s="200"/>
      <c r="F2" s="200"/>
      <c r="G2" s="200"/>
      <c r="H2" s="200"/>
      <c r="I2" s="200"/>
      <c r="J2" s="200"/>
      <c r="K2" s="200"/>
      <c r="L2" s="200"/>
      <c r="M2" s="200"/>
      <c r="N2" s="200"/>
      <c r="O2" s="200"/>
      <c r="P2" s="200"/>
      <c r="Q2" s="200"/>
      <c r="R2" s="200"/>
      <c r="S2" s="200"/>
      <c r="T2" s="200"/>
      <c r="U2" s="200"/>
      <c r="V2" s="200"/>
      <c r="W2" s="200"/>
      <c r="X2" s="200"/>
    </row>
    <row r="3" spans="1:24" s="191" customFormat="1" ht="15">
      <c r="A3" s="204" t="s">
        <v>95</v>
      </c>
      <c r="B3" s="204"/>
      <c r="C3" s="204"/>
      <c r="D3" s="204"/>
      <c r="E3" s="204"/>
      <c r="F3" s="204"/>
      <c r="G3" s="204"/>
      <c r="H3" s="204"/>
      <c r="I3" s="204"/>
      <c r="J3" s="204"/>
      <c r="K3" s="204"/>
      <c r="L3" s="204"/>
      <c r="M3" s="204"/>
      <c r="N3" s="204"/>
      <c r="O3" s="204"/>
      <c r="P3" s="204"/>
      <c r="Q3" s="204"/>
      <c r="R3" s="204"/>
      <c r="S3" s="204"/>
      <c r="T3" s="204"/>
      <c r="U3" s="204"/>
      <c r="V3" s="204"/>
      <c r="W3" s="204"/>
      <c r="X3" s="204"/>
    </row>
    <row r="4" spans="1:24" ht="6.75" customHeight="1">
      <c r="A4" s="24"/>
      <c r="B4" s="24"/>
      <c r="C4" s="24"/>
      <c r="D4" s="24"/>
      <c r="E4" s="24"/>
      <c r="F4" s="24"/>
      <c r="G4" s="24"/>
      <c r="H4" s="24"/>
      <c r="I4" s="24"/>
      <c r="J4" s="24"/>
      <c r="K4" s="24"/>
      <c r="L4" s="24"/>
      <c r="M4" s="24"/>
      <c r="N4" s="24"/>
      <c r="O4" s="24"/>
      <c r="P4" s="24"/>
      <c r="Q4" s="24"/>
      <c r="R4" s="24"/>
      <c r="S4" s="24"/>
      <c r="T4" s="24"/>
      <c r="U4" s="24"/>
      <c r="V4" s="24"/>
      <c r="W4" s="24"/>
      <c r="X4" s="24"/>
    </row>
    <row r="5" spans="1:24" ht="15">
      <c r="A5" s="221" t="s">
        <v>88</v>
      </c>
      <c r="B5" s="221"/>
      <c r="C5" s="221"/>
      <c r="D5" s="221"/>
      <c r="E5" s="221"/>
      <c r="F5" s="221"/>
      <c r="G5" s="221"/>
      <c r="H5" s="221"/>
      <c r="I5" s="221"/>
      <c r="J5" s="221"/>
      <c r="K5" s="221"/>
      <c r="L5" s="221"/>
      <c r="M5" s="221"/>
      <c r="N5" s="221"/>
      <c r="O5" s="221"/>
      <c r="P5" s="221"/>
      <c r="Q5" s="221"/>
      <c r="R5" s="221"/>
      <c r="S5" s="221"/>
      <c r="T5" s="221"/>
      <c r="U5" s="221"/>
      <c r="V5" s="221"/>
      <c r="W5" s="221"/>
      <c r="X5" s="221"/>
    </row>
    <row r="6" ht="6.75" customHeight="1" thickBot="1"/>
    <row r="7" spans="1:24" s="26" customFormat="1" ht="15.75" thickTop="1">
      <c r="A7" s="219" t="s">
        <v>51</v>
      </c>
      <c r="B7" s="219"/>
      <c r="C7" s="219"/>
      <c r="D7" s="222" t="s">
        <v>45</v>
      </c>
      <c r="E7" s="223"/>
      <c r="F7" s="223"/>
      <c r="G7" s="223"/>
      <c r="H7" s="223"/>
      <c r="I7" s="223"/>
      <c r="J7" s="224"/>
      <c r="K7" s="222" t="s">
        <v>44</v>
      </c>
      <c r="L7" s="223"/>
      <c r="M7" s="223"/>
      <c r="N7" s="223"/>
      <c r="O7" s="223"/>
      <c r="P7" s="223"/>
      <c r="Q7" s="224"/>
      <c r="R7" s="222" t="s">
        <v>0</v>
      </c>
      <c r="S7" s="223"/>
      <c r="T7" s="223"/>
      <c r="U7" s="223"/>
      <c r="V7" s="223"/>
      <c r="W7" s="223"/>
      <c r="X7" s="223"/>
    </row>
    <row r="8" spans="1:24" ht="47.25" customHeight="1">
      <c r="A8" s="83" t="s">
        <v>42</v>
      </c>
      <c r="B8" s="48" t="s">
        <v>65</v>
      </c>
      <c r="C8" s="100" t="s">
        <v>41</v>
      </c>
      <c r="D8" s="217" t="s">
        <v>48</v>
      </c>
      <c r="E8" s="213"/>
      <c r="F8" s="76" t="s">
        <v>47</v>
      </c>
      <c r="G8" s="214" t="s">
        <v>46</v>
      </c>
      <c r="H8" s="212"/>
      <c r="I8" s="213"/>
      <c r="J8" s="113" t="s">
        <v>0</v>
      </c>
      <c r="K8" s="217" t="s">
        <v>48</v>
      </c>
      <c r="L8" s="213"/>
      <c r="M8" s="76" t="s">
        <v>47</v>
      </c>
      <c r="N8" s="214" t="s">
        <v>46</v>
      </c>
      <c r="O8" s="212"/>
      <c r="P8" s="213"/>
      <c r="Q8" s="113" t="s">
        <v>0</v>
      </c>
      <c r="R8" s="212" t="s">
        <v>48</v>
      </c>
      <c r="S8" s="213"/>
      <c r="T8" s="51" t="s">
        <v>47</v>
      </c>
      <c r="U8" s="214" t="s">
        <v>46</v>
      </c>
      <c r="V8" s="212"/>
      <c r="W8" s="213"/>
      <c r="X8" s="86" t="s">
        <v>0</v>
      </c>
    </row>
    <row r="9" spans="1:24" ht="23.25" customHeight="1">
      <c r="A9" s="99"/>
      <c r="B9" s="49"/>
      <c r="C9" s="63" t="s">
        <v>52</v>
      </c>
      <c r="D9" s="79" t="s">
        <v>100</v>
      </c>
      <c r="E9" s="50">
        <v>1</v>
      </c>
      <c r="F9" s="50">
        <v>0</v>
      </c>
      <c r="G9" s="50">
        <v>1</v>
      </c>
      <c r="H9" s="50">
        <v>2</v>
      </c>
      <c r="I9" s="50" t="s">
        <v>18</v>
      </c>
      <c r="J9" s="86"/>
      <c r="K9" s="79" t="s">
        <v>100</v>
      </c>
      <c r="L9" s="50">
        <v>1</v>
      </c>
      <c r="M9" s="50">
        <v>0</v>
      </c>
      <c r="N9" s="50">
        <v>1</v>
      </c>
      <c r="O9" s="50">
        <v>2</v>
      </c>
      <c r="P9" s="50" t="s">
        <v>18</v>
      </c>
      <c r="Q9" s="87"/>
      <c r="R9" s="78" t="s">
        <v>100</v>
      </c>
      <c r="S9" s="50">
        <v>1</v>
      </c>
      <c r="T9" s="50">
        <v>0</v>
      </c>
      <c r="U9" s="50">
        <v>1</v>
      </c>
      <c r="V9" s="50">
        <v>2</v>
      </c>
      <c r="W9" s="50" t="s">
        <v>18</v>
      </c>
      <c r="X9" s="197"/>
    </row>
    <row r="10" spans="1:24" ht="15">
      <c r="A10" s="110" t="s">
        <v>63</v>
      </c>
      <c r="B10" s="111" t="s">
        <v>63</v>
      </c>
      <c r="C10" s="112" t="s">
        <v>63</v>
      </c>
      <c r="D10" s="119">
        <v>3</v>
      </c>
      <c r="E10" s="120">
        <v>32</v>
      </c>
      <c r="F10" s="120">
        <v>14717</v>
      </c>
      <c r="G10" s="120">
        <v>4947</v>
      </c>
      <c r="H10" s="120">
        <v>536</v>
      </c>
      <c r="I10" s="120">
        <v>17</v>
      </c>
      <c r="J10" s="121">
        <v>20252</v>
      </c>
      <c r="K10" s="119">
        <v>2</v>
      </c>
      <c r="L10" s="120">
        <v>23</v>
      </c>
      <c r="M10" s="120">
        <v>5166</v>
      </c>
      <c r="N10" s="120">
        <v>3421</v>
      </c>
      <c r="O10" s="120">
        <v>722</v>
      </c>
      <c r="P10" s="120">
        <v>73</v>
      </c>
      <c r="Q10" s="121">
        <v>9407</v>
      </c>
      <c r="R10" s="122">
        <f>SUM(K10,D10)</f>
        <v>5</v>
      </c>
      <c r="S10" s="120">
        <f aca="true" t="shared" si="0" ref="S10:X17">SUM(L10,E10)</f>
        <v>55</v>
      </c>
      <c r="T10" s="120">
        <f t="shared" si="0"/>
        <v>19883</v>
      </c>
      <c r="U10" s="120">
        <f t="shared" si="0"/>
        <v>8368</v>
      </c>
      <c r="V10" s="120">
        <f t="shared" si="0"/>
        <v>1258</v>
      </c>
      <c r="W10" s="120">
        <f t="shared" si="0"/>
        <v>90</v>
      </c>
      <c r="X10" s="123">
        <f t="shared" si="0"/>
        <v>29659</v>
      </c>
    </row>
    <row r="11" spans="1:24" ht="15">
      <c r="A11" s="110" t="s">
        <v>63</v>
      </c>
      <c r="B11" s="111" t="s">
        <v>63</v>
      </c>
      <c r="C11" s="112" t="s">
        <v>64</v>
      </c>
      <c r="D11" s="119">
        <v>0</v>
      </c>
      <c r="E11" s="120">
        <v>9</v>
      </c>
      <c r="F11" s="120">
        <v>5416</v>
      </c>
      <c r="G11" s="120">
        <v>1702</v>
      </c>
      <c r="H11" s="120">
        <v>190</v>
      </c>
      <c r="I11" s="120">
        <v>7</v>
      </c>
      <c r="J11" s="121">
        <v>7324</v>
      </c>
      <c r="K11" s="119">
        <v>1</v>
      </c>
      <c r="L11" s="120">
        <v>19</v>
      </c>
      <c r="M11" s="120">
        <v>3760</v>
      </c>
      <c r="N11" s="120">
        <v>2449</v>
      </c>
      <c r="O11" s="120">
        <v>510</v>
      </c>
      <c r="P11" s="120">
        <v>71</v>
      </c>
      <c r="Q11" s="121">
        <v>6810</v>
      </c>
      <c r="R11" s="122">
        <f aca="true" t="shared" si="1" ref="R11:R17">SUM(K11,D11)</f>
        <v>1</v>
      </c>
      <c r="S11" s="120">
        <f t="shared" si="0"/>
        <v>28</v>
      </c>
      <c r="T11" s="120">
        <f t="shared" si="0"/>
        <v>9176</v>
      </c>
      <c r="U11" s="120">
        <f t="shared" si="0"/>
        <v>4151</v>
      </c>
      <c r="V11" s="120">
        <f t="shared" si="0"/>
        <v>700</v>
      </c>
      <c r="W11" s="120">
        <f t="shared" si="0"/>
        <v>78</v>
      </c>
      <c r="X11" s="123">
        <f t="shared" si="0"/>
        <v>14134</v>
      </c>
    </row>
    <row r="12" spans="1:24" ht="15">
      <c r="A12" s="110" t="s">
        <v>63</v>
      </c>
      <c r="B12" s="111" t="s">
        <v>64</v>
      </c>
      <c r="C12" s="112" t="s">
        <v>63</v>
      </c>
      <c r="D12" s="119">
        <v>0</v>
      </c>
      <c r="E12" s="120">
        <v>51</v>
      </c>
      <c r="F12" s="120">
        <v>10518</v>
      </c>
      <c r="G12" s="120">
        <v>2147</v>
      </c>
      <c r="H12" s="120">
        <v>166</v>
      </c>
      <c r="I12" s="120">
        <v>2</v>
      </c>
      <c r="J12" s="121">
        <v>12884</v>
      </c>
      <c r="K12" s="119">
        <v>0</v>
      </c>
      <c r="L12" s="120">
        <v>17</v>
      </c>
      <c r="M12" s="120">
        <v>2683</v>
      </c>
      <c r="N12" s="120">
        <v>1108</v>
      </c>
      <c r="O12" s="120">
        <v>151</v>
      </c>
      <c r="P12" s="120">
        <v>6</v>
      </c>
      <c r="Q12" s="121">
        <v>3965</v>
      </c>
      <c r="R12" s="122">
        <f t="shared" si="1"/>
        <v>0</v>
      </c>
      <c r="S12" s="120">
        <f t="shared" si="0"/>
        <v>68</v>
      </c>
      <c r="T12" s="120">
        <f t="shared" si="0"/>
        <v>13201</v>
      </c>
      <c r="U12" s="120">
        <f t="shared" si="0"/>
        <v>3255</v>
      </c>
      <c r="V12" s="120">
        <f t="shared" si="0"/>
        <v>317</v>
      </c>
      <c r="W12" s="120">
        <f t="shared" si="0"/>
        <v>8</v>
      </c>
      <c r="X12" s="123">
        <f t="shared" si="0"/>
        <v>16849</v>
      </c>
    </row>
    <row r="13" spans="1:24" ht="15">
      <c r="A13" s="110" t="s">
        <v>64</v>
      </c>
      <c r="B13" s="111" t="s">
        <v>63</v>
      </c>
      <c r="C13" s="112" t="s">
        <v>63</v>
      </c>
      <c r="D13" s="119">
        <v>1</v>
      </c>
      <c r="E13" s="120">
        <v>46</v>
      </c>
      <c r="F13" s="120">
        <v>14453</v>
      </c>
      <c r="G13" s="120">
        <v>4938</v>
      </c>
      <c r="H13" s="120">
        <v>350</v>
      </c>
      <c r="I13" s="120">
        <v>13</v>
      </c>
      <c r="J13" s="121">
        <v>19801</v>
      </c>
      <c r="K13" s="119">
        <v>0</v>
      </c>
      <c r="L13" s="120">
        <v>13</v>
      </c>
      <c r="M13" s="120">
        <v>1386</v>
      </c>
      <c r="N13" s="120">
        <v>588</v>
      </c>
      <c r="O13" s="120">
        <v>64</v>
      </c>
      <c r="P13" s="120">
        <v>2</v>
      </c>
      <c r="Q13" s="121">
        <v>2053</v>
      </c>
      <c r="R13" s="122">
        <f t="shared" si="1"/>
        <v>1</v>
      </c>
      <c r="S13" s="120">
        <f t="shared" si="0"/>
        <v>59</v>
      </c>
      <c r="T13" s="120">
        <f t="shared" si="0"/>
        <v>15839</v>
      </c>
      <c r="U13" s="120">
        <f t="shared" si="0"/>
        <v>5526</v>
      </c>
      <c r="V13" s="120">
        <f t="shared" si="0"/>
        <v>414</v>
      </c>
      <c r="W13" s="120">
        <f t="shared" si="0"/>
        <v>15</v>
      </c>
      <c r="X13" s="123">
        <f t="shared" si="0"/>
        <v>21854</v>
      </c>
    </row>
    <row r="14" spans="1:24" ht="15">
      <c r="A14" s="110" t="s">
        <v>63</v>
      </c>
      <c r="B14" s="111" t="s">
        <v>64</v>
      </c>
      <c r="C14" s="112" t="s">
        <v>64</v>
      </c>
      <c r="D14" s="119">
        <v>1</v>
      </c>
      <c r="E14" s="120">
        <v>169</v>
      </c>
      <c r="F14" s="120">
        <v>16759</v>
      </c>
      <c r="G14" s="120">
        <v>1733</v>
      </c>
      <c r="H14" s="120">
        <v>92</v>
      </c>
      <c r="I14" s="120">
        <v>3</v>
      </c>
      <c r="J14" s="121">
        <v>18757</v>
      </c>
      <c r="K14" s="119">
        <v>0</v>
      </c>
      <c r="L14" s="120">
        <v>46</v>
      </c>
      <c r="M14" s="120">
        <v>4511</v>
      </c>
      <c r="N14" s="120">
        <v>1785</v>
      </c>
      <c r="O14" s="120">
        <v>215</v>
      </c>
      <c r="P14" s="120">
        <v>24</v>
      </c>
      <c r="Q14" s="121">
        <v>6581</v>
      </c>
      <c r="R14" s="122">
        <f t="shared" si="1"/>
        <v>1</v>
      </c>
      <c r="S14" s="120">
        <f t="shared" si="0"/>
        <v>215</v>
      </c>
      <c r="T14" s="120">
        <f t="shared" si="0"/>
        <v>21270</v>
      </c>
      <c r="U14" s="120">
        <f t="shared" si="0"/>
        <v>3518</v>
      </c>
      <c r="V14" s="120">
        <f t="shared" si="0"/>
        <v>307</v>
      </c>
      <c r="W14" s="120">
        <f t="shared" si="0"/>
        <v>27</v>
      </c>
      <c r="X14" s="123">
        <f t="shared" si="0"/>
        <v>25338</v>
      </c>
    </row>
    <row r="15" spans="1:24" ht="15">
      <c r="A15" s="110" t="s">
        <v>64</v>
      </c>
      <c r="B15" s="111" t="s">
        <v>63</v>
      </c>
      <c r="C15" s="112" t="s">
        <v>64</v>
      </c>
      <c r="D15" s="119">
        <v>0</v>
      </c>
      <c r="E15" s="120">
        <v>55</v>
      </c>
      <c r="F15" s="120">
        <v>16302</v>
      </c>
      <c r="G15" s="120">
        <v>3712</v>
      </c>
      <c r="H15" s="120">
        <v>191</v>
      </c>
      <c r="I15" s="120">
        <v>4</v>
      </c>
      <c r="J15" s="121">
        <v>20264</v>
      </c>
      <c r="K15" s="119">
        <v>0</v>
      </c>
      <c r="L15" s="120">
        <v>2</v>
      </c>
      <c r="M15" s="120">
        <v>1373</v>
      </c>
      <c r="N15" s="120">
        <v>566</v>
      </c>
      <c r="O15" s="120">
        <v>75</v>
      </c>
      <c r="P15" s="120">
        <v>3</v>
      </c>
      <c r="Q15" s="121">
        <v>2019</v>
      </c>
      <c r="R15" s="122">
        <f t="shared" si="1"/>
        <v>0</v>
      </c>
      <c r="S15" s="120">
        <f t="shared" si="0"/>
        <v>57</v>
      </c>
      <c r="T15" s="120">
        <f t="shared" si="0"/>
        <v>17675</v>
      </c>
      <c r="U15" s="120">
        <f t="shared" si="0"/>
        <v>4278</v>
      </c>
      <c r="V15" s="120">
        <f t="shared" si="0"/>
        <v>266</v>
      </c>
      <c r="W15" s="120">
        <f t="shared" si="0"/>
        <v>7</v>
      </c>
      <c r="X15" s="123">
        <f t="shared" si="0"/>
        <v>22283</v>
      </c>
    </row>
    <row r="16" spans="1:24" ht="15">
      <c r="A16" s="110" t="s">
        <v>64</v>
      </c>
      <c r="B16" s="111" t="s">
        <v>64</v>
      </c>
      <c r="C16" s="112" t="s">
        <v>63</v>
      </c>
      <c r="D16" s="119">
        <v>1</v>
      </c>
      <c r="E16" s="120">
        <v>259</v>
      </c>
      <c r="F16" s="120">
        <v>31380</v>
      </c>
      <c r="G16" s="120">
        <v>4945</v>
      </c>
      <c r="H16" s="120">
        <v>216</v>
      </c>
      <c r="I16" s="120">
        <v>7</v>
      </c>
      <c r="J16" s="121">
        <v>36808</v>
      </c>
      <c r="K16" s="119">
        <v>0</v>
      </c>
      <c r="L16" s="120">
        <v>15</v>
      </c>
      <c r="M16" s="120">
        <v>1761</v>
      </c>
      <c r="N16" s="120">
        <v>440</v>
      </c>
      <c r="O16" s="120">
        <v>37</v>
      </c>
      <c r="P16" s="120">
        <v>2</v>
      </c>
      <c r="Q16" s="121">
        <v>2255</v>
      </c>
      <c r="R16" s="122">
        <f t="shared" si="1"/>
        <v>1</v>
      </c>
      <c r="S16" s="120">
        <f t="shared" si="0"/>
        <v>274</v>
      </c>
      <c r="T16" s="120">
        <f t="shared" si="0"/>
        <v>33141</v>
      </c>
      <c r="U16" s="120">
        <f t="shared" si="0"/>
        <v>5385</v>
      </c>
      <c r="V16" s="120">
        <f t="shared" si="0"/>
        <v>253</v>
      </c>
      <c r="W16" s="120">
        <f t="shared" si="0"/>
        <v>9</v>
      </c>
      <c r="X16" s="123">
        <f t="shared" si="0"/>
        <v>39063</v>
      </c>
    </row>
    <row r="17" spans="1:24" ht="15">
      <c r="A17" s="110" t="s">
        <v>64</v>
      </c>
      <c r="B17" s="111" t="s">
        <v>64</v>
      </c>
      <c r="C17" s="112" t="s">
        <v>64</v>
      </c>
      <c r="D17" s="119">
        <v>38</v>
      </c>
      <c r="E17" s="120">
        <v>3430</v>
      </c>
      <c r="F17" s="120">
        <v>231755</v>
      </c>
      <c r="G17" s="120">
        <v>11447</v>
      </c>
      <c r="H17" s="120">
        <v>204</v>
      </c>
      <c r="I17" s="120">
        <v>2</v>
      </c>
      <c r="J17" s="121">
        <v>246876</v>
      </c>
      <c r="K17" s="119">
        <v>2</v>
      </c>
      <c r="L17" s="120">
        <v>106</v>
      </c>
      <c r="M17" s="120">
        <v>4760</v>
      </c>
      <c r="N17" s="120">
        <v>947</v>
      </c>
      <c r="O17" s="120">
        <v>65</v>
      </c>
      <c r="P17" s="120">
        <v>3</v>
      </c>
      <c r="Q17" s="121">
        <v>5883</v>
      </c>
      <c r="R17" s="122">
        <f t="shared" si="1"/>
        <v>40</v>
      </c>
      <c r="S17" s="120">
        <f t="shared" si="0"/>
        <v>3536</v>
      </c>
      <c r="T17" s="120">
        <f t="shared" si="0"/>
        <v>236515</v>
      </c>
      <c r="U17" s="120">
        <f t="shared" si="0"/>
        <v>12394</v>
      </c>
      <c r="V17" s="120">
        <f t="shared" si="0"/>
        <v>269</v>
      </c>
      <c r="W17" s="120">
        <f t="shared" si="0"/>
        <v>5</v>
      </c>
      <c r="X17" s="123">
        <f t="shared" si="0"/>
        <v>252759</v>
      </c>
    </row>
    <row r="18" spans="1:24" s="28" customFormat="1" ht="15">
      <c r="A18" s="109"/>
      <c r="B18" s="109"/>
      <c r="C18" s="109" t="s">
        <v>0</v>
      </c>
      <c r="D18" s="124">
        <f>SUM(D10:D17)</f>
        <v>44</v>
      </c>
      <c r="E18" s="125">
        <f aca="true" t="shared" si="2" ref="E18:X18">SUM(E10:E17)</f>
        <v>4051</v>
      </c>
      <c r="F18" s="125">
        <f t="shared" si="2"/>
        <v>341300</v>
      </c>
      <c r="G18" s="125">
        <f t="shared" si="2"/>
        <v>35571</v>
      </c>
      <c r="H18" s="125">
        <f t="shared" si="2"/>
        <v>1945</v>
      </c>
      <c r="I18" s="125">
        <f t="shared" si="2"/>
        <v>55</v>
      </c>
      <c r="J18" s="126">
        <f t="shared" si="2"/>
        <v>382966</v>
      </c>
      <c r="K18" s="124">
        <f t="shared" si="2"/>
        <v>5</v>
      </c>
      <c r="L18" s="125">
        <f t="shared" si="2"/>
        <v>241</v>
      </c>
      <c r="M18" s="125">
        <f t="shared" si="2"/>
        <v>25400</v>
      </c>
      <c r="N18" s="125">
        <f t="shared" si="2"/>
        <v>11304</v>
      </c>
      <c r="O18" s="125">
        <f t="shared" si="2"/>
        <v>1839</v>
      </c>
      <c r="P18" s="125">
        <f t="shared" si="2"/>
        <v>184</v>
      </c>
      <c r="Q18" s="126">
        <f t="shared" si="2"/>
        <v>38973</v>
      </c>
      <c r="R18" s="127">
        <f t="shared" si="2"/>
        <v>49</v>
      </c>
      <c r="S18" s="125">
        <f t="shared" si="2"/>
        <v>4292</v>
      </c>
      <c r="T18" s="125">
        <f t="shared" si="2"/>
        <v>366700</v>
      </c>
      <c r="U18" s="125">
        <f t="shared" si="2"/>
        <v>46875</v>
      </c>
      <c r="V18" s="125">
        <f t="shared" si="2"/>
        <v>3784</v>
      </c>
      <c r="W18" s="125">
        <f t="shared" si="2"/>
        <v>239</v>
      </c>
      <c r="X18" s="128">
        <f t="shared" si="2"/>
        <v>421939</v>
      </c>
    </row>
    <row r="21" spans="1:24" ht="15">
      <c r="A21" s="200" t="s">
        <v>22</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row>
    <row r="22" spans="1:24" s="191" customFormat="1" ht="15">
      <c r="A22" s="204" t="s">
        <v>95</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row>
    <row r="23" spans="1:24" ht="6.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5">
      <c r="A24" s="221" t="s">
        <v>87</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row>
    <row r="25" ht="6.75" customHeight="1" thickBot="1"/>
    <row r="26" spans="1:24" ht="15.75" thickTop="1">
      <c r="A26" s="219" t="s">
        <v>51</v>
      </c>
      <c r="B26" s="219"/>
      <c r="C26" s="219"/>
      <c r="D26" s="222" t="s">
        <v>45</v>
      </c>
      <c r="E26" s="223"/>
      <c r="F26" s="223"/>
      <c r="G26" s="223"/>
      <c r="H26" s="223"/>
      <c r="I26" s="223"/>
      <c r="J26" s="224"/>
      <c r="K26" s="222" t="s">
        <v>44</v>
      </c>
      <c r="L26" s="223"/>
      <c r="M26" s="223"/>
      <c r="N26" s="223"/>
      <c r="O26" s="223"/>
      <c r="P26" s="223"/>
      <c r="Q26" s="224"/>
      <c r="R26" s="222" t="s">
        <v>0</v>
      </c>
      <c r="S26" s="223"/>
      <c r="T26" s="223"/>
      <c r="U26" s="223"/>
      <c r="V26" s="223"/>
      <c r="W26" s="223"/>
      <c r="X26" s="223"/>
    </row>
    <row r="27" spans="1:24" ht="45">
      <c r="A27" s="83" t="s">
        <v>42</v>
      </c>
      <c r="B27" s="48" t="s">
        <v>65</v>
      </c>
      <c r="C27" s="100" t="s">
        <v>41</v>
      </c>
      <c r="D27" s="217" t="s">
        <v>48</v>
      </c>
      <c r="E27" s="213"/>
      <c r="F27" s="76" t="s">
        <v>47</v>
      </c>
      <c r="G27" s="214" t="s">
        <v>46</v>
      </c>
      <c r="H27" s="212"/>
      <c r="I27" s="213"/>
      <c r="J27" s="113" t="s">
        <v>0</v>
      </c>
      <c r="K27" s="217" t="s">
        <v>48</v>
      </c>
      <c r="L27" s="213"/>
      <c r="M27" s="76" t="s">
        <v>47</v>
      </c>
      <c r="N27" s="214" t="s">
        <v>46</v>
      </c>
      <c r="O27" s="212"/>
      <c r="P27" s="213"/>
      <c r="Q27" s="113" t="s">
        <v>0</v>
      </c>
      <c r="R27" s="212" t="s">
        <v>48</v>
      </c>
      <c r="S27" s="213"/>
      <c r="T27" s="51" t="s">
        <v>47</v>
      </c>
      <c r="U27" s="214" t="s">
        <v>46</v>
      </c>
      <c r="V27" s="212"/>
      <c r="W27" s="213"/>
      <c r="X27" s="86" t="s">
        <v>0</v>
      </c>
    </row>
    <row r="28" spans="1:24" ht="25.5" customHeight="1">
      <c r="A28" s="99"/>
      <c r="B28" s="49"/>
      <c r="C28" s="63" t="s">
        <v>52</v>
      </c>
      <c r="D28" s="79" t="s">
        <v>100</v>
      </c>
      <c r="E28" s="50">
        <v>1</v>
      </c>
      <c r="F28" s="50">
        <v>0</v>
      </c>
      <c r="G28" s="50">
        <v>1</v>
      </c>
      <c r="H28" s="50">
        <v>2</v>
      </c>
      <c r="I28" s="50" t="s">
        <v>18</v>
      </c>
      <c r="J28" s="86"/>
      <c r="K28" s="79" t="s">
        <v>100</v>
      </c>
      <c r="L28" s="50">
        <v>1</v>
      </c>
      <c r="M28" s="50">
        <v>0</v>
      </c>
      <c r="N28" s="50">
        <v>1</v>
      </c>
      <c r="O28" s="50">
        <v>2</v>
      </c>
      <c r="P28" s="50" t="s">
        <v>18</v>
      </c>
      <c r="Q28" s="87"/>
      <c r="R28" s="78" t="s">
        <v>100</v>
      </c>
      <c r="S28" s="50">
        <v>1</v>
      </c>
      <c r="T28" s="50">
        <v>0</v>
      </c>
      <c r="U28" s="50">
        <v>1</v>
      </c>
      <c r="V28" s="50">
        <v>2</v>
      </c>
      <c r="W28" s="50" t="s">
        <v>18</v>
      </c>
      <c r="X28" s="197"/>
    </row>
    <row r="29" spans="1:24" ht="15">
      <c r="A29" s="110" t="s">
        <v>63</v>
      </c>
      <c r="B29" s="111" t="s">
        <v>63</v>
      </c>
      <c r="C29" s="112" t="s">
        <v>63</v>
      </c>
      <c r="D29" s="146">
        <f aca="true" t="shared" si="3" ref="D29:J29">+D10/$J10*100</f>
        <v>0.014813351767726645</v>
      </c>
      <c r="E29" s="147">
        <f t="shared" si="3"/>
        <v>0.15800908552241755</v>
      </c>
      <c r="F29" s="147">
        <f t="shared" si="3"/>
        <v>72.66936598854434</v>
      </c>
      <c r="G29" s="147">
        <f t="shared" si="3"/>
        <v>24.427217064981235</v>
      </c>
      <c r="H29" s="147">
        <f t="shared" si="3"/>
        <v>2.646652182500494</v>
      </c>
      <c r="I29" s="147">
        <f t="shared" si="3"/>
        <v>0.08394232668378432</v>
      </c>
      <c r="J29" s="148">
        <f t="shared" si="3"/>
        <v>100</v>
      </c>
      <c r="K29" s="146">
        <f aca="true" t="shared" si="4" ref="K29:Q29">K10/$Q10*100</f>
        <v>0.021260763261401083</v>
      </c>
      <c r="L29" s="147">
        <f t="shared" si="4"/>
        <v>0.24449877750611246</v>
      </c>
      <c r="M29" s="147">
        <f t="shared" si="4"/>
        <v>54.916551504199</v>
      </c>
      <c r="N29" s="147">
        <f t="shared" si="4"/>
        <v>36.36653555862656</v>
      </c>
      <c r="O29" s="147">
        <f t="shared" si="4"/>
        <v>7.675135537365792</v>
      </c>
      <c r="P29" s="147">
        <f t="shared" si="4"/>
        <v>0.7760178590411395</v>
      </c>
      <c r="Q29" s="148">
        <f t="shared" si="4"/>
        <v>100</v>
      </c>
      <c r="R29" s="149">
        <f aca="true" t="shared" si="5" ref="R29:X29">R10/$X10*100</f>
        <v>0.016858289220809872</v>
      </c>
      <c r="S29" s="147">
        <f t="shared" si="5"/>
        <v>0.18544118142890859</v>
      </c>
      <c r="T29" s="147">
        <f t="shared" si="5"/>
        <v>67.03867291547255</v>
      </c>
      <c r="U29" s="147">
        <f t="shared" si="5"/>
        <v>28.2140328399474</v>
      </c>
      <c r="V29" s="147">
        <f t="shared" si="5"/>
        <v>4.241545567955764</v>
      </c>
      <c r="W29" s="147">
        <f t="shared" si="5"/>
        <v>0.3034492059745777</v>
      </c>
      <c r="X29" s="150">
        <f t="shared" si="5"/>
        <v>100</v>
      </c>
    </row>
    <row r="30" spans="1:24" ht="15">
      <c r="A30" s="110" t="s">
        <v>63</v>
      </c>
      <c r="B30" s="111" t="s">
        <v>63</v>
      </c>
      <c r="C30" s="112" t="s">
        <v>64</v>
      </c>
      <c r="D30" s="146">
        <f aca="true" t="shared" si="6" ref="D30:J30">+D11/$J11*100</f>
        <v>0</v>
      </c>
      <c r="E30" s="147">
        <f t="shared" si="6"/>
        <v>0.12288367012561442</v>
      </c>
      <c r="F30" s="147">
        <f t="shared" si="6"/>
        <v>73.94866193336973</v>
      </c>
      <c r="G30" s="147">
        <f t="shared" si="6"/>
        <v>23.238667394866194</v>
      </c>
      <c r="H30" s="147">
        <f t="shared" si="6"/>
        <v>2.594210813762971</v>
      </c>
      <c r="I30" s="147">
        <f t="shared" si="6"/>
        <v>0.09557618787547789</v>
      </c>
      <c r="J30" s="148">
        <f t="shared" si="6"/>
        <v>100</v>
      </c>
      <c r="K30" s="146">
        <f aca="true" t="shared" si="7" ref="K30:Q30">K11/$Q11*100</f>
        <v>0.014684287812041116</v>
      </c>
      <c r="L30" s="147">
        <f t="shared" si="7"/>
        <v>0.2790014684287812</v>
      </c>
      <c r="M30" s="147">
        <f t="shared" si="7"/>
        <v>55.21292217327459</v>
      </c>
      <c r="N30" s="147">
        <f t="shared" si="7"/>
        <v>35.96182085168869</v>
      </c>
      <c r="O30" s="147">
        <f t="shared" si="7"/>
        <v>7.488986784140969</v>
      </c>
      <c r="P30" s="147">
        <f t="shared" si="7"/>
        <v>1.0425844346549191</v>
      </c>
      <c r="Q30" s="148">
        <f t="shared" si="7"/>
        <v>100</v>
      </c>
      <c r="R30" s="149">
        <f aca="true" t="shared" si="8" ref="R30:X30">R11/$X11*100</f>
        <v>0.007075137965190322</v>
      </c>
      <c r="S30" s="147">
        <f t="shared" si="8"/>
        <v>0.19810386302532898</v>
      </c>
      <c r="T30" s="147">
        <f t="shared" si="8"/>
        <v>64.92146596858639</v>
      </c>
      <c r="U30" s="147">
        <f t="shared" si="8"/>
        <v>29.368897693505026</v>
      </c>
      <c r="V30" s="147">
        <f t="shared" si="8"/>
        <v>4.952596575633224</v>
      </c>
      <c r="W30" s="147">
        <f t="shared" si="8"/>
        <v>0.5518607612848451</v>
      </c>
      <c r="X30" s="150">
        <f t="shared" si="8"/>
        <v>100</v>
      </c>
    </row>
    <row r="31" spans="1:24" ht="15">
      <c r="A31" s="110" t="s">
        <v>63</v>
      </c>
      <c r="B31" s="111" t="s">
        <v>64</v>
      </c>
      <c r="C31" s="112" t="s">
        <v>63</v>
      </c>
      <c r="D31" s="146">
        <f aca="true" t="shared" si="9" ref="D31:J31">+D12/$J12*100</f>
        <v>0</v>
      </c>
      <c r="E31" s="147">
        <f t="shared" si="9"/>
        <v>0.3958398013039429</v>
      </c>
      <c r="F31" s="147">
        <f t="shared" si="9"/>
        <v>81.63613784538964</v>
      </c>
      <c r="G31" s="147">
        <f t="shared" si="9"/>
        <v>16.66407947842285</v>
      </c>
      <c r="H31" s="147">
        <f t="shared" si="9"/>
        <v>1.2884197454206767</v>
      </c>
      <c r="I31" s="147">
        <f t="shared" si="9"/>
        <v>0.01552312946289972</v>
      </c>
      <c r="J31" s="148">
        <f t="shared" si="9"/>
        <v>100</v>
      </c>
      <c r="K31" s="146">
        <f aca="true" t="shared" si="10" ref="K31:Q31">K12/$Q12*100</f>
        <v>0</v>
      </c>
      <c r="L31" s="147">
        <f t="shared" si="10"/>
        <v>0.4287515762925599</v>
      </c>
      <c r="M31" s="147">
        <f t="shared" si="10"/>
        <v>67.66708701134931</v>
      </c>
      <c r="N31" s="147">
        <f t="shared" si="10"/>
        <v>27.944514501891547</v>
      </c>
      <c r="O31" s="147">
        <f t="shared" si="10"/>
        <v>3.8083228247162677</v>
      </c>
      <c r="P31" s="147">
        <f t="shared" si="10"/>
        <v>0.15132408575031525</v>
      </c>
      <c r="Q31" s="148">
        <f t="shared" si="10"/>
        <v>100</v>
      </c>
      <c r="R31" s="149">
        <f aca="true" t="shared" si="11" ref="R31:X31">R12/$X12*100</f>
        <v>0</v>
      </c>
      <c r="S31" s="147">
        <f t="shared" si="11"/>
        <v>0.40358478247967233</v>
      </c>
      <c r="T31" s="147">
        <f t="shared" si="11"/>
        <v>78.34886343403168</v>
      </c>
      <c r="U31" s="147">
        <f t="shared" si="11"/>
        <v>19.318653926049024</v>
      </c>
      <c r="V31" s="147">
        <f t="shared" si="11"/>
        <v>1.8814172947949435</v>
      </c>
      <c r="W31" s="147">
        <f t="shared" si="11"/>
        <v>0.047480562644667344</v>
      </c>
      <c r="X31" s="150">
        <f t="shared" si="11"/>
        <v>100</v>
      </c>
    </row>
    <row r="32" spans="1:24" ht="15">
      <c r="A32" s="110" t="s">
        <v>64</v>
      </c>
      <c r="B32" s="111" t="s">
        <v>63</v>
      </c>
      <c r="C32" s="112" t="s">
        <v>63</v>
      </c>
      <c r="D32" s="146">
        <f aca="true" t="shared" si="12" ref="D32:J32">+D13/$J13*100</f>
        <v>0.005050249987374375</v>
      </c>
      <c r="E32" s="147">
        <f t="shared" si="12"/>
        <v>0.23231149941922125</v>
      </c>
      <c r="F32" s="147">
        <f t="shared" si="12"/>
        <v>72.99126306752184</v>
      </c>
      <c r="G32" s="147">
        <f t="shared" si="12"/>
        <v>24.938134437654664</v>
      </c>
      <c r="H32" s="147">
        <f t="shared" si="12"/>
        <v>1.7675874955810313</v>
      </c>
      <c r="I32" s="147">
        <f t="shared" si="12"/>
        <v>0.06565324983586687</v>
      </c>
      <c r="J32" s="148">
        <f t="shared" si="12"/>
        <v>100</v>
      </c>
      <c r="K32" s="146">
        <f aca="true" t="shared" si="13" ref="K32:Q32">K13/$Q13*100</f>
        <v>0</v>
      </c>
      <c r="L32" s="147">
        <f t="shared" si="13"/>
        <v>0.6332196785192401</v>
      </c>
      <c r="M32" s="147">
        <f t="shared" si="13"/>
        <v>67.51095957135898</v>
      </c>
      <c r="N32" s="147">
        <f t="shared" si="13"/>
        <v>28.641013151485627</v>
      </c>
      <c r="O32" s="147">
        <f t="shared" si="13"/>
        <v>3.117389186556259</v>
      </c>
      <c r="P32" s="147">
        <f t="shared" si="13"/>
        <v>0.0974184120798831</v>
      </c>
      <c r="Q32" s="148">
        <f t="shared" si="13"/>
        <v>100</v>
      </c>
      <c r="R32" s="149">
        <f aca="true" t="shared" si="14" ref="R32:X32">R13/$X13*100</f>
        <v>0.004575821359934108</v>
      </c>
      <c r="S32" s="147">
        <f t="shared" si="14"/>
        <v>0.26997346023611235</v>
      </c>
      <c r="T32" s="147">
        <f t="shared" si="14"/>
        <v>72.47643451999633</v>
      </c>
      <c r="U32" s="147">
        <f t="shared" si="14"/>
        <v>25.28598883499588</v>
      </c>
      <c r="V32" s="147">
        <f t="shared" si="14"/>
        <v>1.8943900430127207</v>
      </c>
      <c r="W32" s="147">
        <f t="shared" si="14"/>
        <v>0.06863732039901163</v>
      </c>
      <c r="X32" s="150">
        <f t="shared" si="14"/>
        <v>100</v>
      </c>
    </row>
    <row r="33" spans="1:24" ht="15">
      <c r="A33" s="110" t="s">
        <v>63</v>
      </c>
      <c r="B33" s="111" t="s">
        <v>64</v>
      </c>
      <c r="C33" s="112" t="s">
        <v>64</v>
      </c>
      <c r="D33" s="146">
        <f aca="true" t="shared" si="15" ref="D33:J33">+D14/$J14*100</f>
        <v>0.005331342965292957</v>
      </c>
      <c r="E33" s="147">
        <f t="shared" si="15"/>
        <v>0.9009969611345098</v>
      </c>
      <c r="F33" s="147">
        <f t="shared" si="15"/>
        <v>89.34797675534467</v>
      </c>
      <c r="G33" s="147">
        <f t="shared" si="15"/>
        <v>9.239217358852695</v>
      </c>
      <c r="H33" s="147">
        <f t="shared" si="15"/>
        <v>0.4904835528069521</v>
      </c>
      <c r="I33" s="147">
        <f t="shared" si="15"/>
        <v>0.01599402889587887</v>
      </c>
      <c r="J33" s="148">
        <f t="shared" si="15"/>
        <v>100</v>
      </c>
      <c r="K33" s="146">
        <f aca="true" t="shared" si="16" ref="K33:Q33">K14/$Q14*100</f>
        <v>0</v>
      </c>
      <c r="L33" s="147">
        <f t="shared" si="16"/>
        <v>0.6989819176416958</v>
      </c>
      <c r="M33" s="147">
        <f t="shared" si="16"/>
        <v>68.5458137061237</v>
      </c>
      <c r="N33" s="147">
        <f t="shared" si="16"/>
        <v>27.123537456313628</v>
      </c>
      <c r="O33" s="147">
        <f t="shared" si="16"/>
        <v>3.2669807020209696</v>
      </c>
      <c r="P33" s="147">
        <f t="shared" si="16"/>
        <v>0.36468621790001515</v>
      </c>
      <c r="Q33" s="148">
        <f t="shared" si="16"/>
        <v>100</v>
      </c>
      <c r="R33" s="149">
        <f aca="true" t="shared" si="17" ref="R33:X33">R14/$X14*100</f>
        <v>0.0039466414081616545</v>
      </c>
      <c r="S33" s="147">
        <f t="shared" si="17"/>
        <v>0.8485279027547556</v>
      </c>
      <c r="T33" s="147">
        <f t="shared" si="17"/>
        <v>83.94506275159839</v>
      </c>
      <c r="U33" s="147">
        <f t="shared" si="17"/>
        <v>13.8842844739127</v>
      </c>
      <c r="V33" s="147">
        <f t="shared" si="17"/>
        <v>1.211618912305628</v>
      </c>
      <c r="W33" s="147">
        <f t="shared" si="17"/>
        <v>0.10655931802036465</v>
      </c>
      <c r="X33" s="150">
        <f t="shared" si="17"/>
        <v>100</v>
      </c>
    </row>
    <row r="34" spans="1:24" ht="15">
      <c r="A34" s="110" t="s">
        <v>64</v>
      </c>
      <c r="B34" s="111" t="s">
        <v>63</v>
      </c>
      <c r="C34" s="112" t="s">
        <v>64</v>
      </c>
      <c r="D34" s="146">
        <f aca="true" t="shared" si="18" ref="D34:J34">+D15/$J15*100</f>
        <v>0</v>
      </c>
      <c r="E34" s="147">
        <f t="shared" si="18"/>
        <v>0.2714172917489143</v>
      </c>
      <c r="F34" s="147">
        <f t="shared" si="18"/>
        <v>80.44808527437822</v>
      </c>
      <c r="G34" s="147">
        <f t="shared" si="18"/>
        <v>18.318199763126728</v>
      </c>
      <c r="H34" s="147">
        <f t="shared" si="18"/>
        <v>0.9425582313462297</v>
      </c>
      <c r="I34" s="147">
        <f t="shared" si="18"/>
        <v>0.01973943939992104</v>
      </c>
      <c r="J34" s="148">
        <f t="shared" si="18"/>
        <v>100</v>
      </c>
      <c r="K34" s="146">
        <f aca="true" t="shared" si="19" ref="K34:Q34">K15/$Q15*100</f>
        <v>0</v>
      </c>
      <c r="L34" s="147">
        <f t="shared" si="19"/>
        <v>0.09905894006934125</v>
      </c>
      <c r="M34" s="147">
        <f t="shared" si="19"/>
        <v>68.00396235760277</v>
      </c>
      <c r="N34" s="147">
        <f t="shared" si="19"/>
        <v>28.033680039623576</v>
      </c>
      <c r="O34" s="147">
        <f t="shared" si="19"/>
        <v>3.7147102526002973</v>
      </c>
      <c r="P34" s="147">
        <f t="shared" si="19"/>
        <v>0.1485884101040119</v>
      </c>
      <c r="Q34" s="148">
        <f t="shared" si="19"/>
        <v>100</v>
      </c>
      <c r="R34" s="149">
        <f aca="true" t="shared" si="20" ref="R34:X34">R15/$X15*100</f>
        <v>0</v>
      </c>
      <c r="S34" s="147">
        <f t="shared" si="20"/>
        <v>0.25580038594444193</v>
      </c>
      <c r="T34" s="147">
        <f t="shared" si="20"/>
        <v>79.32055827312301</v>
      </c>
      <c r="U34" s="147">
        <f t="shared" si="20"/>
        <v>19.198492124040747</v>
      </c>
      <c r="V34" s="147">
        <f t="shared" si="20"/>
        <v>1.1937351344073956</v>
      </c>
      <c r="W34" s="147">
        <f t="shared" si="20"/>
        <v>0.03141408248440515</v>
      </c>
      <c r="X34" s="150">
        <f t="shared" si="20"/>
        <v>100</v>
      </c>
    </row>
    <row r="35" spans="1:24" ht="15">
      <c r="A35" s="110" t="s">
        <v>64</v>
      </c>
      <c r="B35" s="111" t="s">
        <v>64</v>
      </c>
      <c r="C35" s="112" t="s">
        <v>63</v>
      </c>
      <c r="D35" s="146">
        <f aca="true" t="shared" si="21" ref="D35:J35">+D16/$J16*100</f>
        <v>0.002716800695500978</v>
      </c>
      <c r="E35" s="147">
        <f t="shared" si="21"/>
        <v>0.7036513801347533</v>
      </c>
      <c r="F35" s="147">
        <f t="shared" si="21"/>
        <v>85.25320582482068</v>
      </c>
      <c r="G35" s="147">
        <f t="shared" si="21"/>
        <v>13.434579439252337</v>
      </c>
      <c r="H35" s="147">
        <f t="shared" si="21"/>
        <v>0.5868289502282112</v>
      </c>
      <c r="I35" s="147">
        <f t="shared" si="21"/>
        <v>0.019017604868506847</v>
      </c>
      <c r="J35" s="148">
        <f t="shared" si="21"/>
        <v>100</v>
      </c>
      <c r="K35" s="146">
        <f aca="true" t="shared" si="22" ref="K35:Q35">K16/$Q16*100</f>
        <v>0</v>
      </c>
      <c r="L35" s="147">
        <f t="shared" si="22"/>
        <v>0.6651884700665188</v>
      </c>
      <c r="M35" s="147">
        <f t="shared" si="22"/>
        <v>78.09312638580931</v>
      </c>
      <c r="N35" s="147">
        <f t="shared" si="22"/>
        <v>19.51219512195122</v>
      </c>
      <c r="O35" s="147">
        <f t="shared" si="22"/>
        <v>1.6407982261640797</v>
      </c>
      <c r="P35" s="147">
        <f t="shared" si="22"/>
        <v>0.08869179600886917</v>
      </c>
      <c r="Q35" s="148">
        <f t="shared" si="22"/>
        <v>100</v>
      </c>
      <c r="R35" s="149">
        <f aca="true" t="shared" si="23" ref="R35:X35">R16/$X16*100</f>
        <v>0.002559967232419425</v>
      </c>
      <c r="S35" s="147">
        <f t="shared" si="23"/>
        <v>0.7014310216829225</v>
      </c>
      <c r="T35" s="147">
        <f t="shared" si="23"/>
        <v>84.83987404961216</v>
      </c>
      <c r="U35" s="147">
        <f t="shared" si="23"/>
        <v>13.785423546578604</v>
      </c>
      <c r="V35" s="147">
        <f t="shared" si="23"/>
        <v>0.6476717098021145</v>
      </c>
      <c r="W35" s="147">
        <f t="shared" si="23"/>
        <v>0.023039705091774824</v>
      </c>
      <c r="X35" s="150">
        <f t="shared" si="23"/>
        <v>100</v>
      </c>
    </row>
    <row r="36" spans="1:24" ht="15">
      <c r="A36" s="110" t="s">
        <v>64</v>
      </c>
      <c r="B36" s="111" t="s">
        <v>64</v>
      </c>
      <c r="C36" s="112" t="s">
        <v>64</v>
      </c>
      <c r="D36" s="146">
        <f aca="true" t="shared" si="24" ref="D36:J36">+D17/$J17*100</f>
        <v>0.015392342714561157</v>
      </c>
      <c r="E36" s="147">
        <f t="shared" si="24"/>
        <v>1.3893614608143359</v>
      </c>
      <c r="F36" s="147">
        <f t="shared" si="24"/>
        <v>93.87506278455581</v>
      </c>
      <c r="G36" s="147">
        <f t="shared" si="24"/>
        <v>4.636740711936357</v>
      </c>
      <c r="H36" s="147">
        <f t="shared" si="24"/>
        <v>0.08263257667817041</v>
      </c>
      <c r="I36" s="147">
        <f t="shared" si="24"/>
        <v>0.0008101233007663766</v>
      </c>
      <c r="J36" s="148">
        <f t="shared" si="24"/>
        <v>100</v>
      </c>
      <c r="K36" s="146">
        <f aca="true" t="shared" si="25" ref="K36:Q36">K17/$Q17*100</f>
        <v>0.03399626041135475</v>
      </c>
      <c r="L36" s="147">
        <f t="shared" si="25"/>
        <v>1.8018018018018018</v>
      </c>
      <c r="M36" s="147">
        <f t="shared" si="25"/>
        <v>80.91109977902431</v>
      </c>
      <c r="N36" s="147">
        <f t="shared" si="25"/>
        <v>16.097229304776477</v>
      </c>
      <c r="O36" s="147">
        <f t="shared" si="25"/>
        <v>1.1048784633690294</v>
      </c>
      <c r="P36" s="147">
        <f t="shared" si="25"/>
        <v>0.05099439061703213</v>
      </c>
      <c r="Q36" s="148">
        <f t="shared" si="25"/>
        <v>100</v>
      </c>
      <c r="R36" s="149">
        <f aca="true" t="shared" si="26" ref="R36:X36">R17/$X17*100</f>
        <v>0.01582535142171001</v>
      </c>
      <c r="S36" s="147">
        <f t="shared" si="26"/>
        <v>1.3989610656791647</v>
      </c>
      <c r="T36" s="147">
        <f t="shared" si="26"/>
        <v>93.57332478764356</v>
      </c>
      <c r="U36" s="147">
        <f t="shared" si="26"/>
        <v>4.903485138016847</v>
      </c>
      <c r="V36" s="147">
        <f t="shared" si="26"/>
        <v>0.10642548831099981</v>
      </c>
      <c r="W36" s="147">
        <f t="shared" si="26"/>
        <v>0.001978168927713751</v>
      </c>
      <c r="X36" s="150">
        <f t="shared" si="26"/>
        <v>100</v>
      </c>
    </row>
    <row r="37" spans="1:24" s="2" customFormat="1" ht="15">
      <c r="A37" s="108"/>
      <c r="B37" s="108"/>
      <c r="C37" s="109" t="s">
        <v>0</v>
      </c>
      <c r="D37" s="151">
        <f aca="true" t="shared" si="27" ref="D37:J37">+D18/$J18*100</f>
        <v>0.011489270587989535</v>
      </c>
      <c r="E37" s="152">
        <f t="shared" si="27"/>
        <v>1.0577962534533092</v>
      </c>
      <c r="F37" s="152">
        <f t="shared" si="27"/>
        <v>89.1201829927461</v>
      </c>
      <c r="G37" s="152">
        <f t="shared" si="27"/>
        <v>9.288291911031267</v>
      </c>
      <c r="H37" s="152">
        <f t="shared" si="27"/>
        <v>0.5078779839463555</v>
      </c>
      <c r="I37" s="152">
        <f t="shared" si="27"/>
        <v>0.014361588234986919</v>
      </c>
      <c r="J37" s="153">
        <f t="shared" si="27"/>
        <v>100</v>
      </c>
      <c r="K37" s="151">
        <f aca="true" t="shared" si="28" ref="K37:Q37">K18/$Q18*100</f>
        <v>0.012829394709157622</v>
      </c>
      <c r="L37" s="152">
        <f t="shared" si="28"/>
        <v>0.6183768249813973</v>
      </c>
      <c r="M37" s="152">
        <f t="shared" si="28"/>
        <v>65.17332512252072</v>
      </c>
      <c r="N37" s="152">
        <f t="shared" si="28"/>
        <v>29.00469555846355</v>
      </c>
      <c r="O37" s="152">
        <f t="shared" si="28"/>
        <v>4.718651374028173</v>
      </c>
      <c r="P37" s="152">
        <f t="shared" si="28"/>
        <v>0.47212172529700047</v>
      </c>
      <c r="Q37" s="153">
        <f t="shared" si="28"/>
        <v>100</v>
      </c>
      <c r="R37" s="154">
        <f aca="true" t="shared" si="29" ref="R37:X37">R18/$X18*100</f>
        <v>0.011613053071652538</v>
      </c>
      <c r="S37" s="152">
        <f t="shared" si="29"/>
        <v>1.0172086486435243</v>
      </c>
      <c r="T37" s="152">
        <f t="shared" si="29"/>
        <v>86.90829717091808</v>
      </c>
      <c r="U37" s="152">
        <f t="shared" si="29"/>
        <v>11.109425770075768</v>
      </c>
      <c r="V37" s="152">
        <f t="shared" si="29"/>
        <v>0.8968120984312898</v>
      </c>
      <c r="W37" s="152">
        <f t="shared" si="29"/>
        <v>0.056643258859692985</v>
      </c>
      <c r="X37" s="155">
        <f t="shared" si="29"/>
        <v>100</v>
      </c>
    </row>
    <row r="39" spans="1:24" ht="15">
      <c r="A39" s="178"/>
      <c r="X39"/>
    </row>
    <row r="40" ht="15">
      <c r="X40"/>
    </row>
    <row r="41" ht="15">
      <c r="X41"/>
    </row>
    <row r="42" ht="15">
      <c r="X42"/>
    </row>
  </sheetData>
  <sheetProtection/>
  <mergeCells count="26">
    <mergeCell ref="A2:X2"/>
    <mergeCell ref="A5:X5"/>
    <mergeCell ref="A21:X21"/>
    <mergeCell ref="A24:X24"/>
    <mergeCell ref="A7:C7"/>
    <mergeCell ref="R7:X7"/>
    <mergeCell ref="R8:S8"/>
    <mergeCell ref="U8:W8"/>
    <mergeCell ref="D7:J7"/>
    <mergeCell ref="N8:P8"/>
    <mergeCell ref="K7:Q7"/>
    <mergeCell ref="D26:J26"/>
    <mergeCell ref="K26:Q26"/>
    <mergeCell ref="G8:I8"/>
    <mergeCell ref="A22:X22"/>
    <mergeCell ref="A26:C26"/>
    <mergeCell ref="A3:X3"/>
    <mergeCell ref="R26:X26"/>
    <mergeCell ref="D27:E27"/>
    <mergeCell ref="K27:L27"/>
    <mergeCell ref="N27:P27"/>
    <mergeCell ref="R27:S27"/>
    <mergeCell ref="U27:W27"/>
    <mergeCell ref="G27:I27"/>
    <mergeCell ref="D8:E8"/>
    <mergeCell ref="K8:L8"/>
  </mergeCells>
  <printOptions/>
  <pageMargins left="0.5118110236220472" right="0.5118110236220472" top="0.35433070866141736" bottom="0.35433070866141736"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2018-06-25T14:25:37Z</cp:lastPrinted>
  <dcterms:created xsi:type="dcterms:W3CDTF">2012-06-27T12:37:12Z</dcterms:created>
  <dcterms:modified xsi:type="dcterms:W3CDTF">2019-11-13T13:16:27Z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