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32760" windowWidth="25200" windowHeight="11112" tabRatio="845" activeTab="0"/>
  </bookViews>
  <sheets>
    <sheet name="INHOUD" sheetId="1" r:id="rId1"/>
    <sheet name="18dsec01" sheetId="2" r:id="rId2"/>
    <sheet name="18dsec02" sheetId="3" r:id="rId3"/>
    <sheet name="18dsec03" sheetId="4" r:id="rId4"/>
    <sheet name="18dsec04" sheetId="5" r:id="rId5"/>
    <sheet name="18dsec05" sheetId="6" r:id="rId6"/>
    <sheet name="18dsec06" sheetId="7" r:id="rId7"/>
    <sheet name="18dsec07" sheetId="8" r:id="rId8"/>
    <sheet name="18dsec08" sheetId="9" r:id="rId9"/>
    <sheet name="18dsec09" sheetId="10" r:id="rId10"/>
    <sheet name="18dsec10" sheetId="11" r:id="rId11"/>
    <sheet name="18dsec11" sheetId="12" r:id="rId12"/>
    <sheet name="18dsec12" sheetId="13" r:id="rId13"/>
    <sheet name="18dsec13" sheetId="14" r:id="rId14"/>
    <sheet name="18dsec14" sheetId="15" r:id="rId15"/>
    <sheet name="18dsec15" sheetId="16" r:id="rId16"/>
    <sheet name="18dsec16" sheetId="17" r:id="rId17"/>
    <sheet name="18dsec17" sheetId="18" r:id="rId18"/>
    <sheet name="18dsec18" sheetId="19" r:id="rId19"/>
    <sheet name="18dsec19" sheetId="20" r:id="rId20"/>
    <sheet name="18dsec20" sheetId="21" r:id="rId21"/>
    <sheet name="18dsec21" sheetId="22" r:id="rId22"/>
    <sheet name="18dsec22" sheetId="23" r:id="rId23"/>
    <sheet name="18dsec23" sheetId="24" r:id="rId24"/>
    <sheet name="18dsec24" sheetId="25" r:id="rId25"/>
  </sheets>
  <externalReferences>
    <externalReference r:id="rId28"/>
  </externalReferences>
  <definedNames>
    <definedName name="_p412" localSheetId="1">#REF!</definedName>
    <definedName name="_p412" localSheetId="2">#REF!</definedName>
    <definedName name="_p412" localSheetId="3">#REF!</definedName>
    <definedName name="_p412">#REF!</definedName>
    <definedName name="_p413" localSheetId="1">#REF!</definedName>
    <definedName name="_p413" localSheetId="2">#REF!</definedName>
    <definedName name="_p413" localSheetId="3">#REF!</definedName>
    <definedName name="_p413">#REF!</definedName>
    <definedName name="_xlnm.Print_Area" localSheetId="13">'18dsec13'!$A$1:$P$187</definedName>
    <definedName name="_xlnm.Print_Area" localSheetId="14">'18dsec14'!$A$1:$Y$47</definedName>
    <definedName name="DATABASE" localSheetId="1">'18dsec01'!$A$10:$C$32</definedName>
    <definedName name="DATABASE" localSheetId="2">'18dsec02'!$A$10:$C$46</definedName>
    <definedName name="DATABASE" localSheetId="3">'18dsec03'!$A$12:$C$24</definedName>
    <definedName name="DATABASE" localSheetId="4">'18dsec04'!$A$12:$C$22</definedName>
    <definedName name="DATABASE" localSheetId="5">'18dsec05'!$A$12:$C$44</definedName>
    <definedName name="DATABASE" localSheetId="6">'18dsec06'!$A$12:$C$38</definedName>
    <definedName name="DATABASE" localSheetId="7">'18dsec07'!$A$12:$C$34</definedName>
    <definedName name="DATABASE" localSheetId="8">'18dsec08'!$A$12:$C$26</definedName>
    <definedName name="DATABASE" localSheetId="9">'18dsec09'!$A$12:$C$64</definedName>
    <definedName name="DATABASE" localSheetId="10">'18dsec10'!$A$12:$C$62</definedName>
    <definedName name="DATABASE" localSheetId="11">'18dsec11'!#REF!</definedName>
    <definedName name="DATABASE" localSheetId="12">'18dsec12'!$A$11:$C$64</definedName>
    <definedName name="DATABASE" localSheetId="13">'18dsec13'!$A$11:$C$59</definedName>
    <definedName name="eentabel" localSheetId="1">#REF!</definedName>
    <definedName name="eentabel" localSheetId="2">#REF!</definedName>
    <definedName name="eentabel" localSheetId="3">#REF!</definedName>
    <definedName name="eentabel">#REF!</definedName>
    <definedName name="hh">'[1]97GODS04'!$A$2:$AN$47</definedName>
    <definedName name="jaarboek_per_land">#REF!</definedName>
  </definedNames>
  <calcPr fullCalcOnLoad="1"/>
</workbook>
</file>

<file path=xl/sharedStrings.xml><?xml version="1.0" encoding="utf-8"?>
<sst xmlns="http://schemas.openxmlformats.org/spreadsheetml/2006/main" count="1725" uniqueCount="493">
  <si>
    <t>Certificaat Se-n-Se KSO</t>
  </si>
  <si>
    <t>Certificaat Se-n-Se TSO</t>
  </si>
  <si>
    <t>Integrale veiligheid</t>
  </si>
  <si>
    <t>Sportclub- en fitnessbegeleider</t>
  </si>
  <si>
    <t>Vliegtuigtechnicus</t>
  </si>
  <si>
    <t>Interieurbouwer</t>
  </si>
  <si>
    <t>Lasser monteerder</t>
  </si>
  <si>
    <t>M</t>
  </si>
  <si>
    <t>Totaal</t>
  </si>
  <si>
    <t>T</t>
  </si>
  <si>
    <t xml:space="preserve"> </t>
  </si>
  <si>
    <t>Muziek</t>
  </si>
  <si>
    <t>Hotelbeheer</t>
  </si>
  <si>
    <t>Secretariaat-talen</t>
  </si>
  <si>
    <t>Fotografie</t>
  </si>
  <si>
    <t>Bouw</t>
  </si>
  <si>
    <t>Chemie</t>
  </si>
  <si>
    <t>Elektromechanica</t>
  </si>
  <si>
    <t>Hout</t>
  </si>
  <si>
    <t>Textiel</t>
  </si>
  <si>
    <t>Dans</t>
  </si>
  <si>
    <t>Industriële wetenschappen</t>
  </si>
  <si>
    <t>Landbouw</t>
  </si>
  <si>
    <t>Wetenschappen</t>
  </si>
  <si>
    <t>Privaatrechtelijk</t>
  </si>
  <si>
    <t>Provincie</t>
  </si>
  <si>
    <t>Gemeente</t>
  </si>
  <si>
    <t>Auto</t>
  </si>
  <si>
    <t>Diamantbewerking</t>
  </si>
  <si>
    <t>Handel</t>
  </si>
  <si>
    <t>Land- en tuinbouw</t>
  </si>
  <si>
    <t>Muziekinstrumentenbouw</t>
  </si>
  <si>
    <t>Toerisme</t>
  </si>
  <si>
    <t>SECUNDAIR ONDERWIJS</t>
  </si>
  <si>
    <t>Getuigschrift van de eerste graad</t>
  </si>
  <si>
    <t>2de leerjaar van de 1ste graad</t>
  </si>
  <si>
    <t>Gemeenschaps-</t>
  </si>
  <si>
    <t>Vlaamse</t>
  </si>
  <si>
    <t>onderwijs</t>
  </si>
  <si>
    <t>Gemeenschapscommissie</t>
  </si>
  <si>
    <t>Studierichtingen</t>
  </si>
  <si>
    <t>Jongens</t>
  </si>
  <si>
    <t>Meisjes</t>
  </si>
  <si>
    <t>Agro- en biotechnieken</t>
  </si>
  <si>
    <t>Artistieke vorming</t>
  </si>
  <si>
    <t>Ballet</t>
  </si>
  <si>
    <t>Bouw- en houttechnieken</t>
  </si>
  <si>
    <t>Creatie en vormgeving</t>
  </si>
  <si>
    <t>Grieks-Latijn</t>
  </si>
  <si>
    <t>Hotel-voeding</t>
  </si>
  <si>
    <t>Latijn</t>
  </si>
  <si>
    <t>Maritieme vorming</t>
  </si>
  <si>
    <t>Mechanica-elektriciteit</t>
  </si>
  <si>
    <t>Moderne wetenschappen</t>
  </si>
  <si>
    <t>Rudolf Steinerpedagogie</t>
  </si>
  <si>
    <t>Sociale en technische vorming</t>
  </si>
  <si>
    <t>Techniek-wetenschappen</t>
  </si>
  <si>
    <t>Yeshiva</t>
  </si>
  <si>
    <t>Beroepenvelden</t>
  </si>
  <si>
    <t>Bouw - Decoratie</t>
  </si>
  <si>
    <t>Bouw - Hout</t>
  </si>
  <si>
    <t>Bouw - Metaal</t>
  </si>
  <si>
    <t>Decoratie - Haarzorg</t>
  </si>
  <si>
    <t>Decoratie - Hout</t>
  </si>
  <si>
    <t>Decoratie - Kantoor en verkoop</t>
  </si>
  <si>
    <t>Decoratie - Metaal</t>
  </si>
  <si>
    <t>Decoratie - Mode</t>
  </si>
  <si>
    <t>Decoratie - Verzorging-voeding</t>
  </si>
  <si>
    <t>Elektriciteit - Hout</t>
  </si>
  <si>
    <t>Elektriciteit - Kantoor en verkoop</t>
  </si>
  <si>
    <t>Elektriciteit - Metaal</t>
  </si>
  <si>
    <t>Elektriciteit - Verzorging-voeding</t>
  </si>
  <si>
    <t>Haarzorg - Kantoor en verkoop</t>
  </si>
  <si>
    <t>Haarzorg - Mode</t>
  </si>
  <si>
    <t>Haarzorg - Verzorging-voeding</t>
  </si>
  <si>
    <t>Hotel-bakkerij-slagerij</t>
  </si>
  <si>
    <t>Hout - Kantoor en verkoop</t>
  </si>
  <si>
    <t>Hout - Metaal</t>
  </si>
  <si>
    <t>Hout - Verzorging-voeding</t>
  </si>
  <si>
    <t>Kantoor en verkoop - Metaal</t>
  </si>
  <si>
    <t>Kantoor en verkoop - Mode</t>
  </si>
  <si>
    <t>Kantoor en verkoop - Verzorging-voeding</t>
  </si>
  <si>
    <t>Metaal - Textiel</t>
  </si>
  <si>
    <t>Mode - Verzorging-voeding</t>
  </si>
  <si>
    <t>Nijverheid</t>
  </si>
  <si>
    <t>Getuigschrift van de tweede graad</t>
  </si>
  <si>
    <t>2de leerjaar van de 2de graad</t>
  </si>
  <si>
    <t>ALGEMEEN SECUNDAIR ONDERWIJS</t>
  </si>
  <si>
    <t>Economie-moderne talen</t>
  </si>
  <si>
    <t>Economie-wiskunde</t>
  </si>
  <si>
    <t>Grieks-wiskunde</t>
  </si>
  <si>
    <t>Latijn-moderne talen</t>
  </si>
  <si>
    <t>Latijn-wiskunde</t>
  </si>
  <si>
    <t>Moderne talen-wiskunde</t>
  </si>
  <si>
    <t>Wetenschappen-topsport</t>
  </si>
  <si>
    <t>TECHNISCH SECUNDAIR ONDERWIJS</t>
  </si>
  <si>
    <t>Bio-esthetiek</t>
  </si>
  <si>
    <t>Biotechnische wetenschappen</t>
  </si>
  <si>
    <t>Bouw- en houtkunde</t>
  </si>
  <si>
    <t>Bouwtechnieken</t>
  </si>
  <si>
    <t>Brood en banket</t>
  </si>
  <si>
    <t>Creatie en mode</t>
  </si>
  <si>
    <t>Elektriciteit-elektronica</t>
  </si>
  <si>
    <t>Elektrotechnieken</t>
  </si>
  <si>
    <t>Handel-talen</t>
  </si>
  <si>
    <t>Hotel</t>
  </si>
  <si>
    <t>Houttechnieken</t>
  </si>
  <si>
    <t>Lichamelijke opvoeding en sport</t>
  </si>
  <si>
    <t>Mechanische technieken</t>
  </si>
  <si>
    <t>Slagerij en vleeswaren</t>
  </si>
  <si>
    <t>Sociale en technische wetenschappen</t>
  </si>
  <si>
    <t>Topsport</t>
  </si>
  <si>
    <t>KUNSTSECUNDAIR ONDERWIJS</t>
  </si>
  <si>
    <t>Artistieke opleiding</t>
  </si>
  <si>
    <t>Audiovisuele vorming</t>
  </si>
  <si>
    <t>Beeldende en architecturale kunsten</t>
  </si>
  <si>
    <t>Beeldende en architecturale vorming</t>
  </si>
  <si>
    <t>Woordkunst-drama</t>
  </si>
  <si>
    <t>BEROEPSSECUNDAIR ONDERWIJS</t>
  </si>
  <si>
    <t>Brood- en banketbakkerij</t>
  </si>
  <si>
    <t>Elektrische installaties</t>
  </si>
  <si>
    <t>Goud en juwelen</t>
  </si>
  <si>
    <t>Haarzorg</t>
  </si>
  <si>
    <t>Kantoor</t>
  </si>
  <si>
    <t>Moderealisatie en -presentatie</t>
  </si>
  <si>
    <t>Paardrijden en -verzorgen</t>
  </si>
  <si>
    <t>Publiciteit en etalage</t>
  </si>
  <si>
    <t>Restaurant en keuken</t>
  </si>
  <si>
    <t>Rijn- en binnenvaart</t>
  </si>
  <si>
    <t>Schilderwerk en decoratie</t>
  </si>
  <si>
    <t>Slagerij en vleeswarenbereiding</t>
  </si>
  <si>
    <t>Verkoop</t>
  </si>
  <si>
    <t>Verzorging-voeding</t>
  </si>
  <si>
    <t>Diploma van secundair onderwijs</t>
  </si>
  <si>
    <t>2de leerjaar van de 3de graad</t>
  </si>
  <si>
    <t>Grieks-wetenschappen</t>
  </si>
  <si>
    <t>Latijn-wetenschappen</t>
  </si>
  <si>
    <t>Moderne talen-wetenschappen</t>
  </si>
  <si>
    <t>Wetenschappen-wiskunde</t>
  </si>
  <si>
    <t>Autotechnieken</t>
  </si>
  <si>
    <t>Boekhouden-informatica</t>
  </si>
  <si>
    <t>Brood- en banketbakkerij en confiserie</t>
  </si>
  <si>
    <t>Koel- en warmtechnieken</t>
  </si>
  <si>
    <t>Mechanische vormgevingstechnieken</t>
  </si>
  <si>
    <t>Onthaal en public relations</t>
  </si>
  <si>
    <t>Schoonheidsverzorging</t>
  </si>
  <si>
    <t>Tandtechnieken</t>
  </si>
  <si>
    <t>Vliegtuigtechnieken</t>
  </si>
  <si>
    <t>Architecturale vorming</t>
  </si>
  <si>
    <t>Beeldende vorming</t>
  </si>
  <si>
    <t>Industriële kunst</t>
  </si>
  <si>
    <t>Toegepaste beeldende kunst</t>
  </si>
  <si>
    <t>Vrije beeldende kunst</t>
  </si>
  <si>
    <t>Bloemsierkunst</t>
  </si>
  <si>
    <t>Bouwplaatsmachinist</t>
  </si>
  <si>
    <t>Houtbewerking</t>
  </si>
  <si>
    <t>Houtbewerking-snijwerk</t>
  </si>
  <si>
    <t>Koelinstallaties</t>
  </si>
  <si>
    <t>Lassen-constructie</t>
  </si>
  <si>
    <t>Organisatiehulp</t>
  </si>
  <si>
    <t>Publiciteitsgrafiek</t>
  </si>
  <si>
    <t>Ruwbouwafwerking</t>
  </si>
  <si>
    <t>Slagerij en verkoopsklare gerechten</t>
  </si>
  <si>
    <t>Verzorging</t>
  </si>
  <si>
    <t>Vrachtwagenchauffeur</t>
  </si>
  <si>
    <t>Werktuigmachines</t>
  </si>
  <si>
    <t>Studiegetuigschrift van het 3de leerjaar van de 3de graad</t>
  </si>
  <si>
    <t>Ruimtelijke vormgeving</t>
  </si>
  <si>
    <t>Administratie vrije beroepen</t>
  </si>
  <si>
    <t>Bouw constructie- en planningstechnieken</t>
  </si>
  <si>
    <t>Chemische procestechnieken</t>
  </si>
  <si>
    <t>Commercieel webverkeer</t>
  </si>
  <si>
    <t>Contactologie-optometrie</t>
  </si>
  <si>
    <t>Dentaaltechnieken en supra-structuren</t>
  </si>
  <si>
    <t>Esthetische lichaamsverzorging</t>
  </si>
  <si>
    <t>Grime</t>
  </si>
  <si>
    <t>Hout constructie- en planningstechnieken</t>
  </si>
  <si>
    <t>Immobiliënbeheer</t>
  </si>
  <si>
    <t>Industriële computertechnieken</t>
  </si>
  <si>
    <t>Industriële koeltechnieken</t>
  </si>
  <si>
    <t>Industriële onderhoudstechnieken</t>
  </si>
  <si>
    <t>Interactieve multimediatechnieken</t>
  </si>
  <si>
    <t>Internaatswerking</t>
  </si>
  <si>
    <t>Leefgroepenwerking</t>
  </si>
  <si>
    <t>Medico-sociale administratie</t>
  </si>
  <si>
    <t>Regeltechnieken</t>
  </si>
  <si>
    <t>Tekst- en beeldintegratietechnieken</t>
  </si>
  <si>
    <t>Toegepaste autotechnieken</t>
  </si>
  <si>
    <t>Toerisme en organisatie</t>
  </si>
  <si>
    <t>Toerisme en recreatie</t>
  </si>
  <si>
    <t>Studiegetuigschrift van het 3de leerjaar van de 3de graad (1)</t>
  </si>
  <si>
    <t>Auto-elektriciteit</t>
  </si>
  <si>
    <t>Banketaannemer-traiteur</t>
  </si>
  <si>
    <t>Banketbakkerij-chocoladebewerking</t>
  </si>
  <si>
    <t>Bedrijfsgrafiek</t>
  </si>
  <si>
    <t>Bijzondere schrijnwerkconstructies</t>
  </si>
  <si>
    <t>Computergestuurde werktuigmachines</t>
  </si>
  <si>
    <t>Dakwerken</t>
  </si>
  <si>
    <t>Decor- en standenbouw</t>
  </si>
  <si>
    <t>Diesel- en LPG-motoren</t>
  </si>
  <si>
    <t>Gemeenschapsrestauratie</t>
  </si>
  <si>
    <t>Hotelonthaal</t>
  </si>
  <si>
    <t>Industrieel onderhoud</t>
  </si>
  <si>
    <t>Industriële houtbewerking</t>
  </si>
  <si>
    <t>Interieurinrichting</t>
  </si>
  <si>
    <t>Kantooradministratie en gegevensbeheer</t>
  </si>
  <si>
    <t>Kinderzorg</t>
  </si>
  <si>
    <t>Meerkleurendruk-drukwerkveredeling</t>
  </si>
  <si>
    <t>Publiciteit en illustratie</t>
  </si>
  <si>
    <t>Restaurantbedrijf en drankenkennis</t>
  </si>
  <si>
    <t>Restauratie van meubelen</t>
  </si>
  <si>
    <t>Slagerij-fijnkosttraiteur</t>
  </si>
  <si>
    <t>Specialiteitenrestaurant</t>
  </si>
  <si>
    <t>Stijl- en designmeubelen</t>
  </si>
  <si>
    <t>Verkoop en vertegenwoordiging</t>
  </si>
  <si>
    <t>Wereldgastronomie</t>
  </si>
  <si>
    <t>Diploma van secundair onderwijs (1)</t>
  </si>
  <si>
    <t>3de leerjaar van de 3de graad</t>
  </si>
  <si>
    <t>Naamloos leerjaar</t>
  </si>
  <si>
    <t>Bedrijfsvoertuigen</t>
  </si>
  <si>
    <t>Beperkte kustvaart</t>
  </si>
  <si>
    <t>Bijzonder transport</t>
  </si>
  <si>
    <t>Carrosserie- en spuitwerk</t>
  </si>
  <si>
    <t>Decoratie en restauratie schilderwerk</t>
  </si>
  <si>
    <t>Dieetbakkerij</t>
  </si>
  <si>
    <t>Fotolassen</t>
  </si>
  <si>
    <t>Grafische opmaaksystemen</t>
  </si>
  <si>
    <t>Industriële elektriciteit</t>
  </si>
  <si>
    <t>Instellen van textielmachines</t>
  </si>
  <si>
    <t>Juwelencreatie</t>
  </si>
  <si>
    <t>Koeltechnische installaties</t>
  </si>
  <si>
    <t>Manegehouder-rijmeester</t>
  </si>
  <si>
    <t>Matrijzenbouw</t>
  </si>
  <si>
    <t>Mechanische en hydraulische kranen</t>
  </si>
  <si>
    <t>Meubelgarneren</t>
  </si>
  <si>
    <t>Organisatie-assistentie</t>
  </si>
  <si>
    <t>Pijpfitten-lassen-monteren</t>
  </si>
  <si>
    <t>Scheeps- en havenwerk</t>
  </si>
  <si>
    <t>Wegenbouwmachines</t>
  </si>
  <si>
    <t>Winkelbeheer en etalage</t>
  </si>
  <si>
    <t>Zeefdruk</t>
  </si>
  <si>
    <t>naar geboortejaar en geslacht</t>
  </si>
  <si>
    <t>Aantal leerlingen geboren in</t>
  </si>
  <si>
    <t>J</t>
  </si>
  <si>
    <t>Eerste graad :</t>
  </si>
  <si>
    <t>Tweede graad :</t>
  </si>
  <si>
    <t>2de leerjaar van de 2de graad ASO</t>
  </si>
  <si>
    <t>2de leerjaar van de 2de graad KSO</t>
  </si>
  <si>
    <t>2de leerjaar van de 2de graad TSO</t>
  </si>
  <si>
    <t>2de leerjaar van de 2de graad BSO</t>
  </si>
  <si>
    <t>Derde graad :</t>
  </si>
  <si>
    <t>Diploma van secundair onderwijs ASO</t>
  </si>
  <si>
    <t>Diploma van secundair onderwijs KSO</t>
  </si>
  <si>
    <t>Diploma van secundair onderwijs TSO</t>
  </si>
  <si>
    <t>Studiegetuigschrift 2de leerjaar van de 3de graad BSO</t>
  </si>
  <si>
    <t>Studiegetuigschrift 3de leerjaar van de 3de graad BSO (1)</t>
  </si>
  <si>
    <t>Diploma van secundair onderwijs BSO (na specialisatiejaar) (1)</t>
  </si>
  <si>
    <t>Diploma van secundair onderwijs BSO (na naamloos leerjaar)</t>
  </si>
  <si>
    <t>GEMEENSCHAPSONDERWIJS</t>
  </si>
  <si>
    <t>PRIVAATRECHTELIJK</t>
  </si>
  <si>
    <t>PROVINCIE</t>
  </si>
  <si>
    <t>GEMEENTE</t>
  </si>
  <si>
    <t>Economie</t>
  </si>
  <si>
    <t>Grieks</t>
  </si>
  <si>
    <t>Humane wetenschappen</t>
  </si>
  <si>
    <t>Architecturale en binnenhuiskunst</t>
  </si>
  <si>
    <t>Elektrische installatietechnieken</t>
  </si>
  <si>
    <t>Elektronische installatietechnieken</t>
  </si>
  <si>
    <t>Farmaceutisch-technisch assistent</t>
  </si>
  <si>
    <t>Gezondheids- en welzijnswetenschappen</t>
  </si>
  <si>
    <t>Industriële ICT</t>
  </si>
  <si>
    <t>Informaticabeheer</t>
  </si>
  <si>
    <t>Jeugd- en gehandicaptenzorg</t>
  </si>
  <si>
    <t>Optiektechnieken</t>
  </si>
  <si>
    <t>Orthopedietechnieken</t>
  </si>
  <si>
    <t>Carrosserie</t>
  </si>
  <si>
    <t>Drukken en afwerken</t>
  </si>
  <si>
    <t>Drukvoorbereiding</t>
  </si>
  <si>
    <t>Etalage en standendecoratie</t>
  </si>
  <si>
    <t>Grootkeuken</t>
  </si>
  <si>
    <t>Moderealisatie en -verkoop</t>
  </si>
  <si>
    <t>Ruwbouw</t>
  </si>
  <si>
    <t>Land- en tuinbouwmechanisatie</t>
  </si>
  <si>
    <t>Dierenzorg</t>
  </si>
  <si>
    <t>Apotheekassistent</t>
  </si>
  <si>
    <t>Stuur- en beveiligingstechnieken</t>
  </si>
  <si>
    <t>Haarstilist</t>
  </si>
  <si>
    <t>Mode-verkoop</t>
  </si>
  <si>
    <t>Modespecialisatie en trendstudie</t>
  </si>
  <si>
    <t>Renovatie bouw</t>
  </si>
  <si>
    <t>Restauratie bouw</t>
  </si>
  <si>
    <t>Restauratie muziekinstrumenten</t>
  </si>
  <si>
    <t>Verwarmingsinstallaties</t>
  </si>
  <si>
    <t>Tweede en derde graad modulair stelsel</t>
  </si>
  <si>
    <t>Voedingstechnieken</t>
  </si>
  <si>
    <t>Basismechanica</t>
  </si>
  <si>
    <t>Moderne talen-topsport</t>
  </si>
  <si>
    <t>Wiskunde-topsport</t>
  </si>
  <si>
    <t>Hospitality</t>
  </si>
  <si>
    <t>Podiumtechnieken</t>
  </si>
  <si>
    <t>Logistiek</t>
  </si>
  <si>
    <t>Veehouderij en landbouwteelten</t>
  </si>
  <si>
    <t>modulair stelsel</t>
  </si>
  <si>
    <t>Grafische communicatie en media</t>
  </si>
  <si>
    <t xml:space="preserve">Studiegetuigschrift 3de leerjaar van de 3de graad BSO </t>
  </si>
  <si>
    <t>Studiegetuigschrift van het 2de leerjaar van de 3de graad</t>
  </si>
  <si>
    <t>Grieks-moderne talen</t>
  </si>
  <si>
    <t>Thuis- en bejaardenzorg/zorgkundige</t>
  </si>
  <si>
    <t>Beroepsvoorbereidend leerjaar</t>
  </si>
  <si>
    <t>Grafische media</t>
  </si>
  <si>
    <t>Textiel- en designtechnieken</t>
  </si>
  <si>
    <t>Grafische communicatie</t>
  </si>
  <si>
    <t>Drukken en voorbereiden</t>
  </si>
  <si>
    <t>Economie-wetenschappen</t>
  </si>
  <si>
    <t>Industriële vormgeving</t>
  </si>
  <si>
    <t>Creatie en patroonontwerpen</t>
  </si>
  <si>
    <t>Haventechnieken</t>
  </si>
  <si>
    <t>Animatie in de ouderenzorg</t>
  </si>
  <si>
    <t>Gespecialiseerde dierenverzorging</t>
  </si>
  <si>
    <t>Maritieme technieken</t>
  </si>
  <si>
    <t>Assistent voedingsindustrie</t>
  </si>
  <si>
    <t>Kunststofvormgevingstechnieken</t>
  </si>
  <si>
    <t>Tandartsassistentie</t>
  </si>
  <si>
    <t>Bouw historische muziekinstrumenten</t>
  </si>
  <si>
    <t>Opleidingen</t>
  </si>
  <si>
    <t>Verzorgende</t>
  </si>
  <si>
    <t>Begeleider in de kinderopvang</t>
  </si>
  <si>
    <t>STUDIEBEWIJZEN SECUNDAIR ONDERWIJS</t>
  </si>
  <si>
    <t>VOLTIJDS GEWOON SECUNDAIR ONDERWIJS</t>
  </si>
  <si>
    <t>Getuigschrift van de tweede graad BSO</t>
  </si>
  <si>
    <t>Diploma van secundair onderwijs BSO</t>
  </si>
  <si>
    <t>Gemeenschapsonderwijs</t>
  </si>
  <si>
    <t>2de leerjaar van de 3de graad ASO</t>
  </si>
  <si>
    <t>2de leerjaar van de 3de graad KSO</t>
  </si>
  <si>
    <t>2de leerjaar van de 3de graad TSO</t>
  </si>
  <si>
    <t>Modulair stelsel BSO</t>
  </si>
  <si>
    <t>3de leerjaar van de 3de graad BSO</t>
  </si>
  <si>
    <t>Studiegetuigschrift 2de leerjaar van de 3de graad</t>
  </si>
  <si>
    <t>Studiegetuigschrift 3de leerjaar van de 3de graad</t>
  </si>
  <si>
    <t>2de leerjaar van de 3de graad BSO</t>
  </si>
  <si>
    <t>Metaal - Verzorging-voeding</t>
  </si>
  <si>
    <t>Maritieme technieken Dek</t>
  </si>
  <si>
    <t>Maritieme technieken Motoren</t>
  </si>
  <si>
    <t>Duurzaam wonen</t>
  </si>
  <si>
    <t>Topsport-sportinitiatie</t>
  </si>
  <si>
    <t>Printmedia</t>
  </si>
  <si>
    <t>Multimedia</t>
  </si>
  <si>
    <t>Veiligheidsberoepen</t>
  </si>
  <si>
    <t>Werkplaatsschrijnwerker</t>
  </si>
  <si>
    <t>TIG-lasser</t>
  </si>
  <si>
    <t>Certificaat Se-n-Se</t>
  </si>
  <si>
    <t>Se-n-Se KSO</t>
  </si>
  <si>
    <t>Se-n-Se TSO</t>
  </si>
  <si>
    <t>Sportwetenschappen</t>
  </si>
  <si>
    <t>Plant-, dier- en milieutechnieken</t>
  </si>
  <si>
    <t>Plant, dier en milieu</t>
  </si>
  <si>
    <t>Bosbouw en bosbeheer</t>
  </si>
  <si>
    <t>Tuinaanleg en -onderhoud</t>
  </si>
  <si>
    <t>Tuinbouwproductie</t>
  </si>
  <si>
    <t>Agro- en groenbeheer</t>
  </si>
  <si>
    <t>Agro- en groenmechanisatie</t>
  </si>
  <si>
    <t>Automotive</t>
  </si>
  <si>
    <t>Mechanisch onderhoud</t>
  </si>
  <si>
    <t>BMBE-lasser</t>
  </si>
  <si>
    <t>Binnenschrijnwerker</t>
  </si>
  <si>
    <t>Koetswerkhersteller</t>
  </si>
  <si>
    <t>Metselaar siermetselwerk</t>
  </si>
  <si>
    <t>Een leerling kan in 1 schooljaar tegelijkertijd een certificaat en een ander studiebewijs (getuigschrift, studiegetuigschrift of diploma) behalen.</t>
  </si>
  <si>
    <t xml:space="preserve">Diploma van secundair onderwijs </t>
  </si>
  <si>
    <t>Studiegetuigschrift 2de leerjaar van de 3de graad van het SO</t>
  </si>
  <si>
    <t>Getuigschrift van de tweede graad van het secundair onderwijs</t>
  </si>
  <si>
    <t>Certificaat</t>
  </si>
  <si>
    <t>DEELTIJDS BEROEPSSECUNDAIR ONDERWIJS</t>
  </si>
  <si>
    <t>(Certificaat, Getuigschrift van de 2de graad van het secundair onderwijs, Studiegetuigschrift 2de leerjaar van de 3de graad van het secundair onderwijs, Diploma van secundair onderwijs)</t>
  </si>
  <si>
    <t>Studiebewijzen naar geboortejaar</t>
  </si>
  <si>
    <t>BUITENGEWOON SECUNDAIR ONDERWIJS</t>
  </si>
  <si>
    <t>Opleidingsvorm 3 - Getuigschrift/certificaat, naar geboortejaar</t>
  </si>
  <si>
    <t>Opleidingsvorm 4 - Studiebewijzen naar geboortejaar</t>
  </si>
  <si>
    <t>(1) Beroepssecundair onderwijs: de leerling behaalt in het 3de leerjaar van de 3de graad (specialisatiejaar) een studiegetuigschrift OF een diploma, afhankelijk van de vooropleiding.  Leerlingen met een vooropleiding in ASO, TSO of KSO die al een diploma secundair onderwijs behaald hebben, behalen een studiegetuigschrift. Leerlingen met vooropleiding in BSO behalen het diploma SO.</t>
  </si>
  <si>
    <t>Totaal van alle soorten schoolbesturen</t>
  </si>
  <si>
    <t>Studiebewijzen naar soort schoolbestuur</t>
  </si>
  <si>
    <t>Opleidingsvorm 3 - Getuigschrift/certificaat, naar soort schoolbestuur</t>
  </si>
  <si>
    <t>Opleidingsvorm 4 - Studiebewijzen naar soort schoolbestuur</t>
  </si>
  <si>
    <t>Indeling naar soort schoolbestuur, per geboortejaar</t>
  </si>
  <si>
    <t>Bouw - Elektriciteit</t>
  </si>
  <si>
    <t>Decoratie - Elektriciteit</t>
  </si>
  <si>
    <t>Werfbediener ruwbouw</t>
  </si>
  <si>
    <t>Natuur- en groentechnische wetenschappen</t>
  </si>
  <si>
    <t>Planttechnische wetenschappen</t>
  </si>
  <si>
    <t>Bio-ecologische bouwafwerking</t>
  </si>
  <si>
    <t>Betonstaalvlechter</t>
  </si>
  <si>
    <t>Plaatlasser</t>
  </si>
  <si>
    <t>Productie- en procestechnologie</t>
  </si>
  <si>
    <t>Groendecoratie</t>
  </si>
  <si>
    <t>Tuinbouw en groenvoorziening</t>
  </si>
  <si>
    <t>Onthaal en recreatie</t>
  </si>
  <si>
    <t>Grafische vormgeving</t>
  </si>
  <si>
    <t>Metaal - Rijn- en binnenvaart</t>
  </si>
  <si>
    <t>Uurwerkmaken</t>
  </si>
  <si>
    <t>KMO-administratie</t>
  </si>
  <si>
    <t>Orthopedische instrumenten</t>
  </si>
  <si>
    <t>Rotatiedruktechnieken</t>
  </si>
  <si>
    <t>Verkoop en distributie</t>
  </si>
  <si>
    <t>Uurwerkherstelling</t>
  </si>
  <si>
    <t>Gespecialiseerd recreatiemedewerker</t>
  </si>
  <si>
    <t>Een leerling kan in 1 schooljaar tegelijkertijd een getuigschrift van de opleiding en een getuigschrift van alternerende beroepsopleiding behalen.</t>
  </si>
  <si>
    <t xml:space="preserve">(3) Uitgereikt na de integratiefase (ABO) in opleidingsvorm 3. Getuigschriften van verworven competenties zijn niet opgenomen in deze tabel.  </t>
  </si>
  <si>
    <t>Integratiefase</t>
  </si>
  <si>
    <t>Intercommunale</t>
  </si>
  <si>
    <t>Getuigschrift van alternerende beroepsopleiding (3)</t>
  </si>
  <si>
    <t xml:space="preserve">Certificaat en getuigschrift van de opleiding zijn gelijkwaardige studiebewijzen.  </t>
  </si>
  <si>
    <t xml:space="preserve">(2) In deze tabel werden enkel de certificaten opgenomen uitgereikt op het einde van de kwalificatiefase of de integratiefase (ABO) in opleidingsvorm 3 modulair stelsel. </t>
  </si>
  <si>
    <t>Kwalificatiefase</t>
  </si>
  <si>
    <t>Certificaat (2)</t>
  </si>
  <si>
    <t xml:space="preserve">(1) Uitgereikt na de kwalificatiefase of de integratiefase (ABO) in opleidingsvorm 3. Getuigschriften van verworven competenties zijn niet opgenomen in deze tabel.  </t>
  </si>
  <si>
    <t>Getuigschrift van de opleiding (1)</t>
  </si>
  <si>
    <t>OPLEIDINGSVORM 3 - BuSO BUITENGEWOON BEROEPSONDERWIJS</t>
  </si>
  <si>
    <t xml:space="preserve">   Vl. Gemeenschapscomm.</t>
  </si>
  <si>
    <t xml:space="preserve">   Intercommunale</t>
  </si>
  <si>
    <t xml:space="preserve">   Gemeente</t>
  </si>
  <si>
    <t xml:space="preserve">   Provincie</t>
  </si>
  <si>
    <t xml:space="preserve">   Privaatrechtelijk</t>
  </si>
  <si>
    <t xml:space="preserve">   Gemeenschapsonderwijs</t>
  </si>
  <si>
    <t>Om dubbeltellingen te vermijden werden de leerlingen van het type 5 niet opgenomen in deze tabel (zie toelichting).</t>
  </si>
  <si>
    <t>Diploma van secundair onderwijs BSO (1)</t>
  </si>
  <si>
    <t>OPLEIDINGSVORM 4 - BuSO SECUNDAIR ONDERWIJS</t>
  </si>
  <si>
    <t>Technicus personen- en lichte bedrijfswagens</t>
  </si>
  <si>
    <t>Butler-Intendant</t>
  </si>
  <si>
    <t>Chemische procestechnieken duaal</t>
  </si>
  <si>
    <t>Haarzorg - Hout</t>
  </si>
  <si>
    <t>Zorgkundige duaal</t>
  </si>
  <si>
    <t>Lasser monteerder MIG/MAG</t>
  </si>
  <si>
    <t>Plaatwerker</t>
  </si>
  <si>
    <t>Koetswerkhersteller specialiteit cartuning en lettering</t>
  </si>
  <si>
    <t>Technicus personen- en lichte bedrijfswagens specialiteit LPG</t>
  </si>
  <si>
    <t>ALLE SOORTEN SCHOOLBESTUREN</t>
  </si>
  <si>
    <t xml:space="preserve">In het DBSO kunnen jongeren een certificaat behalen, maar ook een aantal studiebewijzen die gelijkwaardig zijn met de studiebekrachtiging die wordt uitgereikt in het voltijds secundair onderwijs. </t>
  </si>
  <si>
    <t>Se-n-Se</t>
  </si>
  <si>
    <t>uitgereikt in het schooljaar 2017-2018</t>
  </si>
  <si>
    <t>18dsec01</t>
  </si>
  <si>
    <t>18dsec02</t>
  </si>
  <si>
    <t>18dsec03</t>
  </si>
  <si>
    <t>18dsec04</t>
  </si>
  <si>
    <t>18dsec05</t>
  </si>
  <si>
    <t>18dsec06</t>
  </si>
  <si>
    <t>18dsec07</t>
  </si>
  <si>
    <t>18dsec08</t>
  </si>
  <si>
    <t>18dsec09</t>
  </si>
  <si>
    <t>18dsec13</t>
  </si>
  <si>
    <t>18dsec10</t>
  </si>
  <si>
    <t>18dsec11</t>
  </si>
  <si>
    <t>18dsec12</t>
  </si>
  <si>
    <t>18dsec14</t>
  </si>
  <si>
    <t>18dsec15</t>
  </si>
  <si>
    <t>18dsec16</t>
  </si>
  <si>
    <t>18dsec17</t>
  </si>
  <si>
    <t>18dsec18</t>
  </si>
  <si>
    <t>18dsec19</t>
  </si>
  <si>
    <t>18dsec20</t>
  </si>
  <si>
    <t>18dsec21</t>
  </si>
  <si>
    <t>18dsec22</t>
  </si>
  <si>
    <t>18dsec23</t>
  </si>
  <si>
    <t>18dsec24</t>
  </si>
  <si>
    <t>Studiebewijzen uitgereikt in het schooljaar 2017-2018</t>
  </si>
  <si>
    <t>Studiebewijzen uitgereikt op het einde van het schooljaar 2017-2018</t>
  </si>
  <si>
    <t>Elektriciteit - Haarzorg</t>
  </si>
  <si>
    <t>Textieltechnieken</t>
  </si>
  <si>
    <t>Mecanicien personen- &amp; lichte bedrijfswagens</t>
  </si>
  <si>
    <t>Dier- &amp; landbouwtechnische wetenschappen</t>
  </si>
  <si>
    <t>Textielproduktietechnieken</t>
  </si>
  <si>
    <t>Elektrische installaties duaal</t>
  </si>
  <si>
    <t>Haarverzorging duaal</t>
  </si>
  <si>
    <t>Ruwbouw duaal</t>
  </si>
  <si>
    <t>Steen- en marmerbewerking</t>
  </si>
  <si>
    <t>Tweewielers &amp; lichte verbrandingsmotoren</t>
  </si>
  <si>
    <t>Buitenschrijnwerker</t>
  </si>
  <si>
    <t>Installateur domotica</t>
  </si>
  <si>
    <t>Fitnessbegeleider duaal</t>
  </si>
  <si>
    <t>Industriële warmtetechnieken</t>
  </si>
  <si>
    <t>Internat.transport en goederenverzending</t>
  </si>
  <si>
    <t>Kinderbegeleider duaal</t>
  </si>
  <si>
    <t>Chocolatier duaal</t>
  </si>
  <si>
    <t>Hotelreceptionist duaal</t>
  </si>
  <si>
    <t>Mecanicien onderhoud&amp; herstel motorfiets</t>
  </si>
  <si>
    <t>Topsport-sportbegeleider</t>
  </si>
  <si>
    <t>Tuinaanlegger-groenbeheerder duaal</t>
  </si>
  <si>
    <t>Mechanica constructie- en planningstechnieken</t>
  </si>
  <si>
    <t>Ontwikkelaar patronen kleding-confectie duaal</t>
  </si>
  <si>
    <t>Gestandaardiseerde en geprogrammeerde druktechnieken</t>
  </si>
  <si>
    <t>Computergestuurde mechanische produktietechnieken</t>
  </si>
  <si>
    <t>Residentieel elektrotechnisch installateur</t>
  </si>
  <si>
    <t>Centrale verwarming en sanitaire installaties</t>
  </si>
  <si>
    <t>Geautom. diamantbewerking &amp; kwaliteitsanalyse</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</si>
</sst>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 &quot;EUR&quot;;\-#,##0\ &quot;EUR&quot;"/>
    <numFmt numFmtId="175" formatCode="#,##0\ &quot;EUR&quot;;[Red]\-#,##0\ &quot;EUR&quot;"/>
    <numFmt numFmtId="176" formatCode="#,##0.00\ &quot;EUR&quot;;\-#,##0.00\ &quot;EUR&quot;"/>
    <numFmt numFmtId="177" formatCode="#,##0.00\ &quot;EUR&quot;;[Red]\-#,##0.00\ &quot;EUR&quot;"/>
    <numFmt numFmtId="178" formatCode="_-* #,##0\ &quot;EUR&quot;_-;\-* #,##0\ &quot;EUR&quot;_-;_-* &quot;-&quot;\ &quot;EUR&quot;_-;_-@_-"/>
    <numFmt numFmtId="179" formatCode="_-* #,##0\ _E_U_R_-;\-* #,##0\ _E_U_R_-;_-* &quot;-&quot;\ _E_U_R_-;_-@_-"/>
    <numFmt numFmtId="180" formatCode="_-* #,##0.00\ &quot;EUR&quot;_-;\-* #,##0.00\ &quot;EUR&quot;_-;_-* &quot;-&quot;??\ &quot;EUR&quot;_-;_-@_-"/>
    <numFmt numFmtId="181" formatCode="_-* #,##0.00\ _E_U_R_-;\-* #,##0.00\ _E_U_R_-;_-* &quot;-&quot;??\ _E_U_R_-;_-@_-"/>
    <numFmt numFmtId="182" formatCode="#,##0\ &quot;BF&quot;;\-#,##0\ &quot;BF&quot;"/>
    <numFmt numFmtId="183" formatCode="#,##0\ &quot;BF&quot;;[Red]\-#,##0\ &quot;BF&quot;"/>
    <numFmt numFmtId="184" formatCode="#,##0.00\ &quot;BF&quot;;\-#,##0.00\ &quot;BF&quot;"/>
    <numFmt numFmtId="185" formatCode="#,##0.00\ &quot;BF&quot;;[Red]\-#,##0.00\ &quot;BF&quot;"/>
    <numFmt numFmtId="186" formatCode="_-* #,##0\ &quot;BF&quot;_-;\-* #,##0\ &quot;BF&quot;_-;_-* &quot;-&quot;\ &quot;BF&quot;_-;_-@_-"/>
    <numFmt numFmtId="187" formatCode="_-* #,##0\ _B_F_-;\-* #,##0\ _B_F_-;_-* &quot;-&quot;\ _B_F_-;_-@_-"/>
    <numFmt numFmtId="188" formatCode="_-* #,##0.00\ &quot;BF&quot;_-;\-* #,##0.00\ &quot;BF&quot;_-;_-* &quot;-&quot;??\ &quot;BF&quot;_-;_-@_-"/>
    <numFmt numFmtId="189" formatCode="_-* #,##0.00\ _B_F_-;\-* #,##0.00\ _B_F_-;_-* &quot;-&quot;??\ _B_F_-;_-@_-"/>
    <numFmt numFmtId="190" formatCode="#,##0;0;&quot;-&quot;"/>
    <numFmt numFmtId="191" formatCode="#,##0;\-0;&quot;-&quot;"/>
    <numFmt numFmtId="192" formatCode="0.0"/>
    <numFmt numFmtId="193" formatCode="0.000000"/>
    <numFmt numFmtId="194" formatCode="#,##0.0"/>
    <numFmt numFmtId="195" formatCode="0.0%"/>
    <numFmt numFmtId="196" formatCode="0.000%"/>
    <numFmt numFmtId="197" formatCode="0.0000%"/>
    <numFmt numFmtId="198" formatCode="_(* #,##0.00_);_(* \(#,##0.00\);_(* &quot;-&quot;??_);_(@_)"/>
    <numFmt numFmtId="199" formatCode="_(* #,##0_);_(* \(#,##0\);_(* &quot;-&quot;_);_(@_)"/>
    <numFmt numFmtId="200" formatCode="_(&quot;$&quot;* #,##0.00_);_(&quot;$&quot;* \(#,##0.00\);_(&quot;$&quot;* &quot;-&quot;??_);_(@_)"/>
    <numFmt numFmtId="201" formatCode="_(&quot;$&quot;* #,##0_);_(&quot;$&quot;* \(#,##0\);_(&quot;$&quot;* &quot;-&quot;_);_(@_)"/>
    <numFmt numFmtId="202" formatCode="dd\-mmm\-yy"/>
    <numFmt numFmtId="203" formatCode="&quot;Ja&quot;;&quot;Ja&quot;;&quot;Nee&quot;"/>
    <numFmt numFmtId="204" formatCode="&quot;Waar&quot;;&quot;Waar&quot;;&quot;Onwaar&quot;"/>
    <numFmt numFmtId="205" formatCode="&quot;Aan&quot;;&quot;Aan&quot;;&quot;Uit&quot;"/>
    <numFmt numFmtId="206" formatCode="[$€-2]\ #.##000_);[Red]\([$€-2]\ #.##000\)"/>
    <numFmt numFmtId="207" formatCode="#,##0.00;0;&quot;-&quot;"/>
    <numFmt numFmtId="208" formatCode="#,##0.0;0;&quot;-&quot;"/>
    <numFmt numFmtId="209" formatCode="##,#00\3\-\3"/>
  </numFmts>
  <fonts count="71">
    <font>
      <sz val="8"/>
      <name val="Arial"/>
      <family val="0"/>
    </font>
    <font>
      <sz val="11"/>
      <color indexed="8"/>
      <name val="Calibri"/>
      <family val="2"/>
    </font>
    <font>
      <b/>
      <sz val="9"/>
      <name val="Arial"/>
      <family val="2"/>
    </font>
    <font>
      <sz val="10"/>
      <name val="Arial"/>
      <family val="2"/>
    </font>
    <font>
      <sz val="10"/>
      <name val="MS Sans Serif"/>
      <family val="2"/>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b/>
      <sz val="8.5"/>
      <name val="Arial"/>
      <family val="2"/>
    </font>
    <font>
      <sz val="8.5"/>
      <name val="Arial"/>
      <family val="2"/>
    </font>
    <font>
      <sz val="10"/>
      <name val="Helv"/>
      <family val="0"/>
    </font>
    <font>
      <sz val="10"/>
      <name val="Optimum"/>
      <family val="0"/>
    </font>
    <font>
      <u val="single"/>
      <sz val="8"/>
      <color indexed="12"/>
      <name val="Arial"/>
      <family val="2"/>
    </font>
    <font>
      <u val="single"/>
      <sz val="8"/>
      <color indexed="36"/>
      <name val="Arial"/>
      <family val="2"/>
    </font>
    <font>
      <b/>
      <sz val="11"/>
      <name val="Arial"/>
      <family val="2"/>
    </font>
    <font>
      <b/>
      <sz val="10"/>
      <name val="Arial"/>
      <family val="2"/>
    </font>
    <font>
      <b/>
      <u val="single"/>
      <sz val="10"/>
      <name val="Arial"/>
      <family val="2"/>
    </font>
    <font>
      <sz val="8.5"/>
      <name val="MS Sans Serif"/>
      <family val="2"/>
    </font>
    <font>
      <b/>
      <sz val="8"/>
      <name val="Arial"/>
      <family val="2"/>
    </font>
    <font>
      <sz val="8"/>
      <name val="MS Sans Serif"/>
      <family val="2"/>
    </font>
    <font>
      <sz val="10"/>
      <name val="Calibri"/>
      <family val="2"/>
    </font>
    <font>
      <sz val="9"/>
      <name val="Arial"/>
      <family val="2"/>
    </font>
    <font>
      <b/>
      <u val="single"/>
      <sz val="8.5"/>
      <name val="Arial"/>
      <family val="2"/>
    </font>
    <font>
      <sz val="12"/>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sz val="10"/>
      <color indexed="8"/>
      <name val="Tahoma"/>
      <family val="2"/>
    </font>
    <font>
      <b/>
      <sz val="11"/>
      <color indexed="63"/>
      <name val="Calibri"/>
      <family val="2"/>
    </font>
    <font>
      <i/>
      <sz val="11"/>
      <color indexed="23"/>
      <name val="Calibri"/>
      <family val="2"/>
    </font>
    <font>
      <sz val="11"/>
      <color indexed="10"/>
      <name val="Calibri"/>
      <family val="2"/>
    </font>
    <font>
      <b/>
      <sz val="8.5"/>
      <color indexed="10"/>
      <name val="Arial"/>
      <family val="2"/>
    </font>
    <font>
      <b/>
      <sz val="12"/>
      <color indexed="10"/>
      <name val="Arial"/>
      <family val="2"/>
    </font>
    <font>
      <b/>
      <sz val="9"/>
      <color indexed="10"/>
      <name val="Arial"/>
      <family val="2"/>
    </font>
    <font>
      <sz val="9"/>
      <color indexed="10"/>
      <name val="Arial"/>
      <family val="2"/>
    </font>
    <font>
      <b/>
      <sz val="10"/>
      <color indexed="10"/>
      <name val="Arial"/>
      <family val="2"/>
    </font>
    <font>
      <sz val="10"/>
      <color indexed="10"/>
      <name val="Arial"/>
      <family val="2"/>
    </font>
    <font>
      <sz val="8"/>
      <color indexed="10"/>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0"/>
      <color theme="1"/>
      <name val="Tahoma"/>
      <family val="2"/>
    </font>
    <font>
      <b/>
      <sz val="11"/>
      <color rgb="FF3F3F3F"/>
      <name val="Calibri"/>
      <family val="2"/>
    </font>
    <font>
      <i/>
      <sz val="11"/>
      <color rgb="FF7F7F7F"/>
      <name val="Calibri"/>
      <family val="2"/>
    </font>
    <font>
      <sz val="11"/>
      <color rgb="FFFF0000"/>
      <name val="Calibri"/>
      <family val="2"/>
    </font>
    <font>
      <b/>
      <sz val="8.5"/>
      <color rgb="FFFF0000"/>
      <name val="Arial"/>
      <family val="2"/>
    </font>
    <font>
      <b/>
      <sz val="12"/>
      <color rgb="FFFF0000"/>
      <name val="Arial"/>
      <family val="2"/>
    </font>
    <font>
      <b/>
      <sz val="9"/>
      <color rgb="FFFF0000"/>
      <name val="Arial"/>
      <family val="2"/>
    </font>
    <font>
      <sz val="9"/>
      <color rgb="FFFF0000"/>
      <name val="Arial"/>
      <family val="2"/>
    </font>
    <font>
      <b/>
      <sz val="10"/>
      <color rgb="FFFF0000"/>
      <name val="Arial"/>
      <family val="2"/>
    </font>
    <font>
      <sz val="10"/>
      <color rgb="FFFF0000"/>
      <name val="Arial"/>
      <family val="2"/>
    </font>
    <font>
      <sz val="8"/>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right/>
      <top style="medium"/>
      <bottom/>
    </border>
    <border>
      <left/>
      <right style="thin"/>
      <top style="medium"/>
      <bottom/>
    </border>
    <border>
      <left style="thin"/>
      <right/>
      <top/>
      <bottom/>
    </border>
    <border>
      <left/>
      <right/>
      <top style="thin"/>
      <bottom/>
    </border>
    <border>
      <left/>
      <right style="thin"/>
      <top/>
      <bottom style="thin"/>
    </border>
    <border>
      <left/>
      <right/>
      <top/>
      <bottom style="thin"/>
    </border>
    <border>
      <left/>
      <right style="thin"/>
      <top/>
      <bottom/>
    </border>
    <border>
      <left style="thin"/>
      <right/>
      <top style="thin"/>
      <bottom style="thin"/>
    </border>
    <border>
      <left/>
      <right/>
      <top style="thin"/>
      <bottom style="thin"/>
    </border>
    <border>
      <left/>
      <right style="thin"/>
      <top style="thin"/>
      <bottom style="thin"/>
    </border>
    <border>
      <left style="thin"/>
      <right/>
      <top style="medium"/>
      <bottom style="thin"/>
    </border>
    <border>
      <left/>
      <right/>
      <top style="medium"/>
      <bottom style="thin"/>
    </border>
    <border>
      <left style="thin"/>
      <right/>
      <top/>
      <bottom style="thin"/>
    </border>
    <border>
      <left>
        <color indexed="63"/>
      </left>
      <right style="thin"/>
      <top style="thin"/>
      <bottom>
        <color indexed="63"/>
      </bottom>
    </border>
    <border>
      <left style="thin">
        <color rgb="FFFF0000"/>
      </left>
      <right/>
      <top style="thin"/>
      <bottom/>
    </border>
    <border>
      <left style="thin">
        <color indexed="8"/>
      </left>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s>
  <cellStyleXfs count="1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12" fillId="0" borderId="0" applyFont="0" applyFill="0" applyBorder="0" applyAlignment="0" applyProtection="0"/>
    <xf numFmtId="192" fontId="13" fillId="0" borderId="0" applyFont="0" applyFill="0" applyBorder="0" applyAlignment="0" applyProtection="0"/>
    <xf numFmtId="193" fontId="13" fillId="0" borderId="0" applyFon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1" applyNumberFormat="0" applyAlignment="0" applyProtection="0"/>
    <xf numFmtId="0" fontId="51" fillId="26" borderId="2" applyNumberFormat="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4" fontId="12" fillId="0" borderId="0" applyFont="0" applyFill="0" applyBorder="0" applyAlignment="0" applyProtection="0"/>
    <xf numFmtId="0" fontId="52" fillId="0" borderId="3" applyNumberFormat="0" applyFill="0" applyAlignment="0" applyProtection="0"/>
    <xf numFmtId="0" fontId="15" fillId="0" borderId="0" applyNumberFormat="0" applyFill="0" applyBorder="0" applyAlignment="0" applyProtection="0"/>
    <xf numFmtId="0" fontId="53" fillId="27" borderId="0" applyNumberFormat="0" applyBorder="0" applyAlignment="0" applyProtection="0"/>
    <xf numFmtId="3" fontId="0" fillId="1" borderId="4" applyBorder="0">
      <alignment/>
      <protection/>
    </xf>
    <xf numFmtId="3" fontId="0" fillId="1" borderId="4" applyBorder="0">
      <alignment/>
      <protection/>
    </xf>
    <xf numFmtId="3" fontId="0" fillId="1" borderId="4" applyBorder="0">
      <alignment/>
      <protection/>
    </xf>
    <xf numFmtId="3" fontId="0" fillId="1" borderId="4" applyBorder="0">
      <alignment/>
      <protection/>
    </xf>
    <xf numFmtId="3" fontId="0" fillId="1" borderId="4" applyBorder="0">
      <alignment/>
      <protection/>
    </xf>
    <xf numFmtId="3" fontId="0" fillId="1" borderId="4" applyBorder="0">
      <alignment/>
      <protection/>
    </xf>
    <xf numFmtId="3" fontId="0" fillId="1" borderId="4" applyBorder="0">
      <alignment/>
      <protection/>
    </xf>
    <xf numFmtId="3" fontId="0" fillId="1" borderId="4" applyBorder="0">
      <alignment/>
      <protection/>
    </xf>
    <xf numFmtId="3" fontId="0" fillId="1" borderId="4" applyBorder="0">
      <alignment/>
      <protection/>
    </xf>
    <xf numFmtId="0" fontId="14" fillId="0" borderId="0" applyNumberFormat="0" applyFill="0" applyBorder="0" applyAlignment="0" applyProtection="0"/>
    <xf numFmtId="0" fontId="54" fillId="28" borderId="1"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 fillId="1" borderId="8">
      <alignment horizontal="center" vertical="top" textRotation="90"/>
      <protection/>
    </xf>
    <xf numFmtId="0" fontId="58" fillId="29" borderId="0" applyNumberFormat="0" applyBorder="0" applyAlignment="0" applyProtection="0"/>
    <xf numFmtId="4" fontId="12" fillId="0" borderId="0" applyFont="0" applyFill="0" applyBorder="0" applyAlignment="0" applyProtection="0"/>
    <xf numFmtId="0" fontId="6" fillId="0" borderId="9">
      <alignment/>
      <protection/>
    </xf>
    <xf numFmtId="0" fontId="6" fillId="0" borderId="9">
      <alignment/>
      <protection/>
    </xf>
    <xf numFmtId="0" fontId="6" fillId="0" borderId="9">
      <alignment/>
      <protection/>
    </xf>
    <xf numFmtId="0" fontId="0" fillId="30" borderId="10" applyNumberFormat="0" applyFont="0" applyAlignment="0" applyProtection="0"/>
    <xf numFmtId="0" fontId="59" fillId="31" borderId="0" applyNumberFormat="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0" fontId="4" fillId="0" borderId="0">
      <alignment/>
      <protection/>
    </xf>
    <xf numFmtId="10" fontId="4" fillId="0" borderId="0">
      <alignment/>
      <protection/>
    </xf>
    <xf numFmtId="10" fontId="4" fillId="0" borderId="0">
      <alignment/>
      <protection/>
    </xf>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7" fontId="13"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60" fillId="0" borderId="0">
      <alignment/>
      <protection/>
    </xf>
    <xf numFmtId="0" fontId="12" fillId="0" borderId="0">
      <alignment/>
      <protection/>
    </xf>
    <xf numFmtId="0" fontId="3" fillId="0" borderId="0">
      <alignment/>
      <protection/>
    </xf>
    <xf numFmtId="0" fontId="4" fillId="0" borderId="0">
      <alignment/>
      <protection/>
    </xf>
    <xf numFmtId="0" fontId="7" fillId="0" borderId="9" applyBorder="0" applyAlignment="0">
      <protection/>
    </xf>
    <xf numFmtId="0" fontId="7" fillId="0" borderId="9" applyBorder="0" applyAlignment="0">
      <protection/>
    </xf>
    <xf numFmtId="0" fontId="7" fillId="0" borderId="9" applyBorder="0" applyAlignment="0">
      <protection/>
    </xf>
    <xf numFmtId="0" fontId="8" fillId="0" borderId="0">
      <alignment/>
      <protection/>
    </xf>
    <xf numFmtId="0" fontId="8" fillId="0" borderId="0">
      <alignment/>
      <protection/>
    </xf>
    <xf numFmtId="0" fontId="8" fillId="0" borderId="0">
      <alignment/>
      <protection/>
    </xf>
    <xf numFmtId="0" fontId="9" fillId="32" borderId="9" applyBorder="0">
      <alignment/>
      <protection/>
    </xf>
    <xf numFmtId="0" fontId="9" fillId="32" borderId="9" applyBorder="0">
      <alignment/>
      <protection/>
    </xf>
    <xf numFmtId="0" fontId="9" fillId="32" borderId="9" applyBorder="0">
      <alignment/>
      <protection/>
    </xf>
    <xf numFmtId="0" fontId="61" fillId="25" borderId="11" applyNumberFormat="0" applyAlignment="0" applyProtection="0"/>
    <xf numFmtId="180" fontId="0" fillId="0" borderId="0" applyFont="0" applyFill="0" applyBorder="0" applyAlignment="0" applyProtection="0"/>
    <xf numFmtId="178"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cellStyleXfs>
  <cellXfs count="336">
    <xf numFmtId="0" fontId="0" fillId="0" borderId="0" xfId="0" applyAlignment="1">
      <alignment/>
    </xf>
    <xf numFmtId="1" fontId="11" fillId="0" borderId="0" xfId="98" applyNumberFormat="1" applyFont="1">
      <alignment/>
      <protection/>
    </xf>
    <xf numFmtId="0" fontId="11" fillId="0" borderId="0" xfId="98" applyFont="1">
      <alignment/>
      <protection/>
    </xf>
    <xf numFmtId="1" fontId="10" fillId="0" borderId="0" xfId="98" applyNumberFormat="1" applyFont="1" applyAlignment="1">
      <alignment horizontal="centerContinuous"/>
      <protection/>
    </xf>
    <xf numFmtId="1" fontId="11" fillId="0" borderId="0" xfId="98" applyNumberFormat="1" applyFont="1" applyAlignment="1">
      <alignment horizontal="centerContinuous"/>
      <protection/>
    </xf>
    <xf numFmtId="0" fontId="11" fillId="0" borderId="0" xfId="98" applyFont="1" applyAlignment="1">
      <alignment horizontal="centerContinuous"/>
      <protection/>
    </xf>
    <xf numFmtId="1" fontId="11" fillId="0" borderId="12" xfId="98" applyNumberFormat="1" applyFont="1" applyBorder="1">
      <alignment/>
      <protection/>
    </xf>
    <xf numFmtId="1" fontId="11" fillId="0" borderId="12" xfId="98" applyNumberFormat="1" applyFont="1" applyBorder="1" applyAlignment="1">
      <alignment horizontal="center"/>
      <protection/>
    </xf>
    <xf numFmtId="1" fontId="11" fillId="0" borderId="13" xfId="98" applyNumberFormat="1" applyFont="1" applyBorder="1" applyAlignment="1">
      <alignment horizontal="centerContinuous"/>
      <protection/>
    </xf>
    <xf numFmtId="0" fontId="11" fillId="0" borderId="14" xfId="98" applyFont="1" applyBorder="1" applyAlignment="1">
      <alignment horizontal="centerContinuous"/>
      <protection/>
    </xf>
    <xf numFmtId="0" fontId="11" fillId="0" borderId="12" xfId="98" applyFont="1" applyBorder="1" applyAlignment="1">
      <alignment horizontal="centerContinuous"/>
      <protection/>
    </xf>
    <xf numFmtId="1" fontId="11" fillId="0" borderId="0" xfId="98" applyNumberFormat="1" applyFont="1" applyBorder="1">
      <alignment/>
      <protection/>
    </xf>
    <xf numFmtId="1" fontId="11" fillId="0" borderId="15" xfId="98" applyNumberFormat="1" applyFont="1" applyBorder="1" applyAlignment="1">
      <alignment horizontal="centerContinuous"/>
      <protection/>
    </xf>
    <xf numFmtId="1" fontId="11" fillId="0" borderId="0" xfId="98" applyNumberFormat="1" applyFont="1" applyBorder="1" applyAlignment="1">
      <alignment horizontal="centerContinuous"/>
      <protection/>
    </xf>
    <xf numFmtId="0" fontId="11" fillId="0" borderId="0" xfId="98" applyFont="1" applyBorder="1" applyAlignment="1">
      <alignment horizontal="centerContinuous"/>
      <protection/>
    </xf>
    <xf numFmtId="1" fontId="11" fillId="0" borderId="0" xfId="98" applyNumberFormat="1" applyFont="1" applyBorder="1" applyAlignment="1">
      <alignment horizontal="center"/>
      <protection/>
    </xf>
    <xf numFmtId="0" fontId="11" fillId="0" borderId="0" xfId="98" applyFont="1" applyBorder="1">
      <alignment/>
      <protection/>
    </xf>
    <xf numFmtId="1" fontId="11" fillId="0" borderId="4" xfId="98" applyNumberFormat="1" applyFont="1" applyBorder="1" applyAlignment="1">
      <alignment horizontal="right"/>
      <protection/>
    </xf>
    <xf numFmtId="1" fontId="11" fillId="0" borderId="16" xfId="98" applyNumberFormat="1" applyFont="1" applyBorder="1" applyAlignment="1">
      <alignment horizontal="right"/>
      <protection/>
    </xf>
    <xf numFmtId="0" fontId="11" fillId="0" borderId="16" xfId="98" applyFont="1" applyBorder="1" applyAlignment="1">
      <alignment horizontal="right"/>
      <protection/>
    </xf>
    <xf numFmtId="0" fontId="11" fillId="0" borderId="0" xfId="98" applyFont="1" applyAlignment="1">
      <alignment horizontal="right"/>
      <protection/>
    </xf>
    <xf numFmtId="1" fontId="11" fillId="0" borderId="16" xfId="98" applyNumberFormat="1" applyFont="1" applyBorder="1">
      <alignment/>
      <protection/>
    </xf>
    <xf numFmtId="191" fontId="11" fillId="0" borderId="4" xfId="98" applyNumberFormat="1" applyFont="1" applyBorder="1">
      <alignment/>
      <protection/>
    </xf>
    <xf numFmtId="191" fontId="11" fillId="0" borderId="16" xfId="98" applyNumberFormat="1" applyFont="1" applyBorder="1">
      <alignment/>
      <protection/>
    </xf>
    <xf numFmtId="191" fontId="11" fillId="0" borderId="15" xfId="98" applyNumberFormat="1" applyFont="1" applyBorder="1">
      <alignment/>
      <protection/>
    </xf>
    <xf numFmtId="191" fontId="11" fillId="0" borderId="0" xfId="98" applyNumberFormat="1" applyFont="1" applyBorder="1">
      <alignment/>
      <protection/>
    </xf>
    <xf numFmtId="0" fontId="10" fillId="0" borderId="0" xfId="98" applyFont="1">
      <alignment/>
      <protection/>
    </xf>
    <xf numFmtId="1" fontId="10" fillId="0" borderId="0" xfId="98" applyNumberFormat="1" applyFont="1" applyBorder="1" applyAlignment="1">
      <alignment horizontal="right"/>
      <protection/>
    </xf>
    <xf numFmtId="191" fontId="10" fillId="0" borderId="4" xfId="98" applyNumberFormat="1" applyFont="1" applyBorder="1">
      <alignment/>
      <protection/>
    </xf>
    <xf numFmtId="191" fontId="10" fillId="0" borderId="16" xfId="98" applyNumberFormat="1" applyFont="1" applyBorder="1">
      <alignment/>
      <protection/>
    </xf>
    <xf numFmtId="1" fontId="2" fillId="0" borderId="0" xfId="97" applyNumberFormat="1" applyFont="1" applyFill="1" applyBorder="1">
      <alignment/>
      <protection/>
    </xf>
    <xf numFmtId="0" fontId="4" fillId="0" borderId="0" xfId="98" applyFont="1">
      <alignment/>
      <protection/>
    </xf>
    <xf numFmtId="0" fontId="18" fillId="0" borderId="0" xfId="0" applyFont="1" applyAlignment="1">
      <alignment/>
    </xf>
    <xf numFmtId="1" fontId="17" fillId="0" borderId="0" xfId="97" applyNumberFormat="1" applyFont="1" applyFill="1">
      <alignment/>
      <protection/>
    </xf>
    <xf numFmtId="0" fontId="19" fillId="0" borderId="0" xfId="98" applyFont="1" applyFill="1">
      <alignment/>
      <protection/>
    </xf>
    <xf numFmtId="1" fontId="17" fillId="0" borderId="0" xfId="97" applyNumberFormat="1" applyFont="1" applyFill="1" applyBorder="1">
      <alignment/>
      <protection/>
    </xf>
    <xf numFmtId="1" fontId="11" fillId="0" borderId="0" xfId="97" applyNumberFormat="1" applyFont="1" applyFill="1" applyAlignment="1">
      <alignment/>
      <protection/>
    </xf>
    <xf numFmtId="1" fontId="11" fillId="0" borderId="0" xfId="98" applyNumberFormat="1" applyFont="1" applyFill="1" applyBorder="1">
      <alignment/>
      <protection/>
    </xf>
    <xf numFmtId="0" fontId="0" fillId="0" borderId="0" xfId="0" applyFont="1" applyAlignment="1">
      <alignment/>
    </xf>
    <xf numFmtId="191" fontId="11" fillId="0" borderId="15" xfId="97" applyNumberFormat="1" applyFont="1" applyFill="1" applyBorder="1">
      <alignment/>
      <protection/>
    </xf>
    <xf numFmtId="1" fontId="11" fillId="0" borderId="17" xfId="98" applyNumberFormat="1" applyFont="1" applyBorder="1" applyAlignment="1">
      <alignment horizontal="center"/>
      <protection/>
    </xf>
    <xf numFmtId="1" fontId="10" fillId="0" borderId="0" xfId="98" applyNumberFormat="1" applyFont="1">
      <alignment/>
      <protection/>
    </xf>
    <xf numFmtId="1" fontId="10" fillId="0" borderId="0" xfId="98" applyNumberFormat="1" applyFont="1" applyFill="1" applyAlignment="1">
      <alignment horizontal="centerContinuous"/>
      <protection/>
    </xf>
    <xf numFmtId="1" fontId="11" fillId="0" borderId="0" xfId="98" applyNumberFormat="1" applyFont="1" applyFill="1">
      <alignment/>
      <protection/>
    </xf>
    <xf numFmtId="0" fontId="11" fillId="0" borderId="0" xfId="98" applyFont="1" applyFill="1">
      <alignment/>
      <protection/>
    </xf>
    <xf numFmtId="1" fontId="11" fillId="0" borderId="0" xfId="98" applyNumberFormat="1" applyFont="1" applyFill="1" applyAlignment="1">
      <alignment horizontal="centerContinuous"/>
      <protection/>
    </xf>
    <xf numFmtId="0" fontId="11" fillId="0" borderId="0" xfId="98" applyFont="1" applyFill="1" applyAlignment="1">
      <alignment horizontal="centerContinuous"/>
      <protection/>
    </xf>
    <xf numFmtId="1" fontId="11" fillId="0" borderId="12" xfId="98" applyNumberFormat="1" applyFont="1" applyFill="1" applyBorder="1">
      <alignment/>
      <protection/>
    </xf>
    <xf numFmtId="1" fontId="11" fillId="0" borderId="12" xfId="98" applyNumberFormat="1" applyFont="1" applyFill="1" applyBorder="1" applyAlignment="1">
      <alignment horizontal="center"/>
      <protection/>
    </xf>
    <xf numFmtId="1" fontId="11" fillId="0" borderId="13" xfId="98" applyNumberFormat="1" applyFont="1" applyFill="1" applyBorder="1" applyAlignment="1">
      <alignment horizontal="centerContinuous"/>
      <protection/>
    </xf>
    <xf numFmtId="0" fontId="11" fillId="0" borderId="14" xfId="98" applyFont="1" applyFill="1" applyBorder="1" applyAlignment="1">
      <alignment horizontal="centerContinuous"/>
      <protection/>
    </xf>
    <xf numFmtId="0" fontId="11" fillId="0" borderId="12" xfId="98" applyFont="1" applyFill="1" applyBorder="1" applyAlignment="1">
      <alignment horizontal="centerContinuous"/>
      <protection/>
    </xf>
    <xf numFmtId="0" fontId="11" fillId="0" borderId="0" xfId="98" applyFont="1" applyFill="1" applyBorder="1">
      <alignment/>
      <protection/>
    </xf>
    <xf numFmtId="1" fontId="11" fillId="0" borderId="18" xfId="98" applyNumberFormat="1" applyFont="1" applyFill="1" applyBorder="1" applyAlignment="1">
      <alignment horizontal="center"/>
      <protection/>
    </xf>
    <xf numFmtId="1" fontId="11" fillId="0" borderId="17" xfId="98" applyNumberFormat="1" applyFont="1" applyFill="1" applyBorder="1" applyAlignment="1">
      <alignment horizontal="center"/>
      <protection/>
    </xf>
    <xf numFmtId="1" fontId="11" fillId="0" borderId="15" xfId="98" applyNumberFormat="1" applyFont="1" applyFill="1" applyBorder="1" applyAlignment="1">
      <alignment horizontal="centerContinuous"/>
      <protection/>
    </xf>
    <xf numFmtId="1" fontId="11" fillId="0" borderId="0" xfId="98" applyNumberFormat="1" applyFont="1" applyFill="1" applyBorder="1" applyAlignment="1">
      <alignment horizontal="centerContinuous"/>
      <protection/>
    </xf>
    <xf numFmtId="0" fontId="11" fillId="0" borderId="0" xfId="98" applyFont="1" applyFill="1" applyBorder="1" applyAlignment="1">
      <alignment horizontal="centerContinuous"/>
      <protection/>
    </xf>
    <xf numFmtId="1" fontId="11" fillId="0" borderId="0" xfId="98" applyNumberFormat="1" applyFont="1" applyFill="1" applyBorder="1" applyAlignment="1">
      <alignment horizontal="center"/>
      <protection/>
    </xf>
    <xf numFmtId="1" fontId="11" fillId="0" borderId="4" xfId="98" applyNumberFormat="1" applyFont="1" applyFill="1" applyBorder="1" applyAlignment="1">
      <alignment horizontal="right"/>
      <protection/>
    </xf>
    <xf numFmtId="1" fontId="11" fillId="0" borderId="16" xfId="98" applyNumberFormat="1" applyFont="1" applyFill="1" applyBorder="1" applyAlignment="1">
      <alignment horizontal="right"/>
      <protection/>
    </xf>
    <xf numFmtId="0" fontId="11" fillId="0" borderId="16" xfId="98" applyFont="1" applyFill="1" applyBorder="1" applyAlignment="1">
      <alignment horizontal="right"/>
      <protection/>
    </xf>
    <xf numFmtId="0" fontId="11" fillId="0" borderId="0" xfId="98" applyFont="1" applyFill="1" applyAlignment="1">
      <alignment horizontal="right"/>
      <protection/>
    </xf>
    <xf numFmtId="1" fontId="11" fillId="0" borderId="16" xfId="98" applyNumberFormat="1" applyFont="1" applyFill="1" applyBorder="1">
      <alignment/>
      <protection/>
    </xf>
    <xf numFmtId="191" fontId="11" fillId="0" borderId="4" xfId="98" applyNumberFormat="1" applyFont="1" applyFill="1" applyBorder="1">
      <alignment/>
      <protection/>
    </xf>
    <xf numFmtId="191" fontId="11" fillId="0" borderId="16" xfId="98" applyNumberFormat="1" applyFont="1" applyFill="1" applyBorder="1">
      <alignment/>
      <protection/>
    </xf>
    <xf numFmtId="191" fontId="11" fillId="0" borderId="15" xfId="98" applyNumberFormat="1" applyFont="1" applyFill="1" applyBorder="1">
      <alignment/>
      <protection/>
    </xf>
    <xf numFmtId="191" fontId="11" fillId="0" borderId="0" xfId="98" applyNumberFormat="1" applyFont="1" applyFill="1" applyBorder="1">
      <alignment/>
      <protection/>
    </xf>
    <xf numFmtId="1" fontId="10" fillId="0" borderId="0" xfId="98" applyNumberFormat="1" applyFont="1" applyFill="1" applyBorder="1" applyAlignment="1">
      <alignment horizontal="right"/>
      <protection/>
    </xf>
    <xf numFmtId="191" fontId="10" fillId="0" borderId="4" xfId="98" applyNumberFormat="1" applyFont="1" applyFill="1" applyBorder="1">
      <alignment/>
      <protection/>
    </xf>
    <xf numFmtId="191" fontId="10" fillId="0" borderId="16" xfId="98" applyNumberFormat="1" applyFont="1" applyFill="1" applyBorder="1">
      <alignment/>
      <protection/>
    </xf>
    <xf numFmtId="191" fontId="11" fillId="0" borderId="0" xfId="98" applyNumberFormat="1" applyFont="1" applyFill="1">
      <alignment/>
      <protection/>
    </xf>
    <xf numFmtId="0" fontId="10" fillId="0" borderId="0" xfId="98" applyFont="1" applyFill="1">
      <alignment/>
      <protection/>
    </xf>
    <xf numFmtId="1" fontId="11" fillId="0" borderId="12" xfId="98" applyNumberFormat="1" applyFont="1" applyFill="1" applyBorder="1" applyAlignment="1">
      <alignment horizontal="centerContinuous"/>
      <protection/>
    </xf>
    <xf numFmtId="0" fontId="11" fillId="0" borderId="19" xfId="98" applyFont="1" applyFill="1" applyBorder="1" applyAlignment="1">
      <alignment horizontal="centerContinuous"/>
      <protection/>
    </xf>
    <xf numFmtId="1" fontId="11" fillId="0" borderId="20" xfId="98" applyNumberFormat="1" applyFont="1" applyFill="1" applyBorder="1" applyAlignment="1">
      <alignment horizontal="right"/>
      <protection/>
    </xf>
    <xf numFmtId="1" fontId="11" fillId="0" borderId="21" xfId="98" applyNumberFormat="1" applyFont="1" applyFill="1" applyBorder="1" applyAlignment="1">
      <alignment horizontal="right"/>
      <protection/>
    </xf>
    <xf numFmtId="0" fontId="11" fillId="0" borderId="21" xfId="98" applyFont="1" applyFill="1" applyBorder="1" applyAlignment="1">
      <alignment horizontal="right"/>
      <protection/>
    </xf>
    <xf numFmtId="0" fontId="11" fillId="0" borderId="22" xfId="98" applyFont="1" applyFill="1" applyBorder="1" applyAlignment="1">
      <alignment horizontal="right"/>
      <protection/>
    </xf>
    <xf numFmtId="0" fontId="4" fillId="0" borderId="0" xfId="98" applyFont="1" applyFill="1">
      <alignment/>
      <protection/>
    </xf>
    <xf numFmtId="0" fontId="0" fillId="0" borderId="0" xfId="0" applyFont="1" applyFill="1" applyAlignment="1">
      <alignment/>
    </xf>
    <xf numFmtId="0" fontId="0" fillId="0" borderId="0" xfId="0" applyFont="1" applyBorder="1" applyAlignment="1">
      <alignment/>
    </xf>
    <xf numFmtId="1" fontId="11" fillId="0" borderId="0" xfId="97" applyNumberFormat="1" applyFont="1" applyFill="1">
      <alignment/>
      <protection/>
    </xf>
    <xf numFmtId="1" fontId="10" fillId="0" borderId="0" xfId="97" applyNumberFormat="1" applyFont="1" applyFill="1">
      <alignment/>
      <protection/>
    </xf>
    <xf numFmtId="0" fontId="11" fillId="0" borderId="0" xfId="97" applyFont="1" applyFill="1">
      <alignment/>
      <protection/>
    </xf>
    <xf numFmtId="1" fontId="10" fillId="0" borderId="0" xfId="97" applyNumberFormat="1" applyFont="1" applyFill="1" applyAlignment="1">
      <alignment horizontal="centerContinuous"/>
      <protection/>
    </xf>
    <xf numFmtId="1" fontId="11" fillId="0" borderId="0" xfId="97" applyNumberFormat="1" applyFont="1" applyFill="1" applyAlignment="1">
      <alignment horizontal="centerContinuous"/>
      <protection/>
    </xf>
    <xf numFmtId="0" fontId="11" fillId="0" borderId="0" xfId="97" applyFont="1" applyFill="1" applyAlignment="1">
      <alignment horizontal="centerContinuous"/>
      <protection/>
    </xf>
    <xf numFmtId="1" fontId="11" fillId="0" borderId="12" xfId="97" applyNumberFormat="1" applyFont="1" applyFill="1" applyBorder="1">
      <alignment/>
      <protection/>
    </xf>
    <xf numFmtId="1" fontId="11" fillId="0" borderId="23" xfId="97" applyNumberFormat="1" applyFont="1" applyFill="1" applyBorder="1" applyAlignment="1">
      <alignment horizontal="centerContinuous"/>
      <protection/>
    </xf>
    <xf numFmtId="1" fontId="11" fillId="0" borderId="24" xfId="97" applyNumberFormat="1" applyFont="1" applyFill="1" applyBorder="1" applyAlignment="1">
      <alignment horizontal="centerContinuous"/>
      <protection/>
    </xf>
    <xf numFmtId="0" fontId="11" fillId="0" borderId="24" xfId="97" applyFont="1" applyFill="1" applyBorder="1" applyAlignment="1">
      <alignment horizontal="centerContinuous"/>
      <protection/>
    </xf>
    <xf numFmtId="1" fontId="11" fillId="0" borderId="15" xfId="97" applyNumberFormat="1" applyFont="1" applyFill="1" applyBorder="1" applyAlignment="1">
      <alignment horizontal="centerContinuous"/>
      <protection/>
    </xf>
    <xf numFmtId="0" fontId="11" fillId="0" borderId="15" xfId="97" applyFont="1" applyFill="1" applyBorder="1" applyAlignment="1">
      <alignment horizontal="centerContinuous"/>
      <protection/>
    </xf>
    <xf numFmtId="0" fontId="11" fillId="0" borderId="18" xfId="97" applyFont="1" applyFill="1" applyBorder="1">
      <alignment/>
      <protection/>
    </xf>
    <xf numFmtId="0" fontId="11" fillId="0" borderId="20" xfId="97" applyFont="1" applyFill="1" applyBorder="1" applyAlignment="1">
      <alignment horizontal="right"/>
      <protection/>
    </xf>
    <xf numFmtId="0" fontId="11" fillId="0" borderId="21" xfId="97" applyFont="1" applyFill="1" applyBorder="1" applyAlignment="1">
      <alignment horizontal="right"/>
      <protection/>
    </xf>
    <xf numFmtId="0" fontId="11" fillId="0" borderId="0" xfId="97" applyFont="1" applyFill="1" applyBorder="1">
      <alignment/>
      <protection/>
    </xf>
    <xf numFmtId="0" fontId="11" fillId="0" borderId="15" xfId="97" applyFont="1" applyFill="1" applyBorder="1" applyAlignment="1">
      <alignment horizontal="right"/>
      <protection/>
    </xf>
    <xf numFmtId="0" fontId="11" fillId="0" borderId="0" xfId="97" applyFont="1" applyFill="1" applyBorder="1" applyAlignment="1">
      <alignment horizontal="right"/>
      <protection/>
    </xf>
    <xf numFmtId="1" fontId="10" fillId="0" borderId="0" xfId="97" applyNumberFormat="1" applyFont="1" applyFill="1" applyBorder="1">
      <alignment/>
      <protection/>
    </xf>
    <xf numFmtId="1" fontId="11" fillId="0" borderId="15" xfId="97" applyNumberFormat="1" applyFont="1" applyFill="1" applyBorder="1">
      <alignment/>
      <protection/>
    </xf>
    <xf numFmtId="1" fontId="11" fillId="0" borderId="0" xfId="97" applyNumberFormat="1" applyFont="1" applyFill="1" applyBorder="1">
      <alignment/>
      <protection/>
    </xf>
    <xf numFmtId="0" fontId="3" fillId="0" borderId="0" xfId="97" applyFont="1" applyFill="1">
      <alignment/>
      <protection/>
    </xf>
    <xf numFmtId="191" fontId="11" fillId="0" borderId="0" xfId="97" applyNumberFormat="1" applyFont="1" applyFill="1">
      <alignment/>
      <protection/>
    </xf>
    <xf numFmtId="191" fontId="11" fillId="0" borderId="0" xfId="97" applyNumberFormat="1" applyFont="1" applyFill="1" applyBorder="1">
      <alignment/>
      <protection/>
    </xf>
    <xf numFmtId="191" fontId="11" fillId="0" borderId="19" xfId="97" applyNumberFormat="1" applyFont="1" applyFill="1" applyBorder="1">
      <alignment/>
      <protection/>
    </xf>
    <xf numFmtId="0" fontId="0" fillId="0" borderId="0" xfId="0" applyFont="1" applyAlignment="1">
      <alignment wrapText="1"/>
    </xf>
    <xf numFmtId="1" fontId="20" fillId="0" borderId="0" xfId="98" applyNumberFormat="1" applyFont="1">
      <alignment/>
      <protection/>
    </xf>
    <xf numFmtId="1" fontId="0" fillId="0" borderId="0" xfId="98" applyNumberFormat="1" applyFont="1" applyFill="1">
      <alignment/>
      <protection/>
    </xf>
    <xf numFmtId="0" fontId="0" fillId="0" borderId="0" xfId="98" applyFont="1" applyFill="1">
      <alignment/>
      <protection/>
    </xf>
    <xf numFmtId="1" fontId="20" fillId="0" borderId="0" xfId="98" applyNumberFormat="1" applyFont="1" applyFill="1" applyAlignment="1">
      <alignment horizontal="centerContinuous"/>
      <protection/>
    </xf>
    <xf numFmtId="1" fontId="0" fillId="0" borderId="0" xfId="98" applyNumberFormat="1" applyFont="1" applyFill="1" applyAlignment="1">
      <alignment horizontal="centerContinuous"/>
      <protection/>
    </xf>
    <xf numFmtId="0" fontId="0" fillId="0" borderId="0" xfId="98" applyFont="1" applyFill="1" applyAlignment="1">
      <alignment horizontal="centerContinuous"/>
      <protection/>
    </xf>
    <xf numFmtId="0" fontId="21" fillId="0" borderId="0" xfId="98" applyFont="1" applyFill="1">
      <alignment/>
      <protection/>
    </xf>
    <xf numFmtId="1" fontId="0" fillId="0" borderId="12" xfId="98" applyNumberFormat="1" applyFont="1" applyFill="1" applyBorder="1">
      <alignment/>
      <protection/>
    </xf>
    <xf numFmtId="1" fontId="0" fillId="0" borderId="12" xfId="98" applyNumberFormat="1" applyFont="1" applyFill="1" applyBorder="1" applyAlignment="1">
      <alignment horizontal="center"/>
      <protection/>
    </xf>
    <xf numFmtId="1" fontId="0" fillId="0" borderId="13" xfId="98" applyNumberFormat="1" applyFont="1" applyFill="1" applyBorder="1" applyAlignment="1">
      <alignment horizontal="centerContinuous"/>
      <protection/>
    </xf>
    <xf numFmtId="0" fontId="0" fillId="0" borderId="14" xfId="98" applyFont="1" applyFill="1" applyBorder="1" applyAlignment="1">
      <alignment horizontal="centerContinuous"/>
      <protection/>
    </xf>
    <xf numFmtId="0" fontId="0" fillId="0" borderId="12" xfId="98" applyFont="1" applyFill="1" applyBorder="1" applyAlignment="1">
      <alignment horizontal="centerContinuous"/>
      <protection/>
    </xf>
    <xf numFmtId="0" fontId="0" fillId="0" borderId="0" xfId="98" applyFont="1" applyFill="1" applyBorder="1">
      <alignment/>
      <protection/>
    </xf>
    <xf numFmtId="1" fontId="0" fillId="0" borderId="0" xfId="98" applyNumberFormat="1" applyFont="1" applyFill="1" applyBorder="1">
      <alignment/>
      <protection/>
    </xf>
    <xf numFmtId="1" fontId="0" fillId="0" borderId="18" xfId="98" applyNumberFormat="1" applyFont="1" applyFill="1" applyBorder="1" applyAlignment="1">
      <alignment horizontal="center"/>
      <protection/>
    </xf>
    <xf numFmtId="1" fontId="0" fillId="0" borderId="15" xfId="98" applyNumberFormat="1" applyFont="1" applyFill="1" applyBorder="1" applyAlignment="1">
      <alignment horizontal="centerContinuous"/>
      <protection/>
    </xf>
    <xf numFmtId="1" fontId="0" fillId="0" borderId="0" xfId="98" applyNumberFormat="1" applyFont="1" applyFill="1" applyBorder="1" applyAlignment="1">
      <alignment horizontal="centerContinuous"/>
      <protection/>
    </xf>
    <xf numFmtId="0" fontId="0" fillId="0" borderId="0" xfId="98" applyFont="1" applyFill="1" applyBorder="1" applyAlignment="1">
      <alignment horizontal="centerContinuous"/>
      <protection/>
    </xf>
    <xf numFmtId="1" fontId="0" fillId="0" borderId="20" xfId="98" applyNumberFormat="1" applyFont="1" applyFill="1" applyBorder="1" applyAlignment="1">
      <alignment horizontal="right"/>
      <protection/>
    </xf>
    <xf numFmtId="1" fontId="0" fillId="0" borderId="21" xfId="98" applyNumberFormat="1" applyFont="1" applyFill="1" applyBorder="1" applyAlignment="1">
      <alignment horizontal="right"/>
      <protection/>
    </xf>
    <xf numFmtId="0" fontId="0" fillId="0" borderId="21" xfId="98" applyFont="1" applyFill="1" applyBorder="1" applyAlignment="1">
      <alignment horizontal="right"/>
      <protection/>
    </xf>
    <xf numFmtId="0" fontId="0" fillId="0" borderId="0" xfId="98" applyFont="1" applyFill="1" applyAlignment="1">
      <alignment horizontal="right"/>
      <protection/>
    </xf>
    <xf numFmtId="191" fontId="0" fillId="0" borderId="15" xfId="98" applyNumberFormat="1" applyFont="1" applyFill="1" applyBorder="1">
      <alignment/>
      <protection/>
    </xf>
    <xf numFmtId="191" fontId="0" fillId="0" borderId="0" xfId="98" applyNumberFormat="1" applyFont="1" applyFill="1" applyBorder="1">
      <alignment/>
      <protection/>
    </xf>
    <xf numFmtId="1" fontId="0" fillId="0" borderId="0" xfId="98" applyNumberFormat="1" applyFont="1" applyFill="1" applyBorder="1" applyAlignment="1">
      <alignment wrapText="1"/>
      <protection/>
    </xf>
    <xf numFmtId="1" fontId="20" fillId="0" borderId="0" xfId="98" applyNumberFormat="1" applyFont="1" applyFill="1" applyBorder="1" applyAlignment="1">
      <alignment horizontal="right"/>
      <protection/>
    </xf>
    <xf numFmtId="191" fontId="20" fillId="0" borderId="4" xfId="98" applyNumberFormat="1" applyFont="1" applyFill="1" applyBorder="1">
      <alignment/>
      <protection/>
    </xf>
    <xf numFmtId="191" fontId="20" fillId="0" borderId="16" xfId="98" applyNumberFormat="1" applyFont="1" applyFill="1" applyBorder="1">
      <alignment/>
      <protection/>
    </xf>
    <xf numFmtId="191" fontId="20" fillId="0" borderId="0" xfId="98" applyNumberFormat="1" applyFont="1" applyFill="1" applyBorder="1">
      <alignment/>
      <protection/>
    </xf>
    <xf numFmtId="0" fontId="20" fillId="0" borderId="0" xfId="98" applyFont="1" applyFill="1">
      <alignment/>
      <protection/>
    </xf>
    <xf numFmtId="0" fontId="0" fillId="0" borderId="0" xfId="0" applyFont="1" applyFill="1" applyBorder="1" applyAlignment="1">
      <alignment/>
    </xf>
    <xf numFmtId="191" fontId="11" fillId="0" borderId="19" xfId="98" applyNumberFormat="1" applyFont="1" applyBorder="1">
      <alignment/>
      <protection/>
    </xf>
    <xf numFmtId="0" fontId="11" fillId="0" borderId="21" xfId="98" applyFont="1" applyFill="1" applyBorder="1" applyAlignment="1">
      <alignment horizontal="center"/>
      <protection/>
    </xf>
    <xf numFmtId="1" fontId="11" fillId="0" borderId="21" xfId="98" applyNumberFormat="1" applyFont="1" applyFill="1" applyBorder="1" applyAlignment="1">
      <alignment horizontal="center"/>
      <protection/>
    </xf>
    <xf numFmtId="1" fontId="11" fillId="0" borderId="20" xfId="98" applyNumberFormat="1" applyFont="1" applyFill="1" applyBorder="1" applyAlignment="1">
      <alignment horizontal="center"/>
      <protection/>
    </xf>
    <xf numFmtId="0" fontId="11" fillId="0" borderId="18" xfId="98" applyFont="1" applyFill="1" applyBorder="1" applyAlignment="1">
      <alignment horizontal="centerContinuous"/>
      <protection/>
    </xf>
    <xf numFmtId="1" fontId="11" fillId="0" borderId="18" xfId="98" applyNumberFormat="1" applyFont="1" applyFill="1" applyBorder="1" applyAlignment="1">
      <alignment horizontal="centerContinuous"/>
      <protection/>
    </xf>
    <xf numFmtId="1" fontId="11" fillId="0" borderId="25" xfId="98" applyNumberFormat="1" applyFont="1" applyFill="1" applyBorder="1" applyAlignment="1">
      <alignment horizontal="centerContinuous"/>
      <protection/>
    </xf>
    <xf numFmtId="0" fontId="11" fillId="0" borderId="17" xfId="98" applyFont="1" applyFill="1" applyBorder="1" applyAlignment="1">
      <alignment horizontal="centerContinuous"/>
      <protection/>
    </xf>
    <xf numFmtId="0" fontId="23" fillId="0" borderId="0" xfId="0" applyFont="1" applyAlignment="1">
      <alignment vertical="top" wrapText="1"/>
    </xf>
    <xf numFmtId="1" fontId="3" fillId="0" borderId="0" xfId="97" applyNumberFormat="1" applyFont="1" applyFill="1" applyBorder="1">
      <alignment/>
      <protection/>
    </xf>
    <xf numFmtId="0" fontId="3" fillId="0" borderId="0" xfId="0" applyFont="1" applyAlignment="1">
      <alignment/>
    </xf>
    <xf numFmtId="1" fontId="10" fillId="0" borderId="0" xfId="98" applyNumberFormat="1" applyFont="1" applyFill="1">
      <alignment/>
      <protection/>
    </xf>
    <xf numFmtId="190" fontId="0" fillId="0" borderId="15" xfId="98" applyNumberFormat="1" applyFont="1" applyFill="1" applyBorder="1">
      <alignment/>
      <protection/>
    </xf>
    <xf numFmtId="190" fontId="0" fillId="0" borderId="0" xfId="98" applyNumberFormat="1" applyFont="1" applyFill="1" applyBorder="1">
      <alignment/>
      <protection/>
    </xf>
    <xf numFmtId="1" fontId="20" fillId="0" borderId="0" xfId="98" applyNumberFormat="1" applyFont="1" applyFill="1" applyAlignment="1">
      <alignment horizontal="right"/>
      <protection/>
    </xf>
    <xf numFmtId="190" fontId="20" fillId="0" borderId="4" xfId="98" applyNumberFormat="1" applyFont="1" applyFill="1" applyBorder="1" applyAlignment="1">
      <alignment horizontal="right"/>
      <protection/>
    </xf>
    <xf numFmtId="190" fontId="20" fillId="0" borderId="16" xfId="98" applyNumberFormat="1" applyFont="1" applyFill="1" applyBorder="1" applyAlignment="1">
      <alignment horizontal="right"/>
      <protection/>
    </xf>
    <xf numFmtId="190" fontId="20" fillId="0" borderId="26" xfId="98" applyNumberFormat="1" applyFont="1" applyFill="1" applyBorder="1" applyAlignment="1">
      <alignment horizontal="right"/>
      <protection/>
    </xf>
    <xf numFmtId="0" fontId="11" fillId="0" borderId="19" xfId="97" applyFont="1" applyFill="1" applyBorder="1">
      <alignment/>
      <protection/>
    </xf>
    <xf numFmtId="0" fontId="0" fillId="0" borderId="0" xfId="0" applyFont="1" applyFill="1" applyAlignment="1">
      <alignment horizontal="right"/>
    </xf>
    <xf numFmtId="1" fontId="10" fillId="0" borderId="0" xfId="97" applyNumberFormat="1" applyFont="1" applyFill="1" applyAlignment="1">
      <alignment/>
      <protection/>
    </xf>
    <xf numFmtId="1" fontId="11" fillId="0" borderId="20" xfId="98" applyNumberFormat="1" applyFont="1" applyBorder="1" applyAlignment="1">
      <alignment horizontal="right"/>
      <protection/>
    </xf>
    <xf numFmtId="1" fontId="11" fillId="0" borderId="21" xfId="98" applyNumberFormat="1" applyFont="1" applyBorder="1" applyAlignment="1">
      <alignment horizontal="right"/>
      <protection/>
    </xf>
    <xf numFmtId="0" fontId="11" fillId="0" borderId="21" xfId="98" applyFont="1" applyBorder="1" applyAlignment="1">
      <alignment horizontal="right"/>
      <protection/>
    </xf>
    <xf numFmtId="190" fontId="11" fillId="0" borderId="4" xfId="98" applyNumberFormat="1" applyFont="1" applyBorder="1">
      <alignment/>
      <protection/>
    </xf>
    <xf numFmtId="190" fontId="11" fillId="0" borderId="16" xfId="98" applyNumberFormat="1" applyFont="1" applyBorder="1">
      <alignment/>
      <protection/>
    </xf>
    <xf numFmtId="190" fontId="11" fillId="0" borderId="15" xfId="98" applyNumberFormat="1" applyFont="1" applyBorder="1">
      <alignment/>
      <protection/>
    </xf>
    <xf numFmtId="190" fontId="11" fillId="0" borderId="0" xfId="98" applyNumberFormat="1" applyFont="1" applyBorder="1">
      <alignment/>
      <protection/>
    </xf>
    <xf numFmtId="190" fontId="10" fillId="0" borderId="4" xfId="98" applyNumberFormat="1" applyFont="1" applyBorder="1">
      <alignment/>
      <protection/>
    </xf>
    <xf numFmtId="190" fontId="10" fillId="0" borderId="16" xfId="98" applyNumberFormat="1" applyFont="1" applyBorder="1">
      <alignment/>
      <protection/>
    </xf>
    <xf numFmtId="0" fontId="8" fillId="0" borderId="0" xfId="0" applyFont="1" applyAlignment="1">
      <alignment/>
    </xf>
    <xf numFmtId="1" fontId="3" fillId="0" borderId="0" xfId="97" applyNumberFormat="1" applyFont="1" applyFill="1">
      <alignment/>
      <protection/>
    </xf>
    <xf numFmtId="191" fontId="11" fillId="0" borderId="0" xfId="98" applyNumberFormat="1" applyFont="1" applyFill="1" applyBorder="1" applyAlignment="1">
      <alignment horizontal="right"/>
      <protection/>
    </xf>
    <xf numFmtId="190" fontId="11" fillId="0" borderId="15" xfId="98" applyNumberFormat="1" applyFont="1" applyBorder="1" applyAlignment="1">
      <alignment horizontal="right"/>
      <protection/>
    </xf>
    <xf numFmtId="190" fontId="11" fillId="0" borderId="0" xfId="98" applyNumberFormat="1" applyFont="1" applyBorder="1" applyAlignment="1">
      <alignment horizontal="right"/>
      <protection/>
    </xf>
    <xf numFmtId="1" fontId="11" fillId="0" borderId="0" xfId="98" applyNumberFormat="1" applyFont="1" applyBorder="1" applyAlignment="1">
      <alignment horizontal="left"/>
      <protection/>
    </xf>
    <xf numFmtId="191" fontId="23" fillId="0" borderId="0" xfId="97" applyNumberFormat="1" applyFont="1" applyFill="1" applyBorder="1">
      <alignment/>
      <protection/>
    </xf>
    <xf numFmtId="190" fontId="20" fillId="0" borderId="27" xfId="98" applyNumberFormat="1" applyFont="1" applyFill="1" applyBorder="1" applyAlignment="1">
      <alignment horizontal="right"/>
      <protection/>
    </xf>
    <xf numFmtId="190" fontId="11" fillId="0" borderId="0" xfId="98" applyNumberFormat="1" applyFont="1" applyFill="1" applyBorder="1" applyAlignment="1">
      <alignment horizontal="right"/>
      <protection/>
    </xf>
    <xf numFmtId="191" fontId="11" fillId="0" borderId="4" xfId="98" applyNumberFormat="1" applyFont="1" applyBorder="1" applyAlignment="1">
      <alignment horizontal="right"/>
      <protection/>
    </xf>
    <xf numFmtId="191" fontId="11" fillId="0" borderId="16" xfId="98" applyNumberFormat="1" applyFont="1" applyBorder="1" applyAlignment="1">
      <alignment horizontal="right"/>
      <protection/>
    </xf>
    <xf numFmtId="191" fontId="11" fillId="0" borderId="15" xfId="98" applyNumberFormat="1" applyFont="1" applyBorder="1" applyAlignment="1">
      <alignment horizontal="right"/>
      <protection/>
    </xf>
    <xf numFmtId="191" fontId="11" fillId="0" borderId="0" xfId="98" applyNumberFormat="1" applyFont="1" applyBorder="1" applyAlignment="1">
      <alignment horizontal="right"/>
      <protection/>
    </xf>
    <xf numFmtId="1" fontId="11" fillId="0" borderId="16" xfId="98" applyNumberFormat="1" applyFont="1" applyBorder="1" applyAlignment="1">
      <alignment horizontal="left"/>
      <protection/>
    </xf>
    <xf numFmtId="190" fontId="11" fillId="0" borderId="4" xfId="98" applyNumberFormat="1" applyFont="1" applyBorder="1" applyAlignment="1">
      <alignment horizontal="right"/>
      <protection/>
    </xf>
    <xf numFmtId="190" fontId="11" fillId="0" borderId="16" xfId="98" applyNumberFormat="1" applyFont="1" applyBorder="1" applyAlignment="1">
      <alignment horizontal="right"/>
      <protection/>
    </xf>
    <xf numFmtId="191" fontId="11" fillId="0" borderId="26" xfId="98" applyNumberFormat="1" applyFont="1" applyBorder="1" applyAlignment="1">
      <alignment horizontal="right"/>
      <protection/>
    </xf>
    <xf numFmtId="1" fontId="11" fillId="0" borderId="16" xfId="98" applyNumberFormat="1" applyFont="1" applyFill="1" applyBorder="1" applyAlignment="1">
      <alignment horizontal="left"/>
      <protection/>
    </xf>
    <xf numFmtId="191" fontId="11" fillId="0" borderId="15" xfId="98" applyNumberFormat="1" applyFont="1" applyFill="1" applyBorder="1" applyAlignment="1">
      <alignment horizontal="right"/>
      <protection/>
    </xf>
    <xf numFmtId="190" fontId="0" fillId="0" borderId="15" xfId="98" applyNumberFormat="1" applyFont="1" applyFill="1" applyBorder="1" applyAlignment="1">
      <alignment horizontal="right"/>
      <protection/>
    </xf>
    <xf numFmtId="190" fontId="0" fillId="0" borderId="0" xfId="98" applyNumberFormat="1" applyFont="1" applyFill="1" applyBorder="1" applyAlignment="1">
      <alignment horizontal="right"/>
      <protection/>
    </xf>
    <xf numFmtId="190" fontId="20" fillId="0" borderId="4" xfId="98" applyNumberFormat="1" applyFont="1" applyFill="1" applyBorder="1">
      <alignment/>
      <protection/>
    </xf>
    <xf numFmtId="190" fontId="20" fillId="0" borderId="16" xfId="98" applyNumberFormat="1" applyFont="1" applyFill="1" applyBorder="1">
      <alignment/>
      <protection/>
    </xf>
    <xf numFmtId="0" fontId="0" fillId="0" borderId="15" xfId="0" applyFill="1" applyBorder="1" applyAlignment="1">
      <alignment/>
    </xf>
    <xf numFmtId="0" fontId="0" fillId="0" borderId="19" xfId="0" applyFill="1" applyBorder="1" applyAlignment="1">
      <alignment/>
    </xf>
    <xf numFmtId="0" fontId="0" fillId="0" borderId="0" xfId="0" applyFill="1" applyAlignment="1">
      <alignment/>
    </xf>
    <xf numFmtId="0" fontId="0" fillId="0" borderId="0" xfId="93" applyFont="1" applyFill="1" applyBorder="1">
      <alignment/>
      <protection/>
    </xf>
    <xf numFmtId="0" fontId="0" fillId="0" borderId="0" xfId="93" applyFont="1" applyFill="1">
      <alignment/>
      <protection/>
    </xf>
    <xf numFmtId="0" fontId="22" fillId="0" borderId="0" xfId="93" applyFont="1">
      <alignment/>
      <protection/>
    </xf>
    <xf numFmtId="190" fontId="11" fillId="0" borderId="15" xfId="97" applyNumberFormat="1" applyFont="1" applyFill="1" applyBorder="1">
      <alignment/>
      <protection/>
    </xf>
    <xf numFmtId="190" fontId="11" fillId="0" borderId="0" xfId="97" applyNumberFormat="1" applyFont="1" applyFill="1">
      <alignment/>
      <protection/>
    </xf>
    <xf numFmtId="190" fontId="0" fillId="0" borderId="15" xfId="0" applyNumberFormat="1" applyFill="1" applyBorder="1" applyAlignment="1">
      <alignment/>
    </xf>
    <xf numFmtId="190" fontId="0" fillId="0" borderId="0" xfId="0" applyNumberFormat="1" applyFill="1" applyAlignment="1">
      <alignment/>
    </xf>
    <xf numFmtId="190" fontId="0" fillId="0" borderId="0" xfId="98" applyNumberFormat="1" applyFont="1" applyFill="1">
      <alignment/>
      <protection/>
    </xf>
    <xf numFmtId="0" fontId="0" fillId="0" borderId="0" xfId="93" applyFont="1">
      <alignment/>
      <protection/>
    </xf>
    <xf numFmtId="191" fontId="10" fillId="0" borderId="0" xfId="98" applyNumberFormat="1" applyFont="1" applyFill="1" applyBorder="1">
      <alignment/>
      <protection/>
    </xf>
    <xf numFmtId="0" fontId="20" fillId="0" borderId="0" xfId="93" applyFont="1" applyFill="1">
      <alignment/>
      <protection/>
    </xf>
    <xf numFmtId="0" fontId="10" fillId="0" borderId="0" xfId="98" applyFont="1" applyFill="1" applyAlignment="1">
      <alignment horizontal="right"/>
      <protection/>
    </xf>
    <xf numFmtId="191" fontId="11" fillId="0" borderId="19" xfId="98" applyNumberFormat="1" applyFont="1" applyFill="1" applyBorder="1">
      <alignment/>
      <protection/>
    </xf>
    <xf numFmtId="0" fontId="11" fillId="0" borderId="0" xfId="98" applyFont="1" applyFill="1" applyBorder="1" applyAlignment="1">
      <alignment horizontal="right"/>
      <protection/>
    </xf>
    <xf numFmtId="0" fontId="11" fillId="0" borderId="15" xfId="98" applyFont="1" applyFill="1" applyBorder="1" applyAlignment="1">
      <alignment horizontal="right"/>
      <protection/>
    </xf>
    <xf numFmtId="0" fontId="11" fillId="0" borderId="19" xfId="98" applyFont="1" applyFill="1" applyBorder="1" applyAlignment="1">
      <alignment horizontal="right"/>
      <protection/>
    </xf>
    <xf numFmtId="0" fontId="10" fillId="0" borderId="0" xfId="98" applyFont="1" applyFill="1" applyBorder="1">
      <alignment/>
      <protection/>
    </xf>
    <xf numFmtId="0" fontId="11" fillId="0" borderId="20" xfId="98" applyFont="1" applyFill="1" applyBorder="1" applyAlignment="1">
      <alignment horizontal="right"/>
      <protection/>
    </xf>
    <xf numFmtId="0" fontId="10" fillId="0" borderId="18" xfId="98" applyFont="1" applyFill="1" applyBorder="1">
      <alignment/>
      <protection/>
    </xf>
    <xf numFmtId="0" fontId="11" fillId="0" borderId="15" xfId="98" applyFont="1" applyFill="1" applyBorder="1" applyAlignment="1">
      <alignment horizontal="centerContinuous"/>
      <protection/>
    </xf>
    <xf numFmtId="0" fontId="10" fillId="0" borderId="0" xfId="98" applyFont="1" applyFill="1" applyBorder="1" applyAlignment="1">
      <alignment horizontal="left"/>
      <protection/>
    </xf>
    <xf numFmtId="0" fontId="11" fillId="0" borderId="12" xfId="98" applyFont="1" applyFill="1" applyBorder="1">
      <alignment/>
      <protection/>
    </xf>
    <xf numFmtId="0" fontId="10" fillId="0" borderId="0" xfId="98" applyFont="1" applyFill="1" applyAlignment="1">
      <alignment horizontal="centerContinuous"/>
      <protection/>
    </xf>
    <xf numFmtId="0" fontId="10" fillId="0" borderId="0" xfId="98" applyFont="1" applyFill="1" applyAlignment="1">
      <alignment horizontal="center"/>
      <protection/>
    </xf>
    <xf numFmtId="0" fontId="0" fillId="0" borderId="0" xfId="93" applyFont="1" applyBorder="1">
      <alignment/>
      <protection/>
    </xf>
    <xf numFmtId="1" fontId="0" fillId="0" borderId="0" xfId="93" applyNumberFormat="1" applyFont="1" applyFill="1">
      <alignment/>
      <protection/>
    </xf>
    <xf numFmtId="3" fontId="11" fillId="0" borderId="0" xfId="98" applyNumberFormat="1" applyFont="1" applyFill="1" applyBorder="1" applyAlignment="1">
      <alignment horizontal="right"/>
      <protection/>
    </xf>
    <xf numFmtId="3" fontId="11" fillId="0" borderId="15" xfId="98" applyNumberFormat="1" applyFont="1" applyFill="1" applyBorder="1" applyAlignment="1">
      <alignment horizontal="right"/>
      <protection/>
    </xf>
    <xf numFmtId="0" fontId="0" fillId="0" borderId="25" xfId="93" applyFont="1" applyFill="1" applyBorder="1">
      <alignment/>
      <protection/>
    </xf>
    <xf numFmtId="1" fontId="11" fillId="0" borderId="0" xfId="98" applyNumberFormat="1" applyFont="1" applyFill="1" applyBorder="1" applyAlignment="1">
      <alignment horizontal="left"/>
      <protection/>
    </xf>
    <xf numFmtId="1" fontId="11" fillId="0" borderId="0" xfId="98" applyNumberFormat="1" applyFont="1" applyFill="1" applyBorder="1" applyAlignment="1">
      <alignment horizontal="right"/>
      <protection/>
    </xf>
    <xf numFmtId="1" fontId="11" fillId="0" borderId="15" xfId="98" applyNumberFormat="1" applyFont="1" applyFill="1" applyBorder="1" applyAlignment="1">
      <alignment horizontal="right"/>
      <protection/>
    </xf>
    <xf numFmtId="0" fontId="11" fillId="0" borderId="26" xfId="98" applyFont="1" applyFill="1" applyBorder="1" applyAlignment="1">
      <alignment horizontal="right"/>
      <protection/>
    </xf>
    <xf numFmtId="0" fontId="11" fillId="0" borderId="25" xfId="98" applyFont="1" applyFill="1" applyBorder="1" applyAlignment="1">
      <alignment horizontal="centerContinuous"/>
      <protection/>
    </xf>
    <xf numFmtId="1" fontId="10" fillId="0" borderId="0" xfId="98" applyNumberFormat="1" applyFont="1" applyFill="1" applyAlignment="1">
      <alignment horizontal="center"/>
      <protection/>
    </xf>
    <xf numFmtId="3" fontId="11" fillId="0" borderId="25" xfId="98" applyNumberFormat="1" applyFont="1" applyFill="1" applyBorder="1" applyAlignment="1">
      <alignment horizontal="right"/>
      <protection/>
    </xf>
    <xf numFmtId="191" fontId="11" fillId="0" borderId="25" xfId="98" applyNumberFormat="1" applyFont="1" applyBorder="1">
      <alignment/>
      <protection/>
    </xf>
    <xf numFmtId="3" fontId="11" fillId="0" borderId="19" xfId="98" applyNumberFormat="1" applyFont="1" applyFill="1" applyBorder="1" applyAlignment="1">
      <alignment horizontal="right"/>
      <protection/>
    </xf>
    <xf numFmtId="0" fontId="23" fillId="0" borderId="0" xfId="98" applyFont="1" applyFill="1">
      <alignment/>
      <protection/>
    </xf>
    <xf numFmtId="1" fontId="24" fillId="0" borderId="0" xfId="98" applyNumberFormat="1" applyFont="1" applyBorder="1">
      <alignment/>
      <protection/>
    </xf>
    <xf numFmtId="1" fontId="24" fillId="0" borderId="0" xfId="98" applyNumberFormat="1" applyFont="1" applyFill="1" applyBorder="1" applyAlignment="1">
      <alignment horizontal="left"/>
      <protection/>
    </xf>
    <xf numFmtId="1" fontId="10" fillId="0" borderId="0" xfId="98" applyNumberFormat="1" applyFont="1" applyFill="1" applyAlignment="1">
      <alignment/>
      <protection/>
    </xf>
    <xf numFmtId="0" fontId="0" fillId="0" borderId="0" xfId="93">
      <alignment/>
      <protection/>
    </xf>
    <xf numFmtId="1" fontId="0" fillId="0" borderId="0" xfId="96" applyNumberFormat="1" applyFont="1" applyFill="1" applyAlignment="1">
      <alignment horizontal="left"/>
      <protection/>
    </xf>
    <xf numFmtId="191" fontId="0" fillId="0" borderId="0" xfId="93" applyNumberFormat="1" applyFont="1" applyFill="1">
      <alignment/>
      <protection/>
    </xf>
    <xf numFmtId="1" fontId="11" fillId="0" borderId="19" xfId="97" applyNumberFormat="1" applyFont="1" applyFill="1" applyBorder="1">
      <alignment/>
      <protection/>
    </xf>
    <xf numFmtId="1" fontId="10" fillId="0" borderId="19" xfId="97" applyNumberFormat="1" applyFont="1" applyFill="1" applyBorder="1">
      <alignment/>
      <protection/>
    </xf>
    <xf numFmtId="0" fontId="11" fillId="0" borderId="0" xfId="98" applyFont="1" applyBorder="1" applyAlignment="1">
      <alignment horizontal="right"/>
      <protection/>
    </xf>
    <xf numFmtId="1" fontId="11" fillId="0" borderId="0" xfId="98" applyNumberFormat="1" applyFont="1" applyBorder="1" applyAlignment="1">
      <alignment horizontal="right"/>
      <protection/>
    </xf>
    <xf numFmtId="1" fontId="11" fillId="0" borderId="15" xfId="98" applyNumberFormat="1" applyFont="1" applyBorder="1" applyAlignment="1">
      <alignment horizontal="right"/>
      <protection/>
    </xf>
    <xf numFmtId="0" fontId="11" fillId="0" borderId="19" xfId="98" applyFont="1" applyBorder="1" applyAlignment="1">
      <alignment horizontal="right"/>
      <protection/>
    </xf>
    <xf numFmtId="191" fontId="11" fillId="0" borderId="0" xfId="98" applyNumberFormat="1" applyFont="1">
      <alignment/>
      <protection/>
    </xf>
    <xf numFmtId="0" fontId="11" fillId="0" borderId="16" xfId="98" applyFont="1" applyBorder="1">
      <alignment/>
      <protection/>
    </xf>
    <xf numFmtId="0" fontId="11" fillId="0" borderId="4" xfId="98" applyFont="1" applyBorder="1">
      <alignment/>
      <protection/>
    </xf>
    <xf numFmtId="0" fontId="11" fillId="0" borderId="26" xfId="98" applyFont="1" applyBorder="1">
      <alignment/>
      <protection/>
    </xf>
    <xf numFmtId="1" fontId="2" fillId="0" borderId="16" xfId="97" applyNumberFormat="1" applyFont="1" applyFill="1" applyBorder="1">
      <alignment/>
      <protection/>
    </xf>
    <xf numFmtId="0" fontId="23" fillId="0" borderId="0" xfId="97" applyFont="1" applyFill="1">
      <alignment/>
      <protection/>
    </xf>
    <xf numFmtId="0" fontId="23" fillId="0" borderId="0" xfId="0" applyFont="1" applyFill="1" applyAlignment="1">
      <alignment/>
    </xf>
    <xf numFmtId="0" fontId="23" fillId="0" borderId="0" xfId="0" applyFont="1" applyAlignment="1">
      <alignment/>
    </xf>
    <xf numFmtId="191" fontId="23" fillId="0" borderId="0" xfId="97" applyNumberFormat="1" applyFont="1" applyFill="1">
      <alignment/>
      <protection/>
    </xf>
    <xf numFmtId="1" fontId="23" fillId="0" borderId="0" xfId="98" applyNumberFormat="1" applyFont="1" applyFill="1" applyAlignment="1">
      <alignment vertical="center" wrapText="1"/>
      <protection/>
    </xf>
    <xf numFmtId="0" fontId="23" fillId="0" borderId="0" xfId="93" applyFont="1" applyFill="1">
      <alignment/>
      <protection/>
    </xf>
    <xf numFmtId="1" fontId="23" fillId="0" borderId="0" xfId="96" applyNumberFormat="1" applyFont="1" applyFill="1" applyAlignment="1">
      <alignment horizontal="left"/>
      <protection/>
    </xf>
    <xf numFmtId="1" fontId="0" fillId="0" borderId="0" xfId="97" applyNumberFormat="1" applyFont="1" applyFill="1" quotePrefix="1">
      <alignment/>
      <protection/>
    </xf>
    <xf numFmtId="0" fontId="0" fillId="0" borderId="0" xfId="97" applyFont="1" applyFill="1">
      <alignment/>
      <protection/>
    </xf>
    <xf numFmtId="1" fontId="64" fillId="0" borderId="0" xfId="98" applyNumberFormat="1" applyFont="1" applyBorder="1" applyAlignment="1">
      <alignment horizontal="center"/>
      <protection/>
    </xf>
    <xf numFmtId="1" fontId="0" fillId="0" borderId="0" xfId="98" applyNumberFormat="1" applyFont="1" applyFill="1" applyBorder="1" applyAlignment="1">
      <alignment horizontal="left" wrapText="1"/>
      <protection/>
    </xf>
    <xf numFmtId="0" fontId="23" fillId="0" borderId="0" xfId="0" applyFont="1" applyBorder="1" applyAlignment="1">
      <alignment horizontal="right"/>
    </xf>
    <xf numFmtId="0" fontId="65" fillId="0" borderId="0" xfId="0" applyFont="1" applyAlignment="1">
      <alignment/>
    </xf>
    <xf numFmtId="0" fontId="25" fillId="0" borderId="0" xfId="0" applyFont="1" applyBorder="1" applyAlignment="1">
      <alignment horizontal="right"/>
    </xf>
    <xf numFmtId="0" fontId="25" fillId="0" borderId="0" xfId="0" applyFont="1" applyAlignment="1">
      <alignment/>
    </xf>
    <xf numFmtId="0" fontId="25" fillId="0" borderId="0" xfId="0" applyFont="1" applyBorder="1" applyAlignment="1">
      <alignment/>
    </xf>
    <xf numFmtId="1" fontId="66" fillId="0" borderId="0" xfId="98" applyNumberFormat="1" applyFont="1" applyFill="1" applyAlignment="1">
      <alignment horizontal="centerContinuous"/>
      <protection/>
    </xf>
    <xf numFmtId="1" fontId="67" fillId="0" borderId="0" xfId="98" applyNumberFormat="1" applyFont="1" applyAlignment="1">
      <alignment horizontal="centerContinuous"/>
      <protection/>
    </xf>
    <xf numFmtId="0" fontId="67" fillId="0" borderId="0" xfId="98" applyFont="1" applyAlignment="1">
      <alignment horizontal="centerContinuous"/>
      <protection/>
    </xf>
    <xf numFmtId="0" fontId="67" fillId="0" borderId="0" xfId="98" applyFont="1" applyBorder="1" applyAlignment="1">
      <alignment horizontal="centerContinuous"/>
      <protection/>
    </xf>
    <xf numFmtId="0" fontId="67" fillId="0" borderId="0" xfId="98" applyFont="1">
      <alignment/>
      <protection/>
    </xf>
    <xf numFmtId="1" fontId="68" fillId="0" borderId="0" xfId="98" applyNumberFormat="1" applyFont="1" applyFill="1" applyAlignment="1">
      <alignment horizontal="centerContinuous"/>
      <protection/>
    </xf>
    <xf numFmtId="1" fontId="67" fillId="0" borderId="0" xfId="98" applyNumberFormat="1" applyFont="1" applyFill="1" applyAlignment="1">
      <alignment horizontal="centerContinuous"/>
      <protection/>
    </xf>
    <xf numFmtId="0" fontId="67" fillId="0" borderId="0" xfId="98" applyFont="1" applyFill="1" applyAlignment="1">
      <alignment horizontal="centerContinuous"/>
      <protection/>
    </xf>
    <xf numFmtId="0" fontId="67" fillId="0" borderId="0" xfId="98" applyFont="1" applyFill="1">
      <alignment/>
      <protection/>
    </xf>
    <xf numFmtId="1" fontId="66" fillId="0" borderId="0" xfId="98" applyNumberFormat="1" applyFont="1" applyAlignment="1">
      <alignment horizontal="centerContinuous"/>
      <protection/>
    </xf>
    <xf numFmtId="0" fontId="66" fillId="0" borderId="0" xfId="98" applyFont="1" applyFill="1">
      <alignment/>
      <protection/>
    </xf>
    <xf numFmtId="1" fontId="66" fillId="0" borderId="0" xfId="97" applyNumberFormat="1" applyFont="1" applyFill="1" applyAlignment="1">
      <alignment horizontal="centerContinuous"/>
      <protection/>
    </xf>
    <xf numFmtId="0" fontId="66" fillId="0" borderId="0" xfId="97" applyFont="1" applyFill="1" applyAlignment="1">
      <alignment horizontal="centerContinuous"/>
      <protection/>
    </xf>
    <xf numFmtId="0" fontId="67" fillId="0" borderId="0" xfId="0" applyFont="1" applyFill="1" applyAlignment="1">
      <alignment/>
    </xf>
    <xf numFmtId="1" fontId="68" fillId="0" borderId="0" xfId="97" applyNumberFormat="1" applyFont="1" applyFill="1" applyAlignment="1">
      <alignment horizontal="centerContinuous"/>
      <protection/>
    </xf>
    <xf numFmtId="0" fontId="68" fillId="0" borderId="0" xfId="97" applyFont="1" applyFill="1" applyAlignment="1">
      <alignment horizontal="centerContinuous"/>
      <protection/>
    </xf>
    <xf numFmtId="0" fontId="69" fillId="0" borderId="0" xfId="0" applyFont="1" applyFill="1" applyAlignment="1">
      <alignment/>
    </xf>
    <xf numFmtId="0" fontId="67" fillId="0" borderId="0" xfId="93" applyFont="1" applyFill="1" applyBorder="1">
      <alignment/>
      <protection/>
    </xf>
    <xf numFmtId="0" fontId="66" fillId="0" borderId="0" xfId="98" applyFont="1" applyFill="1" applyAlignment="1">
      <alignment horizontal="centerContinuous"/>
      <protection/>
    </xf>
    <xf numFmtId="0" fontId="70" fillId="0" borderId="0" xfId="93" applyFont="1" applyFill="1">
      <alignment/>
      <protection/>
    </xf>
    <xf numFmtId="0" fontId="67" fillId="0" borderId="0" xfId="93" applyFont="1" applyFill="1">
      <alignment/>
      <protection/>
    </xf>
    <xf numFmtId="0" fontId="14" fillId="0" borderId="0" xfId="60" applyFill="1" applyAlignment="1" applyProtection="1">
      <alignment/>
      <protection/>
    </xf>
    <xf numFmtId="1" fontId="0" fillId="0" borderId="0" xfId="98" applyNumberFormat="1" applyFont="1" applyFill="1" applyBorder="1" applyAlignment="1">
      <alignment horizontal="left"/>
      <protection/>
    </xf>
    <xf numFmtId="3" fontId="11" fillId="0" borderId="16" xfId="98" applyNumberFormat="1" applyFont="1" applyFill="1" applyBorder="1" applyAlignment="1">
      <alignment horizontal="right"/>
      <protection/>
    </xf>
    <xf numFmtId="0" fontId="0" fillId="0" borderId="28" xfId="93" applyNumberFormat="1" applyFont="1" applyFill="1" applyBorder="1">
      <alignment/>
      <protection/>
    </xf>
    <xf numFmtId="0" fontId="0" fillId="0" borderId="19" xfId="93" applyNumberFormat="1" applyFont="1" applyFill="1" applyBorder="1">
      <alignment/>
      <protection/>
    </xf>
    <xf numFmtId="0" fontId="0" fillId="0" borderId="0" xfId="93" applyNumberFormat="1" applyFont="1" applyFill="1" applyBorder="1">
      <alignment/>
      <protection/>
    </xf>
    <xf numFmtId="191" fontId="0" fillId="0" borderId="0" xfId="0" applyNumberFormat="1" applyFont="1" applyFill="1" applyAlignment="1">
      <alignment/>
    </xf>
    <xf numFmtId="0" fontId="16" fillId="0" borderId="29" xfId="0" applyFont="1" applyBorder="1" applyAlignment="1">
      <alignment horizontal="left"/>
    </xf>
    <xf numFmtId="0" fontId="16" fillId="0" borderId="30" xfId="0" applyFont="1" applyBorder="1" applyAlignment="1">
      <alignment horizontal="left"/>
    </xf>
    <xf numFmtId="0" fontId="17" fillId="0" borderId="29" xfId="0" applyFont="1" applyBorder="1" applyAlignment="1">
      <alignment horizontal="left"/>
    </xf>
    <xf numFmtId="0" fontId="17" fillId="0" borderId="30" xfId="0" applyFont="1" applyBorder="1" applyAlignment="1">
      <alignment horizontal="left"/>
    </xf>
    <xf numFmtId="1" fontId="11" fillId="0" borderId="13" xfId="98" applyNumberFormat="1" applyFont="1" applyBorder="1" applyAlignment="1">
      <alignment horizontal="center"/>
      <protection/>
    </xf>
    <xf numFmtId="1" fontId="11" fillId="0" borderId="12" xfId="98" applyNumberFormat="1" applyFont="1" applyBorder="1" applyAlignment="1">
      <alignment horizontal="center"/>
      <protection/>
    </xf>
    <xf numFmtId="1" fontId="11" fillId="0" borderId="14" xfId="98" applyNumberFormat="1" applyFont="1" applyBorder="1" applyAlignment="1">
      <alignment horizontal="center"/>
      <protection/>
    </xf>
    <xf numFmtId="1" fontId="11" fillId="0" borderId="25" xfId="98" applyNumberFormat="1" applyFont="1" applyBorder="1" applyAlignment="1">
      <alignment horizontal="center"/>
      <protection/>
    </xf>
    <xf numFmtId="1" fontId="11" fillId="0" borderId="18" xfId="98" applyNumberFormat="1" applyFont="1" applyBorder="1" applyAlignment="1">
      <alignment horizontal="center"/>
      <protection/>
    </xf>
    <xf numFmtId="1" fontId="11" fillId="0" borderId="17" xfId="98" applyNumberFormat="1" applyFont="1" applyBorder="1" applyAlignment="1">
      <alignment horizontal="center"/>
      <protection/>
    </xf>
    <xf numFmtId="1" fontId="11" fillId="0" borderId="13" xfId="98" applyNumberFormat="1" applyFont="1" applyFill="1" applyBorder="1" applyAlignment="1">
      <alignment horizontal="center"/>
      <protection/>
    </xf>
    <xf numFmtId="1" fontId="11" fillId="0" borderId="12" xfId="98" applyNumberFormat="1" applyFont="1" applyFill="1" applyBorder="1" applyAlignment="1">
      <alignment horizontal="center"/>
      <protection/>
    </xf>
    <xf numFmtId="1" fontId="11" fillId="0" borderId="14" xfId="98" applyNumberFormat="1" applyFont="1" applyFill="1" applyBorder="1" applyAlignment="1">
      <alignment horizontal="center"/>
      <protection/>
    </xf>
    <xf numFmtId="1" fontId="11" fillId="0" borderId="25" xfId="98" applyNumberFormat="1" applyFont="1" applyFill="1" applyBorder="1" applyAlignment="1">
      <alignment horizontal="center"/>
      <protection/>
    </xf>
    <xf numFmtId="1" fontId="11" fillId="0" borderId="18" xfId="98" applyNumberFormat="1" applyFont="1" applyFill="1" applyBorder="1" applyAlignment="1">
      <alignment horizontal="center"/>
      <protection/>
    </xf>
    <xf numFmtId="1" fontId="11" fillId="0" borderId="17" xfId="98" applyNumberFormat="1" applyFont="1" applyFill="1" applyBorder="1" applyAlignment="1">
      <alignment horizontal="center"/>
      <protection/>
    </xf>
    <xf numFmtId="1" fontId="11" fillId="0" borderId="15" xfId="98" applyNumberFormat="1" applyFont="1" applyBorder="1" applyAlignment="1">
      <alignment horizontal="center"/>
      <protection/>
    </xf>
    <xf numFmtId="1" fontId="11" fillId="0" borderId="0" xfId="98" applyNumberFormat="1" applyFont="1" applyBorder="1" applyAlignment="1">
      <alignment horizontal="center"/>
      <protection/>
    </xf>
    <xf numFmtId="1" fontId="11" fillId="0" borderId="19" xfId="98" applyNumberFormat="1" applyFont="1" applyBorder="1" applyAlignment="1">
      <alignment horizontal="center"/>
      <protection/>
    </xf>
    <xf numFmtId="1" fontId="0" fillId="0" borderId="25" xfId="98" applyNumberFormat="1" applyFont="1" applyFill="1" applyBorder="1" applyAlignment="1">
      <alignment horizontal="center"/>
      <protection/>
    </xf>
    <xf numFmtId="1" fontId="0" fillId="0" borderId="18" xfId="98" applyNumberFormat="1" applyFont="1" applyFill="1" applyBorder="1" applyAlignment="1">
      <alignment horizontal="center"/>
      <protection/>
    </xf>
    <xf numFmtId="1" fontId="0" fillId="0" borderId="17" xfId="98" applyNumberFormat="1" applyFont="1" applyFill="1" applyBorder="1" applyAlignment="1">
      <alignment horizontal="center"/>
      <protection/>
    </xf>
    <xf numFmtId="1" fontId="0" fillId="0" borderId="0" xfId="98" applyNumberFormat="1" applyFont="1" applyFill="1" applyAlignment="1">
      <alignment horizontal="left" vertical="center" wrapText="1"/>
      <protection/>
    </xf>
    <xf numFmtId="1" fontId="20" fillId="0" borderId="0" xfId="98" applyNumberFormat="1" applyFont="1" applyFill="1" applyAlignment="1">
      <alignment horizontal="center"/>
      <protection/>
    </xf>
    <xf numFmtId="1" fontId="0" fillId="0" borderId="13" xfId="98" applyNumberFormat="1" applyFont="1" applyFill="1" applyBorder="1" applyAlignment="1">
      <alignment horizontal="center"/>
      <protection/>
    </xf>
    <xf numFmtId="1" fontId="0" fillId="0" borderId="12" xfId="98" applyNumberFormat="1" applyFont="1" applyFill="1" applyBorder="1" applyAlignment="1">
      <alignment horizontal="center"/>
      <protection/>
    </xf>
    <xf numFmtId="1" fontId="0" fillId="0" borderId="14" xfId="98" applyNumberFormat="1" applyFont="1" applyFill="1" applyBorder="1" applyAlignment="1">
      <alignment horizontal="center"/>
      <protection/>
    </xf>
    <xf numFmtId="1" fontId="23" fillId="0" borderId="0" xfId="98" applyNumberFormat="1" applyFont="1" applyFill="1" applyAlignment="1">
      <alignment horizontal="left" vertical="center" wrapText="1"/>
      <protection/>
    </xf>
    <xf numFmtId="1" fontId="10" fillId="0" borderId="0" xfId="97" applyNumberFormat="1" applyFont="1" applyFill="1" applyAlignment="1">
      <alignment horizontal="center"/>
      <protection/>
    </xf>
    <xf numFmtId="1" fontId="68" fillId="0" borderId="0" xfId="98" applyNumberFormat="1" applyFont="1" applyFill="1" applyAlignment="1">
      <alignment horizontal="center"/>
      <protection/>
    </xf>
    <xf numFmtId="1" fontId="66" fillId="0" borderId="0" xfId="98" applyNumberFormat="1" applyFont="1" applyFill="1" applyAlignment="1">
      <alignment horizontal="center"/>
      <protection/>
    </xf>
    <xf numFmtId="1" fontId="10" fillId="0" borderId="0" xfId="98" applyNumberFormat="1" applyFont="1" applyFill="1" applyAlignment="1">
      <alignment horizontal="center"/>
      <protection/>
    </xf>
    <xf numFmtId="0" fontId="10" fillId="0" borderId="0" xfId="98" applyFont="1" applyFill="1" applyAlignment="1">
      <alignment horizontal="center"/>
      <protection/>
    </xf>
    <xf numFmtId="0" fontId="11" fillId="0" borderId="23" xfId="98" applyFont="1" applyFill="1" applyBorder="1" applyAlignment="1">
      <alignment horizontal="center"/>
      <protection/>
    </xf>
    <xf numFmtId="0" fontId="11" fillId="0" borderId="24" xfId="98" applyFont="1" applyFill="1" applyBorder="1" applyAlignment="1">
      <alignment horizontal="center"/>
      <protection/>
    </xf>
    <xf numFmtId="1" fontId="11" fillId="0" borderId="20" xfId="98" applyNumberFormat="1" applyFont="1" applyFill="1" applyBorder="1" applyAlignment="1">
      <alignment horizontal="center"/>
      <protection/>
    </xf>
    <xf numFmtId="1" fontId="11" fillId="0" borderId="22" xfId="98" applyNumberFormat="1" applyFont="1" applyFill="1" applyBorder="1" applyAlignment="1">
      <alignment horizontal="center"/>
      <protection/>
    </xf>
    <xf numFmtId="0" fontId="11" fillId="0" borderId="13" xfId="98" applyFont="1" applyFill="1" applyBorder="1" applyAlignment="1">
      <alignment horizontal="center"/>
      <protection/>
    </xf>
    <xf numFmtId="0" fontId="11" fillId="0" borderId="12" xfId="98" applyFont="1" applyFill="1" applyBorder="1" applyAlignment="1">
      <alignment horizontal="center"/>
      <protection/>
    </xf>
    <xf numFmtId="0" fontId="11" fillId="0" borderId="14" xfId="98" applyFont="1" applyFill="1" applyBorder="1" applyAlignment="1">
      <alignment horizontal="center"/>
      <protection/>
    </xf>
    <xf numFmtId="1" fontId="64" fillId="0" borderId="0" xfId="98" applyNumberFormat="1" applyFont="1" applyFill="1" applyAlignment="1">
      <alignment horizontal="center"/>
      <protection/>
    </xf>
  </cellXfs>
  <cellStyles count="99">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 2" xfId="45"/>
    <cellStyle name="decimalen 3" xfId="46"/>
    <cellStyle name="decimalenpunt2" xfId="47"/>
    <cellStyle name="Gekoppelde cel" xfId="48"/>
    <cellStyle name="Followed Hyperlink" xfId="49"/>
    <cellStyle name="Goed" xfId="50"/>
    <cellStyle name="Header" xfId="51"/>
    <cellStyle name="Header 2" xfId="52"/>
    <cellStyle name="Header 2 2" xfId="53"/>
    <cellStyle name="Header 2 3" xfId="54"/>
    <cellStyle name="Header 2 4" xfId="55"/>
    <cellStyle name="Header 3" xfId="56"/>
    <cellStyle name="Header 4" xfId="57"/>
    <cellStyle name="Header 5" xfId="58"/>
    <cellStyle name="Header 6" xfId="59"/>
    <cellStyle name="Hyperlink" xfId="60"/>
    <cellStyle name="Invoer" xfId="61"/>
    <cellStyle name="Comma" xfId="62"/>
    <cellStyle name="Comma [0]" xfId="63"/>
    <cellStyle name="komma1nul" xfId="64"/>
    <cellStyle name="komma1nul 2" xfId="65"/>
    <cellStyle name="komma1nul 3" xfId="66"/>
    <cellStyle name="komma2nul" xfId="67"/>
    <cellStyle name="komma2nul 2" xfId="68"/>
    <cellStyle name="komma2nul 3" xfId="69"/>
    <cellStyle name="Kop 1" xfId="70"/>
    <cellStyle name="Kop 2" xfId="71"/>
    <cellStyle name="Kop 3" xfId="72"/>
    <cellStyle name="Kop 4" xfId="73"/>
    <cellStyle name="Netten_1" xfId="74"/>
    <cellStyle name="Neutraal" xfId="75"/>
    <cellStyle name="nieuw" xfId="76"/>
    <cellStyle name="Niveau" xfId="77"/>
    <cellStyle name="Niveau 2" xfId="78"/>
    <cellStyle name="Niveau 3" xfId="79"/>
    <cellStyle name="Notitie" xfId="80"/>
    <cellStyle name="Ongeldig" xfId="81"/>
    <cellStyle name="perc1nul" xfId="82"/>
    <cellStyle name="perc1nul 2" xfId="83"/>
    <cellStyle name="perc1nul 3" xfId="84"/>
    <cellStyle name="perc2nul" xfId="85"/>
    <cellStyle name="perc2nul 2" xfId="86"/>
    <cellStyle name="perc2nul 3" xfId="87"/>
    <cellStyle name="perc3nul" xfId="88"/>
    <cellStyle name="perc3nul 2" xfId="89"/>
    <cellStyle name="perc3nul 3" xfId="90"/>
    <cellStyle name="perc4" xfId="91"/>
    <cellStyle name="Percent" xfId="92"/>
    <cellStyle name="Standaard 2" xfId="93"/>
    <cellStyle name="Standaard 3" xfId="94"/>
    <cellStyle name="Standaard 4" xfId="95"/>
    <cellStyle name="Standaard_96BUSO01" xfId="96"/>
    <cellStyle name="Standaard_96dsec21" xfId="97"/>
    <cellStyle name="Standaard_studiebewijzen_SO_0203" xfId="98"/>
    <cellStyle name="Subtotaal" xfId="99"/>
    <cellStyle name="Subtotaal 2" xfId="100"/>
    <cellStyle name="Subtotaal 3" xfId="101"/>
    <cellStyle name="Titel" xfId="102"/>
    <cellStyle name="Titel 2" xfId="103"/>
    <cellStyle name="Titel 3" xfId="104"/>
    <cellStyle name="Totaal" xfId="105"/>
    <cellStyle name="Totaal 2" xfId="106"/>
    <cellStyle name="Totaal 3" xfId="107"/>
    <cellStyle name="Uitvoer" xfId="108"/>
    <cellStyle name="Currency" xfId="109"/>
    <cellStyle name="Currency [0]" xfId="110"/>
    <cellStyle name="Verklarende tekst" xfId="111"/>
    <cellStyle name="Waarschuwingstekst"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abgklad\vermeule\leegtab\varia_se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7GODS04"/>
    </sheetNames>
    <sheetDataSet>
      <sheetData sheetId="0">
        <row r="2">
          <cell r="P2" t="str">
            <v>BUITENGEWOON</v>
          </cell>
          <cell r="Q2" t="str">
            <v>SECUNDAIR ONDERWIJS</v>
          </cell>
        </row>
        <row r="3">
          <cell r="P3" t="str">
            <v>Aantal leerlingen die een cursus godsdienst  </v>
          </cell>
          <cell r="Q3" t="str">
            <v>of niet-confessionele zedenleer volgen of vrijgesteld zijn</v>
          </cell>
        </row>
        <row r="5">
          <cell r="C5" t="str">
            <v>Katholieke godsdienst</v>
          </cell>
          <cell r="F5" t="str">
            <v>Protestantse godsdienst</v>
          </cell>
          <cell r="I5" t="str">
            <v>Israëlitische godsdienst</v>
          </cell>
          <cell r="L5" t="str">
            <v>Islamitische godsdienst</v>
          </cell>
          <cell r="O5" t="str">
            <v>Orthodoxe godsdienst</v>
          </cell>
          <cell r="R5" t="str">
            <v>Anglikaanse godsdienst</v>
          </cell>
          <cell r="U5" t="str">
            <v>Niet-confessionele zedenleer</v>
          </cell>
          <cell r="X5" t="str">
            <v>Vrijstelling</v>
          </cell>
          <cell r="AA5" t="str">
            <v>Cultuurspreiding</v>
          </cell>
          <cell r="AD5" t="str">
            <v>Algemeen totaal</v>
          </cell>
        </row>
        <row r="6">
          <cell r="B6" t="str">
            <v>J</v>
          </cell>
          <cell r="C6" t="str">
            <v>M</v>
          </cell>
          <cell r="D6" t="str">
            <v>T</v>
          </cell>
          <cell r="E6" t="str">
            <v>J</v>
          </cell>
          <cell r="F6" t="str">
            <v>M</v>
          </cell>
          <cell r="G6" t="str">
            <v>T</v>
          </cell>
          <cell r="H6" t="str">
            <v>J</v>
          </cell>
          <cell r="I6" t="str">
            <v>M</v>
          </cell>
          <cell r="J6" t="str">
            <v>T</v>
          </cell>
          <cell r="K6" t="str">
            <v>J</v>
          </cell>
          <cell r="L6" t="str">
            <v>M</v>
          </cell>
          <cell r="M6" t="str">
            <v>T</v>
          </cell>
          <cell r="N6" t="str">
            <v>J</v>
          </cell>
          <cell r="O6" t="str">
            <v>M</v>
          </cell>
          <cell r="P6" t="str">
            <v>T</v>
          </cell>
          <cell r="Q6" t="str">
            <v>J</v>
          </cell>
          <cell r="R6" t="str">
            <v>M</v>
          </cell>
          <cell r="S6" t="str">
            <v>T</v>
          </cell>
          <cell r="T6" t="str">
            <v>J</v>
          </cell>
          <cell r="U6" t="str">
            <v>M</v>
          </cell>
          <cell r="V6" t="str">
            <v>T</v>
          </cell>
          <cell r="W6" t="str">
            <v>J</v>
          </cell>
          <cell r="X6" t="str">
            <v>M</v>
          </cell>
          <cell r="Y6" t="str">
            <v>T</v>
          </cell>
          <cell r="Z6" t="str">
            <v>J</v>
          </cell>
          <cell r="AA6" t="str">
            <v>M</v>
          </cell>
          <cell r="AB6" t="str">
            <v>T</v>
          </cell>
          <cell r="AC6" t="str">
            <v>J</v>
          </cell>
          <cell r="AD6" t="str">
            <v>M</v>
          </cell>
          <cell r="AE6" t="str">
            <v>T</v>
          </cell>
        </row>
        <row r="7">
          <cell r="A7" t="str">
            <v>Antwerpen</v>
          </cell>
        </row>
        <row r="8">
          <cell r="A8" t="str">
            <v>  ARGO</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row>
        <row r="9">
          <cell r="A9" t="str">
            <v>  Privaatrechtelijk</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A10" t="str">
            <v>  Provincie</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A11" t="str">
            <v>  Gemeente</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row>
        <row r="12">
          <cell r="A12" t="str">
            <v>Totaal</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row>
        <row r="14">
          <cell r="A14" t="str">
            <v>Vlaams-Brabant</v>
          </cell>
        </row>
        <row r="15">
          <cell r="A15" t="str">
            <v>  ARGO</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row>
        <row r="16">
          <cell r="A16" t="str">
            <v>  Privaatrechtelijk</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row>
        <row r="17">
          <cell r="A17" t="str">
            <v>  Provincie</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row>
        <row r="18">
          <cell r="A18" t="str">
            <v>  Gemeente</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row>
        <row r="19">
          <cell r="A19" t="str">
            <v>Totaal</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row>
        <row r="21">
          <cell r="A21" t="str">
            <v>Brussels Hoofdst. Gewest</v>
          </cell>
        </row>
        <row r="22">
          <cell r="A22" t="str">
            <v>  ARGO</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row>
        <row r="23">
          <cell r="A23" t="str">
            <v>  Privaatrechtelijk</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A24" t="str">
            <v>  Gemeente</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A25" t="str">
            <v>  Vl. Gemeenschapscomm.</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row>
        <row r="26">
          <cell r="A26" t="str">
            <v>Totaal</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row>
        <row r="28">
          <cell r="A28" t="str">
            <v>West-Vlaanderen</v>
          </cell>
        </row>
        <row r="29">
          <cell r="A29" t="str">
            <v>  ARGO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row>
        <row r="30">
          <cell r="A30" t="str">
            <v>  Privaatrechtelijk</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row>
        <row r="31">
          <cell r="A31" t="str">
            <v>  Provincie</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row>
        <row r="32">
          <cell r="A32" t="str">
            <v>  Gemeente</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row>
        <row r="33">
          <cell r="A33" t="str">
            <v>Totaal</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row>
        <row r="35">
          <cell r="A35" t="str">
            <v>Oost-Vlaanderen</v>
          </cell>
        </row>
        <row r="36">
          <cell r="A36" t="str">
            <v>  ARGO</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row>
        <row r="37">
          <cell r="A37" t="str">
            <v>  Privaatrechtelijk</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row>
        <row r="38">
          <cell r="A38" t="str">
            <v>  Provincie</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row>
        <row r="39">
          <cell r="A39" t="str">
            <v>  Gemeente</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row>
        <row r="40">
          <cell r="A40" t="str">
            <v>Totaal</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row>
        <row r="42">
          <cell r="A42" t="str">
            <v>Limburg</v>
          </cell>
        </row>
        <row r="43">
          <cell r="A43" t="str">
            <v>  ARGO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row>
        <row r="44">
          <cell r="A44" t="str">
            <v>  Privaatrechtelijk</v>
          </cell>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row>
        <row r="45">
          <cell r="A45" t="str">
            <v>  Provincie</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row>
        <row r="46">
          <cell r="A46" t="str">
            <v>  Gemeente</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row>
        <row r="47">
          <cell r="A47" t="str">
            <v>  Intercommunale</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54"/>
  <sheetViews>
    <sheetView tabSelected="1" zoomScalePageLayoutView="0" workbookViewId="0" topLeftCell="A1">
      <selection activeCell="A65" sqref="A65"/>
    </sheetView>
  </sheetViews>
  <sheetFormatPr defaultColWidth="9.33203125" defaultRowHeight="11.25"/>
  <cols>
    <col min="1" max="1" width="73.5" style="149" customWidth="1"/>
    <col min="2" max="2" width="14.83203125" style="262" customWidth="1"/>
    <col min="3" max="3" width="9.16015625" style="38" customWidth="1"/>
    <col min="4" max="4" width="9.16015625" style="81" customWidth="1"/>
    <col min="5" max="16384" width="9.16015625" style="38" customWidth="1"/>
  </cols>
  <sheetData>
    <row r="1" ht="15">
      <c r="A1" s="169" t="s">
        <v>327</v>
      </c>
    </row>
    <row r="2" spans="1:4" s="265" customFormat="1" ht="15">
      <c r="A2" s="263" t="s">
        <v>438</v>
      </c>
      <c r="B2" s="264"/>
      <c r="D2" s="266"/>
    </row>
    <row r="3" ht="13.5" thickBot="1"/>
    <row r="4" spans="1:2" ht="14.25" thickBot="1">
      <c r="A4" s="295" t="s">
        <v>328</v>
      </c>
      <c r="B4" s="296"/>
    </row>
    <row r="5" ht="12.75">
      <c r="A5" s="35"/>
    </row>
    <row r="6" ht="17.25" customHeight="1">
      <c r="A6" s="35" t="s">
        <v>34</v>
      </c>
    </row>
    <row r="7" spans="1:2" ht="12.75">
      <c r="A7" s="170" t="s">
        <v>35</v>
      </c>
      <c r="B7" s="288" t="s">
        <v>439</v>
      </c>
    </row>
    <row r="8" spans="1:11" ht="12.75">
      <c r="A8" s="170" t="s">
        <v>308</v>
      </c>
      <c r="B8" s="288" t="s">
        <v>440</v>
      </c>
      <c r="J8" s="82"/>
      <c r="K8" s="82"/>
    </row>
    <row r="9" spans="1:11" ht="12.75">
      <c r="A9" s="35" t="s">
        <v>85</v>
      </c>
      <c r="K9" s="102"/>
    </row>
    <row r="10" spans="1:2" ht="12.75">
      <c r="A10" s="170" t="s">
        <v>246</v>
      </c>
      <c r="B10" s="288" t="s">
        <v>441</v>
      </c>
    </row>
    <row r="11" spans="1:2" ht="12.75">
      <c r="A11" s="170" t="s">
        <v>247</v>
      </c>
      <c r="B11" s="288" t="s">
        <v>442</v>
      </c>
    </row>
    <row r="12" spans="1:2" ht="12.75">
      <c r="A12" s="170" t="s">
        <v>248</v>
      </c>
      <c r="B12" s="288" t="s">
        <v>443</v>
      </c>
    </row>
    <row r="13" spans="1:2" ht="12.75">
      <c r="A13" s="170" t="s">
        <v>249</v>
      </c>
      <c r="B13" s="288" t="s">
        <v>444</v>
      </c>
    </row>
    <row r="14" spans="1:2" ht="12.75">
      <c r="A14" s="148" t="s">
        <v>335</v>
      </c>
      <c r="B14" s="288" t="s">
        <v>444</v>
      </c>
    </row>
    <row r="16" spans="1:11" ht="12.75">
      <c r="A16" s="33" t="s">
        <v>133</v>
      </c>
      <c r="J16" s="83"/>
      <c r="K16" s="82"/>
    </row>
    <row r="17" spans="1:11" ht="12.75">
      <c r="A17" s="148" t="s">
        <v>332</v>
      </c>
      <c r="B17" s="288" t="s">
        <v>445</v>
      </c>
      <c r="K17" s="102"/>
    </row>
    <row r="18" spans="1:2" ht="12.75">
      <c r="A18" s="148" t="s">
        <v>333</v>
      </c>
      <c r="B18" s="288" t="s">
        <v>446</v>
      </c>
    </row>
    <row r="19" spans="1:2" ht="12.75">
      <c r="A19" s="148" t="s">
        <v>334</v>
      </c>
      <c r="B19" s="288" t="s">
        <v>447</v>
      </c>
    </row>
    <row r="20" spans="1:2" ht="12.75">
      <c r="A20" s="148" t="s">
        <v>336</v>
      </c>
      <c r="B20" s="288" t="s">
        <v>448</v>
      </c>
    </row>
    <row r="21" spans="1:2" ht="12.75">
      <c r="A21" s="148" t="s">
        <v>335</v>
      </c>
      <c r="B21" s="288" t="s">
        <v>448</v>
      </c>
    </row>
    <row r="22" ht="12.75">
      <c r="A22" s="148"/>
    </row>
    <row r="23" ht="12.75">
      <c r="A23" s="35" t="s">
        <v>337</v>
      </c>
    </row>
    <row r="24" spans="1:2" ht="12.75">
      <c r="A24" s="170" t="s">
        <v>339</v>
      </c>
      <c r="B24" s="288" t="s">
        <v>449</v>
      </c>
    </row>
    <row r="25" spans="1:2" ht="12.75">
      <c r="A25" s="148" t="s">
        <v>335</v>
      </c>
      <c r="B25" s="288" t="s">
        <v>449</v>
      </c>
    </row>
    <row r="26" ht="12.75">
      <c r="A26" s="170"/>
    </row>
    <row r="27" ht="12.75">
      <c r="A27" s="35" t="s">
        <v>338</v>
      </c>
    </row>
    <row r="28" spans="1:2" ht="12.75">
      <c r="A28" s="170" t="s">
        <v>336</v>
      </c>
      <c r="B28" s="288" t="s">
        <v>448</v>
      </c>
    </row>
    <row r="29" spans="1:2" ht="12.75">
      <c r="A29" s="148" t="s">
        <v>335</v>
      </c>
      <c r="B29" s="288" t="s">
        <v>448</v>
      </c>
    </row>
    <row r="30" ht="12.75">
      <c r="A30" s="170"/>
    </row>
    <row r="31" ht="12.75">
      <c r="A31" s="35" t="s">
        <v>350</v>
      </c>
    </row>
    <row r="32" spans="1:2" ht="12.75">
      <c r="A32" s="170" t="s">
        <v>351</v>
      </c>
      <c r="B32" s="288" t="s">
        <v>450</v>
      </c>
    </row>
    <row r="33" spans="1:2" ht="12.75">
      <c r="A33" s="170" t="s">
        <v>352</v>
      </c>
      <c r="B33" s="288" t="s">
        <v>451</v>
      </c>
    </row>
    <row r="34" ht="12.75">
      <c r="A34" s="170"/>
    </row>
    <row r="36" ht="12.75">
      <c r="A36" s="32" t="s">
        <v>383</v>
      </c>
    </row>
    <row r="37" spans="1:2" ht="12.75">
      <c r="A37" s="149" t="s">
        <v>379</v>
      </c>
      <c r="B37" s="288" t="s">
        <v>452</v>
      </c>
    </row>
    <row r="38" spans="1:2" ht="12.75">
      <c r="A38" s="149" t="s">
        <v>331</v>
      </c>
      <c r="B38" s="288" t="s">
        <v>453</v>
      </c>
    </row>
    <row r="39" spans="1:2" ht="12.75">
      <c r="A39" s="149" t="s">
        <v>24</v>
      </c>
      <c r="B39" s="288" t="s">
        <v>454</v>
      </c>
    </row>
    <row r="40" spans="1:2" ht="12.75">
      <c r="A40" s="149" t="s">
        <v>25</v>
      </c>
      <c r="B40" s="288" t="s">
        <v>455</v>
      </c>
    </row>
    <row r="41" spans="1:2" ht="12.75">
      <c r="A41" s="149" t="s">
        <v>26</v>
      </c>
      <c r="B41" s="288" t="s">
        <v>456</v>
      </c>
    </row>
    <row r="43" ht="13.5" thickBot="1"/>
    <row r="44" spans="1:2" ht="13.5" thickBot="1">
      <c r="A44" s="297" t="s">
        <v>372</v>
      </c>
      <c r="B44" s="298"/>
    </row>
    <row r="45" ht="33.75">
      <c r="A45" s="147" t="s">
        <v>373</v>
      </c>
    </row>
    <row r="46" spans="1:2" ht="12.75">
      <c r="A46" s="148" t="s">
        <v>380</v>
      </c>
      <c r="B46" s="288" t="s">
        <v>457</v>
      </c>
    </row>
    <row r="47" spans="1:2" ht="12.75">
      <c r="A47" s="148" t="s">
        <v>374</v>
      </c>
      <c r="B47" s="288" t="s">
        <v>458</v>
      </c>
    </row>
    <row r="49" ht="13.5" thickBot="1"/>
    <row r="50" spans="1:2" ht="13.5" thickBot="1">
      <c r="A50" s="297" t="s">
        <v>375</v>
      </c>
      <c r="B50" s="298"/>
    </row>
    <row r="51" spans="1:2" ht="12.75">
      <c r="A51" s="149" t="s">
        <v>381</v>
      </c>
      <c r="B51" s="288" t="s">
        <v>459</v>
      </c>
    </row>
    <row r="52" spans="1:2" ht="12.75">
      <c r="A52" s="149" t="s">
        <v>376</v>
      </c>
      <c r="B52" s="288" t="s">
        <v>460</v>
      </c>
    </row>
    <row r="53" spans="1:2" ht="12.75">
      <c r="A53" s="149" t="s">
        <v>382</v>
      </c>
      <c r="B53" s="288" t="s">
        <v>461</v>
      </c>
    </row>
    <row r="54" spans="1:2" ht="12.75">
      <c r="A54" s="149" t="s">
        <v>377</v>
      </c>
      <c r="B54" s="288" t="s">
        <v>462</v>
      </c>
    </row>
  </sheetData>
  <sheetProtection/>
  <mergeCells count="3">
    <mergeCell ref="A4:B4"/>
    <mergeCell ref="A44:B44"/>
    <mergeCell ref="A50:B50"/>
  </mergeCells>
  <hyperlinks>
    <hyperlink ref="B7" location="'18dsec01'!A1" display="18dsec01"/>
    <hyperlink ref="B8" location="'18dsec02'!A1" display="18dsec02"/>
    <hyperlink ref="B10" location="'18dsec03'!A1" display="18dsec03"/>
    <hyperlink ref="B11" location="'18dsec04'!A1" display="18dsec04"/>
    <hyperlink ref="B12" location="'18dsec05'!A1" display="18dsec05"/>
    <hyperlink ref="B13" location="'18dsec06'!A1" display="18dsec06"/>
    <hyperlink ref="B14" location="'18dsec06'!A1" display="18dsec06"/>
    <hyperlink ref="B17" location="'18dsec07'!A1" display="18dsec07"/>
    <hyperlink ref="B18" location="'18dsec08'!A1" display="18dsec08"/>
    <hyperlink ref="B19" location="'18dsec09'!A1" display="18dsec09"/>
    <hyperlink ref="B20" location="'18dsec13'!A1" display="18dsec13"/>
    <hyperlink ref="B21" location="'18dsec13'!A1" display="18dsec13"/>
    <hyperlink ref="B24" location="'18dsec10'!A1" display="18dsec10"/>
    <hyperlink ref="B25" location="'18dsec10'!A1" display="18dsec10"/>
    <hyperlink ref="B28" location="'18dsec13'!A1" display="18dsec13"/>
    <hyperlink ref="B29" location="'18dsec13'!A1" display="18dsec13"/>
    <hyperlink ref="B32" location="'18dsec11'!A1" display="18dsec11"/>
    <hyperlink ref="B33" location="'18dsec12'!A1" display="18dsec12"/>
    <hyperlink ref="B37" location="'18dsec14'!A1" display="18dsec14"/>
    <hyperlink ref="B38" location="'18dsec15'!A1" display="18dsec15"/>
    <hyperlink ref="B39" location="'18dsec16'!A1" display="18dsec16"/>
    <hyperlink ref="B40" location="'18dsec17'!A1" display="18dsec17"/>
    <hyperlink ref="B41" location="'18dsec18'!A1" display="18dsec18"/>
    <hyperlink ref="B46" location="'18dsec19'!A1" display="18dsec19"/>
    <hyperlink ref="B47" location="'18dsec20'!A1" display="18dsec20"/>
    <hyperlink ref="B51" location="'18dsec21'!A1" display="18dsec21"/>
    <hyperlink ref="B52" location="'18dsec22'!A1" display="18dsec22"/>
    <hyperlink ref="B53" location="'18dsec23'!A1" display="18dsec23"/>
    <hyperlink ref="B54" location="'18dsec24'!A1" display="18dsec24"/>
  </hyperlinks>
  <printOptions/>
  <pageMargins left="0.7874015748031497" right="0.7874015748031497" top="0.3937007874015748" bottom="0.3937007874015748"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P66"/>
  <sheetViews>
    <sheetView zoomScale="115" zoomScaleNormal="115" zoomScalePageLayoutView="0" workbookViewId="0" topLeftCell="A1">
      <selection activeCell="A70" sqref="A70"/>
    </sheetView>
  </sheetViews>
  <sheetFormatPr defaultColWidth="10.66015625" defaultRowHeight="11.25"/>
  <cols>
    <col min="1" max="1" width="41.33203125" style="1" customWidth="1"/>
    <col min="2" max="3" width="8.5" style="1" customWidth="1"/>
    <col min="4" max="16" width="8.5" style="2" customWidth="1"/>
    <col min="17" max="16384" width="10.66015625" style="2" customWidth="1"/>
  </cols>
  <sheetData>
    <row r="1" ht="10.5">
      <c r="A1" s="41"/>
    </row>
    <row r="2" spans="1:16" ht="10.5">
      <c r="A2" s="3" t="s">
        <v>33</v>
      </c>
      <c r="B2" s="4"/>
      <c r="C2" s="4"/>
      <c r="D2" s="5"/>
      <c r="E2" s="5"/>
      <c r="F2" s="5"/>
      <c r="G2" s="5"/>
      <c r="H2" s="5"/>
      <c r="I2" s="5"/>
      <c r="J2" s="5"/>
      <c r="K2" s="5"/>
      <c r="L2" s="5"/>
      <c r="M2" s="5"/>
      <c r="N2" s="5"/>
      <c r="O2" s="5"/>
      <c r="P2" s="5"/>
    </row>
    <row r="3" spans="1:16" s="271" customFormat="1" ht="12">
      <c r="A3" s="267" t="s">
        <v>463</v>
      </c>
      <c r="B3" s="268"/>
      <c r="C3" s="268"/>
      <c r="D3" s="269"/>
      <c r="E3" s="269"/>
      <c r="F3" s="269"/>
      <c r="G3" s="269"/>
      <c r="H3" s="269"/>
      <c r="I3" s="269"/>
      <c r="J3" s="269"/>
      <c r="K3" s="269"/>
      <c r="L3" s="269"/>
      <c r="M3" s="269"/>
      <c r="N3" s="269"/>
      <c r="O3" s="269"/>
      <c r="P3" s="269"/>
    </row>
    <row r="4" spans="1:16" ht="9" customHeight="1">
      <c r="A4" s="4"/>
      <c r="B4" s="4"/>
      <c r="C4" s="4"/>
      <c r="D4" s="5"/>
      <c r="E4" s="5"/>
      <c r="F4" s="5"/>
      <c r="G4" s="5"/>
      <c r="H4" s="5"/>
      <c r="I4" s="5"/>
      <c r="J4" s="5"/>
      <c r="K4" s="5"/>
      <c r="L4" s="5"/>
      <c r="M4" s="5"/>
      <c r="N4" s="5"/>
      <c r="O4" s="5"/>
      <c r="P4" s="5"/>
    </row>
    <row r="5" spans="1:16" ht="10.5">
      <c r="A5" s="3" t="s">
        <v>133</v>
      </c>
      <c r="B5" s="4"/>
      <c r="C5" s="4"/>
      <c r="D5" s="5"/>
      <c r="E5" s="5"/>
      <c r="F5" s="5"/>
      <c r="G5" s="5"/>
      <c r="H5" s="5"/>
      <c r="I5" s="5"/>
      <c r="J5" s="5"/>
      <c r="K5" s="5"/>
      <c r="L5" s="5"/>
      <c r="M5" s="5"/>
      <c r="N5" s="5"/>
      <c r="O5" s="5"/>
      <c r="P5" s="5"/>
    </row>
    <row r="6" spans="1:16" ht="10.5">
      <c r="A6" s="3" t="s">
        <v>134</v>
      </c>
      <c r="B6" s="4"/>
      <c r="C6" s="4"/>
      <c r="D6" s="5"/>
      <c r="E6" s="5"/>
      <c r="F6" s="5"/>
      <c r="G6" s="5"/>
      <c r="H6" s="5"/>
      <c r="I6" s="5"/>
      <c r="J6" s="5"/>
      <c r="K6" s="5"/>
      <c r="L6" s="5"/>
      <c r="M6" s="5"/>
      <c r="N6" s="5"/>
      <c r="O6" s="5"/>
      <c r="P6" s="5"/>
    </row>
    <row r="7" spans="1:16" ht="10.5">
      <c r="A7" s="3"/>
      <c r="B7" s="4"/>
      <c r="C7" s="4"/>
      <c r="D7" s="5"/>
      <c r="E7" s="5"/>
      <c r="F7" s="5"/>
      <c r="G7" s="5"/>
      <c r="H7" s="5"/>
      <c r="I7" s="5"/>
      <c r="J7" s="5"/>
      <c r="K7" s="5"/>
      <c r="L7" s="5"/>
      <c r="M7" s="5"/>
      <c r="N7" s="5"/>
      <c r="O7" s="5"/>
      <c r="P7" s="5"/>
    </row>
    <row r="8" spans="1:16" ht="10.5">
      <c r="A8" s="3" t="s">
        <v>95</v>
      </c>
      <c r="B8" s="4"/>
      <c r="C8" s="4"/>
      <c r="D8" s="5"/>
      <c r="E8" s="5"/>
      <c r="F8" s="5"/>
      <c r="G8" s="5"/>
      <c r="H8" s="5"/>
      <c r="I8" s="5"/>
      <c r="J8" s="5"/>
      <c r="K8" s="5"/>
      <c r="L8" s="5"/>
      <c r="M8" s="5"/>
      <c r="N8" s="5"/>
      <c r="O8" s="5"/>
      <c r="P8" s="5"/>
    </row>
    <row r="9" spans="1:4" ht="10.5" customHeight="1" thickBot="1">
      <c r="A9" s="31"/>
      <c r="B9" s="4"/>
      <c r="C9" s="4"/>
      <c r="D9" s="5"/>
    </row>
    <row r="10" spans="1:16" s="16" customFormat="1" ht="12.75" customHeight="1">
      <c r="A10" s="6"/>
      <c r="B10" s="299" t="s">
        <v>36</v>
      </c>
      <c r="C10" s="300"/>
      <c r="D10" s="301"/>
      <c r="E10" s="299" t="s">
        <v>24</v>
      </c>
      <c r="F10" s="300"/>
      <c r="G10" s="301"/>
      <c r="H10" s="8"/>
      <c r="I10" s="7" t="s">
        <v>25</v>
      </c>
      <c r="J10" s="9"/>
      <c r="K10" s="8"/>
      <c r="L10" s="7" t="s">
        <v>26</v>
      </c>
      <c r="M10" s="9"/>
      <c r="N10" s="299" t="s">
        <v>8</v>
      </c>
      <c r="O10" s="300"/>
      <c r="P10" s="300"/>
    </row>
    <row r="11" spans="1:16" ht="12.75" customHeight="1">
      <c r="A11" s="11"/>
      <c r="B11" s="302" t="s">
        <v>38</v>
      </c>
      <c r="C11" s="303"/>
      <c r="D11" s="304"/>
      <c r="E11" s="12"/>
      <c r="F11" s="13"/>
      <c r="G11" s="14"/>
      <c r="H11" s="12"/>
      <c r="I11" s="13"/>
      <c r="J11" s="14"/>
      <c r="K11" s="12"/>
      <c r="L11" s="13"/>
      <c r="M11" s="14"/>
      <c r="N11" s="12"/>
      <c r="O11" s="13"/>
      <c r="P11" s="14"/>
    </row>
    <row r="12" spans="1:16" s="20" customFormat="1" ht="10.5">
      <c r="A12" s="15" t="s">
        <v>40</v>
      </c>
      <c r="B12" s="17" t="s">
        <v>41</v>
      </c>
      <c r="C12" s="18" t="s">
        <v>42</v>
      </c>
      <c r="D12" s="19" t="s">
        <v>8</v>
      </c>
      <c r="E12" s="17" t="s">
        <v>41</v>
      </c>
      <c r="F12" s="18" t="s">
        <v>42</v>
      </c>
      <c r="G12" s="19" t="s">
        <v>8</v>
      </c>
      <c r="H12" s="17" t="s">
        <v>41</v>
      </c>
      <c r="I12" s="18" t="s">
        <v>42</v>
      </c>
      <c r="J12" s="19" t="s">
        <v>8</v>
      </c>
      <c r="K12" s="17" t="s">
        <v>41</v>
      </c>
      <c r="L12" s="18" t="s">
        <v>42</v>
      </c>
      <c r="M12" s="19" t="s">
        <v>8</v>
      </c>
      <c r="N12" s="17" t="s">
        <v>41</v>
      </c>
      <c r="O12" s="18" t="s">
        <v>42</v>
      </c>
      <c r="P12" s="19" t="s">
        <v>8</v>
      </c>
    </row>
    <row r="13" spans="1:16" s="16" customFormat="1" ht="10.5">
      <c r="A13" s="21" t="s">
        <v>139</v>
      </c>
      <c r="B13" s="22">
        <v>12</v>
      </c>
      <c r="C13" s="23">
        <v>0</v>
      </c>
      <c r="D13" s="23">
        <v>12</v>
      </c>
      <c r="E13" s="22">
        <v>219</v>
      </c>
      <c r="F13" s="23">
        <v>1</v>
      </c>
      <c r="G13" s="23">
        <v>220</v>
      </c>
      <c r="H13" s="22">
        <v>13</v>
      </c>
      <c r="I13" s="23">
        <v>0</v>
      </c>
      <c r="J13" s="23">
        <v>13</v>
      </c>
      <c r="K13" s="22">
        <v>30</v>
      </c>
      <c r="L13" s="23">
        <v>1</v>
      </c>
      <c r="M13" s="23">
        <v>31</v>
      </c>
      <c r="N13" s="22">
        <f aca="true" t="shared" si="0" ref="N13:N45">B13+E13+H13+K13</f>
        <v>274</v>
      </c>
      <c r="O13" s="23">
        <f aca="true" t="shared" si="1" ref="O13:O45">C13+F13+I13+L13</f>
        <v>2</v>
      </c>
      <c r="P13" s="23">
        <f aca="true" t="shared" si="2" ref="P13:P45">SUM(N13:O13)</f>
        <v>276</v>
      </c>
    </row>
    <row r="14" spans="1:16" s="52" customFormat="1" ht="10.5">
      <c r="A14" s="37" t="s">
        <v>97</v>
      </c>
      <c r="B14" s="66">
        <v>12</v>
      </c>
      <c r="C14" s="67">
        <v>7</v>
      </c>
      <c r="D14" s="67">
        <v>19</v>
      </c>
      <c r="E14" s="66">
        <v>79</v>
      </c>
      <c r="F14" s="67">
        <v>64</v>
      </c>
      <c r="G14" s="67">
        <v>143</v>
      </c>
      <c r="H14" s="66">
        <v>26</v>
      </c>
      <c r="I14" s="67">
        <v>20</v>
      </c>
      <c r="J14" s="67">
        <v>46</v>
      </c>
      <c r="K14" s="66">
        <v>6</v>
      </c>
      <c r="L14" s="67">
        <v>6</v>
      </c>
      <c r="M14" s="67">
        <v>12</v>
      </c>
      <c r="N14" s="66">
        <f>B14+E14+H14+K14</f>
        <v>123</v>
      </c>
      <c r="O14" s="67">
        <f>C14+F14+I14+L14</f>
        <v>97</v>
      </c>
      <c r="P14" s="67">
        <f>SUM(N14:O14)</f>
        <v>220</v>
      </c>
    </row>
    <row r="15" spans="1:16" s="44" customFormat="1" ht="10.5">
      <c r="A15" s="37" t="s">
        <v>140</v>
      </c>
      <c r="B15" s="66">
        <v>119</v>
      </c>
      <c r="C15" s="67">
        <v>59</v>
      </c>
      <c r="D15" s="67">
        <v>178</v>
      </c>
      <c r="E15" s="66">
        <v>340</v>
      </c>
      <c r="F15" s="67">
        <v>188</v>
      </c>
      <c r="G15" s="67">
        <v>528</v>
      </c>
      <c r="H15" s="66">
        <v>10</v>
      </c>
      <c r="I15" s="67">
        <v>9</v>
      </c>
      <c r="J15" s="67">
        <v>19</v>
      </c>
      <c r="K15" s="66">
        <v>30</v>
      </c>
      <c r="L15" s="67">
        <v>24</v>
      </c>
      <c r="M15" s="67">
        <v>54</v>
      </c>
      <c r="N15" s="66">
        <f t="shared" si="0"/>
        <v>499</v>
      </c>
      <c r="O15" s="67">
        <f t="shared" si="1"/>
        <v>280</v>
      </c>
      <c r="P15" s="67">
        <f t="shared" si="2"/>
        <v>779</v>
      </c>
    </row>
    <row r="16" spans="1:16" s="44" customFormat="1" ht="10.5">
      <c r="A16" s="37" t="s">
        <v>98</v>
      </c>
      <c r="B16" s="66">
        <v>0</v>
      </c>
      <c r="C16" s="67">
        <v>0</v>
      </c>
      <c r="D16" s="67">
        <v>0</v>
      </c>
      <c r="E16" s="66">
        <v>98</v>
      </c>
      <c r="F16" s="67">
        <v>7</v>
      </c>
      <c r="G16" s="67">
        <v>105</v>
      </c>
      <c r="H16" s="66">
        <v>0</v>
      </c>
      <c r="I16" s="67">
        <v>0</v>
      </c>
      <c r="J16" s="67">
        <v>0</v>
      </c>
      <c r="K16" s="66">
        <v>18</v>
      </c>
      <c r="L16" s="67">
        <v>0</v>
      </c>
      <c r="M16" s="67">
        <v>18</v>
      </c>
      <c r="N16" s="66">
        <f t="shared" si="0"/>
        <v>116</v>
      </c>
      <c r="O16" s="67">
        <f t="shared" si="1"/>
        <v>7</v>
      </c>
      <c r="P16" s="67">
        <f t="shared" si="2"/>
        <v>123</v>
      </c>
    </row>
    <row r="17" spans="1:16" s="44" customFormat="1" ht="10.5">
      <c r="A17" s="37" t="s">
        <v>99</v>
      </c>
      <c r="B17" s="66">
        <v>6</v>
      </c>
      <c r="C17" s="67">
        <v>0</v>
      </c>
      <c r="D17" s="67">
        <v>6</v>
      </c>
      <c r="E17" s="66">
        <v>70</v>
      </c>
      <c r="F17" s="67">
        <v>0</v>
      </c>
      <c r="G17" s="67">
        <v>70</v>
      </c>
      <c r="H17" s="66">
        <v>9</v>
      </c>
      <c r="I17" s="67">
        <v>0</v>
      </c>
      <c r="J17" s="67">
        <v>9</v>
      </c>
      <c r="K17" s="66">
        <v>4</v>
      </c>
      <c r="L17" s="67">
        <v>0</v>
      </c>
      <c r="M17" s="67">
        <v>4</v>
      </c>
      <c r="N17" s="66">
        <f t="shared" si="0"/>
        <v>89</v>
      </c>
      <c r="O17" s="67">
        <f t="shared" si="1"/>
        <v>0</v>
      </c>
      <c r="P17" s="67">
        <f t="shared" si="2"/>
        <v>89</v>
      </c>
    </row>
    <row r="18" spans="1:16" s="44" customFormat="1" ht="10.5">
      <c r="A18" s="37" t="s">
        <v>100</v>
      </c>
      <c r="B18" s="66">
        <v>7</v>
      </c>
      <c r="C18" s="67">
        <v>5</v>
      </c>
      <c r="D18" s="67">
        <v>12</v>
      </c>
      <c r="E18" s="66">
        <v>26</v>
      </c>
      <c r="F18" s="67">
        <v>18</v>
      </c>
      <c r="G18" s="67">
        <v>44</v>
      </c>
      <c r="H18" s="66">
        <v>11</v>
      </c>
      <c r="I18" s="67">
        <v>9</v>
      </c>
      <c r="J18" s="67">
        <v>20</v>
      </c>
      <c r="K18" s="66">
        <v>6</v>
      </c>
      <c r="L18" s="67">
        <v>4</v>
      </c>
      <c r="M18" s="67">
        <v>10</v>
      </c>
      <c r="N18" s="66">
        <f t="shared" si="0"/>
        <v>50</v>
      </c>
      <c r="O18" s="67">
        <f t="shared" si="1"/>
        <v>36</v>
      </c>
      <c r="P18" s="67">
        <f t="shared" si="2"/>
        <v>86</v>
      </c>
    </row>
    <row r="19" spans="1:16" s="44" customFormat="1" ht="10.5">
      <c r="A19" s="37" t="s">
        <v>16</v>
      </c>
      <c r="B19" s="66">
        <v>18</v>
      </c>
      <c r="C19" s="67">
        <v>6</v>
      </c>
      <c r="D19" s="67">
        <v>24</v>
      </c>
      <c r="E19" s="66">
        <v>141</v>
      </c>
      <c r="F19" s="67">
        <v>77</v>
      </c>
      <c r="G19" s="67">
        <v>218</v>
      </c>
      <c r="H19" s="66">
        <v>35</v>
      </c>
      <c r="I19" s="67">
        <v>4</v>
      </c>
      <c r="J19" s="67">
        <v>39</v>
      </c>
      <c r="K19" s="66">
        <v>9</v>
      </c>
      <c r="L19" s="67">
        <v>4</v>
      </c>
      <c r="M19" s="67">
        <v>13</v>
      </c>
      <c r="N19" s="66">
        <f t="shared" si="0"/>
        <v>203</v>
      </c>
      <c r="O19" s="67">
        <f t="shared" si="1"/>
        <v>91</v>
      </c>
      <c r="P19" s="67">
        <f t="shared" si="2"/>
        <v>294</v>
      </c>
    </row>
    <row r="20" spans="1:16" s="44" customFormat="1" ht="10.5">
      <c r="A20" s="37" t="s">
        <v>101</v>
      </c>
      <c r="B20" s="66">
        <v>0</v>
      </c>
      <c r="C20" s="67">
        <v>0</v>
      </c>
      <c r="D20" s="67">
        <v>0</v>
      </c>
      <c r="E20" s="66">
        <v>2</v>
      </c>
      <c r="F20" s="67">
        <v>91</v>
      </c>
      <c r="G20" s="67">
        <v>93</v>
      </c>
      <c r="H20" s="66">
        <v>1</v>
      </c>
      <c r="I20" s="67">
        <v>6</v>
      </c>
      <c r="J20" s="67">
        <v>7</v>
      </c>
      <c r="K20" s="66">
        <v>0</v>
      </c>
      <c r="L20" s="67">
        <v>0</v>
      </c>
      <c r="M20" s="67">
        <v>0</v>
      </c>
      <c r="N20" s="66">
        <f t="shared" si="0"/>
        <v>3</v>
      </c>
      <c r="O20" s="67">
        <f t="shared" si="1"/>
        <v>97</v>
      </c>
      <c r="P20" s="67">
        <f t="shared" si="2"/>
        <v>100</v>
      </c>
    </row>
    <row r="21" spans="1:16" s="44" customFormat="1" ht="10.5">
      <c r="A21" s="37" t="s">
        <v>468</v>
      </c>
      <c r="B21" s="66">
        <v>9</v>
      </c>
      <c r="C21" s="67">
        <v>31</v>
      </c>
      <c r="D21" s="67">
        <v>40</v>
      </c>
      <c r="E21" s="66">
        <v>75</v>
      </c>
      <c r="F21" s="67">
        <v>41</v>
      </c>
      <c r="G21" s="67">
        <v>116</v>
      </c>
      <c r="H21" s="66">
        <v>14</v>
      </c>
      <c r="I21" s="67">
        <v>25</v>
      </c>
      <c r="J21" s="67">
        <v>39</v>
      </c>
      <c r="K21" s="66">
        <v>5</v>
      </c>
      <c r="L21" s="67">
        <v>8</v>
      </c>
      <c r="M21" s="67">
        <v>13</v>
      </c>
      <c r="N21" s="66">
        <f t="shared" si="0"/>
        <v>103</v>
      </c>
      <c r="O21" s="67">
        <f t="shared" si="1"/>
        <v>105</v>
      </c>
      <c r="P21" s="67">
        <f t="shared" si="2"/>
        <v>208</v>
      </c>
    </row>
    <row r="22" spans="1:16" s="44" customFormat="1" ht="10.5">
      <c r="A22" s="37" t="s">
        <v>102</v>
      </c>
      <c r="B22" s="66">
        <v>13</v>
      </c>
      <c r="C22" s="67">
        <v>0</v>
      </c>
      <c r="D22" s="67">
        <v>13</v>
      </c>
      <c r="E22" s="66">
        <v>164</v>
      </c>
      <c r="F22" s="67">
        <v>3</v>
      </c>
      <c r="G22" s="67">
        <v>167</v>
      </c>
      <c r="H22" s="66">
        <v>30</v>
      </c>
      <c r="I22" s="67">
        <v>0</v>
      </c>
      <c r="J22" s="67">
        <v>30</v>
      </c>
      <c r="K22" s="66">
        <v>1</v>
      </c>
      <c r="L22" s="67">
        <v>0</v>
      </c>
      <c r="M22" s="67">
        <v>1</v>
      </c>
      <c r="N22" s="66">
        <f t="shared" si="0"/>
        <v>208</v>
      </c>
      <c r="O22" s="67">
        <f t="shared" si="1"/>
        <v>3</v>
      </c>
      <c r="P22" s="67">
        <f t="shared" si="2"/>
        <v>211</v>
      </c>
    </row>
    <row r="23" spans="1:16" s="44" customFormat="1" ht="10.5">
      <c r="A23" s="37" t="s">
        <v>266</v>
      </c>
      <c r="B23" s="66">
        <v>64</v>
      </c>
      <c r="C23" s="67">
        <v>1</v>
      </c>
      <c r="D23" s="67">
        <v>65</v>
      </c>
      <c r="E23" s="66">
        <v>520</v>
      </c>
      <c r="F23" s="67">
        <v>5</v>
      </c>
      <c r="G23" s="67">
        <v>525</v>
      </c>
      <c r="H23" s="66">
        <v>59</v>
      </c>
      <c r="I23" s="67">
        <v>0</v>
      </c>
      <c r="J23" s="67">
        <v>59</v>
      </c>
      <c r="K23" s="66">
        <v>56</v>
      </c>
      <c r="L23" s="67">
        <v>0</v>
      </c>
      <c r="M23" s="67">
        <v>56</v>
      </c>
      <c r="N23" s="66">
        <f t="shared" si="0"/>
        <v>699</v>
      </c>
      <c r="O23" s="67">
        <f t="shared" si="1"/>
        <v>6</v>
      </c>
      <c r="P23" s="67">
        <f t="shared" si="2"/>
        <v>705</v>
      </c>
    </row>
    <row r="24" spans="1:16" s="44" customFormat="1" ht="10.5">
      <c r="A24" s="37" t="s">
        <v>17</v>
      </c>
      <c r="B24" s="66">
        <v>109</v>
      </c>
      <c r="C24" s="67">
        <v>3</v>
      </c>
      <c r="D24" s="67">
        <v>112</v>
      </c>
      <c r="E24" s="66">
        <v>640</v>
      </c>
      <c r="F24" s="67">
        <v>7</v>
      </c>
      <c r="G24" s="67">
        <v>647</v>
      </c>
      <c r="H24" s="66">
        <v>80</v>
      </c>
      <c r="I24" s="67">
        <v>2</v>
      </c>
      <c r="J24" s="67">
        <v>82</v>
      </c>
      <c r="K24" s="66">
        <v>85</v>
      </c>
      <c r="L24" s="67">
        <v>0</v>
      </c>
      <c r="M24" s="67">
        <v>85</v>
      </c>
      <c r="N24" s="66">
        <f t="shared" si="0"/>
        <v>914</v>
      </c>
      <c r="O24" s="67">
        <f t="shared" si="1"/>
        <v>12</v>
      </c>
      <c r="P24" s="67">
        <f t="shared" si="2"/>
        <v>926</v>
      </c>
    </row>
    <row r="25" spans="1:16" s="44" customFormat="1" ht="10.5">
      <c r="A25" s="37" t="s">
        <v>267</v>
      </c>
      <c r="B25" s="66">
        <v>7</v>
      </c>
      <c r="C25" s="67">
        <v>0</v>
      </c>
      <c r="D25" s="67">
        <v>7</v>
      </c>
      <c r="E25" s="66">
        <v>7</v>
      </c>
      <c r="F25" s="67">
        <v>0</v>
      </c>
      <c r="G25" s="67">
        <v>7</v>
      </c>
      <c r="H25" s="66">
        <v>0</v>
      </c>
      <c r="I25" s="67">
        <v>0</v>
      </c>
      <c r="J25" s="67">
        <v>0</v>
      </c>
      <c r="K25" s="66">
        <v>0</v>
      </c>
      <c r="L25" s="67">
        <v>0</v>
      </c>
      <c r="M25" s="67">
        <v>0</v>
      </c>
      <c r="N25" s="66">
        <f t="shared" si="0"/>
        <v>14</v>
      </c>
      <c r="O25" s="67">
        <f t="shared" si="1"/>
        <v>0</v>
      </c>
      <c r="P25" s="67">
        <f t="shared" si="2"/>
        <v>14</v>
      </c>
    </row>
    <row r="26" spans="1:16" s="44" customFormat="1" ht="10.5">
      <c r="A26" s="37" t="s">
        <v>268</v>
      </c>
      <c r="B26" s="66">
        <v>2</v>
      </c>
      <c r="C26" s="67">
        <v>9</v>
      </c>
      <c r="D26" s="67">
        <v>11</v>
      </c>
      <c r="E26" s="66">
        <v>31</v>
      </c>
      <c r="F26" s="67">
        <v>87</v>
      </c>
      <c r="G26" s="67">
        <v>118</v>
      </c>
      <c r="H26" s="66">
        <v>3</v>
      </c>
      <c r="I26" s="67">
        <v>3</v>
      </c>
      <c r="J26" s="67">
        <v>6</v>
      </c>
      <c r="K26" s="66">
        <v>4</v>
      </c>
      <c r="L26" s="67">
        <v>7</v>
      </c>
      <c r="M26" s="67">
        <v>11</v>
      </c>
      <c r="N26" s="66">
        <f t="shared" si="0"/>
        <v>40</v>
      </c>
      <c r="O26" s="67">
        <f t="shared" si="1"/>
        <v>106</v>
      </c>
      <c r="P26" s="67">
        <f t="shared" si="2"/>
        <v>146</v>
      </c>
    </row>
    <row r="27" spans="1:16" s="44" customFormat="1" ht="10.5">
      <c r="A27" s="37" t="s">
        <v>14</v>
      </c>
      <c r="B27" s="66">
        <v>4</v>
      </c>
      <c r="C27" s="67">
        <v>11</v>
      </c>
      <c r="D27" s="67">
        <v>15</v>
      </c>
      <c r="E27" s="66">
        <v>6</v>
      </c>
      <c r="F27" s="67">
        <v>18</v>
      </c>
      <c r="G27" s="67">
        <v>24</v>
      </c>
      <c r="H27" s="66">
        <v>0</v>
      </c>
      <c r="I27" s="67">
        <v>0</v>
      </c>
      <c r="J27" s="67">
        <v>0</v>
      </c>
      <c r="K27" s="66">
        <v>6</v>
      </c>
      <c r="L27" s="67">
        <v>13</v>
      </c>
      <c r="M27" s="67">
        <v>19</v>
      </c>
      <c r="N27" s="66">
        <f t="shared" si="0"/>
        <v>16</v>
      </c>
      <c r="O27" s="67">
        <f t="shared" si="1"/>
        <v>42</v>
      </c>
      <c r="P27" s="67">
        <f t="shared" si="2"/>
        <v>58</v>
      </c>
    </row>
    <row r="28" spans="1:16" s="44" customFormat="1" ht="10.5">
      <c r="A28" s="37" t="s">
        <v>269</v>
      </c>
      <c r="B28" s="66">
        <v>35</v>
      </c>
      <c r="C28" s="67">
        <v>129</v>
      </c>
      <c r="D28" s="67">
        <v>164</v>
      </c>
      <c r="E28" s="66">
        <v>123</v>
      </c>
      <c r="F28" s="67">
        <v>699</v>
      </c>
      <c r="G28" s="67">
        <v>822</v>
      </c>
      <c r="H28" s="66">
        <v>1</v>
      </c>
      <c r="I28" s="67">
        <v>10</v>
      </c>
      <c r="J28" s="67">
        <v>11</v>
      </c>
      <c r="K28" s="66">
        <v>4</v>
      </c>
      <c r="L28" s="67">
        <v>44</v>
      </c>
      <c r="M28" s="67">
        <v>48</v>
      </c>
      <c r="N28" s="66">
        <f t="shared" si="0"/>
        <v>163</v>
      </c>
      <c r="O28" s="67">
        <f t="shared" si="1"/>
        <v>882</v>
      </c>
      <c r="P28" s="67">
        <f t="shared" si="2"/>
        <v>1045</v>
      </c>
    </row>
    <row r="29" spans="1:16" s="44" customFormat="1" ht="10.5">
      <c r="A29" s="37" t="s">
        <v>311</v>
      </c>
      <c r="B29" s="66">
        <v>0</v>
      </c>
      <c r="C29" s="67">
        <v>0</v>
      </c>
      <c r="D29" s="67">
        <v>0</v>
      </c>
      <c r="E29" s="66">
        <v>23</v>
      </c>
      <c r="F29" s="67">
        <v>11</v>
      </c>
      <c r="G29" s="67">
        <v>34</v>
      </c>
      <c r="H29" s="66">
        <v>0</v>
      </c>
      <c r="I29" s="67">
        <v>0</v>
      </c>
      <c r="J29" s="67">
        <v>0</v>
      </c>
      <c r="K29" s="66">
        <v>0</v>
      </c>
      <c r="L29" s="67">
        <v>0</v>
      </c>
      <c r="M29" s="67">
        <v>0</v>
      </c>
      <c r="N29" s="66">
        <f t="shared" si="0"/>
        <v>23</v>
      </c>
      <c r="O29" s="67">
        <f t="shared" si="1"/>
        <v>11</v>
      </c>
      <c r="P29" s="67">
        <f t="shared" si="2"/>
        <v>34</v>
      </c>
    </row>
    <row r="30" spans="1:16" s="44" customFormat="1" ht="10.5">
      <c r="A30" s="37" t="s">
        <v>29</v>
      </c>
      <c r="B30" s="66">
        <v>177</v>
      </c>
      <c r="C30" s="67">
        <v>155</v>
      </c>
      <c r="D30" s="67">
        <v>332</v>
      </c>
      <c r="E30" s="66">
        <v>964</v>
      </c>
      <c r="F30" s="67">
        <v>819</v>
      </c>
      <c r="G30" s="67">
        <v>1783</v>
      </c>
      <c r="H30" s="66">
        <v>19</v>
      </c>
      <c r="I30" s="67">
        <v>15</v>
      </c>
      <c r="J30" s="67">
        <v>34</v>
      </c>
      <c r="K30" s="66">
        <v>32</v>
      </c>
      <c r="L30" s="67">
        <v>10</v>
      </c>
      <c r="M30" s="67">
        <v>42</v>
      </c>
      <c r="N30" s="66">
        <f t="shared" si="0"/>
        <v>1192</v>
      </c>
      <c r="O30" s="67">
        <f t="shared" si="1"/>
        <v>999</v>
      </c>
      <c r="P30" s="67">
        <f t="shared" si="2"/>
        <v>2191</v>
      </c>
    </row>
    <row r="31" spans="1:16" s="44" customFormat="1" ht="10.5">
      <c r="A31" s="37" t="s">
        <v>298</v>
      </c>
      <c r="B31" s="66">
        <v>2</v>
      </c>
      <c r="C31" s="67">
        <v>10</v>
      </c>
      <c r="D31" s="67">
        <v>12</v>
      </c>
      <c r="E31" s="66">
        <v>3</v>
      </c>
      <c r="F31" s="67">
        <v>14</v>
      </c>
      <c r="G31" s="67">
        <v>17</v>
      </c>
      <c r="H31" s="66">
        <v>0</v>
      </c>
      <c r="I31" s="67">
        <v>0</v>
      </c>
      <c r="J31" s="67">
        <v>0</v>
      </c>
      <c r="K31" s="66">
        <v>0</v>
      </c>
      <c r="L31" s="67">
        <v>0</v>
      </c>
      <c r="M31" s="67">
        <v>0</v>
      </c>
      <c r="N31" s="66">
        <f t="shared" si="0"/>
        <v>5</v>
      </c>
      <c r="O31" s="67">
        <f t="shared" si="1"/>
        <v>24</v>
      </c>
      <c r="P31" s="67">
        <f t="shared" si="2"/>
        <v>29</v>
      </c>
    </row>
    <row r="32" spans="1:16" s="44" customFormat="1" ht="10.5">
      <c r="A32" s="37" t="s">
        <v>105</v>
      </c>
      <c r="B32" s="66">
        <v>20</v>
      </c>
      <c r="C32" s="67">
        <v>9</v>
      </c>
      <c r="D32" s="67">
        <v>29</v>
      </c>
      <c r="E32" s="66">
        <v>86</v>
      </c>
      <c r="F32" s="67">
        <v>56</v>
      </c>
      <c r="G32" s="67">
        <v>142</v>
      </c>
      <c r="H32" s="66">
        <v>12</v>
      </c>
      <c r="I32" s="67">
        <v>11</v>
      </c>
      <c r="J32" s="67">
        <v>23</v>
      </c>
      <c r="K32" s="66">
        <v>5</v>
      </c>
      <c r="L32" s="67">
        <v>7</v>
      </c>
      <c r="M32" s="67">
        <v>12</v>
      </c>
      <c r="N32" s="66">
        <f t="shared" si="0"/>
        <v>123</v>
      </c>
      <c r="O32" s="67">
        <f t="shared" si="1"/>
        <v>83</v>
      </c>
      <c r="P32" s="67">
        <f t="shared" si="2"/>
        <v>206</v>
      </c>
    </row>
    <row r="33" spans="1:16" s="44" customFormat="1" ht="10.5">
      <c r="A33" s="37" t="s">
        <v>106</v>
      </c>
      <c r="B33" s="66">
        <v>12</v>
      </c>
      <c r="C33" s="67">
        <v>0</v>
      </c>
      <c r="D33" s="67">
        <v>12</v>
      </c>
      <c r="E33" s="66">
        <v>328</v>
      </c>
      <c r="F33" s="67">
        <v>4</v>
      </c>
      <c r="G33" s="67">
        <v>332</v>
      </c>
      <c r="H33" s="66">
        <v>27</v>
      </c>
      <c r="I33" s="67">
        <v>1</v>
      </c>
      <c r="J33" s="67">
        <v>28</v>
      </c>
      <c r="K33" s="66">
        <v>17</v>
      </c>
      <c r="L33" s="67">
        <v>0</v>
      </c>
      <c r="M33" s="67">
        <v>17</v>
      </c>
      <c r="N33" s="66">
        <f t="shared" si="0"/>
        <v>384</v>
      </c>
      <c r="O33" s="67">
        <f t="shared" si="1"/>
        <v>5</v>
      </c>
      <c r="P33" s="67">
        <f t="shared" si="2"/>
        <v>389</v>
      </c>
    </row>
    <row r="34" spans="1:16" s="44" customFormat="1" ht="10.5">
      <c r="A34" s="37" t="s">
        <v>270</v>
      </c>
      <c r="B34" s="66">
        <v>36</v>
      </c>
      <c r="C34" s="67">
        <v>0</v>
      </c>
      <c r="D34" s="67">
        <v>36</v>
      </c>
      <c r="E34" s="66">
        <v>110</v>
      </c>
      <c r="F34" s="67">
        <v>0</v>
      </c>
      <c r="G34" s="67">
        <v>110</v>
      </c>
      <c r="H34" s="66">
        <v>0</v>
      </c>
      <c r="I34" s="67">
        <v>0</v>
      </c>
      <c r="J34" s="67">
        <v>0</v>
      </c>
      <c r="K34" s="66">
        <v>34</v>
      </c>
      <c r="L34" s="67">
        <v>0</v>
      </c>
      <c r="M34" s="67">
        <v>34</v>
      </c>
      <c r="N34" s="66">
        <f t="shared" si="0"/>
        <v>180</v>
      </c>
      <c r="O34" s="67">
        <f t="shared" si="1"/>
        <v>0</v>
      </c>
      <c r="P34" s="67">
        <f t="shared" si="2"/>
        <v>180</v>
      </c>
    </row>
    <row r="35" spans="1:16" s="44" customFormat="1" ht="10.5">
      <c r="A35" s="37" t="s">
        <v>21</v>
      </c>
      <c r="B35" s="66">
        <v>8</v>
      </c>
      <c r="C35" s="67">
        <v>1</v>
      </c>
      <c r="D35" s="67">
        <v>9</v>
      </c>
      <c r="E35" s="66">
        <v>506</v>
      </c>
      <c r="F35" s="67">
        <v>22</v>
      </c>
      <c r="G35" s="67">
        <v>528</v>
      </c>
      <c r="H35" s="66">
        <v>40</v>
      </c>
      <c r="I35" s="67">
        <v>1</v>
      </c>
      <c r="J35" s="67">
        <v>41</v>
      </c>
      <c r="K35" s="66">
        <v>62</v>
      </c>
      <c r="L35" s="67">
        <v>2</v>
      </c>
      <c r="M35" s="67">
        <v>64</v>
      </c>
      <c r="N35" s="66">
        <f t="shared" si="0"/>
        <v>616</v>
      </c>
      <c r="O35" s="67">
        <f t="shared" si="1"/>
        <v>26</v>
      </c>
      <c r="P35" s="67">
        <f t="shared" si="2"/>
        <v>642</v>
      </c>
    </row>
    <row r="36" spans="1:16" s="44" customFormat="1" ht="10.5">
      <c r="A36" s="37" t="s">
        <v>271</v>
      </c>
      <c r="B36" s="66">
        <v>145</v>
      </c>
      <c r="C36" s="67">
        <v>7</v>
      </c>
      <c r="D36" s="67">
        <v>152</v>
      </c>
      <c r="E36" s="66">
        <v>452</v>
      </c>
      <c r="F36" s="67">
        <v>21</v>
      </c>
      <c r="G36" s="67">
        <v>473</v>
      </c>
      <c r="H36" s="66">
        <v>15</v>
      </c>
      <c r="I36" s="67">
        <v>0</v>
      </c>
      <c r="J36" s="67">
        <v>15</v>
      </c>
      <c r="K36" s="66">
        <v>4</v>
      </c>
      <c r="L36" s="67">
        <v>0</v>
      </c>
      <c r="M36" s="67">
        <v>4</v>
      </c>
      <c r="N36" s="66">
        <f t="shared" si="0"/>
        <v>616</v>
      </c>
      <c r="O36" s="67">
        <f t="shared" si="1"/>
        <v>28</v>
      </c>
      <c r="P36" s="67">
        <f t="shared" si="2"/>
        <v>644</v>
      </c>
    </row>
    <row r="37" spans="1:16" s="44" customFormat="1" ht="10.5">
      <c r="A37" s="37" t="s">
        <v>272</v>
      </c>
      <c r="B37" s="66">
        <v>19</v>
      </c>
      <c r="C37" s="67">
        <v>70</v>
      </c>
      <c r="D37" s="67">
        <v>89</v>
      </c>
      <c r="E37" s="66">
        <v>54</v>
      </c>
      <c r="F37" s="67">
        <v>314</v>
      </c>
      <c r="G37" s="67">
        <v>368</v>
      </c>
      <c r="H37" s="66">
        <v>0</v>
      </c>
      <c r="I37" s="67">
        <v>0</v>
      </c>
      <c r="J37" s="67">
        <v>0</v>
      </c>
      <c r="K37" s="66">
        <v>1</v>
      </c>
      <c r="L37" s="67">
        <v>21</v>
      </c>
      <c r="M37" s="67">
        <v>22</v>
      </c>
      <c r="N37" s="66">
        <f t="shared" si="0"/>
        <v>74</v>
      </c>
      <c r="O37" s="67">
        <f t="shared" si="1"/>
        <v>405</v>
      </c>
      <c r="P37" s="67">
        <f t="shared" si="2"/>
        <v>479</v>
      </c>
    </row>
    <row r="38" spans="1:16" s="44" customFormat="1" ht="10.5">
      <c r="A38" s="37" t="s">
        <v>142</v>
      </c>
      <c r="B38" s="66">
        <v>0</v>
      </c>
      <c r="C38" s="67">
        <v>0</v>
      </c>
      <c r="D38" s="67">
        <v>0</v>
      </c>
      <c r="E38" s="66">
        <v>22</v>
      </c>
      <c r="F38" s="67">
        <v>1</v>
      </c>
      <c r="G38" s="67">
        <v>23</v>
      </c>
      <c r="H38" s="66">
        <v>6</v>
      </c>
      <c r="I38" s="67">
        <v>0</v>
      </c>
      <c r="J38" s="67">
        <v>6</v>
      </c>
      <c r="K38" s="66">
        <v>9</v>
      </c>
      <c r="L38" s="67">
        <v>0</v>
      </c>
      <c r="M38" s="67">
        <v>9</v>
      </c>
      <c r="N38" s="66">
        <f t="shared" si="0"/>
        <v>37</v>
      </c>
      <c r="O38" s="67">
        <f t="shared" si="1"/>
        <v>1</v>
      </c>
      <c r="P38" s="67">
        <f t="shared" si="2"/>
        <v>38</v>
      </c>
    </row>
    <row r="39" spans="1:16" s="44" customFormat="1" ht="10.5">
      <c r="A39" s="37" t="s">
        <v>107</v>
      </c>
      <c r="B39" s="66">
        <v>383</v>
      </c>
      <c r="C39" s="67">
        <v>126</v>
      </c>
      <c r="D39" s="67">
        <v>509</v>
      </c>
      <c r="E39" s="66">
        <v>427</v>
      </c>
      <c r="F39" s="67">
        <v>166</v>
      </c>
      <c r="G39" s="67">
        <v>593</v>
      </c>
      <c r="H39" s="66">
        <v>29</v>
      </c>
      <c r="I39" s="67">
        <v>3</v>
      </c>
      <c r="J39" s="67">
        <v>32</v>
      </c>
      <c r="K39" s="66">
        <v>52</v>
      </c>
      <c r="L39" s="67">
        <v>8</v>
      </c>
      <c r="M39" s="67">
        <v>60</v>
      </c>
      <c r="N39" s="66">
        <f t="shared" si="0"/>
        <v>891</v>
      </c>
      <c r="O39" s="67">
        <f t="shared" si="1"/>
        <v>303</v>
      </c>
      <c r="P39" s="67">
        <f t="shared" si="2"/>
        <v>1194</v>
      </c>
    </row>
    <row r="40" spans="1:16" s="44" customFormat="1" ht="10.5">
      <c r="A40" s="37" t="s">
        <v>341</v>
      </c>
      <c r="B40" s="66">
        <v>16</v>
      </c>
      <c r="C40" s="67">
        <v>1</v>
      </c>
      <c r="D40" s="67">
        <v>17</v>
      </c>
      <c r="E40" s="66">
        <v>0</v>
      </c>
      <c r="F40" s="67">
        <v>0</v>
      </c>
      <c r="G40" s="67">
        <v>0</v>
      </c>
      <c r="H40" s="66">
        <v>0</v>
      </c>
      <c r="I40" s="67">
        <v>0</v>
      </c>
      <c r="J40" s="67">
        <v>0</v>
      </c>
      <c r="K40" s="66">
        <v>0</v>
      </c>
      <c r="L40" s="67">
        <v>0</v>
      </c>
      <c r="M40" s="67">
        <v>0</v>
      </c>
      <c r="N40" s="66">
        <f t="shared" si="0"/>
        <v>16</v>
      </c>
      <c r="O40" s="67">
        <f t="shared" si="1"/>
        <v>1</v>
      </c>
      <c r="P40" s="67">
        <f t="shared" si="2"/>
        <v>17</v>
      </c>
    </row>
    <row r="41" spans="1:16" s="44" customFormat="1" ht="10.5">
      <c r="A41" s="37" t="s">
        <v>342</v>
      </c>
      <c r="B41" s="66">
        <v>9</v>
      </c>
      <c r="C41" s="67">
        <v>0</v>
      </c>
      <c r="D41" s="67">
        <v>9</v>
      </c>
      <c r="E41" s="66">
        <v>0</v>
      </c>
      <c r="F41" s="67">
        <v>0</v>
      </c>
      <c r="G41" s="67">
        <v>0</v>
      </c>
      <c r="H41" s="66">
        <v>0</v>
      </c>
      <c r="I41" s="67">
        <v>0</v>
      </c>
      <c r="J41" s="67">
        <v>0</v>
      </c>
      <c r="K41" s="66">
        <v>0</v>
      </c>
      <c r="L41" s="67">
        <v>0</v>
      </c>
      <c r="M41" s="67">
        <v>0</v>
      </c>
      <c r="N41" s="66">
        <f t="shared" si="0"/>
        <v>9</v>
      </c>
      <c r="O41" s="67">
        <f t="shared" si="1"/>
        <v>0</v>
      </c>
      <c r="P41" s="67">
        <f t="shared" si="2"/>
        <v>9</v>
      </c>
    </row>
    <row r="42" spans="1:16" s="44" customFormat="1" ht="10.5">
      <c r="A42" s="37" t="s">
        <v>143</v>
      </c>
      <c r="B42" s="66">
        <v>0</v>
      </c>
      <c r="C42" s="67">
        <v>0</v>
      </c>
      <c r="D42" s="67">
        <v>0</v>
      </c>
      <c r="E42" s="66">
        <v>369</v>
      </c>
      <c r="F42" s="67">
        <v>5</v>
      </c>
      <c r="G42" s="67">
        <v>374</v>
      </c>
      <c r="H42" s="66">
        <v>57</v>
      </c>
      <c r="I42" s="67">
        <v>1</v>
      </c>
      <c r="J42" s="67">
        <v>58</v>
      </c>
      <c r="K42" s="66">
        <v>33</v>
      </c>
      <c r="L42" s="67">
        <v>0</v>
      </c>
      <c r="M42" s="67">
        <v>33</v>
      </c>
      <c r="N42" s="66">
        <f t="shared" si="0"/>
        <v>459</v>
      </c>
      <c r="O42" s="67">
        <f t="shared" si="1"/>
        <v>6</v>
      </c>
      <c r="P42" s="67">
        <f t="shared" si="2"/>
        <v>465</v>
      </c>
    </row>
    <row r="43" spans="1:16" s="44" customFormat="1" ht="10.5">
      <c r="A43" s="37" t="s">
        <v>346</v>
      </c>
      <c r="B43" s="66">
        <v>51</v>
      </c>
      <c r="C43" s="67">
        <v>10</v>
      </c>
      <c r="D43" s="67">
        <v>61</v>
      </c>
      <c r="E43" s="66">
        <v>164</v>
      </c>
      <c r="F43" s="67">
        <v>35</v>
      </c>
      <c r="G43" s="67">
        <v>199</v>
      </c>
      <c r="H43" s="66">
        <v>7</v>
      </c>
      <c r="I43" s="67">
        <v>1</v>
      </c>
      <c r="J43" s="67">
        <v>8</v>
      </c>
      <c r="K43" s="66">
        <v>19</v>
      </c>
      <c r="L43" s="67">
        <v>6</v>
      </c>
      <c r="M43" s="67">
        <v>25</v>
      </c>
      <c r="N43" s="66">
        <f t="shared" si="0"/>
        <v>241</v>
      </c>
      <c r="O43" s="67">
        <f t="shared" si="1"/>
        <v>52</v>
      </c>
      <c r="P43" s="67">
        <f t="shared" si="2"/>
        <v>293</v>
      </c>
    </row>
    <row r="44" spans="1:16" s="44" customFormat="1" ht="10.5">
      <c r="A44" s="37" t="s">
        <v>387</v>
      </c>
      <c r="B44" s="66">
        <v>6</v>
      </c>
      <c r="C44" s="67">
        <v>5</v>
      </c>
      <c r="D44" s="67">
        <v>11</v>
      </c>
      <c r="E44" s="66">
        <v>13</v>
      </c>
      <c r="F44" s="67">
        <v>2</v>
      </c>
      <c r="G44" s="67">
        <v>15</v>
      </c>
      <c r="H44" s="66">
        <v>3</v>
      </c>
      <c r="I44" s="67">
        <v>2</v>
      </c>
      <c r="J44" s="67">
        <v>5</v>
      </c>
      <c r="K44" s="66">
        <v>0</v>
      </c>
      <c r="L44" s="67">
        <v>0</v>
      </c>
      <c r="M44" s="67">
        <v>0</v>
      </c>
      <c r="N44" s="66">
        <f t="shared" si="0"/>
        <v>22</v>
      </c>
      <c r="O44" s="67">
        <f t="shared" si="1"/>
        <v>9</v>
      </c>
      <c r="P44" s="67">
        <f t="shared" si="2"/>
        <v>31</v>
      </c>
    </row>
    <row r="45" spans="1:16" s="44" customFormat="1" ht="10.5">
      <c r="A45" s="37" t="s">
        <v>144</v>
      </c>
      <c r="B45" s="66">
        <v>9</v>
      </c>
      <c r="C45" s="67">
        <v>14</v>
      </c>
      <c r="D45" s="67">
        <v>23</v>
      </c>
      <c r="E45" s="66">
        <v>65</v>
      </c>
      <c r="F45" s="67">
        <v>146</v>
      </c>
      <c r="G45" s="67">
        <v>211</v>
      </c>
      <c r="H45" s="66">
        <v>4</v>
      </c>
      <c r="I45" s="67">
        <v>15</v>
      </c>
      <c r="J45" s="67">
        <v>19</v>
      </c>
      <c r="K45" s="66">
        <v>5</v>
      </c>
      <c r="L45" s="67">
        <v>8</v>
      </c>
      <c r="M45" s="67">
        <v>13</v>
      </c>
      <c r="N45" s="66">
        <f t="shared" si="0"/>
        <v>83</v>
      </c>
      <c r="O45" s="67">
        <f t="shared" si="1"/>
        <v>183</v>
      </c>
      <c r="P45" s="67">
        <f t="shared" si="2"/>
        <v>266</v>
      </c>
    </row>
    <row r="46" spans="1:16" s="44" customFormat="1" ht="10.5">
      <c r="A46" s="37" t="s">
        <v>273</v>
      </c>
      <c r="B46" s="66">
        <v>1</v>
      </c>
      <c r="C46" s="67">
        <v>1</v>
      </c>
      <c r="D46" s="67">
        <v>2</v>
      </c>
      <c r="E46" s="66">
        <v>1</v>
      </c>
      <c r="F46" s="67">
        <v>1</v>
      </c>
      <c r="G46" s="67">
        <v>2</v>
      </c>
      <c r="H46" s="66">
        <v>0</v>
      </c>
      <c r="I46" s="67">
        <v>0</v>
      </c>
      <c r="J46" s="67">
        <v>0</v>
      </c>
      <c r="K46" s="66">
        <v>0</v>
      </c>
      <c r="L46" s="67">
        <v>0</v>
      </c>
      <c r="M46" s="67">
        <v>0</v>
      </c>
      <c r="N46" s="66">
        <f aca="true" t="shared" si="3" ref="N46:N62">B46+E46+H46+K46</f>
        <v>2</v>
      </c>
      <c r="O46" s="67">
        <f aca="true" t="shared" si="4" ref="O46:O62">C46+F46+I46+L46</f>
        <v>2</v>
      </c>
      <c r="P46" s="67">
        <f aca="true" t="shared" si="5" ref="P46:P63">SUM(N46:O46)</f>
        <v>4</v>
      </c>
    </row>
    <row r="47" spans="1:16" s="44" customFormat="1" ht="10.5">
      <c r="A47" s="37" t="s">
        <v>274</v>
      </c>
      <c r="B47" s="66">
        <v>7</v>
      </c>
      <c r="C47" s="67">
        <v>2</v>
      </c>
      <c r="D47" s="67">
        <v>9</v>
      </c>
      <c r="E47" s="66">
        <v>2</v>
      </c>
      <c r="F47" s="67">
        <v>4</v>
      </c>
      <c r="G47" s="67">
        <v>6</v>
      </c>
      <c r="H47" s="66">
        <v>0</v>
      </c>
      <c r="I47" s="67">
        <v>0</v>
      </c>
      <c r="J47" s="67">
        <v>0</v>
      </c>
      <c r="K47" s="66">
        <v>0</v>
      </c>
      <c r="L47" s="67">
        <v>0</v>
      </c>
      <c r="M47" s="67">
        <v>0</v>
      </c>
      <c r="N47" s="66">
        <f t="shared" si="3"/>
        <v>9</v>
      </c>
      <c r="O47" s="67">
        <f t="shared" si="4"/>
        <v>6</v>
      </c>
      <c r="P47" s="67">
        <f t="shared" si="5"/>
        <v>15</v>
      </c>
    </row>
    <row r="48" spans="1:16" s="44" customFormat="1" ht="10.5">
      <c r="A48" s="37" t="s">
        <v>388</v>
      </c>
      <c r="B48" s="66">
        <v>15</v>
      </c>
      <c r="C48" s="67">
        <v>0</v>
      </c>
      <c r="D48" s="67">
        <v>15</v>
      </c>
      <c r="E48" s="66">
        <v>61</v>
      </c>
      <c r="F48" s="67">
        <v>3</v>
      </c>
      <c r="G48" s="67">
        <v>64</v>
      </c>
      <c r="H48" s="66">
        <v>34</v>
      </c>
      <c r="I48" s="67">
        <v>3</v>
      </c>
      <c r="J48" s="67">
        <v>37</v>
      </c>
      <c r="K48" s="66">
        <v>12</v>
      </c>
      <c r="L48" s="67">
        <v>0</v>
      </c>
      <c r="M48" s="67">
        <v>12</v>
      </c>
      <c r="N48" s="66">
        <f t="shared" si="3"/>
        <v>122</v>
      </c>
      <c r="O48" s="67">
        <f t="shared" si="4"/>
        <v>6</v>
      </c>
      <c r="P48" s="67">
        <f t="shared" si="5"/>
        <v>128</v>
      </c>
    </row>
    <row r="49" spans="1:16" s="44" customFormat="1" ht="10.5">
      <c r="A49" s="37" t="s">
        <v>299</v>
      </c>
      <c r="B49" s="66">
        <v>13</v>
      </c>
      <c r="C49" s="67">
        <v>1</v>
      </c>
      <c r="D49" s="67">
        <v>14</v>
      </c>
      <c r="E49" s="66">
        <v>10</v>
      </c>
      <c r="F49" s="67">
        <v>0</v>
      </c>
      <c r="G49" s="67">
        <v>10</v>
      </c>
      <c r="H49" s="66">
        <v>0</v>
      </c>
      <c r="I49" s="67">
        <v>0</v>
      </c>
      <c r="J49" s="67">
        <v>0</v>
      </c>
      <c r="K49" s="66">
        <v>3</v>
      </c>
      <c r="L49" s="67">
        <v>1</v>
      </c>
      <c r="M49" s="67">
        <v>4</v>
      </c>
      <c r="N49" s="66">
        <f t="shared" si="3"/>
        <v>26</v>
      </c>
      <c r="O49" s="67">
        <f t="shared" si="4"/>
        <v>2</v>
      </c>
      <c r="P49" s="67">
        <f t="shared" si="5"/>
        <v>28</v>
      </c>
    </row>
    <row r="50" spans="1:16" s="44" customFormat="1" ht="10.5">
      <c r="A50" s="37" t="s">
        <v>345</v>
      </c>
      <c r="B50" s="66">
        <v>10</v>
      </c>
      <c r="C50" s="67">
        <v>3</v>
      </c>
      <c r="D50" s="67">
        <v>13</v>
      </c>
      <c r="E50" s="66">
        <v>72</v>
      </c>
      <c r="F50" s="67">
        <v>13</v>
      </c>
      <c r="G50" s="67">
        <v>85</v>
      </c>
      <c r="H50" s="66">
        <v>0</v>
      </c>
      <c r="I50" s="67">
        <v>0</v>
      </c>
      <c r="J50" s="67">
        <v>0</v>
      </c>
      <c r="K50" s="66">
        <v>0</v>
      </c>
      <c r="L50" s="67">
        <v>0</v>
      </c>
      <c r="M50" s="67">
        <v>0</v>
      </c>
      <c r="N50" s="66">
        <f t="shared" si="3"/>
        <v>82</v>
      </c>
      <c r="O50" s="67">
        <f t="shared" si="4"/>
        <v>16</v>
      </c>
      <c r="P50" s="67">
        <f t="shared" si="5"/>
        <v>98</v>
      </c>
    </row>
    <row r="51" spans="1:16" s="44" customFormat="1" ht="10.5">
      <c r="A51" s="37" t="s">
        <v>145</v>
      </c>
      <c r="B51" s="66">
        <v>0</v>
      </c>
      <c r="C51" s="67">
        <v>113</v>
      </c>
      <c r="D51" s="67">
        <v>113</v>
      </c>
      <c r="E51" s="66">
        <v>0</v>
      </c>
      <c r="F51" s="67">
        <v>265</v>
      </c>
      <c r="G51" s="67">
        <v>265</v>
      </c>
      <c r="H51" s="66">
        <v>0</v>
      </c>
      <c r="I51" s="67">
        <v>36</v>
      </c>
      <c r="J51" s="67">
        <v>36</v>
      </c>
      <c r="K51" s="66">
        <v>0</v>
      </c>
      <c r="L51" s="67">
        <v>28</v>
      </c>
      <c r="M51" s="67">
        <v>28</v>
      </c>
      <c r="N51" s="66">
        <f t="shared" si="3"/>
        <v>0</v>
      </c>
      <c r="O51" s="67">
        <f t="shared" si="4"/>
        <v>442</v>
      </c>
      <c r="P51" s="67">
        <f t="shared" si="5"/>
        <v>442</v>
      </c>
    </row>
    <row r="52" spans="1:16" s="44" customFormat="1" ht="10.5">
      <c r="A52" s="37" t="s">
        <v>13</v>
      </c>
      <c r="B52" s="66">
        <v>33</v>
      </c>
      <c r="C52" s="67">
        <v>41</v>
      </c>
      <c r="D52" s="67">
        <v>74</v>
      </c>
      <c r="E52" s="66">
        <v>174</v>
      </c>
      <c r="F52" s="67">
        <v>406</v>
      </c>
      <c r="G52" s="67">
        <v>580</v>
      </c>
      <c r="H52" s="66">
        <v>6</v>
      </c>
      <c r="I52" s="67">
        <v>17</v>
      </c>
      <c r="J52" s="67">
        <v>23</v>
      </c>
      <c r="K52" s="66">
        <v>0</v>
      </c>
      <c r="L52" s="67">
        <v>0</v>
      </c>
      <c r="M52" s="67">
        <v>0</v>
      </c>
      <c r="N52" s="66">
        <f t="shared" si="3"/>
        <v>213</v>
      </c>
      <c r="O52" s="67">
        <f t="shared" si="4"/>
        <v>464</v>
      </c>
      <c r="P52" s="67">
        <f t="shared" si="5"/>
        <v>677</v>
      </c>
    </row>
    <row r="53" spans="1:16" s="44" customFormat="1" ht="10.5">
      <c r="A53" s="37" t="s">
        <v>109</v>
      </c>
      <c r="B53" s="66">
        <v>1</v>
      </c>
      <c r="C53" s="67">
        <v>0</v>
      </c>
      <c r="D53" s="67">
        <v>1</v>
      </c>
      <c r="E53" s="66">
        <v>9</v>
      </c>
      <c r="F53" s="67">
        <v>1</v>
      </c>
      <c r="G53" s="67">
        <v>10</v>
      </c>
      <c r="H53" s="66">
        <v>2</v>
      </c>
      <c r="I53" s="67">
        <v>0</v>
      </c>
      <c r="J53" s="67">
        <v>2</v>
      </c>
      <c r="K53" s="66">
        <v>0</v>
      </c>
      <c r="L53" s="67">
        <v>0</v>
      </c>
      <c r="M53" s="67">
        <v>0</v>
      </c>
      <c r="N53" s="66">
        <f t="shared" si="3"/>
        <v>12</v>
      </c>
      <c r="O53" s="67">
        <f t="shared" si="4"/>
        <v>1</v>
      </c>
      <c r="P53" s="67">
        <f t="shared" si="5"/>
        <v>13</v>
      </c>
    </row>
    <row r="54" spans="1:16" s="44" customFormat="1" ht="10.5">
      <c r="A54" s="37" t="s">
        <v>110</v>
      </c>
      <c r="B54" s="66">
        <v>79</v>
      </c>
      <c r="C54" s="67">
        <v>338</v>
      </c>
      <c r="D54" s="67">
        <v>417</v>
      </c>
      <c r="E54" s="66">
        <v>917</v>
      </c>
      <c r="F54" s="67">
        <v>2907</v>
      </c>
      <c r="G54" s="67">
        <v>3824</v>
      </c>
      <c r="H54" s="66">
        <v>9</v>
      </c>
      <c r="I54" s="67">
        <v>38</v>
      </c>
      <c r="J54" s="67">
        <v>47</v>
      </c>
      <c r="K54" s="66">
        <v>12</v>
      </c>
      <c r="L54" s="67">
        <v>34</v>
      </c>
      <c r="M54" s="67">
        <v>46</v>
      </c>
      <c r="N54" s="66">
        <f t="shared" si="3"/>
        <v>1017</v>
      </c>
      <c r="O54" s="67">
        <f t="shared" si="4"/>
        <v>3317</v>
      </c>
      <c r="P54" s="67">
        <f t="shared" si="5"/>
        <v>4334</v>
      </c>
    </row>
    <row r="55" spans="1:16" s="44" customFormat="1" ht="10.5">
      <c r="A55" s="37" t="s">
        <v>146</v>
      </c>
      <c r="B55" s="66">
        <v>3</v>
      </c>
      <c r="C55" s="67">
        <v>7</v>
      </c>
      <c r="D55" s="67">
        <v>10</v>
      </c>
      <c r="E55" s="66">
        <v>6</v>
      </c>
      <c r="F55" s="67">
        <v>6</v>
      </c>
      <c r="G55" s="67">
        <v>12</v>
      </c>
      <c r="H55" s="66">
        <v>0</v>
      </c>
      <c r="I55" s="67">
        <v>0</v>
      </c>
      <c r="J55" s="67">
        <v>0</v>
      </c>
      <c r="K55" s="66">
        <v>2</v>
      </c>
      <c r="L55" s="67">
        <v>0</v>
      </c>
      <c r="M55" s="67">
        <v>2</v>
      </c>
      <c r="N55" s="66">
        <f t="shared" si="3"/>
        <v>11</v>
      </c>
      <c r="O55" s="67">
        <f t="shared" si="4"/>
        <v>13</v>
      </c>
      <c r="P55" s="67">
        <f t="shared" si="5"/>
        <v>24</v>
      </c>
    </row>
    <row r="56" spans="1:16" s="44" customFormat="1" ht="10.5">
      <c r="A56" s="37" t="s">
        <v>56</v>
      </c>
      <c r="B56" s="66">
        <v>5</v>
      </c>
      <c r="C56" s="67">
        <v>7</v>
      </c>
      <c r="D56" s="67">
        <v>12</v>
      </c>
      <c r="E56" s="66">
        <v>510</v>
      </c>
      <c r="F56" s="67">
        <v>242</v>
      </c>
      <c r="G56" s="67">
        <v>752</v>
      </c>
      <c r="H56" s="66">
        <v>6</v>
      </c>
      <c r="I56" s="67">
        <v>0</v>
      </c>
      <c r="J56" s="67">
        <v>6</v>
      </c>
      <c r="K56" s="66">
        <v>12</v>
      </c>
      <c r="L56" s="67">
        <v>3</v>
      </c>
      <c r="M56" s="67">
        <v>15</v>
      </c>
      <c r="N56" s="66">
        <f t="shared" si="3"/>
        <v>533</v>
      </c>
      <c r="O56" s="67">
        <f t="shared" si="4"/>
        <v>252</v>
      </c>
      <c r="P56" s="67">
        <f t="shared" si="5"/>
        <v>785</v>
      </c>
    </row>
    <row r="57" spans="1:16" s="44" customFormat="1" ht="10.5">
      <c r="A57" s="37" t="s">
        <v>310</v>
      </c>
      <c r="B57" s="66">
        <v>0</v>
      </c>
      <c r="C57" s="67">
        <v>0</v>
      </c>
      <c r="D57" s="67">
        <v>0</v>
      </c>
      <c r="E57" s="66">
        <v>0</v>
      </c>
      <c r="F57" s="67">
        <v>0</v>
      </c>
      <c r="G57" s="67">
        <v>0</v>
      </c>
      <c r="H57" s="66">
        <v>11</v>
      </c>
      <c r="I57" s="67">
        <v>1</v>
      </c>
      <c r="J57" s="67">
        <v>12</v>
      </c>
      <c r="K57" s="66">
        <v>0</v>
      </c>
      <c r="L57" s="67">
        <v>0</v>
      </c>
      <c r="M57" s="67">
        <v>0</v>
      </c>
      <c r="N57" s="66">
        <f t="shared" si="3"/>
        <v>11</v>
      </c>
      <c r="O57" s="67">
        <f t="shared" si="4"/>
        <v>1</v>
      </c>
      <c r="P57" s="67">
        <f t="shared" si="5"/>
        <v>12</v>
      </c>
    </row>
    <row r="58" spans="1:16" s="44" customFormat="1" ht="10.5">
      <c r="A58" s="37" t="s">
        <v>469</v>
      </c>
      <c r="B58" s="66">
        <v>0</v>
      </c>
      <c r="C58" s="67">
        <v>0</v>
      </c>
      <c r="D58" s="67">
        <v>0</v>
      </c>
      <c r="E58" s="66">
        <v>0</v>
      </c>
      <c r="F58" s="67">
        <v>0</v>
      </c>
      <c r="G58" s="67">
        <v>0</v>
      </c>
      <c r="H58" s="66">
        <v>1</v>
      </c>
      <c r="I58" s="67">
        <v>0</v>
      </c>
      <c r="J58" s="67">
        <v>1</v>
      </c>
      <c r="K58" s="66">
        <v>0</v>
      </c>
      <c r="L58" s="67">
        <v>0</v>
      </c>
      <c r="M58" s="67">
        <v>0</v>
      </c>
      <c r="N58" s="66">
        <f t="shared" si="3"/>
        <v>1</v>
      </c>
      <c r="O58" s="67">
        <f t="shared" si="4"/>
        <v>0</v>
      </c>
      <c r="P58" s="67">
        <f t="shared" si="5"/>
        <v>1</v>
      </c>
    </row>
    <row r="59" spans="1:16" s="44" customFormat="1" ht="10.5">
      <c r="A59" s="37" t="s">
        <v>32</v>
      </c>
      <c r="B59" s="66">
        <v>45</v>
      </c>
      <c r="C59" s="67">
        <v>73</v>
      </c>
      <c r="D59" s="67">
        <v>118</v>
      </c>
      <c r="E59" s="66">
        <v>58</v>
      </c>
      <c r="F59" s="67">
        <v>139</v>
      </c>
      <c r="G59" s="67">
        <v>197</v>
      </c>
      <c r="H59" s="66">
        <v>6</v>
      </c>
      <c r="I59" s="67">
        <v>15</v>
      </c>
      <c r="J59" s="67">
        <v>21</v>
      </c>
      <c r="K59" s="66">
        <v>2</v>
      </c>
      <c r="L59" s="67">
        <v>6</v>
      </c>
      <c r="M59" s="67">
        <v>8</v>
      </c>
      <c r="N59" s="66">
        <f t="shared" si="3"/>
        <v>111</v>
      </c>
      <c r="O59" s="67">
        <f t="shared" si="4"/>
        <v>233</v>
      </c>
      <c r="P59" s="67">
        <f t="shared" si="5"/>
        <v>344</v>
      </c>
    </row>
    <row r="60" spans="1:16" s="44" customFormat="1" ht="10.5">
      <c r="A60" s="37" t="s">
        <v>111</v>
      </c>
      <c r="B60" s="66">
        <v>13</v>
      </c>
      <c r="C60" s="67">
        <v>3</v>
      </c>
      <c r="D60" s="67">
        <v>16</v>
      </c>
      <c r="E60" s="66">
        <v>7</v>
      </c>
      <c r="F60" s="67">
        <v>2</v>
      </c>
      <c r="G60" s="67">
        <v>9</v>
      </c>
      <c r="H60" s="66">
        <v>0</v>
      </c>
      <c r="I60" s="67">
        <v>0</v>
      </c>
      <c r="J60" s="67">
        <v>0</v>
      </c>
      <c r="K60" s="66">
        <v>5</v>
      </c>
      <c r="L60" s="67">
        <v>0</v>
      </c>
      <c r="M60" s="67">
        <v>5</v>
      </c>
      <c r="N60" s="66">
        <f t="shared" si="3"/>
        <v>25</v>
      </c>
      <c r="O60" s="67">
        <f t="shared" si="4"/>
        <v>5</v>
      </c>
      <c r="P60" s="67">
        <f t="shared" si="5"/>
        <v>30</v>
      </c>
    </row>
    <row r="61" spans="1:16" s="44" customFormat="1" ht="10.5">
      <c r="A61" s="37" t="s">
        <v>147</v>
      </c>
      <c r="B61" s="66">
        <v>0</v>
      </c>
      <c r="C61" s="67">
        <v>0</v>
      </c>
      <c r="D61" s="67">
        <v>0</v>
      </c>
      <c r="E61" s="66">
        <v>16</v>
      </c>
      <c r="F61" s="67">
        <v>1</v>
      </c>
      <c r="G61" s="67">
        <v>17</v>
      </c>
      <c r="H61" s="66">
        <v>0</v>
      </c>
      <c r="I61" s="67">
        <v>0</v>
      </c>
      <c r="J61" s="67">
        <v>0</v>
      </c>
      <c r="K61" s="66">
        <v>6</v>
      </c>
      <c r="L61" s="67">
        <v>0</v>
      </c>
      <c r="M61" s="67">
        <v>6</v>
      </c>
      <c r="N61" s="66">
        <f t="shared" si="3"/>
        <v>22</v>
      </c>
      <c r="O61" s="67">
        <f t="shared" si="4"/>
        <v>1</v>
      </c>
      <c r="P61" s="67">
        <f t="shared" si="5"/>
        <v>23</v>
      </c>
    </row>
    <row r="62" spans="1:16" s="44" customFormat="1" ht="10.5">
      <c r="A62" s="37" t="s">
        <v>294</v>
      </c>
      <c r="B62" s="66">
        <v>0</v>
      </c>
      <c r="C62" s="67">
        <v>0</v>
      </c>
      <c r="D62" s="67">
        <v>0</v>
      </c>
      <c r="E62" s="66">
        <v>2</v>
      </c>
      <c r="F62" s="67">
        <v>0</v>
      </c>
      <c r="G62" s="67">
        <v>2</v>
      </c>
      <c r="H62" s="66">
        <v>0</v>
      </c>
      <c r="I62" s="67">
        <v>0</v>
      </c>
      <c r="J62" s="67">
        <v>0</v>
      </c>
      <c r="K62" s="66">
        <v>0</v>
      </c>
      <c r="L62" s="67">
        <v>0</v>
      </c>
      <c r="M62" s="67">
        <v>0</v>
      </c>
      <c r="N62" s="66">
        <f t="shared" si="3"/>
        <v>2</v>
      </c>
      <c r="O62" s="67">
        <f t="shared" si="4"/>
        <v>0</v>
      </c>
      <c r="P62" s="67">
        <f t="shared" si="5"/>
        <v>2</v>
      </c>
    </row>
    <row r="63" spans="1:16" s="44" customFormat="1" ht="10.5">
      <c r="A63" s="68" t="s">
        <v>8</v>
      </c>
      <c r="B63" s="69">
        <f aca="true" t="shared" si="6" ref="B63:O63">SUM(B13:B62)</f>
        <v>1535</v>
      </c>
      <c r="C63" s="70">
        <f t="shared" si="6"/>
        <v>1258</v>
      </c>
      <c r="D63" s="70">
        <f t="shared" si="6"/>
        <v>2793</v>
      </c>
      <c r="E63" s="69">
        <f t="shared" si="6"/>
        <v>7972</v>
      </c>
      <c r="F63" s="70">
        <f t="shared" si="6"/>
        <v>6912</v>
      </c>
      <c r="G63" s="70">
        <f t="shared" si="6"/>
        <v>14884</v>
      </c>
      <c r="H63" s="69">
        <f t="shared" si="6"/>
        <v>586</v>
      </c>
      <c r="I63" s="70">
        <f t="shared" si="6"/>
        <v>248</v>
      </c>
      <c r="J63" s="70">
        <f t="shared" si="6"/>
        <v>834</v>
      </c>
      <c r="K63" s="69">
        <f t="shared" si="6"/>
        <v>591</v>
      </c>
      <c r="L63" s="70">
        <f t="shared" si="6"/>
        <v>245</v>
      </c>
      <c r="M63" s="70">
        <f t="shared" si="6"/>
        <v>836</v>
      </c>
      <c r="N63" s="69">
        <f t="shared" si="6"/>
        <v>10684</v>
      </c>
      <c r="O63" s="70">
        <f t="shared" si="6"/>
        <v>8663</v>
      </c>
      <c r="P63" s="70">
        <f t="shared" si="5"/>
        <v>19347</v>
      </c>
    </row>
    <row r="64" spans="1:3" s="44" customFormat="1" ht="10.5">
      <c r="A64" s="43"/>
      <c r="B64" s="43"/>
      <c r="C64" s="43"/>
    </row>
    <row r="65" spans="1:16" s="72" customFormat="1" ht="10.5">
      <c r="A65" s="43"/>
      <c r="B65" s="43"/>
      <c r="C65" s="43"/>
      <c r="D65" s="44"/>
      <c r="E65" s="44"/>
      <c r="F65" s="44"/>
      <c r="G65" s="44"/>
      <c r="H65" s="44"/>
      <c r="I65" s="44"/>
      <c r="J65" s="44"/>
      <c r="K65" s="44"/>
      <c r="L65" s="44"/>
      <c r="M65" s="44"/>
      <c r="N65" s="44"/>
      <c r="O65" s="44"/>
      <c r="P65" s="44"/>
    </row>
    <row r="66" spans="1:3" s="44" customFormat="1" ht="10.5">
      <c r="A66" s="43"/>
      <c r="B66" s="43"/>
      <c r="C66" s="43"/>
    </row>
  </sheetData>
  <sheetProtection/>
  <mergeCells count="4">
    <mergeCell ref="B10:D10"/>
    <mergeCell ref="B11:D11"/>
    <mergeCell ref="E10:G10"/>
    <mergeCell ref="N10:P10"/>
  </mergeCells>
  <printOptions horizontalCentered="1"/>
  <pageMargins left="0" right="0" top="0.3937007874015748" bottom="0.1968503937007874" header="0.11811023622047245" footer="0.11811023622047245"/>
  <pageSetup fitToHeight="1" fitToWidth="1" horizontalDpi="1200" verticalDpi="1200" orientation="landscape" paperSize="9" scale="78"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U83"/>
  <sheetViews>
    <sheetView zoomScale="115" zoomScaleNormal="115" zoomScalePageLayoutView="0" workbookViewId="0" topLeftCell="A1">
      <selection activeCell="A95" sqref="A95"/>
    </sheetView>
  </sheetViews>
  <sheetFormatPr defaultColWidth="10.66015625" defaultRowHeight="11.25"/>
  <cols>
    <col min="1" max="1" width="42" style="43" customWidth="1"/>
    <col min="2" max="3" width="8.66015625" style="43" customWidth="1"/>
    <col min="4" max="5" width="8.66015625" style="44" customWidth="1"/>
    <col min="6" max="6" width="5.83203125" style="44" customWidth="1"/>
    <col min="7" max="12" width="8.66015625" style="44" customWidth="1"/>
    <col min="13" max="13" width="6.83203125" style="44" customWidth="1"/>
    <col min="14" max="16" width="8.66015625" style="44" customWidth="1"/>
    <col min="17" max="17" width="10.66015625" style="44" customWidth="1"/>
    <col min="18" max="18" width="18" style="44" bestFit="1" customWidth="1"/>
    <col min="19" max="16384" width="10.66015625" style="44" customWidth="1"/>
  </cols>
  <sheetData>
    <row r="1" ht="10.5">
      <c r="A1" s="41"/>
    </row>
    <row r="2" spans="1:16" ht="10.5">
      <c r="A2" s="42" t="s">
        <v>33</v>
      </c>
      <c r="B2" s="45"/>
      <c r="C2" s="45"/>
      <c r="D2" s="46"/>
      <c r="E2" s="46"/>
      <c r="F2" s="46"/>
      <c r="G2" s="46"/>
      <c r="H2" s="46"/>
      <c r="I2" s="46"/>
      <c r="J2" s="46"/>
      <c r="K2" s="46"/>
      <c r="L2" s="46"/>
      <c r="M2" s="46"/>
      <c r="N2" s="46"/>
      <c r="O2" s="46"/>
      <c r="P2" s="46"/>
    </row>
    <row r="3" spans="1:16" s="275" customFormat="1" ht="12">
      <c r="A3" s="267" t="s">
        <v>463</v>
      </c>
      <c r="B3" s="273"/>
      <c r="C3" s="273"/>
      <c r="D3" s="274"/>
      <c r="E3" s="274"/>
      <c r="F3" s="274"/>
      <c r="G3" s="274"/>
      <c r="H3" s="274"/>
      <c r="I3" s="274"/>
      <c r="J3" s="274"/>
      <c r="K3" s="274"/>
      <c r="L3" s="274"/>
      <c r="M3" s="274"/>
      <c r="N3" s="274"/>
      <c r="O3" s="274"/>
      <c r="P3" s="274"/>
    </row>
    <row r="4" spans="1:16" ht="9" customHeight="1">
      <c r="A4" s="45"/>
      <c r="B4" s="45"/>
      <c r="C4" s="45"/>
      <c r="D4" s="46"/>
      <c r="E4" s="46"/>
      <c r="F4" s="46"/>
      <c r="G4" s="46"/>
      <c r="H4" s="46"/>
      <c r="I4" s="46"/>
      <c r="J4" s="46"/>
      <c r="K4" s="46"/>
      <c r="L4" s="46"/>
      <c r="M4" s="46"/>
      <c r="N4" s="46"/>
      <c r="O4" s="46"/>
      <c r="P4" s="46"/>
    </row>
    <row r="5" spans="1:16" ht="10.5">
      <c r="A5" s="42" t="s">
        <v>305</v>
      </c>
      <c r="B5" s="45"/>
      <c r="C5" s="45"/>
      <c r="D5" s="46"/>
      <c r="E5" s="46"/>
      <c r="F5" s="46"/>
      <c r="G5" s="46"/>
      <c r="H5" s="46"/>
      <c r="I5" s="46"/>
      <c r="J5" s="46"/>
      <c r="K5" s="46"/>
      <c r="L5" s="46"/>
      <c r="M5" s="46"/>
      <c r="N5" s="46"/>
      <c r="O5" s="46"/>
      <c r="P5" s="46"/>
    </row>
    <row r="6" spans="1:16" ht="10.5">
      <c r="A6" s="42"/>
      <c r="B6" s="45"/>
      <c r="C6" s="45"/>
      <c r="D6" s="46"/>
      <c r="E6" s="46"/>
      <c r="F6" s="46"/>
      <c r="G6" s="46"/>
      <c r="H6" s="46"/>
      <c r="I6" s="46"/>
      <c r="J6" s="46"/>
      <c r="K6" s="46"/>
      <c r="L6" s="46"/>
      <c r="M6" s="46"/>
      <c r="N6" s="46"/>
      <c r="O6" s="46"/>
      <c r="P6" s="46"/>
    </row>
    <row r="7" spans="1:16" ht="10.5">
      <c r="A7" s="42" t="s">
        <v>118</v>
      </c>
      <c r="B7" s="45"/>
      <c r="C7" s="45"/>
      <c r="D7" s="46"/>
      <c r="E7" s="46"/>
      <c r="F7" s="46"/>
      <c r="G7" s="46"/>
      <c r="H7" s="46"/>
      <c r="I7" s="46"/>
      <c r="J7" s="46"/>
      <c r="K7" s="46"/>
      <c r="L7" s="46"/>
      <c r="M7" s="46"/>
      <c r="N7" s="46"/>
      <c r="O7" s="46"/>
      <c r="P7" s="46"/>
    </row>
    <row r="8" spans="1:4" ht="12.75" thickBot="1">
      <c r="A8" s="79"/>
      <c r="B8" s="45"/>
      <c r="C8" s="45"/>
      <c r="D8" s="46"/>
    </row>
    <row r="9" spans="1:16" ht="10.5" customHeight="1">
      <c r="A9" s="47"/>
      <c r="B9" s="305" t="s">
        <v>36</v>
      </c>
      <c r="C9" s="306"/>
      <c r="D9" s="307"/>
      <c r="E9" s="305" t="s">
        <v>24</v>
      </c>
      <c r="F9" s="306"/>
      <c r="G9" s="307"/>
      <c r="H9" s="49"/>
      <c r="I9" s="48" t="s">
        <v>25</v>
      </c>
      <c r="J9" s="50"/>
      <c r="K9" s="49"/>
      <c r="L9" s="48" t="s">
        <v>26</v>
      </c>
      <c r="M9" s="50"/>
      <c r="N9" s="305" t="s">
        <v>8</v>
      </c>
      <c r="O9" s="306"/>
      <c r="P9" s="306"/>
    </row>
    <row r="10" spans="1:16" s="52" customFormat="1" ht="12.75" customHeight="1">
      <c r="A10" s="37"/>
      <c r="B10" s="308" t="s">
        <v>38</v>
      </c>
      <c r="C10" s="309"/>
      <c r="D10" s="310"/>
      <c r="E10" s="55"/>
      <c r="F10" s="56"/>
      <c r="G10" s="57"/>
      <c r="H10" s="55"/>
      <c r="I10" s="56"/>
      <c r="J10" s="57"/>
      <c r="K10" s="55"/>
      <c r="L10" s="56"/>
      <c r="M10" s="57"/>
      <c r="N10" s="55"/>
      <c r="O10" s="56"/>
      <c r="P10" s="57"/>
    </row>
    <row r="11" spans="1:16" ht="12.75" customHeight="1">
      <c r="A11" s="58" t="s">
        <v>40</v>
      </c>
      <c r="B11" s="59" t="s">
        <v>41</v>
      </c>
      <c r="C11" s="60" t="s">
        <v>42</v>
      </c>
      <c r="D11" s="61" t="s">
        <v>8</v>
      </c>
      <c r="E11" s="59" t="s">
        <v>41</v>
      </c>
      <c r="F11" s="60" t="s">
        <v>42</v>
      </c>
      <c r="G11" s="61" t="s">
        <v>8</v>
      </c>
      <c r="H11" s="59" t="s">
        <v>41</v>
      </c>
      <c r="I11" s="60" t="s">
        <v>42</v>
      </c>
      <c r="J11" s="61" t="s">
        <v>8</v>
      </c>
      <c r="K11" s="59" t="s">
        <v>41</v>
      </c>
      <c r="L11" s="60" t="s">
        <v>42</v>
      </c>
      <c r="M11" s="61" t="s">
        <v>8</v>
      </c>
      <c r="N11" s="59" t="s">
        <v>41</v>
      </c>
      <c r="O11" s="60" t="s">
        <v>42</v>
      </c>
      <c r="P11" s="61" t="s">
        <v>8</v>
      </c>
    </row>
    <row r="12" spans="1:16" s="62" customFormat="1" ht="10.5">
      <c r="A12" s="63" t="s">
        <v>27</v>
      </c>
      <c r="B12" s="64">
        <v>95</v>
      </c>
      <c r="C12" s="65">
        <v>1</v>
      </c>
      <c r="D12" s="65">
        <v>96</v>
      </c>
      <c r="E12" s="64">
        <v>329</v>
      </c>
      <c r="F12" s="65">
        <v>5</v>
      </c>
      <c r="G12" s="65">
        <v>334</v>
      </c>
      <c r="H12" s="64">
        <v>21</v>
      </c>
      <c r="I12" s="65">
        <v>0</v>
      </c>
      <c r="J12" s="65">
        <v>21</v>
      </c>
      <c r="K12" s="64">
        <v>69</v>
      </c>
      <c r="L12" s="65">
        <v>0</v>
      </c>
      <c r="M12" s="65">
        <v>69</v>
      </c>
      <c r="N12" s="64">
        <f aca="true" t="shared" si="0" ref="N12:N59">SUM(K12,H12,E12,B12)</f>
        <v>514</v>
      </c>
      <c r="O12" s="65">
        <f aca="true" t="shared" si="1" ref="O12:O59">SUM(L12,I12,F12,C12)</f>
        <v>6</v>
      </c>
      <c r="P12" s="65">
        <f aca="true" t="shared" si="2" ref="P12:P59">SUM(N12:O12)</f>
        <v>520</v>
      </c>
    </row>
    <row r="13" spans="1:16" s="52" customFormat="1" ht="10.5">
      <c r="A13" s="37" t="s">
        <v>154</v>
      </c>
      <c r="B13" s="66">
        <v>5</v>
      </c>
      <c r="C13" s="67">
        <v>0</v>
      </c>
      <c r="D13" s="67">
        <v>5</v>
      </c>
      <c r="E13" s="66">
        <v>42</v>
      </c>
      <c r="F13" s="67">
        <v>0</v>
      </c>
      <c r="G13" s="67">
        <v>42</v>
      </c>
      <c r="H13" s="66">
        <v>0</v>
      </c>
      <c r="I13" s="67">
        <v>0</v>
      </c>
      <c r="J13" s="67">
        <v>0</v>
      </c>
      <c r="K13" s="66">
        <v>0</v>
      </c>
      <c r="L13" s="67">
        <v>0</v>
      </c>
      <c r="M13" s="67">
        <v>0</v>
      </c>
      <c r="N13" s="66">
        <f t="shared" si="0"/>
        <v>47</v>
      </c>
      <c r="O13" s="67">
        <f t="shared" si="1"/>
        <v>0</v>
      </c>
      <c r="P13" s="67">
        <f t="shared" si="2"/>
        <v>47</v>
      </c>
    </row>
    <row r="14" spans="1:16" ht="10.5">
      <c r="A14" s="37" t="s">
        <v>141</v>
      </c>
      <c r="B14" s="66">
        <v>34</v>
      </c>
      <c r="C14" s="67">
        <v>20</v>
      </c>
      <c r="D14" s="67">
        <v>54</v>
      </c>
      <c r="E14" s="66">
        <v>60</v>
      </c>
      <c r="F14" s="67">
        <v>47</v>
      </c>
      <c r="G14" s="67">
        <v>107</v>
      </c>
      <c r="H14" s="66">
        <v>15</v>
      </c>
      <c r="I14" s="67">
        <v>10</v>
      </c>
      <c r="J14" s="67">
        <v>25</v>
      </c>
      <c r="K14" s="66">
        <v>17</v>
      </c>
      <c r="L14" s="67">
        <v>10</v>
      </c>
      <c r="M14" s="67">
        <v>27</v>
      </c>
      <c r="N14" s="66">
        <f t="shared" si="0"/>
        <v>126</v>
      </c>
      <c r="O14" s="67">
        <f t="shared" si="1"/>
        <v>87</v>
      </c>
      <c r="P14" s="67">
        <f t="shared" si="2"/>
        <v>213</v>
      </c>
    </row>
    <row r="15" spans="1:16" ht="10.5">
      <c r="A15" s="37" t="s">
        <v>275</v>
      </c>
      <c r="B15" s="66">
        <v>64</v>
      </c>
      <c r="C15" s="67">
        <v>1</v>
      </c>
      <c r="D15" s="67">
        <v>65</v>
      </c>
      <c r="E15" s="66">
        <v>70</v>
      </c>
      <c r="F15" s="67">
        <v>0</v>
      </c>
      <c r="G15" s="67">
        <v>70</v>
      </c>
      <c r="H15" s="66">
        <v>7</v>
      </c>
      <c r="I15" s="67">
        <v>0</v>
      </c>
      <c r="J15" s="67">
        <v>7</v>
      </c>
      <c r="K15" s="66">
        <v>19</v>
      </c>
      <c r="L15" s="67">
        <v>0</v>
      </c>
      <c r="M15" s="67">
        <v>19</v>
      </c>
      <c r="N15" s="66">
        <f t="shared" si="0"/>
        <v>160</v>
      </c>
      <c r="O15" s="67">
        <f t="shared" si="1"/>
        <v>1</v>
      </c>
      <c r="P15" s="67">
        <f t="shared" si="2"/>
        <v>161</v>
      </c>
    </row>
    <row r="16" spans="1:16" ht="10.5">
      <c r="A16" s="37" t="s">
        <v>491</v>
      </c>
      <c r="B16" s="66">
        <v>47</v>
      </c>
      <c r="C16" s="67">
        <v>0</v>
      </c>
      <c r="D16" s="67">
        <v>47</v>
      </c>
      <c r="E16" s="66">
        <v>159</v>
      </c>
      <c r="F16" s="67">
        <v>0</v>
      </c>
      <c r="G16" s="67">
        <v>159</v>
      </c>
      <c r="H16" s="66">
        <v>40</v>
      </c>
      <c r="I16" s="67">
        <v>1</v>
      </c>
      <c r="J16" s="67">
        <v>41</v>
      </c>
      <c r="K16" s="66">
        <v>40</v>
      </c>
      <c r="L16" s="67">
        <v>0</v>
      </c>
      <c r="M16" s="67">
        <v>40</v>
      </c>
      <c r="N16" s="66">
        <f t="shared" si="0"/>
        <v>286</v>
      </c>
      <c r="O16" s="67">
        <f t="shared" si="1"/>
        <v>1</v>
      </c>
      <c r="P16" s="67">
        <f t="shared" si="2"/>
        <v>287</v>
      </c>
    </row>
    <row r="17" spans="1:16" ht="10.5">
      <c r="A17" s="37" t="s">
        <v>28</v>
      </c>
      <c r="B17" s="66">
        <v>0</v>
      </c>
      <c r="C17" s="67">
        <v>0</v>
      </c>
      <c r="D17" s="67">
        <v>0</v>
      </c>
      <c r="E17" s="66">
        <v>0</v>
      </c>
      <c r="F17" s="67">
        <v>0</v>
      </c>
      <c r="G17" s="67">
        <v>0</v>
      </c>
      <c r="H17" s="66">
        <v>0</v>
      </c>
      <c r="I17" s="67">
        <v>0</v>
      </c>
      <c r="J17" s="67">
        <v>0</v>
      </c>
      <c r="K17" s="66">
        <v>3</v>
      </c>
      <c r="L17" s="67">
        <v>2</v>
      </c>
      <c r="M17" s="67">
        <v>5</v>
      </c>
      <c r="N17" s="66">
        <f t="shared" si="0"/>
        <v>3</v>
      </c>
      <c r="O17" s="67">
        <f t="shared" si="1"/>
        <v>2</v>
      </c>
      <c r="P17" s="67">
        <f t="shared" si="2"/>
        <v>5</v>
      </c>
    </row>
    <row r="18" spans="1:16" ht="10.5">
      <c r="A18" s="37" t="s">
        <v>283</v>
      </c>
      <c r="B18" s="66">
        <v>16</v>
      </c>
      <c r="C18" s="67">
        <v>36</v>
      </c>
      <c r="D18" s="67">
        <v>52</v>
      </c>
      <c r="E18" s="66">
        <v>38</v>
      </c>
      <c r="F18" s="67">
        <v>69</v>
      </c>
      <c r="G18" s="67">
        <v>107</v>
      </c>
      <c r="H18" s="66">
        <v>1</v>
      </c>
      <c r="I18" s="67">
        <v>14</v>
      </c>
      <c r="J18" s="67">
        <v>15</v>
      </c>
      <c r="K18" s="66">
        <v>0</v>
      </c>
      <c r="L18" s="67">
        <v>0</v>
      </c>
      <c r="M18" s="67">
        <v>0</v>
      </c>
      <c r="N18" s="66">
        <f t="shared" si="0"/>
        <v>55</v>
      </c>
      <c r="O18" s="67">
        <f t="shared" si="1"/>
        <v>119</v>
      </c>
      <c r="P18" s="67">
        <f t="shared" si="2"/>
        <v>174</v>
      </c>
    </row>
    <row r="19" spans="1:16" ht="10.5">
      <c r="A19" s="37" t="s">
        <v>276</v>
      </c>
      <c r="B19" s="66">
        <v>7</v>
      </c>
      <c r="C19" s="67">
        <v>0</v>
      </c>
      <c r="D19" s="67">
        <v>7</v>
      </c>
      <c r="E19" s="66">
        <v>28</v>
      </c>
      <c r="F19" s="67">
        <v>8</v>
      </c>
      <c r="G19" s="67">
        <v>36</v>
      </c>
      <c r="H19" s="66">
        <v>0</v>
      </c>
      <c r="I19" s="67">
        <v>0</v>
      </c>
      <c r="J19" s="67">
        <v>0</v>
      </c>
      <c r="K19" s="66">
        <v>4</v>
      </c>
      <c r="L19" s="67">
        <v>2</v>
      </c>
      <c r="M19" s="67">
        <v>6</v>
      </c>
      <c r="N19" s="66">
        <f t="shared" si="0"/>
        <v>39</v>
      </c>
      <c r="O19" s="67">
        <f t="shared" si="1"/>
        <v>10</v>
      </c>
      <c r="P19" s="67">
        <f t="shared" si="2"/>
        <v>49</v>
      </c>
    </row>
    <row r="20" spans="1:16" ht="10.5">
      <c r="A20" s="37" t="s">
        <v>277</v>
      </c>
      <c r="B20" s="66">
        <v>5</v>
      </c>
      <c r="C20" s="67">
        <v>1</v>
      </c>
      <c r="D20" s="67">
        <v>6</v>
      </c>
      <c r="E20" s="66">
        <v>27</v>
      </c>
      <c r="F20" s="67">
        <v>6</v>
      </c>
      <c r="G20" s="67">
        <v>33</v>
      </c>
      <c r="H20" s="66">
        <v>0</v>
      </c>
      <c r="I20" s="67">
        <v>0</v>
      </c>
      <c r="J20" s="67">
        <v>0</v>
      </c>
      <c r="K20" s="66">
        <v>4</v>
      </c>
      <c r="L20" s="67">
        <v>2</v>
      </c>
      <c r="M20" s="67">
        <v>6</v>
      </c>
      <c r="N20" s="66">
        <f t="shared" si="0"/>
        <v>36</v>
      </c>
      <c r="O20" s="67">
        <f t="shared" si="1"/>
        <v>9</v>
      </c>
      <c r="P20" s="67">
        <f t="shared" si="2"/>
        <v>45</v>
      </c>
    </row>
    <row r="21" spans="1:16" ht="10.5">
      <c r="A21" s="37" t="s">
        <v>343</v>
      </c>
      <c r="B21" s="66">
        <v>5</v>
      </c>
      <c r="C21" s="67">
        <v>1</v>
      </c>
      <c r="D21" s="67">
        <v>6</v>
      </c>
      <c r="E21" s="66">
        <v>6</v>
      </c>
      <c r="F21" s="67">
        <v>3</v>
      </c>
      <c r="G21" s="67">
        <v>9</v>
      </c>
      <c r="H21" s="66">
        <v>0</v>
      </c>
      <c r="I21" s="67">
        <v>0</v>
      </c>
      <c r="J21" s="67">
        <v>0</v>
      </c>
      <c r="K21" s="66">
        <v>0</v>
      </c>
      <c r="L21" s="67">
        <v>0</v>
      </c>
      <c r="M21" s="67">
        <v>0</v>
      </c>
      <c r="N21" s="66">
        <f t="shared" si="0"/>
        <v>11</v>
      </c>
      <c r="O21" s="67">
        <f t="shared" si="1"/>
        <v>4</v>
      </c>
      <c r="P21" s="67">
        <f t="shared" si="2"/>
        <v>15</v>
      </c>
    </row>
    <row r="22" spans="1:16" ht="10.5">
      <c r="A22" s="37" t="s">
        <v>120</v>
      </c>
      <c r="B22" s="66">
        <v>188</v>
      </c>
      <c r="C22" s="67">
        <v>0</v>
      </c>
      <c r="D22" s="67">
        <v>188</v>
      </c>
      <c r="E22" s="66">
        <v>462</v>
      </c>
      <c r="F22" s="67">
        <v>3</v>
      </c>
      <c r="G22" s="67">
        <v>465</v>
      </c>
      <c r="H22" s="66">
        <v>55</v>
      </c>
      <c r="I22" s="67">
        <v>1</v>
      </c>
      <c r="J22" s="67">
        <v>56</v>
      </c>
      <c r="K22" s="66">
        <v>61</v>
      </c>
      <c r="L22" s="67">
        <v>0</v>
      </c>
      <c r="M22" s="67">
        <v>61</v>
      </c>
      <c r="N22" s="66">
        <f t="shared" si="0"/>
        <v>766</v>
      </c>
      <c r="O22" s="67">
        <f t="shared" si="1"/>
        <v>4</v>
      </c>
      <c r="P22" s="67">
        <f t="shared" si="2"/>
        <v>770</v>
      </c>
    </row>
    <row r="23" spans="1:16" ht="10.5">
      <c r="A23" s="37" t="s">
        <v>470</v>
      </c>
      <c r="B23" s="66">
        <v>3</v>
      </c>
      <c r="C23" s="67">
        <v>0</v>
      </c>
      <c r="D23" s="67">
        <v>3</v>
      </c>
      <c r="E23" s="66">
        <v>0</v>
      </c>
      <c r="F23" s="67">
        <v>0</v>
      </c>
      <c r="G23" s="67">
        <v>0</v>
      </c>
      <c r="H23" s="66">
        <v>0</v>
      </c>
      <c r="I23" s="67">
        <v>0</v>
      </c>
      <c r="J23" s="67">
        <v>0</v>
      </c>
      <c r="K23" s="66">
        <v>0</v>
      </c>
      <c r="L23" s="67">
        <v>0</v>
      </c>
      <c r="M23" s="67">
        <v>0</v>
      </c>
      <c r="N23" s="66">
        <f t="shared" si="0"/>
        <v>3</v>
      </c>
      <c r="O23" s="67">
        <f t="shared" si="1"/>
        <v>0</v>
      </c>
      <c r="P23" s="67">
        <f t="shared" si="2"/>
        <v>3</v>
      </c>
    </row>
    <row r="24" spans="1:16" ht="10.5">
      <c r="A24" s="37" t="s">
        <v>278</v>
      </c>
      <c r="B24" s="66">
        <v>1</v>
      </c>
      <c r="C24" s="67">
        <v>8</v>
      </c>
      <c r="D24" s="67">
        <v>9</v>
      </c>
      <c r="E24" s="66">
        <v>2</v>
      </c>
      <c r="F24" s="67">
        <v>21</v>
      </c>
      <c r="G24" s="67">
        <v>23</v>
      </c>
      <c r="H24" s="66">
        <v>0</v>
      </c>
      <c r="I24" s="67">
        <v>0</v>
      </c>
      <c r="J24" s="67">
        <v>0</v>
      </c>
      <c r="K24" s="66">
        <v>0</v>
      </c>
      <c r="L24" s="67">
        <v>15</v>
      </c>
      <c r="M24" s="67">
        <v>15</v>
      </c>
      <c r="N24" s="66">
        <f t="shared" si="0"/>
        <v>3</v>
      </c>
      <c r="O24" s="67">
        <f t="shared" si="1"/>
        <v>44</v>
      </c>
      <c r="P24" s="67">
        <f t="shared" si="2"/>
        <v>47</v>
      </c>
    </row>
    <row r="25" spans="1:16" ht="10.5">
      <c r="A25" s="37" t="s">
        <v>121</v>
      </c>
      <c r="B25" s="66">
        <v>0</v>
      </c>
      <c r="C25" s="67">
        <v>0</v>
      </c>
      <c r="D25" s="67">
        <v>0</v>
      </c>
      <c r="E25" s="66">
        <v>6</v>
      </c>
      <c r="F25" s="67">
        <v>2</v>
      </c>
      <c r="G25" s="67">
        <v>8</v>
      </c>
      <c r="H25" s="66">
        <v>0</v>
      </c>
      <c r="I25" s="67">
        <v>0</v>
      </c>
      <c r="J25" s="67">
        <v>0</v>
      </c>
      <c r="K25" s="66">
        <v>0</v>
      </c>
      <c r="L25" s="67">
        <v>2</v>
      </c>
      <c r="M25" s="67">
        <v>2</v>
      </c>
      <c r="N25" s="66">
        <f t="shared" si="0"/>
        <v>6</v>
      </c>
      <c r="O25" s="67">
        <f t="shared" si="1"/>
        <v>4</v>
      </c>
      <c r="P25" s="67">
        <f t="shared" si="2"/>
        <v>10</v>
      </c>
    </row>
    <row r="26" spans="1:16" ht="10.5">
      <c r="A26" s="37" t="s">
        <v>393</v>
      </c>
      <c r="B26" s="66">
        <v>0</v>
      </c>
      <c r="C26" s="67">
        <v>0</v>
      </c>
      <c r="D26" s="67">
        <v>0</v>
      </c>
      <c r="E26" s="66">
        <v>0</v>
      </c>
      <c r="F26" s="67">
        <v>0</v>
      </c>
      <c r="G26" s="67">
        <v>0</v>
      </c>
      <c r="H26" s="66">
        <v>1</v>
      </c>
      <c r="I26" s="67">
        <v>2</v>
      </c>
      <c r="J26" s="67">
        <v>3</v>
      </c>
      <c r="K26" s="66">
        <v>0</v>
      </c>
      <c r="L26" s="67">
        <v>0</v>
      </c>
      <c r="M26" s="67">
        <v>0</v>
      </c>
      <c r="N26" s="66">
        <f t="shared" si="0"/>
        <v>1</v>
      </c>
      <c r="O26" s="67">
        <f t="shared" si="1"/>
        <v>2</v>
      </c>
      <c r="P26" s="67">
        <f t="shared" si="2"/>
        <v>3</v>
      </c>
    </row>
    <row r="27" spans="1:16" ht="10.5">
      <c r="A27" s="37" t="s">
        <v>279</v>
      </c>
      <c r="B27" s="66">
        <v>0</v>
      </c>
      <c r="C27" s="67">
        <v>0</v>
      </c>
      <c r="D27" s="67">
        <v>0</v>
      </c>
      <c r="E27" s="66">
        <v>66</v>
      </c>
      <c r="F27" s="67">
        <v>21</v>
      </c>
      <c r="G27" s="67">
        <v>87</v>
      </c>
      <c r="H27" s="66">
        <v>1</v>
      </c>
      <c r="I27" s="67">
        <v>1</v>
      </c>
      <c r="J27" s="67">
        <v>2</v>
      </c>
      <c r="K27" s="66">
        <v>0</v>
      </c>
      <c r="L27" s="67">
        <v>0</v>
      </c>
      <c r="M27" s="67">
        <v>0</v>
      </c>
      <c r="N27" s="66">
        <f t="shared" si="0"/>
        <v>67</v>
      </c>
      <c r="O27" s="67">
        <f t="shared" si="1"/>
        <v>22</v>
      </c>
      <c r="P27" s="67">
        <f t="shared" si="2"/>
        <v>89</v>
      </c>
    </row>
    <row r="28" spans="1:16" ht="10.5">
      <c r="A28" s="37" t="s">
        <v>471</v>
      </c>
      <c r="B28" s="66">
        <v>0</v>
      </c>
      <c r="C28" s="67">
        <v>3</v>
      </c>
      <c r="D28" s="67">
        <v>3</v>
      </c>
      <c r="E28" s="66">
        <v>2</v>
      </c>
      <c r="F28" s="67">
        <v>17</v>
      </c>
      <c r="G28" s="67">
        <v>19</v>
      </c>
      <c r="H28" s="66">
        <v>0</v>
      </c>
      <c r="I28" s="67">
        <v>2</v>
      </c>
      <c r="J28" s="67">
        <v>2</v>
      </c>
      <c r="K28" s="66">
        <v>0</v>
      </c>
      <c r="L28" s="67">
        <v>0</v>
      </c>
      <c r="M28" s="67">
        <v>0</v>
      </c>
      <c r="N28" s="66">
        <f t="shared" si="0"/>
        <v>2</v>
      </c>
      <c r="O28" s="67">
        <f t="shared" si="1"/>
        <v>22</v>
      </c>
      <c r="P28" s="67">
        <f t="shared" si="2"/>
        <v>24</v>
      </c>
    </row>
    <row r="29" spans="1:16" ht="10.5">
      <c r="A29" s="37" t="s">
        <v>122</v>
      </c>
      <c r="B29" s="66">
        <v>4</v>
      </c>
      <c r="C29" s="67">
        <v>196</v>
      </c>
      <c r="D29" s="67">
        <v>200</v>
      </c>
      <c r="E29" s="66">
        <v>9</v>
      </c>
      <c r="F29" s="67">
        <v>341</v>
      </c>
      <c r="G29" s="67">
        <v>350</v>
      </c>
      <c r="H29" s="66">
        <v>3</v>
      </c>
      <c r="I29" s="67">
        <v>42</v>
      </c>
      <c r="J29" s="67">
        <v>45</v>
      </c>
      <c r="K29" s="66">
        <v>3</v>
      </c>
      <c r="L29" s="67">
        <v>42</v>
      </c>
      <c r="M29" s="67">
        <v>45</v>
      </c>
      <c r="N29" s="66">
        <f t="shared" si="0"/>
        <v>19</v>
      </c>
      <c r="O29" s="67">
        <f t="shared" si="1"/>
        <v>621</v>
      </c>
      <c r="P29" s="67">
        <f t="shared" si="2"/>
        <v>640</v>
      </c>
    </row>
    <row r="30" spans="1:16" ht="10.5">
      <c r="A30" s="37" t="s">
        <v>155</v>
      </c>
      <c r="B30" s="66">
        <v>155</v>
      </c>
      <c r="C30" s="67">
        <v>6</v>
      </c>
      <c r="D30" s="67">
        <v>161</v>
      </c>
      <c r="E30" s="66">
        <v>668</v>
      </c>
      <c r="F30" s="67">
        <v>14</v>
      </c>
      <c r="G30" s="67">
        <v>682</v>
      </c>
      <c r="H30" s="66">
        <v>69</v>
      </c>
      <c r="I30" s="67">
        <v>1</v>
      </c>
      <c r="J30" s="67">
        <v>70</v>
      </c>
      <c r="K30" s="66">
        <v>66</v>
      </c>
      <c r="L30" s="67">
        <v>1</v>
      </c>
      <c r="M30" s="67">
        <v>67</v>
      </c>
      <c r="N30" s="66">
        <f t="shared" si="0"/>
        <v>958</v>
      </c>
      <c r="O30" s="67">
        <f t="shared" si="1"/>
        <v>22</v>
      </c>
      <c r="P30" s="67">
        <f t="shared" si="2"/>
        <v>980</v>
      </c>
    </row>
    <row r="31" spans="1:16" ht="10.5">
      <c r="A31" s="37" t="s">
        <v>156</v>
      </c>
      <c r="B31" s="66">
        <v>0</v>
      </c>
      <c r="C31" s="67">
        <v>0</v>
      </c>
      <c r="D31" s="67">
        <v>0</v>
      </c>
      <c r="E31" s="66">
        <v>1</v>
      </c>
      <c r="F31" s="67">
        <v>0</v>
      </c>
      <c r="G31" s="67">
        <v>1</v>
      </c>
      <c r="H31" s="66">
        <v>0</v>
      </c>
      <c r="I31" s="67">
        <v>0</v>
      </c>
      <c r="J31" s="67">
        <v>0</v>
      </c>
      <c r="K31" s="66">
        <v>0</v>
      </c>
      <c r="L31" s="67">
        <v>0</v>
      </c>
      <c r="M31" s="67">
        <v>0</v>
      </c>
      <c r="N31" s="66">
        <f t="shared" si="0"/>
        <v>1</v>
      </c>
      <c r="O31" s="67">
        <f t="shared" si="1"/>
        <v>0</v>
      </c>
      <c r="P31" s="67">
        <f t="shared" si="2"/>
        <v>1</v>
      </c>
    </row>
    <row r="32" spans="1:16" ht="10.5">
      <c r="A32" s="37" t="s">
        <v>123</v>
      </c>
      <c r="B32" s="66">
        <v>207</v>
      </c>
      <c r="C32" s="67">
        <v>193</v>
      </c>
      <c r="D32" s="67">
        <v>400</v>
      </c>
      <c r="E32" s="66">
        <v>570</v>
      </c>
      <c r="F32" s="67">
        <v>665</v>
      </c>
      <c r="G32" s="67">
        <v>1235</v>
      </c>
      <c r="H32" s="66">
        <v>9</v>
      </c>
      <c r="I32" s="67">
        <v>29</v>
      </c>
      <c r="J32" s="67">
        <v>38</v>
      </c>
      <c r="K32" s="66">
        <v>23</v>
      </c>
      <c r="L32" s="67">
        <v>33</v>
      </c>
      <c r="M32" s="67">
        <v>56</v>
      </c>
      <c r="N32" s="66">
        <f t="shared" si="0"/>
        <v>809</v>
      </c>
      <c r="O32" s="67">
        <f t="shared" si="1"/>
        <v>920</v>
      </c>
      <c r="P32" s="67">
        <f t="shared" si="2"/>
        <v>1729</v>
      </c>
    </row>
    <row r="33" spans="1:16" ht="10.5">
      <c r="A33" s="37" t="s">
        <v>157</v>
      </c>
      <c r="B33" s="66">
        <v>8</v>
      </c>
      <c r="C33" s="67">
        <v>0</v>
      </c>
      <c r="D33" s="67">
        <v>8</v>
      </c>
      <c r="E33" s="66">
        <v>23</v>
      </c>
      <c r="F33" s="67">
        <v>0</v>
      </c>
      <c r="G33" s="67">
        <v>23</v>
      </c>
      <c r="H33" s="66">
        <v>0</v>
      </c>
      <c r="I33" s="67">
        <v>0</v>
      </c>
      <c r="J33" s="67">
        <v>0</v>
      </c>
      <c r="K33" s="66">
        <v>0</v>
      </c>
      <c r="L33" s="67">
        <v>0</v>
      </c>
      <c r="M33" s="67">
        <v>0</v>
      </c>
      <c r="N33" s="66">
        <f t="shared" si="0"/>
        <v>31</v>
      </c>
      <c r="O33" s="67">
        <f t="shared" si="1"/>
        <v>0</v>
      </c>
      <c r="P33" s="67">
        <f t="shared" si="2"/>
        <v>31</v>
      </c>
    </row>
    <row r="34" spans="1:16" ht="10.5">
      <c r="A34" s="37" t="s">
        <v>22</v>
      </c>
      <c r="B34" s="66">
        <v>0</v>
      </c>
      <c r="C34" s="67">
        <v>0</v>
      </c>
      <c r="D34" s="67">
        <v>0</v>
      </c>
      <c r="E34" s="66">
        <v>70</v>
      </c>
      <c r="F34" s="67">
        <v>23</v>
      </c>
      <c r="G34" s="67">
        <v>93</v>
      </c>
      <c r="H34" s="66">
        <v>23</v>
      </c>
      <c r="I34" s="67">
        <v>5</v>
      </c>
      <c r="J34" s="67">
        <v>28</v>
      </c>
      <c r="K34" s="66">
        <v>0</v>
      </c>
      <c r="L34" s="67">
        <v>0</v>
      </c>
      <c r="M34" s="67">
        <v>0</v>
      </c>
      <c r="N34" s="66">
        <f t="shared" si="0"/>
        <v>93</v>
      </c>
      <c r="O34" s="67">
        <f t="shared" si="1"/>
        <v>28</v>
      </c>
      <c r="P34" s="67">
        <f t="shared" si="2"/>
        <v>121</v>
      </c>
    </row>
    <row r="35" spans="1:16" ht="10.5">
      <c r="A35" s="37" t="s">
        <v>158</v>
      </c>
      <c r="B35" s="66">
        <v>26</v>
      </c>
      <c r="C35" s="67">
        <v>1</v>
      </c>
      <c r="D35" s="67">
        <v>27</v>
      </c>
      <c r="E35" s="66">
        <v>364</v>
      </c>
      <c r="F35" s="67">
        <v>5</v>
      </c>
      <c r="G35" s="67">
        <v>369</v>
      </c>
      <c r="H35" s="66">
        <v>58</v>
      </c>
      <c r="I35" s="67">
        <v>0</v>
      </c>
      <c r="J35" s="67">
        <v>58</v>
      </c>
      <c r="K35" s="66">
        <v>29</v>
      </c>
      <c r="L35" s="67">
        <v>1</v>
      </c>
      <c r="M35" s="67">
        <v>30</v>
      </c>
      <c r="N35" s="66">
        <f t="shared" si="0"/>
        <v>477</v>
      </c>
      <c r="O35" s="67">
        <f t="shared" si="1"/>
        <v>7</v>
      </c>
      <c r="P35" s="67">
        <f t="shared" si="2"/>
        <v>484</v>
      </c>
    </row>
    <row r="36" spans="1:16" ht="10.5">
      <c r="A36" s="37" t="s">
        <v>362</v>
      </c>
      <c r="B36" s="66">
        <v>34</v>
      </c>
      <c r="C36" s="67">
        <v>0</v>
      </c>
      <c r="D36" s="67">
        <v>34</v>
      </c>
      <c r="E36" s="66">
        <v>0</v>
      </c>
      <c r="F36" s="67">
        <v>0</v>
      </c>
      <c r="G36" s="67">
        <v>0</v>
      </c>
      <c r="H36" s="66">
        <v>0</v>
      </c>
      <c r="I36" s="67">
        <v>0</v>
      </c>
      <c r="J36" s="67">
        <v>0</v>
      </c>
      <c r="K36" s="66">
        <v>0</v>
      </c>
      <c r="L36" s="67">
        <v>0</v>
      </c>
      <c r="M36" s="67">
        <v>0</v>
      </c>
      <c r="N36" s="66">
        <f t="shared" si="0"/>
        <v>34</v>
      </c>
      <c r="O36" s="67">
        <f t="shared" si="1"/>
        <v>0</v>
      </c>
      <c r="P36" s="67">
        <f t="shared" si="2"/>
        <v>34</v>
      </c>
    </row>
    <row r="37" spans="1:16" ht="10.5">
      <c r="A37" s="37" t="s">
        <v>280</v>
      </c>
      <c r="B37" s="66">
        <v>1</v>
      </c>
      <c r="C37" s="67">
        <v>9</v>
      </c>
      <c r="D37" s="67">
        <v>10</v>
      </c>
      <c r="E37" s="66">
        <v>7</v>
      </c>
      <c r="F37" s="67">
        <v>170</v>
      </c>
      <c r="G37" s="67">
        <v>177</v>
      </c>
      <c r="H37" s="66">
        <v>1</v>
      </c>
      <c r="I37" s="67">
        <v>12</v>
      </c>
      <c r="J37" s="67">
        <v>13</v>
      </c>
      <c r="K37" s="66">
        <v>0</v>
      </c>
      <c r="L37" s="67">
        <v>0</v>
      </c>
      <c r="M37" s="67">
        <v>0</v>
      </c>
      <c r="N37" s="66">
        <f t="shared" si="0"/>
        <v>9</v>
      </c>
      <c r="O37" s="67">
        <f t="shared" si="1"/>
        <v>191</v>
      </c>
      <c r="P37" s="67">
        <f t="shared" si="2"/>
        <v>200</v>
      </c>
    </row>
    <row r="38" spans="1:16" ht="10.5">
      <c r="A38" s="37" t="s">
        <v>31</v>
      </c>
      <c r="B38" s="66">
        <v>0</v>
      </c>
      <c r="C38" s="67">
        <v>0</v>
      </c>
      <c r="D38" s="67">
        <v>0</v>
      </c>
      <c r="E38" s="66">
        <v>0</v>
      </c>
      <c r="F38" s="67">
        <v>0</v>
      </c>
      <c r="G38" s="67">
        <v>0</v>
      </c>
      <c r="H38" s="66">
        <v>6</v>
      </c>
      <c r="I38" s="67">
        <v>3</v>
      </c>
      <c r="J38" s="67">
        <v>9</v>
      </c>
      <c r="K38" s="66">
        <v>0</v>
      </c>
      <c r="L38" s="67">
        <v>0</v>
      </c>
      <c r="M38" s="67">
        <v>0</v>
      </c>
      <c r="N38" s="66">
        <f t="shared" si="0"/>
        <v>6</v>
      </c>
      <c r="O38" s="67">
        <f t="shared" si="1"/>
        <v>3</v>
      </c>
      <c r="P38" s="67">
        <f t="shared" si="2"/>
        <v>9</v>
      </c>
    </row>
    <row r="39" spans="1:16" ht="10.5">
      <c r="A39" s="37" t="s">
        <v>395</v>
      </c>
      <c r="B39" s="66">
        <v>3</v>
      </c>
      <c r="C39" s="67">
        <v>1</v>
      </c>
      <c r="D39" s="67">
        <v>4</v>
      </c>
      <c r="E39" s="66">
        <v>15</v>
      </c>
      <c r="F39" s="67">
        <v>29</v>
      </c>
      <c r="G39" s="67">
        <v>44</v>
      </c>
      <c r="H39" s="66">
        <v>4</v>
      </c>
      <c r="I39" s="67">
        <v>10</v>
      </c>
      <c r="J39" s="67">
        <v>14</v>
      </c>
      <c r="K39" s="66">
        <v>3</v>
      </c>
      <c r="L39" s="67">
        <v>7</v>
      </c>
      <c r="M39" s="67">
        <v>10</v>
      </c>
      <c r="N39" s="66">
        <f t="shared" si="0"/>
        <v>25</v>
      </c>
      <c r="O39" s="67">
        <f t="shared" si="1"/>
        <v>47</v>
      </c>
      <c r="P39" s="67">
        <f t="shared" si="2"/>
        <v>72</v>
      </c>
    </row>
    <row r="40" spans="1:16" ht="10.5">
      <c r="A40" s="37" t="s">
        <v>159</v>
      </c>
      <c r="B40" s="66">
        <v>12</v>
      </c>
      <c r="C40" s="67">
        <v>24</v>
      </c>
      <c r="D40" s="67">
        <v>36</v>
      </c>
      <c r="E40" s="66">
        <v>74</v>
      </c>
      <c r="F40" s="67">
        <v>190</v>
      </c>
      <c r="G40" s="67">
        <v>264</v>
      </c>
      <c r="H40" s="66">
        <v>0</v>
      </c>
      <c r="I40" s="67">
        <v>0</v>
      </c>
      <c r="J40" s="67">
        <v>0</v>
      </c>
      <c r="K40" s="66">
        <v>6</v>
      </c>
      <c r="L40" s="67">
        <v>10</v>
      </c>
      <c r="M40" s="67">
        <v>16</v>
      </c>
      <c r="N40" s="66">
        <f t="shared" si="0"/>
        <v>92</v>
      </c>
      <c r="O40" s="67">
        <f t="shared" si="1"/>
        <v>224</v>
      </c>
      <c r="P40" s="67">
        <f t="shared" si="2"/>
        <v>316</v>
      </c>
    </row>
    <row r="41" spans="1:16" ht="10.5">
      <c r="A41" s="37" t="s">
        <v>125</v>
      </c>
      <c r="B41" s="66">
        <v>6</v>
      </c>
      <c r="C41" s="67">
        <v>5</v>
      </c>
      <c r="D41" s="67">
        <v>11</v>
      </c>
      <c r="E41" s="66">
        <v>0</v>
      </c>
      <c r="F41" s="67">
        <v>5</v>
      </c>
      <c r="G41" s="67">
        <v>5</v>
      </c>
      <c r="H41" s="66">
        <v>0</v>
      </c>
      <c r="I41" s="67">
        <v>0</v>
      </c>
      <c r="J41" s="67">
        <v>0</v>
      </c>
      <c r="K41" s="66">
        <v>0</v>
      </c>
      <c r="L41" s="67">
        <v>0</v>
      </c>
      <c r="M41" s="67">
        <v>0</v>
      </c>
      <c r="N41" s="66">
        <f t="shared" si="0"/>
        <v>6</v>
      </c>
      <c r="O41" s="67">
        <f t="shared" si="1"/>
        <v>10</v>
      </c>
      <c r="P41" s="67">
        <f t="shared" si="2"/>
        <v>16</v>
      </c>
    </row>
    <row r="42" spans="1:16" ht="10.5">
      <c r="A42" s="37" t="s">
        <v>160</v>
      </c>
      <c r="B42" s="66">
        <v>64</v>
      </c>
      <c r="C42" s="67">
        <v>47</v>
      </c>
      <c r="D42" s="67">
        <v>111</v>
      </c>
      <c r="E42" s="66">
        <v>80</v>
      </c>
      <c r="F42" s="67">
        <v>85</v>
      </c>
      <c r="G42" s="67">
        <v>165</v>
      </c>
      <c r="H42" s="66">
        <v>4</v>
      </c>
      <c r="I42" s="67">
        <v>4</v>
      </c>
      <c r="J42" s="67">
        <v>8</v>
      </c>
      <c r="K42" s="66">
        <v>10</v>
      </c>
      <c r="L42" s="67">
        <v>19</v>
      </c>
      <c r="M42" s="67">
        <v>29</v>
      </c>
      <c r="N42" s="66">
        <f t="shared" si="0"/>
        <v>158</v>
      </c>
      <c r="O42" s="67">
        <f t="shared" si="1"/>
        <v>155</v>
      </c>
      <c r="P42" s="67">
        <f t="shared" si="2"/>
        <v>313</v>
      </c>
    </row>
    <row r="43" spans="1:16" ht="10.5">
      <c r="A43" s="37" t="s">
        <v>127</v>
      </c>
      <c r="B43" s="66">
        <v>49</v>
      </c>
      <c r="C43" s="67">
        <v>27</v>
      </c>
      <c r="D43" s="67">
        <v>76</v>
      </c>
      <c r="E43" s="66">
        <v>130</v>
      </c>
      <c r="F43" s="67">
        <v>88</v>
      </c>
      <c r="G43" s="67">
        <v>218</v>
      </c>
      <c r="H43" s="66">
        <v>20</v>
      </c>
      <c r="I43" s="67">
        <v>20</v>
      </c>
      <c r="J43" s="67">
        <v>40</v>
      </c>
      <c r="K43" s="66">
        <v>12</v>
      </c>
      <c r="L43" s="67">
        <v>7</v>
      </c>
      <c r="M43" s="67">
        <v>19</v>
      </c>
      <c r="N43" s="66">
        <f aca="true" t="shared" si="3" ref="N43:N51">SUM(K43,H43,E43,B43)</f>
        <v>211</v>
      </c>
      <c r="O43" s="67">
        <f t="shared" si="1"/>
        <v>142</v>
      </c>
      <c r="P43" s="67">
        <f aca="true" t="shared" si="4" ref="P43:P51">SUM(N43:O43)</f>
        <v>353</v>
      </c>
    </row>
    <row r="44" spans="1:16" ht="10.5">
      <c r="A44" s="37" t="s">
        <v>128</v>
      </c>
      <c r="B44" s="66">
        <v>9</v>
      </c>
      <c r="C44" s="67">
        <v>0</v>
      </c>
      <c r="D44" s="67">
        <v>9</v>
      </c>
      <c r="E44" s="66">
        <v>0</v>
      </c>
      <c r="F44" s="67">
        <v>0</v>
      </c>
      <c r="G44" s="67">
        <v>0</v>
      </c>
      <c r="H44" s="66">
        <v>0</v>
      </c>
      <c r="I44" s="67">
        <v>0</v>
      </c>
      <c r="J44" s="67">
        <v>0</v>
      </c>
      <c r="K44" s="66">
        <v>0</v>
      </c>
      <c r="L44" s="67">
        <v>0</v>
      </c>
      <c r="M44" s="67">
        <v>0</v>
      </c>
      <c r="N44" s="66">
        <f t="shared" si="3"/>
        <v>9</v>
      </c>
      <c r="O44" s="67">
        <f t="shared" si="1"/>
        <v>0</v>
      </c>
      <c r="P44" s="67">
        <f t="shared" si="4"/>
        <v>9</v>
      </c>
    </row>
    <row r="45" spans="1:16" ht="10.5">
      <c r="A45" s="37" t="s">
        <v>281</v>
      </c>
      <c r="B45" s="66">
        <v>21</v>
      </c>
      <c r="C45" s="67">
        <v>0</v>
      </c>
      <c r="D45" s="67">
        <v>21</v>
      </c>
      <c r="E45" s="66">
        <v>167</v>
      </c>
      <c r="F45" s="67">
        <v>0</v>
      </c>
      <c r="G45" s="67">
        <v>167</v>
      </c>
      <c r="H45" s="66">
        <v>23</v>
      </c>
      <c r="I45" s="67">
        <v>0</v>
      </c>
      <c r="J45" s="67">
        <v>23</v>
      </c>
      <c r="K45" s="66">
        <v>7</v>
      </c>
      <c r="L45" s="67">
        <v>0</v>
      </c>
      <c r="M45" s="67">
        <v>7</v>
      </c>
      <c r="N45" s="66">
        <f t="shared" si="3"/>
        <v>218</v>
      </c>
      <c r="O45" s="67">
        <f t="shared" si="1"/>
        <v>0</v>
      </c>
      <c r="P45" s="67">
        <f t="shared" si="4"/>
        <v>218</v>
      </c>
    </row>
    <row r="46" spans="1:16" ht="10.5">
      <c r="A46" s="37" t="s">
        <v>472</v>
      </c>
      <c r="B46" s="66">
        <v>3</v>
      </c>
      <c r="C46" s="67">
        <v>0</v>
      </c>
      <c r="D46" s="67">
        <v>3</v>
      </c>
      <c r="E46" s="66">
        <v>0</v>
      </c>
      <c r="F46" s="67">
        <v>0</v>
      </c>
      <c r="G46" s="67">
        <v>0</v>
      </c>
      <c r="H46" s="66">
        <v>0</v>
      </c>
      <c r="I46" s="67">
        <v>0</v>
      </c>
      <c r="J46" s="67">
        <v>0</v>
      </c>
      <c r="K46" s="66">
        <v>0</v>
      </c>
      <c r="L46" s="67">
        <v>0</v>
      </c>
      <c r="M46" s="67">
        <v>0</v>
      </c>
      <c r="N46" s="66">
        <f t="shared" si="3"/>
        <v>3</v>
      </c>
      <c r="O46" s="67">
        <f t="shared" si="1"/>
        <v>0</v>
      </c>
      <c r="P46" s="67">
        <f t="shared" si="4"/>
        <v>3</v>
      </c>
    </row>
    <row r="47" spans="1:16" ht="10.5">
      <c r="A47" s="37" t="s">
        <v>161</v>
      </c>
      <c r="B47" s="66">
        <v>0</v>
      </c>
      <c r="C47" s="67">
        <v>0</v>
      </c>
      <c r="D47" s="67">
        <v>0</v>
      </c>
      <c r="E47" s="66">
        <v>16</v>
      </c>
      <c r="F47" s="67">
        <v>0</v>
      </c>
      <c r="G47" s="67">
        <v>16</v>
      </c>
      <c r="H47" s="66">
        <v>0</v>
      </c>
      <c r="I47" s="67">
        <v>0</v>
      </c>
      <c r="J47" s="67">
        <v>0</v>
      </c>
      <c r="K47" s="66">
        <v>0</v>
      </c>
      <c r="L47" s="67">
        <v>0</v>
      </c>
      <c r="M47" s="67">
        <v>0</v>
      </c>
      <c r="N47" s="66">
        <f t="shared" si="3"/>
        <v>16</v>
      </c>
      <c r="O47" s="67">
        <f t="shared" si="1"/>
        <v>0</v>
      </c>
      <c r="P47" s="67">
        <f t="shared" si="4"/>
        <v>16</v>
      </c>
    </row>
    <row r="48" spans="1:16" ht="10.5">
      <c r="A48" s="37" t="s">
        <v>129</v>
      </c>
      <c r="B48" s="66">
        <v>36</v>
      </c>
      <c r="C48" s="67">
        <v>12</v>
      </c>
      <c r="D48" s="67">
        <v>48</v>
      </c>
      <c r="E48" s="66">
        <v>64</v>
      </c>
      <c r="F48" s="67">
        <v>22</v>
      </c>
      <c r="G48" s="67">
        <v>86</v>
      </c>
      <c r="H48" s="66">
        <v>0</v>
      </c>
      <c r="I48" s="67">
        <v>0</v>
      </c>
      <c r="J48" s="67">
        <v>0</v>
      </c>
      <c r="K48" s="66">
        <v>7</v>
      </c>
      <c r="L48" s="67">
        <v>2</v>
      </c>
      <c r="M48" s="67">
        <v>9</v>
      </c>
      <c r="N48" s="66">
        <f t="shared" si="3"/>
        <v>107</v>
      </c>
      <c r="O48" s="67">
        <f t="shared" si="1"/>
        <v>36</v>
      </c>
      <c r="P48" s="67">
        <f t="shared" si="4"/>
        <v>143</v>
      </c>
    </row>
    <row r="49" spans="1:16" ht="10.5">
      <c r="A49" s="37" t="s">
        <v>162</v>
      </c>
      <c r="B49" s="66">
        <v>31</v>
      </c>
      <c r="C49" s="67">
        <v>2</v>
      </c>
      <c r="D49" s="67">
        <v>33</v>
      </c>
      <c r="E49" s="66">
        <v>9</v>
      </c>
      <c r="F49" s="67">
        <v>4</v>
      </c>
      <c r="G49" s="67">
        <v>13</v>
      </c>
      <c r="H49" s="66">
        <v>5</v>
      </c>
      <c r="I49" s="67">
        <v>3</v>
      </c>
      <c r="J49" s="67">
        <v>8</v>
      </c>
      <c r="K49" s="66">
        <v>0</v>
      </c>
      <c r="L49" s="67">
        <v>0</v>
      </c>
      <c r="M49" s="67">
        <v>0</v>
      </c>
      <c r="N49" s="66">
        <f t="shared" si="3"/>
        <v>45</v>
      </c>
      <c r="O49" s="67">
        <f t="shared" si="1"/>
        <v>9</v>
      </c>
      <c r="P49" s="67">
        <f t="shared" si="4"/>
        <v>54</v>
      </c>
    </row>
    <row r="50" spans="1:16" ht="10.5">
      <c r="A50" s="37" t="s">
        <v>473</v>
      </c>
      <c r="B50" s="66">
        <v>1</v>
      </c>
      <c r="C50" s="67">
        <v>0</v>
      </c>
      <c r="D50" s="67">
        <v>1</v>
      </c>
      <c r="E50" s="66">
        <v>0</v>
      </c>
      <c r="F50" s="67">
        <v>0</v>
      </c>
      <c r="G50" s="67">
        <v>0</v>
      </c>
      <c r="H50" s="66">
        <v>0</v>
      </c>
      <c r="I50" s="67">
        <v>0</v>
      </c>
      <c r="J50" s="67">
        <v>0</v>
      </c>
      <c r="K50" s="66">
        <v>0</v>
      </c>
      <c r="L50" s="67">
        <v>0</v>
      </c>
      <c r="M50" s="67">
        <v>0</v>
      </c>
      <c r="N50" s="66">
        <f t="shared" si="3"/>
        <v>1</v>
      </c>
      <c r="O50" s="67">
        <f t="shared" si="1"/>
        <v>0</v>
      </c>
      <c r="P50" s="67">
        <f t="shared" si="4"/>
        <v>1</v>
      </c>
    </row>
    <row r="51" spans="1:16" ht="10.5">
      <c r="A51" s="37" t="s">
        <v>19</v>
      </c>
      <c r="B51" s="66">
        <v>0</v>
      </c>
      <c r="C51" s="67">
        <v>0</v>
      </c>
      <c r="D51" s="67">
        <v>0</v>
      </c>
      <c r="E51" s="66">
        <v>0</v>
      </c>
      <c r="F51" s="67">
        <v>0</v>
      </c>
      <c r="G51" s="67">
        <v>0</v>
      </c>
      <c r="H51" s="66">
        <v>2</v>
      </c>
      <c r="I51" s="67">
        <v>0</v>
      </c>
      <c r="J51" s="67">
        <v>2</v>
      </c>
      <c r="K51" s="66">
        <v>0</v>
      </c>
      <c r="L51" s="67">
        <v>0</v>
      </c>
      <c r="M51" s="67">
        <v>0</v>
      </c>
      <c r="N51" s="66">
        <f t="shared" si="3"/>
        <v>2</v>
      </c>
      <c r="O51" s="67">
        <f t="shared" si="1"/>
        <v>0</v>
      </c>
      <c r="P51" s="67">
        <f t="shared" si="4"/>
        <v>2</v>
      </c>
    </row>
    <row r="52" spans="1:16" ht="10.5">
      <c r="A52" s="37" t="s">
        <v>344</v>
      </c>
      <c r="B52" s="66">
        <v>0</v>
      </c>
      <c r="C52" s="67">
        <v>0</v>
      </c>
      <c r="D52" s="67">
        <v>0</v>
      </c>
      <c r="E52" s="66">
        <v>0</v>
      </c>
      <c r="F52" s="67">
        <v>0</v>
      </c>
      <c r="G52" s="67">
        <v>0</v>
      </c>
      <c r="H52" s="66">
        <v>0</v>
      </c>
      <c r="I52" s="67">
        <v>0</v>
      </c>
      <c r="J52" s="67">
        <v>0</v>
      </c>
      <c r="K52" s="66">
        <v>1</v>
      </c>
      <c r="L52" s="67">
        <v>0</v>
      </c>
      <c r="M52" s="67">
        <v>1</v>
      </c>
      <c r="N52" s="66">
        <f t="shared" si="0"/>
        <v>1</v>
      </c>
      <c r="O52" s="67">
        <f t="shared" si="1"/>
        <v>0</v>
      </c>
      <c r="P52" s="67">
        <f t="shared" si="2"/>
        <v>1</v>
      </c>
    </row>
    <row r="53" spans="1:16" ht="10.5">
      <c r="A53" s="37" t="s">
        <v>394</v>
      </c>
      <c r="B53" s="66">
        <v>34</v>
      </c>
      <c r="C53" s="67">
        <v>5</v>
      </c>
      <c r="D53" s="67">
        <v>39</v>
      </c>
      <c r="E53" s="66">
        <v>117</v>
      </c>
      <c r="F53" s="67">
        <v>6</v>
      </c>
      <c r="G53" s="67">
        <v>123</v>
      </c>
      <c r="H53" s="66">
        <v>85</v>
      </c>
      <c r="I53" s="67">
        <v>16</v>
      </c>
      <c r="J53" s="67">
        <v>101</v>
      </c>
      <c r="K53" s="66">
        <v>19</v>
      </c>
      <c r="L53" s="67">
        <v>3</v>
      </c>
      <c r="M53" s="67">
        <v>22</v>
      </c>
      <c r="N53" s="66">
        <f t="shared" si="0"/>
        <v>255</v>
      </c>
      <c r="O53" s="67">
        <f t="shared" si="1"/>
        <v>30</v>
      </c>
      <c r="P53" s="67">
        <f t="shared" si="2"/>
        <v>285</v>
      </c>
    </row>
    <row r="54" spans="1:16" ht="10.5">
      <c r="A54" s="37" t="s">
        <v>474</v>
      </c>
      <c r="B54" s="66">
        <v>2</v>
      </c>
      <c r="C54" s="67">
        <v>0</v>
      </c>
      <c r="D54" s="67">
        <v>2</v>
      </c>
      <c r="E54" s="66">
        <v>15</v>
      </c>
      <c r="F54" s="67">
        <v>0</v>
      </c>
      <c r="G54" s="67">
        <v>15</v>
      </c>
      <c r="H54" s="66">
        <v>0</v>
      </c>
      <c r="I54" s="67">
        <v>0</v>
      </c>
      <c r="J54" s="67">
        <v>0</v>
      </c>
      <c r="K54" s="66">
        <v>0</v>
      </c>
      <c r="L54" s="67">
        <v>0</v>
      </c>
      <c r="M54" s="67">
        <v>0</v>
      </c>
      <c r="N54" s="66">
        <f t="shared" si="0"/>
        <v>17</v>
      </c>
      <c r="O54" s="67">
        <f t="shared" si="1"/>
        <v>0</v>
      </c>
      <c r="P54" s="67">
        <f t="shared" si="2"/>
        <v>17</v>
      </c>
    </row>
    <row r="55" spans="1:16" ht="10.5">
      <c r="A55" s="37" t="s">
        <v>398</v>
      </c>
      <c r="B55" s="66">
        <v>0</v>
      </c>
      <c r="C55" s="67">
        <v>0</v>
      </c>
      <c r="D55" s="67">
        <v>0</v>
      </c>
      <c r="E55" s="66">
        <v>6</v>
      </c>
      <c r="F55" s="67">
        <v>3</v>
      </c>
      <c r="G55" s="67">
        <v>9</v>
      </c>
      <c r="H55" s="66">
        <v>0</v>
      </c>
      <c r="I55" s="67">
        <v>0</v>
      </c>
      <c r="J55" s="67">
        <v>0</v>
      </c>
      <c r="K55" s="66">
        <v>0</v>
      </c>
      <c r="L55" s="67">
        <v>0</v>
      </c>
      <c r="M55" s="67">
        <v>0</v>
      </c>
      <c r="N55" s="66">
        <f t="shared" si="0"/>
        <v>6</v>
      </c>
      <c r="O55" s="67">
        <f t="shared" si="1"/>
        <v>3</v>
      </c>
      <c r="P55" s="67">
        <f t="shared" si="2"/>
        <v>9</v>
      </c>
    </row>
    <row r="56" spans="1:16" ht="10.5">
      <c r="A56" s="37" t="s">
        <v>131</v>
      </c>
      <c r="B56" s="66">
        <v>64</v>
      </c>
      <c r="C56" s="67">
        <v>52</v>
      </c>
      <c r="D56" s="67">
        <v>116</v>
      </c>
      <c r="E56" s="66">
        <v>194</v>
      </c>
      <c r="F56" s="67">
        <v>174</v>
      </c>
      <c r="G56" s="67">
        <v>368</v>
      </c>
      <c r="H56" s="66">
        <v>3</v>
      </c>
      <c r="I56" s="67">
        <v>8</v>
      </c>
      <c r="J56" s="67">
        <v>11</v>
      </c>
      <c r="K56" s="66">
        <v>20</v>
      </c>
      <c r="L56" s="67">
        <v>5</v>
      </c>
      <c r="M56" s="67">
        <v>25</v>
      </c>
      <c r="N56" s="66">
        <f t="shared" si="0"/>
        <v>281</v>
      </c>
      <c r="O56" s="67">
        <f t="shared" si="1"/>
        <v>239</v>
      </c>
      <c r="P56" s="67">
        <f t="shared" si="2"/>
        <v>520</v>
      </c>
    </row>
    <row r="57" spans="1:16" ht="10.5">
      <c r="A57" s="37" t="s">
        <v>163</v>
      </c>
      <c r="B57" s="66">
        <v>66</v>
      </c>
      <c r="C57" s="67">
        <v>625</v>
      </c>
      <c r="D57" s="67">
        <v>691</v>
      </c>
      <c r="E57" s="66">
        <v>209</v>
      </c>
      <c r="F57" s="67">
        <v>1798</v>
      </c>
      <c r="G57" s="67">
        <v>2007</v>
      </c>
      <c r="H57" s="66">
        <v>10</v>
      </c>
      <c r="I57" s="67">
        <v>43</v>
      </c>
      <c r="J57" s="67">
        <v>53</v>
      </c>
      <c r="K57" s="66">
        <v>6</v>
      </c>
      <c r="L57" s="67">
        <v>98</v>
      </c>
      <c r="M57" s="67">
        <v>104</v>
      </c>
      <c r="N57" s="66">
        <f t="shared" si="0"/>
        <v>291</v>
      </c>
      <c r="O57" s="67">
        <f t="shared" si="1"/>
        <v>2564</v>
      </c>
      <c r="P57" s="67">
        <f t="shared" si="2"/>
        <v>2855</v>
      </c>
    </row>
    <row r="58" spans="1:16" ht="10.5">
      <c r="A58" s="37" t="s">
        <v>164</v>
      </c>
      <c r="B58" s="66">
        <v>7</v>
      </c>
      <c r="C58" s="67">
        <v>1</v>
      </c>
      <c r="D58" s="67">
        <v>8</v>
      </c>
      <c r="E58" s="66">
        <v>40</v>
      </c>
      <c r="F58" s="67">
        <v>2</v>
      </c>
      <c r="G58" s="67">
        <v>42</v>
      </c>
      <c r="H58" s="66">
        <v>0</v>
      </c>
      <c r="I58" s="67">
        <v>0</v>
      </c>
      <c r="J58" s="67">
        <v>0</v>
      </c>
      <c r="K58" s="66">
        <v>4</v>
      </c>
      <c r="L58" s="67">
        <v>0</v>
      </c>
      <c r="M58" s="67">
        <v>4</v>
      </c>
      <c r="N58" s="66">
        <f t="shared" si="0"/>
        <v>51</v>
      </c>
      <c r="O58" s="67">
        <f t="shared" si="1"/>
        <v>3</v>
      </c>
      <c r="P58" s="67">
        <f t="shared" si="2"/>
        <v>54</v>
      </c>
    </row>
    <row r="59" spans="1:16" ht="10.5">
      <c r="A59" s="37" t="s">
        <v>165</v>
      </c>
      <c r="B59" s="66">
        <v>55</v>
      </c>
      <c r="C59" s="67">
        <v>2</v>
      </c>
      <c r="D59" s="67">
        <v>57</v>
      </c>
      <c r="E59" s="66">
        <v>173</v>
      </c>
      <c r="F59" s="67">
        <v>2</v>
      </c>
      <c r="G59" s="67">
        <v>175</v>
      </c>
      <c r="H59" s="66">
        <v>49</v>
      </c>
      <c r="I59" s="67">
        <v>0</v>
      </c>
      <c r="J59" s="67">
        <v>49</v>
      </c>
      <c r="K59" s="66">
        <v>33</v>
      </c>
      <c r="L59" s="67">
        <v>0</v>
      </c>
      <c r="M59" s="67">
        <v>33</v>
      </c>
      <c r="N59" s="66">
        <f t="shared" si="0"/>
        <v>310</v>
      </c>
      <c r="O59" s="67">
        <f t="shared" si="1"/>
        <v>4</v>
      </c>
      <c r="P59" s="67">
        <f t="shared" si="2"/>
        <v>314</v>
      </c>
    </row>
    <row r="60" spans="1:16" ht="10.5">
      <c r="A60" s="68" t="s">
        <v>8</v>
      </c>
      <c r="B60" s="69">
        <f aca="true" t="shared" si="5" ref="B60:P60">SUM(B12:B59)</f>
        <v>1368</v>
      </c>
      <c r="C60" s="70">
        <f t="shared" si="5"/>
        <v>1279</v>
      </c>
      <c r="D60" s="70">
        <f t="shared" si="5"/>
        <v>2647</v>
      </c>
      <c r="E60" s="69">
        <f t="shared" si="5"/>
        <v>4318</v>
      </c>
      <c r="F60" s="70">
        <f t="shared" si="5"/>
        <v>3828</v>
      </c>
      <c r="G60" s="70">
        <f t="shared" si="5"/>
        <v>8146</v>
      </c>
      <c r="H60" s="69">
        <f t="shared" si="5"/>
        <v>515</v>
      </c>
      <c r="I60" s="70">
        <f t="shared" si="5"/>
        <v>227</v>
      </c>
      <c r="J60" s="70">
        <f t="shared" si="5"/>
        <v>742</v>
      </c>
      <c r="K60" s="69">
        <f t="shared" si="5"/>
        <v>466</v>
      </c>
      <c r="L60" s="70">
        <f t="shared" si="5"/>
        <v>261</v>
      </c>
      <c r="M60" s="70">
        <f t="shared" si="5"/>
        <v>727</v>
      </c>
      <c r="N60" s="69">
        <f t="shared" si="5"/>
        <v>6667</v>
      </c>
      <c r="O60" s="70">
        <f t="shared" si="5"/>
        <v>5595</v>
      </c>
      <c r="P60" s="70">
        <f t="shared" si="5"/>
        <v>12262</v>
      </c>
    </row>
    <row r="61" ht="10.5">
      <c r="D61" s="71"/>
    </row>
    <row r="62" spans="1:21" s="72" customFormat="1" ht="10.5">
      <c r="A62" s="57"/>
      <c r="B62" s="57"/>
      <c r="C62" s="57"/>
      <c r="D62" s="80"/>
      <c r="E62" s="58"/>
      <c r="F62" s="58"/>
      <c r="G62" s="58"/>
      <c r="H62" s="58"/>
      <c r="I62" s="58"/>
      <c r="J62" s="58"/>
      <c r="K62" s="58"/>
      <c r="L62" s="58"/>
      <c r="M62" s="58"/>
      <c r="N62" s="58"/>
      <c r="O62" s="58"/>
      <c r="P62" s="58"/>
      <c r="Q62" s="44"/>
      <c r="R62" s="44"/>
      <c r="S62" s="44"/>
      <c r="T62" s="44"/>
      <c r="U62" s="62"/>
    </row>
    <row r="63" spans="1:21" ht="10.5">
      <c r="A63" s="42" t="s">
        <v>305</v>
      </c>
      <c r="B63" s="45"/>
      <c r="C63" s="45"/>
      <c r="D63" s="46"/>
      <c r="E63" s="46"/>
      <c r="F63" s="46"/>
      <c r="G63" s="46"/>
      <c r="H63" s="46"/>
      <c r="I63" s="46"/>
      <c r="J63" s="46"/>
      <c r="K63" s="46"/>
      <c r="L63" s="46"/>
      <c r="M63" s="46"/>
      <c r="N63" s="46"/>
      <c r="O63" s="46"/>
      <c r="P63" s="46"/>
      <c r="U63" s="62"/>
    </row>
    <row r="64" spans="1:21" ht="10.5">
      <c r="A64" s="42" t="s">
        <v>302</v>
      </c>
      <c r="B64" s="45"/>
      <c r="C64" s="45"/>
      <c r="D64" s="46"/>
      <c r="E64" s="46"/>
      <c r="F64" s="46"/>
      <c r="G64" s="46"/>
      <c r="H64" s="46"/>
      <c r="I64" s="46"/>
      <c r="J64" s="46"/>
      <c r="K64" s="46"/>
      <c r="L64" s="46"/>
      <c r="M64" s="46"/>
      <c r="N64" s="46"/>
      <c r="O64" s="46"/>
      <c r="P64" s="46"/>
      <c r="U64" s="62"/>
    </row>
    <row r="65" spans="1:21" ht="10.5">
      <c r="A65" s="42"/>
      <c r="B65" s="45"/>
      <c r="C65" s="45"/>
      <c r="D65" s="46"/>
      <c r="E65" s="46"/>
      <c r="F65" s="46"/>
      <c r="G65" s="46"/>
      <c r="H65" s="46"/>
      <c r="I65" s="46"/>
      <c r="J65" s="46"/>
      <c r="K65" s="46"/>
      <c r="L65" s="46"/>
      <c r="M65" s="46"/>
      <c r="N65" s="46"/>
      <c r="O65" s="46"/>
      <c r="P65" s="46"/>
      <c r="U65" s="62"/>
    </row>
    <row r="66" spans="1:21" ht="10.5">
      <c r="A66" s="42" t="s">
        <v>118</v>
      </c>
      <c r="B66" s="45"/>
      <c r="C66" s="45"/>
      <c r="D66" s="46"/>
      <c r="E66" s="46"/>
      <c r="F66" s="46"/>
      <c r="G66" s="46"/>
      <c r="H66" s="46"/>
      <c r="I66" s="46"/>
      <c r="J66" s="46"/>
      <c r="K66" s="46"/>
      <c r="L66" s="46"/>
      <c r="M66" s="46"/>
      <c r="N66" s="46"/>
      <c r="O66" s="46"/>
      <c r="P66" s="46"/>
      <c r="U66" s="62"/>
    </row>
    <row r="67" spans="1:4" ht="12.75" thickBot="1">
      <c r="A67" s="79"/>
      <c r="B67" s="45"/>
      <c r="C67" s="45"/>
      <c r="D67" s="46"/>
    </row>
    <row r="68" spans="1:16" ht="10.5" customHeight="1">
      <c r="A68" s="47"/>
      <c r="B68" s="305" t="s">
        <v>36</v>
      </c>
      <c r="C68" s="306"/>
      <c r="D68" s="307"/>
      <c r="E68" s="305" t="s">
        <v>24</v>
      </c>
      <c r="F68" s="306"/>
      <c r="G68" s="307"/>
      <c r="H68" s="49"/>
      <c r="I68" s="48" t="s">
        <v>25</v>
      </c>
      <c r="J68" s="50"/>
      <c r="K68" s="305" t="s">
        <v>26</v>
      </c>
      <c r="L68" s="306"/>
      <c r="M68" s="307"/>
      <c r="N68" s="305" t="s">
        <v>8</v>
      </c>
      <c r="O68" s="306"/>
      <c r="P68" s="306"/>
    </row>
    <row r="69" spans="1:21" s="52" customFormat="1" ht="12.75" customHeight="1">
      <c r="A69" s="37"/>
      <c r="B69" s="308" t="s">
        <v>38</v>
      </c>
      <c r="C69" s="309"/>
      <c r="D69" s="310"/>
      <c r="E69" s="55"/>
      <c r="F69" s="56"/>
      <c r="G69" s="57"/>
      <c r="H69" s="55"/>
      <c r="I69" s="56"/>
      <c r="J69" s="57"/>
      <c r="K69" s="55"/>
      <c r="L69" s="56"/>
      <c r="M69" s="57"/>
      <c r="N69" s="55"/>
      <c r="O69" s="56"/>
      <c r="P69" s="57"/>
      <c r="Q69" s="44"/>
      <c r="R69" s="44"/>
      <c r="S69" s="44"/>
      <c r="T69" s="44"/>
      <c r="U69" s="44"/>
    </row>
    <row r="70" spans="1:16" ht="12.75" customHeight="1">
      <c r="A70" s="54" t="s">
        <v>324</v>
      </c>
      <c r="B70" s="75" t="s">
        <v>41</v>
      </c>
      <c r="C70" s="76" t="s">
        <v>42</v>
      </c>
      <c r="D70" s="77" t="s">
        <v>8</v>
      </c>
      <c r="E70" s="75" t="s">
        <v>41</v>
      </c>
      <c r="F70" s="76" t="s">
        <v>42</v>
      </c>
      <c r="G70" s="77" t="s">
        <v>8</v>
      </c>
      <c r="H70" s="75" t="s">
        <v>41</v>
      </c>
      <c r="I70" s="76" t="s">
        <v>42</v>
      </c>
      <c r="J70" s="77" t="s">
        <v>8</v>
      </c>
      <c r="K70" s="75" t="s">
        <v>41</v>
      </c>
      <c r="L70" s="76" t="s">
        <v>42</v>
      </c>
      <c r="M70" s="77" t="s">
        <v>8</v>
      </c>
      <c r="N70" s="75" t="s">
        <v>41</v>
      </c>
      <c r="O70" s="76" t="s">
        <v>42</v>
      </c>
      <c r="P70" s="77" t="s">
        <v>8</v>
      </c>
    </row>
    <row r="71" spans="1:16" ht="11.25" customHeight="1">
      <c r="A71" s="37" t="s">
        <v>475</v>
      </c>
      <c r="B71" s="66">
        <v>0</v>
      </c>
      <c r="C71" s="67">
        <v>0</v>
      </c>
      <c r="D71" s="67">
        <v>0</v>
      </c>
      <c r="E71" s="66">
        <v>0</v>
      </c>
      <c r="F71" s="67">
        <v>0</v>
      </c>
      <c r="G71" s="67">
        <v>0</v>
      </c>
      <c r="H71" s="66">
        <v>8</v>
      </c>
      <c r="I71" s="67">
        <v>0</v>
      </c>
      <c r="J71" s="67">
        <v>8</v>
      </c>
      <c r="K71" s="66">
        <v>0</v>
      </c>
      <c r="L71" s="67">
        <v>0</v>
      </c>
      <c r="M71" s="67">
        <v>0</v>
      </c>
      <c r="N71" s="66">
        <f aca="true" t="shared" si="6" ref="N71:N78">SUM(K71,H71,E71,B71)</f>
        <v>8</v>
      </c>
      <c r="O71" s="67">
        <f aca="true" t="shared" si="7" ref="O71:O78">SUM(L71,I71,F71,C71)</f>
        <v>0</v>
      </c>
      <c r="P71" s="67">
        <f aca="true" t="shared" si="8" ref="P71:P78">SUM(N71:O71)</f>
        <v>8</v>
      </c>
    </row>
    <row r="72" spans="1:21" ht="11.25" customHeight="1">
      <c r="A72" s="37" t="s">
        <v>476</v>
      </c>
      <c r="B72" s="66">
        <v>0</v>
      </c>
      <c r="C72" s="67">
        <v>0</v>
      </c>
      <c r="D72" s="67">
        <v>0</v>
      </c>
      <c r="E72" s="66">
        <v>0</v>
      </c>
      <c r="F72" s="67">
        <v>0</v>
      </c>
      <c r="G72" s="67">
        <v>0</v>
      </c>
      <c r="H72" s="66">
        <v>0</v>
      </c>
      <c r="I72" s="67">
        <v>0</v>
      </c>
      <c r="J72" s="67">
        <v>0</v>
      </c>
      <c r="K72" s="66">
        <v>5</v>
      </c>
      <c r="L72" s="67">
        <v>0</v>
      </c>
      <c r="M72" s="67">
        <v>5</v>
      </c>
      <c r="N72" s="66">
        <f t="shared" si="6"/>
        <v>5</v>
      </c>
      <c r="O72" s="67">
        <f t="shared" si="7"/>
        <v>0</v>
      </c>
      <c r="P72" s="67">
        <f t="shared" si="8"/>
        <v>5</v>
      </c>
      <c r="Q72" s="72"/>
      <c r="R72" s="72"/>
      <c r="S72" s="72"/>
      <c r="T72" s="72"/>
      <c r="U72" s="72"/>
    </row>
    <row r="73" spans="1:16" ht="11.25" customHeight="1">
      <c r="A73" s="37" t="s">
        <v>365</v>
      </c>
      <c r="B73" s="66">
        <v>0</v>
      </c>
      <c r="C73" s="67">
        <v>0</v>
      </c>
      <c r="D73" s="67">
        <v>0</v>
      </c>
      <c r="E73" s="66">
        <v>0</v>
      </c>
      <c r="F73" s="67">
        <v>0</v>
      </c>
      <c r="G73" s="67">
        <v>0</v>
      </c>
      <c r="H73" s="66">
        <v>5</v>
      </c>
      <c r="I73" s="67">
        <v>0</v>
      </c>
      <c r="J73" s="67">
        <v>5</v>
      </c>
      <c r="K73" s="66">
        <v>6</v>
      </c>
      <c r="L73" s="67">
        <v>0</v>
      </c>
      <c r="M73" s="67">
        <v>6</v>
      </c>
      <c r="N73" s="66">
        <f t="shared" si="6"/>
        <v>11</v>
      </c>
      <c r="O73" s="67">
        <f t="shared" si="7"/>
        <v>0</v>
      </c>
      <c r="P73" s="67">
        <f t="shared" si="8"/>
        <v>11</v>
      </c>
    </row>
    <row r="74" spans="1:16" ht="11.25" customHeight="1">
      <c r="A74" s="37" t="s">
        <v>366</v>
      </c>
      <c r="B74" s="66">
        <v>0</v>
      </c>
      <c r="C74" s="67">
        <v>0</v>
      </c>
      <c r="D74" s="67">
        <v>0</v>
      </c>
      <c r="E74" s="66">
        <v>0</v>
      </c>
      <c r="F74" s="67">
        <v>0</v>
      </c>
      <c r="G74" s="67">
        <v>0</v>
      </c>
      <c r="H74" s="66">
        <v>6</v>
      </c>
      <c r="I74" s="67">
        <v>0</v>
      </c>
      <c r="J74" s="67">
        <v>6</v>
      </c>
      <c r="K74" s="66">
        <v>0</v>
      </c>
      <c r="L74" s="67">
        <v>0</v>
      </c>
      <c r="M74" s="67">
        <v>0</v>
      </c>
      <c r="N74" s="66">
        <f t="shared" si="6"/>
        <v>6</v>
      </c>
      <c r="O74" s="67">
        <f t="shared" si="7"/>
        <v>0</v>
      </c>
      <c r="P74" s="67">
        <f t="shared" si="8"/>
        <v>6</v>
      </c>
    </row>
    <row r="75" spans="1:16" ht="11.25" customHeight="1">
      <c r="A75" s="37" t="s">
        <v>391</v>
      </c>
      <c r="B75" s="66">
        <v>0</v>
      </c>
      <c r="C75" s="67">
        <v>0</v>
      </c>
      <c r="D75" s="67">
        <v>0</v>
      </c>
      <c r="E75" s="66">
        <v>0</v>
      </c>
      <c r="F75" s="67">
        <v>0</v>
      </c>
      <c r="G75" s="67">
        <v>0</v>
      </c>
      <c r="H75" s="66">
        <v>5</v>
      </c>
      <c r="I75" s="67">
        <v>0</v>
      </c>
      <c r="J75" s="67">
        <v>5</v>
      </c>
      <c r="K75" s="66">
        <v>0</v>
      </c>
      <c r="L75" s="67">
        <v>0</v>
      </c>
      <c r="M75" s="67">
        <v>0</v>
      </c>
      <c r="N75" s="66">
        <f t="shared" si="6"/>
        <v>5</v>
      </c>
      <c r="O75" s="67">
        <f t="shared" si="7"/>
        <v>0</v>
      </c>
      <c r="P75" s="67">
        <f t="shared" si="8"/>
        <v>5</v>
      </c>
    </row>
    <row r="76" spans="1:16" ht="11.25" customHeight="1">
      <c r="A76" s="37" t="s">
        <v>426</v>
      </c>
      <c r="B76" s="66">
        <v>0</v>
      </c>
      <c r="C76" s="67">
        <v>0</v>
      </c>
      <c r="D76" s="67">
        <v>0</v>
      </c>
      <c r="E76" s="66">
        <v>0</v>
      </c>
      <c r="F76" s="67">
        <v>0</v>
      </c>
      <c r="G76" s="67">
        <v>0</v>
      </c>
      <c r="H76" s="66">
        <v>8</v>
      </c>
      <c r="I76" s="67">
        <v>0</v>
      </c>
      <c r="J76" s="67">
        <v>8</v>
      </c>
      <c r="K76" s="66">
        <v>0</v>
      </c>
      <c r="L76" s="67">
        <v>0</v>
      </c>
      <c r="M76" s="67">
        <v>0</v>
      </c>
      <c r="N76" s="66">
        <f t="shared" si="6"/>
        <v>8</v>
      </c>
      <c r="O76" s="67">
        <f t="shared" si="7"/>
        <v>0</v>
      </c>
      <c r="P76" s="67">
        <f t="shared" si="8"/>
        <v>8</v>
      </c>
    </row>
    <row r="77" spans="1:16" ht="11.25" customHeight="1">
      <c r="A77" s="37" t="s">
        <v>349</v>
      </c>
      <c r="B77" s="66">
        <v>0</v>
      </c>
      <c r="C77" s="67">
        <v>0</v>
      </c>
      <c r="D77" s="67">
        <v>0</v>
      </c>
      <c r="E77" s="66">
        <v>0</v>
      </c>
      <c r="F77" s="67">
        <v>0</v>
      </c>
      <c r="G77" s="67">
        <v>0</v>
      </c>
      <c r="H77" s="66">
        <v>0</v>
      </c>
      <c r="I77" s="67">
        <v>0</v>
      </c>
      <c r="J77" s="67">
        <v>0</v>
      </c>
      <c r="K77" s="66">
        <v>3</v>
      </c>
      <c r="L77" s="67">
        <v>0</v>
      </c>
      <c r="M77" s="67">
        <v>3</v>
      </c>
      <c r="N77" s="66">
        <f t="shared" si="6"/>
        <v>3</v>
      </c>
      <c r="O77" s="67">
        <f t="shared" si="7"/>
        <v>0</v>
      </c>
      <c r="P77" s="67">
        <f t="shared" si="8"/>
        <v>3</v>
      </c>
    </row>
    <row r="78" spans="1:16" ht="11.25" customHeight="1">
      <c r="A78" s="37" t="s">
        <v>325</v>
      </c>
      <c r="B78" s="66">
        <v>0</v>
      </c>
      <c r="C78" s="67">
        <v>11</v>
      </c>
      <c r="D78" s="67">
        <v>11</v>
      </c>
      <c r="E78" s="66">
        <v>8</v>
      </c>
      <c r="F78" s="67">
        <v>92</v>
      </c>
      <c r="G78" s="67">
        <v>100</v>
      </c>
      <c r="H78" s="66">
        <v>0</v>
      </c>
      <c r="I78" s="67">
        <v>0</v>
      </c>
      <c r="J78" s="67">
        <v>0</v>
      </c>
      <c r="K78" s="66">
        <v>0</v>
      </c>
      <c r="L78" s="67">
        <v>0</v>
      </c>
      <c r="M78" s="67">
        <v>0</v>
      </c>
      <c r="N78" s="66">
        <f t="shared" si="6"/>
        <v>8</v>
      </c>
      <c r="O78" s="67">
        <f t="shared" si="7"/>
        <v>103</v>
      </c>
      <c r="P78" s="67">
        <f t="shared" si="8"/>
        <v>111</v>
      </c>
    </row>
    <row r="79" spans="1:21" ht="10.5">
      <c r="A79" s="68" t="s">
        <v>8</v>
      </c>
      <c r="B79" s="69">
        <f>SUM(B71:B78)</f>
        <v>0</v>
      </c>
      <c r="C79" s="70">
        <f aca="true" t="shared" si="9" ref="C79:P79">SUM(C71:C78)</f>
        <v>11</v>
      </c>
      <c r="D79" s="70">
        <f t="shared" si="9"/>
        <v>11</v>
      </c>
      <c r="E79" s="69">
        <f t="shared" si="9"/>
        <v>8</v>
      </c>
      <c r="F79" s="70">
        <f t="shared" si="9"/>
        <v>92</v>
      </c>
      <c r="G79" s="70">
        <f t="shared" si="9"/>
        <v>100</v>
      </c>
      <c r="H79" s="69">
        <f t="shared" si="9"/>
        <v>32</v>
      </c>
      <c r="I79" s="70">
        <f t="shared" si="9"/>
        <v>0</v>
      </c>
      <c r="J79" s="70">
        <f t="shared" si="9"/>
        <v>32</v>
      </c>
      <c r="K79" s="69">
        <f t="shared" si="9"/>
        <v>14</v>
      </c>
      <c r="L79" s="70">
        <f t="shared" si="9"/>
        <v>0</v>
      </c>
      <c r="M79" s="70">
        <f t="shared" si="9"/>
        <v>14</v>
      </c>
      <c r="N79" s="69">
        <f t="shared" si="9"/>
        <v>54</v>
      </c>
      <c r="O79" s="70">
        <f t="shared" si="9"/>
        <v>103</v>
      </c>
      <c r="P79" s="70">
        <f t="shared" si="9"/>
        <v>157</v>
      </c>
      <c r="Q79" s="52"/>
      <c r="R79" s="52"/>
      <c r="S79" s="52"/>
      <c r="T79" s="52"/>
      <c r="U79" s="52"/>
    </row>
    <row r="80" spans="14:16" ht="10.5">
      <c r="N80" s="67"/>
      <c r="O80" s="67"/>
      <c r="P80" s="67"/>
    </row>
    <row r="83" spans="1:16" ht="10.5">
      <c r="A83" s="80"/>
      <c r="B83" s="80"/>
      <c r="C83" s="80"/>
      <c r="D83" s="80"/>
      <c r="E83" s="80"/>
      <c r="F83" s="80"/>
      <c r="G83" s="80"/>
      <c r="H83" s="80"/>
      <c r="I83" s="80"/>
      <c r="J83" s="80"/>
      <c r="K83" s="80"/>
      <c r="L83" s="80"/>
      <c r="M83" s="80"/>
      <c r="N83" s="80"/>
      <c r="O83" s="80"/>
      <c r="P83" s="80"/>
    </row>
  </sheetData>
  <sheetProtection/>
  <mergeCells count="9">
    <mergeCell ref="B9:D9"/>
    <mergeCell ref="B68:D68"/>
    <mergeCell ref="B10:D10"/>
    <mergeCell ref="B69:D69"/>
    <mergeCell ref="E9:G9"/>
    <mergeCell ref="N9:P9"/>
    <mergeCell ref="K68:M68"/>
    <mergeCell ref="E68:G68"/>
    <mergeCell ref="N68:P68"/>
  </mergeCells>
  <printOptions horizontalCentered="1"/>
  <pageMargins left="0" right="0" top="0.1968503937007874" bottom="0.1968503937007874" header="0.11811023622047245" footer="0.11811023622047245"/>
  <pageSetup fitToHeight="1" fitToWidth="1" horizontalDpi="1200" verticalDpi="1200" orientation="landscape" paperSize="9" scale="63"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P17"/>
  <sheetViews>
    <sheetView zoomScale="115" zoomScaleNormal="115" zoomScalePageLayoutView="0" workbookViewId="0" topLeftCell="A1">
      <selection activeCell="A61" sqref="A61"/>
    </sheetView>
  </sheetViews>
  <sheetFormatPr defaultColWidth="10.66015625" defaultRowHeight="11.25"/>
  <cols>
    <col min="1" max="1" width="22.33203125" style="1" customWidth="1"/>
    <col min="2" max="3" width="8.33203125" style="1" customWidth="1"/>
    <col min="4" max="16" width="8.33203125" style="2" customWidth="1"/>
    <col min="17" max="16384" width="10.66015625" style="2" customWidth="1"/>
  </cols>
  <sheetData>
    <row r="1" ht="10.5">
      <c r="A1" s="41"/>
    </row>
    <row r="2" spans="1:16" ht="10.5">
      <c r="A2" s="3" t="s">
        <v>33</v>
      </c>
      <c r="B2" s="4"/>
      <c r="C2" s="4"/>
      <c r="D2" s="5"/>
      <c r="E2" s="5"/>
      <c r="F2" s="5"/>
      <c r="G2" s="5"/>
      <c r="H2" s="5"/>
      <c r="I2" s="5"/>
      <c r="J2" s="5"/>
      <c r="K2" s="5"/>
      <c r="L2" s="5"/>
      <c r="M2" s="5"/>
      <c r="N2" s="5"/>
      <c r="O2" s="5"/>
      <c r="P2" s="5"/>
    </row>
    <row r="3" spans="1:16" s="271" customFormat="1" ht="12">
      <c r="A3" s="276" t="s">
        <v>463</v>
      </c>
      <c r="B3" s="268"/>
      <c r="C3" s="268"/>
      <c r="D3" s="269"/>
      <c r="E3" s="269"/>
      <c r="F3" s="269"/>
      <c r="G3" s="269"/>
      <c r="H3" s="269"/>
      <c r="I3" s="269"/>
      <c r="J3" s="269"/>
      <c r="K3" s="269"/>
      <c r="L3" s="269"/>
      <c r="M3" s="269"/>
      <c r="N3" s="269"/>
      <c r="O3" s="269"/>
      <c r="P3" s="269"/>
    </row>
    <row r="4" spans="1:16" ht="9" customHeight="1">
      <c r="A4" s="4"/>
      <c r="B4" s="4"/>
      <c r="C4" s="4"/>
      <c r="D4" s="5"/>
      <c r="E4" s="5"/>
      <c r="F4" s="5"/>
      <c r="G4" s="5"/>
      <c r="H4" s="5"/>
      <c r="I4" s="5"/>
      <c r="J4" s="5"/>
      <c r="K4" s="5"/>
      <c r="L4" s="5"/>
      <c r="M4" s="5"/>
      <c r="N4" s="5"/>
      <c r="O4" s="5"/>
      <c r="P4" s="5"/>
    </row>
    <row r="5" spans="1:16" ht="10.5">
      <c r="A5" s="3" t="s">
        <v>350</v>
      </c>
      <c r="B5" s="4"/>
      <c r="C5" s="4"/>
      <c r="D5" s="5"/>
      <c r="E5" s="5"/>
      <c r="F5" s="5"/>
      <c r="G5" s="5"/>
      <c r="H5" s="5"/>
      <c r="I5" s="5"/>
      <c r="J5" s="5"/>
      <c r="K5" s="5"/>
      <c r="L5" s="5"/>
      <c r="M5" s="5"/>
      <c r="N5" s="5"/>
      <c r="O5" s="5"/>
      <c r="P5" s="5"/>
    </row>
    <row r="6" spans="1:16" ht="10.5">
      <c r="A6" s="3"/>
      <c r="B6" s="4"/>
      <c r="C6" s="4"/>
      <c r="D6" s="5"/>
      <c r="E6" s="5"/>
      <c r="F6" s="5"/>
      <c r="G6" s="5"/>
      <c r="H6" s="5"/>
      <c r="I6" s="5"/>
      <c r="J6" s="5"/>
      <c r="K6" s="5"/>
      <c r="L6" s="5"/>
      <c r="M6" s="5"/>
      <c r="N6" s="5"/>
      <c r="O6" s="5"/>
      <c r="P6" s="5"/>
    </row>
    <row r="7" spans="1:16" ht="10.5">
      <c r="A7" s="3" t="s">
        <v>112</v>
      </c>
      <c r="B7" s="4"/>
      <c r="C7" s="4"/>
      <c r="D7" s="5"/>
      <c r="E7" s="5"/>
      <c r="F7" s="5"/>
      <c r="G7" s="5"/>
      <c r="H7" s="5"/>
      <c r="I7" s="5"/>
      <c r="J7" s="5"/>
      <c r="K7" s="5"/>
      <c r="L7" s="5"/>
      <c r="M7" s="5"/>
      <c r="N7" s="5"/>
      <c r="O7" s="5"/>
      <c r="P7" s="5"/>
    </row>
    <row r="8" ht="11.25" thickBot="1"/>
    <row r="9" spans="1:16" ht="10.5">
      <c r="A9" s="6"/>
      <c r="B9" s="299" t="s">
        <v>36</v>
      </c>
      <c r="C9" s="300"/>
      <c r="D9" s="301"/>
      <c r="E9" s="8"/>
      <c r="F9" s="7" t="s">
        <v>24</v>
      </c>
      <c r="G9" s="9"/>
      <c r="H9" s="8"/>
      <c r="I9" s="7" t="s">
        <v>25</v>
      </c>
      <c r="J9" s="9"/>
      <c r="K9" s="8"/>
      <c r="L9" s="7" t="s">
        <v>26</v>
      </c>
      <c r="M9" s="9"/>
      <c r="N9" s="8"/>
      <c r="O9" s="7" t="s">
        <v>8</v>
      </c>
      <c r="P9" s="10"/>
    </row>
    <row r="10" spans="1:16" ht="10.5">
      <c r="A10" s="11"/>
      <c r="B10" s="311" t="s">
        <v>38</v>
      </c>
      <c r="C10" s="312"/>
      <c r="D10" s="313"/>
      <c r="E10" s="12"/>
      <c r="F10" s="13"/>
      <c r="G10" s="14"/>
      <c r="H10" s="12"/>
      <c r="I10" s="13"/>
      <c r="J10" s="14"/>
      <c r="K10" s="12"/>
      <c r="L10" s="13"/>
      <c r="M10" s="14"/>
      <c r="N10" s="12"/>
      <c r="O10" s="15"/>
      <c r="P10" s="14"/>
    </row>
    <row r="11" spans="1:16" ht="10.5">
      <c r="A11" s="40" t="s">
        <v>40</v>
      </c>
      <c r="B11" s="160" t="s">
        <v>41</v>
      </c>
      <c r="C11" s="161" t="s">
        <v>42</v>
      </c>
      <c r="D11" s="162" t="s">
        <v>8</v>
      </c>
      <c r="E11" s="160" t="s">
        <v>41</v>
      </c>
      <c r="F11" s="161" t="s">
        <v>42</v>
      </c>
      <c r="G11" s="162" t="s">
        <v>8</v>
      </c>
      <c r="H11" s="160" t="s">
        <v>41</v>
      </c>
      <c r="I11" s="161" t="s">
        <v>42</v>
      </c>
      <c r="J11" s="162" t="s">
        <v>8</v>
      </c>
      <c r="K11" s="160" t="s">
        <v>41</v>
      </c>
      <c r="L11" s="161" t="s">
        <v>42</v>
      </c>
      <c r="M11" s="162" t="s">
        <v>8</v>
      </c>
      <c r="N11" s="160" t="s">
        <v>41</v>
      </c>
      <c r="O11" s="161" t="s">
        <v>42</v>
      </c>
      <c r="P11" s="162" t="s">
        <v>8</v>
      </c>
    </row>
    <row r="12" spans="1:16" ht="10.5">
      <c r="A12" s="174" t="s">
        <v>396</v>
      </c>
      <c r="B12" s="172">
        <v>0</v>
      </c>
      <c r="C12" s="173">
        <v>0</v>
      </c>
      <c r="D12" s="173">
        <v>0</v>
      </c>
      <c r="E12" s="172">
        <v>4</v>
      </c>
      <c r="F12" s="173">
        <v>10</v>
      </c>
      <c r="G12" s="177">
        <v>14</v>
      </c>
      <c r="H12" s="172">
        <v>5</v>
      </c>
      <c r="I12" s="173">
        <v>6</v>
      </c>
      <c r="J12" s="173">
        <v>11</v>
      </c>
      <c r="K12" s="172">
        <v>0</v>
      </c>
      <c r="L12" s="173">
        <v>0</v>
      </c>
      <c r="M12" s="173">
        <v>0</v>
      </c>
      <c r="N12" s="24">
        <f aca="true" t="shared" si="0" ref="N12:O14">B12+E12+H12+K12</f>
        <v>9</v>
      </c>
      <c r="O12" s="25">
        <f t="shared" si="0"/>
        <v>16</v>
      </c>
      <c r="P12" s="25">
        <f>SUM(N12:O12)</f>
        <v>25</v>
      </c>
    </row>
    <row r="13" spans="1:16" ht="12.75" customHeight="1">
      <c r="A13" s="11" t="s">
        <v>314</v>
      </c>
      <c r="B13" s="24">
        <v>0</v>
      </c>
      <c r="C13" s="25">
        <v>0</v>
      </c>
      <c r="D13" s="25">
        <v>0</v>
      </c>
      <c r="E13" s="24">
        <v>6</v>
      </c>
      <c r="F13" s="25">
        <v>3</v>
      </c>
      <c r="G13" s="67">
        <v>9</v>
      </c>
      <c r="H13" s="24">
        <v>0</v>
      </c>
      <c r="I13" s="25">
        <v>0</v>
      </c>
      <c r="J13" s="25">
        <v>0</v>
      </c>
      <c r="K13" s="24">
        <v>0</v>
      </c>
      <c r="L13" s="25">
        <v>0</v>
      </c>
      <c r="M13" s="25">
        <v>0</v>
      </c>
      <c r="N13" s="24">
        <f t="shared" si="0"/>
        <v>6</v>
      </c>
      <c r="O13" s="25">
        <f t="shared" si="0"/>
        <v>3</v>
      </c>
      <c r="P13" s="25">
        <f>SUM(N13:O13)</f>
        <v>9</v>
      </c>
    </row>
    <row r="14" spans="1:16" ht="12.75" customHeight="1">
      <c r="A14" s="11" t="s">
        <v>167</v>
      </c>
      <c r="B14" s="24">
        <v>0</v>
      </c>
      <c r="C14" s="25">
        <v>0</v>
      </c>
      <c r="D14" s="25">
        <v>0</v>
      </c>
      <c r="E14" s="24">
        <v>1</v>
      </c>
      <c r="F14" s="25">
        <v>6</v>
      </c>
      <c r="G14" s="67">
        <v>7</v>
      </c>
      <c r="H14" s="24">
        <v>0</v>
      </c>
      <c r="I14" s="25">
        <v>0</v>
      </c>
      <c r="J14" s="25">
        <v>0</v>
      </c>
      <c r="K14" s="24">
        <v>0</v>
      </c>
      <c r="L14" s="25">
        <v>0</v>
      </c>
      <c r="M14" s="25">
        <v>0</v>
      </c>
      <c r="N14" s="24">
        <f t="shared" si="0"/>
        <v>1</v>
      </c>
      <c r="O14" s="25">
        <f t="shared" si="0"/>
        <v>6</v>
      </c>
      <c r="P14" s="25">
        <f>SUM(N14:O14)</f>
        <v>7</v>
      </c>
    </row>
    <row r="15" spans="1:16" ht="10.5">
      <c r="A15" s="27" t="s">
        <v>8</v>
      </c>
      <c r="B15" s="28">
        <f>SUM(B12:B14)</f>
        <v>0</v>
      </c>
      <c r="C15" s="29">
        <f aca="true" t="shared" si="1" ref="C15:P15">SUM(C12:C14)</f>
        <v>0</v>
      </c>
      <c r="D15" s="29">
        <f t="shared" si="1"/>
        <v>0</v>
      </c>
      <c r="E15" s="28">
        <f t="shared" si="1"/>
        <v>11</v>
      </c>
      <c r="F15" s="29">
        <f t="shared" si="1"/>
        <v>19</v>
      </c>
      <c r="G15" s="70">
        <v>30</v>
      </c>
      <c r="H15" s="28">
        <f t="shared" si="1"/>
        <v>5</v>
      </c>
      <c r="I15" s="29">
        <f t="shared" si="1"/>
        <v>6</v>
      </c>
      <c r="J15" s="29">
        <f t="shared" si="1"/>
        <v>11</v>
      </c>
      <c r="K15" s="28">
        <f t="shared" si="1"/>
        <v>0</v>
      </c>
      <c r="L15" s="29">
        <f t="shared" si="1"/>
        <v>0</v>
      </c>
      <c r="M15" s="29">
        <f t="shared" si="1"/>
        <v>0</v>
      </c>
      <c r="N15" s="28">
        <f t="shared" si="1"/>
        <v>16</v>
      </c>
      <c r="O15" s="29">
        <f t="shared" si="1"/>
        <v>25</v>
      </c>
      <c r="P15" s="29">
        <f t="shared" si="1"/>
        <v>41</v>
      </c>
    </row>
    <row r="17" ht="10.5">
      <c r="A17" s="38"/>
    </row>
  </sheetData>
  <sheetProtection/>
  <mergeCells count="2">
    <mergeCell ref="B9:D9"/>
    <mergeCell ref="B10:D10"/>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P65"/>
  <sheetViews>
    <sheetView zoomScale="115" zoomScaleNormal="115" zoomScalePageLayoutView="0" workbookViewId="0" topLeftCell="A1">
      <selection activeCell="A78" sqref="A78"/>
    </sheetView>
  </sheetViews>
  <sheetFormatPr defaultColWidth="10.66015625" defaultRowHeight="11.25"/>
  <cols>
    <col min="1" max="1" width="50.16015625" style="1" customWidth="1"/>
    <col min="2" max="3" width="8.33203125" style="1" customWidth="1"/>
    <col min="4" max="16" width="8.33203125" style="2" customWidth="1"/>
    <col min="17" max="16384" width="10.66015625" style="2" customWidth="1"/>
  </cols>
  <sheetData>
    <row r="1" ht="10.5">
      <c r="A1" s="41"/>
    </row>
    <row r="2" spans="1:16" ht="10.5">
      <c r="A2" s="3" t="s">
        <v>33</v>
      </c>
      <c r="B2" s="4"/>
      <c r="C2" s="4"/>
      <c r="D2" s="5"/>
      <c r="E2" s="5"/>
      <c r="F2" s="5"/>
      <c r="G2" s="5"/>
      <c r="H2" s="5"/>
      <c r="I2" s="5"/>
      <c r="J2" s="5"/>
      <c r="K2" s="5"/>
      <c r="L2" s="5"/>
      <c r="M2" s="5"/>
      <c r="N2" s="5"/>
      <c r="O2" s="5"/>
      <c r="P2" s="5"/>
    </row>
    <row r="3" spans="1:16" s="271" customFormat="1" ht="12">
      <c r="A3" s="276" t="s">
        <v>463</v>
      </c>
      <c r="B3" s="268"/>
      <c r="C3" s="268"/>
      <c r="D3" s="269"/>
      <c r="E3" s="269"/>
      <c r="F3" s="269"/>
      <c r="G3" s="269"/>
      <c r="H3" s="269"/>
      <c r="I3" s="269"/>
      <c r="J3" s="269"/>
      <c r="K3" s="269"/>
      <c r="L3" s="269"/>
      <c r="M3" s="269"/>
      <c r="N3" s="269"/>
      <c r="O3" s="269"/>
      <c r="P3" s="269"/>
    </row>
    <row r="4" spans="1:16" ht="9" customHeight="1">
      <c r="A4" s="4"/>
      <c r="B4" s="4"/>
      <c r="C4" s="4"/>
      <c r="D4" s="5"/>
      <c r="E4" s="5"/>
      <c r="F4" s="5"/>
      <c r="G4" s="5"/>
      <c r="H4" s="5"/>
      <c r="I4" s="5"/>
      <c r="J4" s="5"/>
      <c r="K4" s="5"/>
      <c r="L4" s="5"/>
      <c r="M4" s="5"/>
      <c r="N4" s="5"/>
      <c r="O4" s="5"/>
      <c r="P4" s="5"/>
    </row>
    <row r="5" spans="1:16" ht="10.5">
      <c r="A5" s="3" t="s">
        <v>350</v>
      </c>
      <c r="B5" s="4"/>
      <c r="C5" s="4"/>
      <c r="D5" s="5"/>
      <c r="E5" s="5"/>
      <c r="F5" s="5"/>
      <c r="G5" s="5"/>
      <c r="H5" s="5"/>
      <c r="I5" s="5"/>
      <c r="J5" s="5"/>
      <c r="K5" s="5"/>
      <c r="L5" s="5"/>
      <c r="M5" s="5"/>
      <c r="N5" s="5"/>
      <c r="O5" s="5"/>
      <c r="P5" s="5"/>
    </row>
    <row r="6" spans="1:16" ht="10.5">
      <c r="A6" s="3"/>
      <c r="B6" s="4"/>
      <c r="C6" s="4"/>
      <c r="D6" s="5"/>
      <c r="E6" s="5"/>
      <c r="F6" s="5"/>
      <c r="G6" s="5"/>
      <c r="H6" s="5"/>
      <c r="I6" s="5"/>
      <c r="J6" s="5"/>
      <c r="K6" s="5"/>
      <c r="L6" s="5"/>
      <c r="M6" s="5"/>
      <c r="N6" s="5"/>
      <c r="O6" s="5"/>
      <c r="P6" s="5"/>
    </row>
    <row r="7" spans="1:16" ht="10.5">
      <c r="A7" s="3" t="s">
        <v>95</v>
      </c>
      <c r="B7" s="4"/>
      <c r="C7" s="4"/>
      <c r="D7" s="5"/>
      <c r="E7" s="5"/>
      <c r="F7" s="5"/>
      <c r="G7" s="5"/>
      <c r="H7" s="5"/>
      <c r="I7" s="5"/>
      <c r="J7" s="5"/>
      <c r="K7" s="5"/>
      <c r="L7" s="5"/>
      <c r="M7" s="5"/>
      <c r="N7" s="5"/>
      <c r="O7" s="5"/>
      <c r="P7" s="5"/>
    </row>
    <row r="8" spans="1:4" ht="10.5" customHeight="1" thickBot="1">
      <c r="A8" s="31"/>
      <c r="B8" s="4"/>
      <c r="C8" s="4"/>
      <c r="D8" s="5"/>
    </row>
    <row r="9" spans="1:16" s="16" customFormat="1" ht="12.75" customHeight="1">
      <c r="A9" s="6"/>
      <c r="B9" s="299" t="s">
        <v>36</v>
      </c>
      <c r="C9" s="300"/>
      <c r="D9" s="301"/>
      <c r="E9" s="8"/>
      <c r="F9" s="7" t="s">
        <v>24</v>
      </c>
      <c r="G9" s="9"/>
      <c r="H9" s="8"/>
      <c r="I9" s="7" t="s">
        <v>25</v>
      </c>
      <c r="J9" s="9"/>
      <c r="K9" s="8"/>
      <c r="L9" s="7" t="s">
        <v>26</v>
      </c>
      <c r="M9" s="9"/>
      <c r="N9" s="8"/>
      <c r="O9" s="7" t="s">
        <v>8</v>
      </c>
      <c r="P9" s="10"/>
    </row>
    <row r="10" spans="1:16" ht="12.75" customHeight="1">
      <c r="A10" s="11"/>
      <c r="B10" s="302" t="s">
        <v>38</v>
      </c>
      <c r="C10" s="303"/>
      <c r="D10" s="304"/>
      <c r="E10" s="12"/>
      <c r="F10" s="13"/>
      <c r="G10" s="14"/>
      <c r="H10" s="12"/>
      <c r="I10" s="13"/>
      <c r="J10" s="14"/>
      <c r="K10" s="12"/>
      <c r="L10" s="13"/>
      <c r="M10" s="14"/>
      <c r="N10" s="12"/>
      <c r="O10" s="13"/>
      <c r="P10" s="14"/>
    </row>
    <row r="11" spans="1:16" s="20" customFormat="1" ht="10.5">
      <c r="A11" s="40" t="s">
        <v>40</v>
      </c>
      <c r="B11" s="17" t="s">
        <v>41</v>
      </c>
      <c r="C11" s="18" t="s">
        <v>42</v>
      </c>
      <c r="D11" s="19" t="s">
        <v>8</v>
      </c>
      <c r="E11" s="17" t="s">
        <v>41</v>
      </c>
      <c r="F11" s="18" t="s">
        <v>42</v>
      </c>
      <c r="G11" s="19" t="s">
        <v>8</v>
      </c>
      <c r="H11" s="17" t="s">
        <v>41</v>
      </c>
      <c r="I11" s="18" t="s">
        <v>42</v>
      </c>
      <c r="J11" s="19" t="s">
        <v>8</v>
      </c>
      <c r="K11" s="17" t="s">
        <v>41</v>
      </c>
      <c r="L11" s="18" t="s">
        <v>42</v>
      </c>
      <c r="M11" s="19" t="s">
        <v>8</v>
      </c>
      <c r="N11" s="17" t="s">
        <v>41</v>
      </c>
      <c r="O11" s="18" t="s">
        <v>42</v>
      </c>
      <c r="P11" s="19" t="s">
        <v>8</v>
      </c>
    </row>
    <row r="12" spans="1:16" s="16" customFormat="1" ht="10.5">
      <c r="A12" s="38" t="s">
        <v>168</v>
      </c>
      <c r="B12" s="22">
        <v>0</v>
      </c>
      <c r="C12" s="23">
        <v>0</v>
      </c>
      <c r="D12" s="23">
        <v>0</v>
      </c>
      <c r="E12" s="22">
        <v>1</v>
      </c>
      <c r="F12" s="23">
        <v>12</v>
      </c>
      <c r="G12" s="23">
        <v>13</v>
      </c>
      <c r="H12" s="22">
        <v>0</v>
      </c>
      <c r="I12" s="23">
        <v>0</v>
      </c>
      <c r="J12" s="23">
        <v>0</v>
      </c>
      <c r="K12" s="22">
        <v>0</v>
      </c>
      <c r="L12" s="23">
        <v>0</v>
      </c>
      <c r="M12" s="23">
        <v>0</v>
      </c>
      <c r="N12" s="22">
        <f>B12+E12+H12+K12</f>
        <v>1</v>
      </c>
      <c r="O12" s="23">
        <f>C12+F12+I12+L12</f>
        <v>12</v>
      </c>
      <c r="P12" s="23">
        <f aca="true" t="shared" si="0" ref="P12:P62">SUM(N12:O12)</f>
        <v>13</v>
      </c>
    </row>
    <row r="13" spans="1:16" ht="10.5">
      <c r="A13" s="38" t="s">
        <v>359</v>
      </c>
      <c r="B13" s="24">
        <v>10</v>
      </c>
      <c r="C13" s="25">
        <v>0</v>
      </c>
      <c r="D13" s="25">
        <v>10</v>
      </c>
      <c r="E13" s="24">
        <v>4</v>
      </c>
      <c r="F13" s="25">
        <v>2</v>
      </c>
      <c r="G13" s="25">
        <v>6</v>
      </c>
      <c r="H13" s="24">
        <v>4</v>
      </c>
      <c r="I13" s="25">
        <v>0</v>
      </c>
      <c r="J13" s="25">
        <v>4</v>
      </c>
      <c r="K13" s="24">
        <v>0</v>
      </c>
      <c r="L13" s="25">
        <v>0</v>
      </c>
      <c r="M13" s="25">
        <v>0</v>
      </c>
      <c r="N13" s="24">
        <f aca="true" t="shared" si="1" ref="N13:N62">B13+E13+H13+K13</f>
        <v>18</v>
      </c>
      <c r="O13" s="25">
        <f aca="true" t="shared" si="2" ref="O13:O62">C13+F13+I13+L13</f>
        <v>2</v>
      </c>
      <c r="P13" s="25">
        <f>SUM(N13:O13)</f>
        <v>20</v>
      </c>
    </row>
    <row r="14" spans="1:16" ht="10.5">
      <c r="A14" s="38" t="s">
        <v>360</v>
      </c>
      <c r="B14" s="24">
        <v>17</v>
      </c>
      <c r="C14" s="25">
        <v>0</v>
      </c>
      <c r="D14" s="25">
        <v>17</v>
      </c>
      <c r="E14" s="24">
        <v>21</v>
      </c>
      <c r="F14" s="25">
        <v>0</v>
      </c>
      <c r="G14" s="25">
        <v>21</v>
      </c>
      <c r="H14" s="24">
        <v>0</v>
      </c>
      <c r="I14" s="25">
        <v>0</v>
      </c>
      <c r="J14" s="25">
        <v>0</v>
      </c>
      <c r="K14" s="24">
        <v>0</v>
      </c>
      <c r="L14" s="25">
        <v>0</v>
      </c>
      <c r="M14" s="25">
        <v>0</v>
      </c>
      <c r="N14" s="24">
        <f t="shared" si="1"/>
        <v>38</v>
      </c>
      <c r="O14" s="25">
        <f t="shared" si="2"/>
        <v>0</v>
      </c>
      <c r="P14" s="25">
        <f t="shared" si="0"/>
        <v>38</v>
      </c>
    </row>
    <row r="15" spans="1:16" ht="12" customHeight="1">
      <c r="A15" s="38" t="s">
        <v>317</v>
      </c>
      <c r="B15" s="24">
        <v>0</v>
      </c>
      <c r="C15" s="25">
        <v>0</v>
      </c>
      <c r="D15" s="25">
        <v>0</v>
      </c>
      <c r="E15" s="24">
        <v>0</v>
      </c>
      <c r="F15" s="25">
        <v>0</v>
      </c>
      <c r="G15" s="25">
        <v>0</v>
      </c>
      <c r="H15" s="24">
        <v>0</v>
      </c>
      <c r="I15" s="25">
        <v>0</v>
      </c>
      <c r="J15" s="25">
        <v>0</v>
      </c>
      <c r="K15" s="24">
        <v>2</v>
      </c>
      <c r="L15" s="25">
        <v>3</v>
      </c>
      <c r="M15" s="25">
        <v>5</v>
      </c>
      <c r="N15" s="24">
        <f t="shared" si="1"/>
        <v>2</v>
      </c>
      <c r="O15" s="25">
        <f t="shared" si="2"/>
        <v>3</v>
      </c>
      <c r="P15" s="25">
        <f>SUM(N15:O15)</f>
        <v>5</v>
      </c>
    </row>
    <row r="16" spans="1:16" ht="10.5">
      <c r="A16" s="38" t="s">
        <v>284</v>
      </c>
      <c r="B16" s="24">
        <v>3</v>
      </c>
      <c r="C16" s="25">
        <v>21</v>
      </c>
      <c r="D16" s="25">
        <v>24</v>
      </c>
      <c r="E16" s="24">
        <v>4</v>
      </c>
      <c r="F16" s="25">
        <v>48</v>
      </c>
      <c r="G16" s="25">
        <v>52</v>
      </c>
      <c r="H16" s="24">
        <v>0</v>
      </c>
      <c r="I16" s="25">
        <v>0</v>
      </c>
      <c r="J16" s="25">
        <v>0</v>
      </c>
      <c r="K16" s="24">
        <v>0</v>
      </c>
      <c r="L16" s="25">
        <v>0</v>
      </c>
      <c r="M16" s="25">
        <v>0</v>
      </c>
      <c r="N16" s="24">
        <f t="shared" si="1"/>
        <v>7</v>
      </c>
      <c r="O16" s="25">
        <f t="shared" si="2"/>
        <v>69</v>
      </c>
      <c r="P16" s="25">
        <f>SUM(N16:O16)</f>
        <v>76</v>
      </c>
    </row>
    <row r="17" spans="1:16" ht="10.5">
      <c r="A17" s="38" t="s">
        <v>320</v>
      </c>
      <c r="B17" s="24">
        <v>0</v>
      </c>
      <c r="C17" s="25">
        <v>0</v>
      </c>
      <c r="D17" s="25">
        <v>0</v>
      </c>
      <c r="E17" s="24">
        <v>2</v>
      </c>
      <c r="F17" s="25">
        <v>0</v>
      </c>
      <c r="G17" s="25">
        <v>2</v>
      </c>
      <c r="H17" s="24">
        <v>2</v>
      </c>
      <c r="I17" s="25">
        <v>3</v>
      </c>
      <c r="J17" s="25">
        <v>5</v>
      </c>
      <c r="K17" s="24">
        <v>0</v>
      </c>
      <c r="L17" s="25">
        <v>0</v>
      </c>
      <c r="M17" s="25">
        <v>0</v>
      </c>
      <c r="N17" s="24">
        <f aca="true" t="shared" si="3" ref="N17:N22">B17+E17+H17+K17</f>
        <v>4</v>
      </c>
      <c r="O17" s="25">
        <f aca="true" t="shared" si="4" ref="O17:O22">C17+F17+I17+L17</f>
        <v>3</v>
      </c>
      <c r="P17" s="25">
        <f aca="true" t="shared" si="5" ref="P17:P22">SUM(N17:O17)</f>
        <v>7</v>
      </c>
    </row>
    <row r="18" spans="1:16" ht="10.5">
      <c r="A18" s="38" t="s">
        <v>361</v>
      </c>
      <c r="B18" s="24">
        <v>5</v>
      </c>
      <c r="C18" s="25">
        <v>0</v>
      </c>
      <c r="D18" s="25">
        <v>5</v>
      </c>
      <c r="E18" s="24">
        <v>0</v>
      </c>
      <c r="F18" s="25">
        <v>0</v>
      </c>
      <c r="G18" s="25">
        <v>0</v>
      </c>
      <c r="H18" s="24">
        <v>0</v>
      </c>
      <c r="I18" s="25">
        <v>0</v>
      </c>
      <c r="J18" s="25">
        <v>0</v>
      </c>
      <c r="K18" s="24">
        <v>0</v>
      </c>
      <c r="L18" s="25">
        <v>0</v>
      </c>
      <c r="M18" s="25">
        <v>0</v>
      </c>
      <c r="N18" s="24">
        <f t="shared" si="3"/>
        <v>5</v>
      </c>
      <c r="O18" s="25">
        <f t="shared" si="4"/>
        <v>0</v>
      </c>
      <c r="P18" s="25">
        <f t="shared" si="5"/>
        <v>5</v>
      </c>
    </row>
    <row r="19" spans="1:16" ht="10.5">
      <c r="A19" s="38" t="s">
        <v>169</v>
      </c>
      <c r="B19" s="24">
        <v>0</v>
      </c>
      <c r="C19" s="25">
        <v>0</v>
      </c>
      <c r="D19" s="25">
        <v>0</v>
      </c>
      <c r="E19" s="24">
        <v>7</v>
      </c>
      <c r="F19" s="25">
        <v>0</v>
      </c>
      <c r="G19" s="25">
        <v>7</v>
      </c>
      <c r="H19" s="24">
        <v>0</v>
      </c>
      <c r="I19" s="25">
        <v>0</v>
      </c>
      <c r="J19" s="25">
        <v>0</v>
      </c>
      <c r="K19" s="24">
        <v>0</v>
      </c>
      <c r="L19" s="25">
        <v>0</v>
      </c>
      <c r="M19" s="25">
        <v>0</v>
      </c>
      <c r="N19" s="24">
        <f t="shared" si="3"/>
        <v>7</v>
      </c>
      <c r="O19" s="25">
        <f t="shared" si="4"/>
        <v>0</v>
      </c>
      <c r="P19" s="25">
        <f t="shared" si="5"/>
        <v>7</v>
      </c>
    </row>
    <row r="20" spans="1:16" ht="10.5">
      <c r="A20" s="38" t="s">
        <v>427</v>
      </c>
      <c r="B20" s="24">
        <v>0</v>
      </c>
      <c r="C20" s="25">
        <v>0</v>
      </c>
      <c r="D20" s="25">
        <v>0</v>
      </c>
      <c r="E20" s="24">
        <v>6</v>
      </c>
      <c r="F20" s="25">
        <v>2</v>
      </c>
      <c r="G20" s="25">
        <v>8</v>
      </c>
      <c r="H20" s="24">
        <v>0</v>
      </c>
      <c r="I20" s="25">
        <v>0</v>
      </c>
      <c r="J20" s="25">
        <v>0</v>
      </c>
      <c r="K20" s="24">
        <v>0</v>
      </c>
      <c r="L20" s="25">
        <v>0</v>
      </c>
      <c r="M20" s="25">
        <v>0</v>
      </c>
      <c r="N20" s="24">
        <f t="shared" si="3"/>
        <v>6</v>
      </c>
      <c r="O20" s="25">
        <f t="shared" si="4"/>
        <v>2</v>
      </c>
      <c r="P20" s="25">
        <f t="shared" si="5"/>
        <v>8</v>
      </c>
    </row>
    <row r="21" spans="1:16" ht="10.5">
      <c r="A21" s="38" t="s">
        <v>170</v>
      </c>
      <c r="B21" s="24">
        <v>7</v>
      </c>
      <c r="C21" s="25">
        <v>0</v>
      </c>
      <c r="D21" s="25">
        <v>7</v>
      </c>
      <c r="E21" s="24">
        <v>80</v>
      </c>
      <c r="F21" s="25">
        <v>2</v>
      </c>
      <c r="G21" s="25">
        <v>82</v>
      </c>
      <c r="H21" s="24">
        <v>12</v>
      </c>
      <c r="I21" s="25">
        <v>1</v>
      </c>
      <c r="J21" s="25">
        <v>13</v>
      </c>
      <c r="K21" s="24">
        <v>0</v>
      </c>
      <c r="L21" s="25">
        <v>0</v>
      </c>
      <c r="M21" s="25">
        <v>0</v>
      </c>
      <c r="N21" s="24">
        <f t="shared" si="3"/>
        <v>99</v>
      </c>
      <c r="O21" s="25">
        <f t="shared" si="4"/>
        <v>3</v>
      </c>
      <c r="P21" s="25">
        <f t="shared" si="5"/>
        <v>102</v>
      </c>
    </row>
    <row r="22" spans="1:16" ht="10.5">
      <c r="A22" s="38" t="s">
        <v>428</v>
      </c>
      <c r="B22" s="24">
        <v>0</v>
      </c>
      <c r="C22" s="25">
        <v>0</v>
      </c>
      <c r="D22" s="25">
        <v>0</v>
      </c>
      <c r="E22" s="24">
        <v>20</v>
      </c>
      <c r="F22" s="25">
        <v>2</v>
      </c>
      <c r="G22" s="25">
        <v>22</v>
      </c>
      <c r="H22" s="24">
        <v>12</v>
      </c>
      <c r="I22" s="25">
        <v>1</v>
      </c>
      <c r="J22" s="25">
        <v>13</v>
      </c>
      <c r="K22" s="24">
        <v>0</v>
      </c>
      <c r="L22" s="25">
        <v>0</v>
      </c>
      <c r="M22" s="25">
        <v>0</v>
      </c>
      <c r="N22" s="24">
        <f t="shared" si="3"/>
        <v>32</v>
      </c>
      <c r="O22" s="25">
        <f t="shared" si="4"/>
        <v>3</v>
      </c>
      <c r="P22" s="25">
        <f t="shared" si="5"/>
        <v>35</v>
      </c>
    </row>
    <row r="23" spans="1:16" ht="10.5">
      <c r="A23" s="38" t="s">
        <v>171</v>
      </c>
      <c r="B23" s="24">
        <v>0</v>
      </c>
      <c r="C23" s="25">
        <v>0</v>
      </c>
      <c r="D23" s="25">
        <v>0</v>
      </c>
      <c r="E23" s="24">
        <v>6</v>
      </c>
      <c r="F23" s="25">
        <v>2</v>
      </c>
      <c r="G23" s="25">
        <v>8</v>
      </c>
      <c r="H23" s="24">
        <v>0</v>
      </c>
      <c r="I23" s="25">
        <v>0</v>
      </c>
      <c r="J23" s="25">
        <v>0</v>
      </c>
      <c r="K23" s="24">
        <v>0</v>
      </c>
      <c r="L23" s="25">
        <v>0</v>
      </c>
      <c r="M23" s="25">
        <v>0</v>
      </c>
      <c r="N23" s="24">
        <f t="shared" si="1"/>
        <v>6</v>
      </c>
      <c r="O23" s="25">
        <f t="shared" si="2"/>
        <v>2</v>
      </c>
      <c r="P23" s="25">
        <f>SUM(N23:O23)</f>
        <v>8</v>
      </c>
    </row>
    <row r="24" spans="1:16" ht="10.5">
      <c r="A24" s="38" t="s">
        <v>489</v>
      </c>
      <c r="B24" s="24">
        <v>0</v>
      </c>
      <c r="C24" s="25">
        <v>0</v>
      </c>
      <c r="D24" s="25">
        <v>0</v>
      </c>
      <c r="E24" s="24">
        <v>27</v>
      </c>
      <c r="F24" s="25">
        <v>0</v>
      </c>
      <c r="G24" s="25">
        <v>27</v>
      </c>
      <c r="H24" s="24">
        <v>6</v>
      </c>
      <c r="I24" s="25">
        <v>0</v>
      </c>
      <c r="J24" s="25">
        <v>6</v>
      </c>
      <c r="K24" s="24">
        <v>0</v>
      </c>
      <c r="L24" s="25">
        <v>0</v>
      </c>
      <c r="M24" s="25">
        <v>0</v>
      </c>
      <c r="N24" s="24">
        <f t="shared" si="1"/>
        <v>33</v>
      </c>
      <c r="O24" s="25">
        <f t="shared" si="2"/>
        <v>0</v>
      </c>
      <c r="P24" s="25">
        <f>SUM(N24:O24)</f>
        <v>33</v>
      </c>
    </row>
    <row r="25" spans="1:16" ht="10.5">
      <c r="A25" s="38" t="s">
        <v>172</v>
      </c>
      <c r="B25" s="24">
        <v>3</v>
      </c>
      <c r="C25" s="25">
        <v>3</v>
      </c>
      <c r="D25" s="25">
        <v>6</v>
      </c>
      <c r="E25" s="24">
        <v>3</v>
      </c>
      <c r="F25" s="25">
        <v>3</v>
      </c>
      <c r="G25" s="25">
        <v>6</v>
      </c>
      <c r="H25" s="24">
        <v>0</v>
      </c>
      <c r="I25" s="25">
        <v>0</v>
      </c>
      <c r="J25" s="25">
        <v>0</v>
      </c>
      <c r="K25" s="24">
        <v>0</v>
      </c>
      <c r="L25" s="25">
        <v>0</v>
      </c>
      <c r="M25" s="25">
        <v>0</v>
      </c>
      <c r="N25" s="24">
        <f t="shared" si="1"/>
        <v>6</v>
      </c>
      <c r="O25" s="25">
        <f t="shared" si="2"/>
        <v>6</v>
      </c>
      <c r="P25" s="25">
        <f>SUM(N25:O25)</f>
        <v>12</v>
      </c>
    </row>
    <row r="26" spans="1:16" ht="10.5">
      <c r="A26" s="38" t="s">
        <v>315</v>
      </c>
      <c r="B26" s="24">
        <v>0</v>
      </c>
      <c r="C26" s="25">
        <v>0</v>
      </c>
      <c r="D26" s="25">
        <v>0</v>
      </c>
      <c r="E26" s="24">
        <v>2</v>
      </c>
      <c r="F26" s="25">
        <v>32</v>
      </c>
      <c r="G26" s="25">
        <v>34</v>
      </c>
      <c r="H26" s="24">
        <v>0</v>
      </c>
      <c r="I26" s="25">
        <v>0</v>
      </c>
      <c r="J26" s="25">
        <v>0</v>
      </c>
      <c r="K26" s="24">
        <v>0</v>
      </c>
      <c r="L26" s="25">
        <v>0</v>
      </c>
      <c r="M26" s="25">
        <v>0</v>
      </c>
      <c r="N26" s="24">
        <f t="shared" si="1"/>
        <v>2</v>
      </c>
      <c r="O26" s="25">
        <f t="shared" si="2"/>
        <v>32</v>
      </c>
      <c r="P26" s="25">
        <f>SUM(N26:O26)</f>
        <v>34</v>
      </c>
    </row>
    <row r="27" spans="1:16" ht="10.5">
      <c r="A27" s="107" t="s">
        <v>173</v>
      </c>
      <c r="B27" s="24">
        <v>4</v>
      </c>
      <c r="C27" s="25">
        <v>6</v>
      </c>
      <c r="D27" s="25">
        <v>10</v>
      </c>
      <c r="E27" s="24">
        <v>4</v>
      </c>
      <c r="F27" s="25">
        <v>4</v>
      </c>
      <c r="G27" s="25">
        <v>8</v>
      </c>
      <c r="H27" s="24">
        <v>0</v>
      </c>
      <c r="I27" s="25">
        <v>0</v>
      </c>
      <c r="J27" s="25">
        <v>0</v>
      </c>
      <c r="K27" s="24">
        <v>0</v>
      </c>
      <c r="L27" s="25">
        <v>2</v>
      </c>
      <c r="M27" s="25">
        <v>2</v>
      </c>
      <c r="N27" s="24">
        <f t="shared" si="1"/>
        <v>8</v>
      </c>
      <c r="O27" s="25">
        <f t="shared" si="2"/>
        <v>12</v>
      </c>
      <c r="P27" s="25">
        <f t="shared" si="0"/>
        <v>20</v>
      </c>
    </row>
    <row r="28" spans="1:16" ht="10.5">
      <c r="A28" s="38" t="s">
        <v>174</v>
      </c>
      <c r="B28" s="24">
        <v>0</v>
      </c>
      <c r="C28" s="25">
        <v>38</v>
      </c>
      <c r="D28" s="25">
        <v>38</v>
      </c>
      <c r="E28" s="24">
        <v>0</v>
      </c>
      <c r="F28" s="25">
        <v>50</v>
      </c>
      <c r="G28" s="25">
        <v>50</v>
      </c>
      <c r="H28" s="24">
        <v>0</v>
      </c>
      <c r="I28" s="25">
        <v>17</v>
      </c>
      <c r="J28" s="25">
        <v>17</v>
      </c>
      <c r="K28" s="24">
        <v>0</v>
      </c>
      <c r="L28" s="25">
        <v>0</v>
      </c>
      <c r="M28" s="25">
        <v>0</v>
      </c>
      <c r="N28" s="24">
        <f t="shared" si="1"/>
        <v>0</v>
      </c>
      <c r="O28" s="25">
        <f t="shared" si="2"/>
        <v>105</v>
      </c>
      <c r="P28" s="25">
        <f t="shared" si="0"/>
        <v>105</v>
      </c>
    </row>
    <row r="29" spans="1:16" ht="10.5">
      <c r="A29" s="38" t="s">
        <v>477</v>
      </c>
      <c r="B29" s="24">
        <v>0</v>
      </c>
      <c r="C29" s="25">
        <v>0</v>
      </c>
      <c r="D29" s="25">
        <v>0</v>
      </c>
      <c r="E29" s="24">
        <v>5</v>
      </c>
      <c r="F29" s="25">
        <v>1</v>
      </c>
      <c r="G29" s="25">
        <v>6</v>
      </c>
      <c r="H29" s="24">
        <v>0</v>
      </c>
      <c r="I29" s="25">
        <v>0</v>
      </c>
      <c r="J29" s="25">
        <v>0</v>
      </c>
      <c r="K29" s="24">
        <v>3</v>
      </c>
      <c r="L29" s="25">
        <v>5</v>
      </c>
      <c r="M29" s="25">
        <v>8</v>
      </c>
      <c r="N29" s="24">
        <f t="shared" si="1"/>
        <v>8</v>
      </c>
      <c r="O29" s="25">
        <f t="shared" si="2"/>
        <v>6</v>
      </c>
      <c r="P29" s="25">
        <f>SUM(N29:O29)</f>
        <v>14</v>
      </c>
    </row>
    <row r="30" spans="1:16" ht="10.5">
      <c r="A30" s="38" t="s">
        <v>488</v>
      </c>
      <c r="B30" s="24">
        <v>0</v>
      </c>
      <c r="C30" s="25">
        <v>0</v>
      </c>
      <c r="D30" s="25">
        <v>0</v>
      </c>
      <c r="E30" s="24">
        <v>4</v>
      </c>
      <c r="F30" s="25">
        <v>0</v>
      </c>
      <c r="G30" s="25">
        <v>4</v>
      </c>
      <c r="H30" s="24">
        <v>0</v>
      </c>
      <c r="I30" s="25">
        <v>0</v>
      </c>
      <c r="J30" s="25">
        <v>0</v>
      </c>
      <c r="K30" s="24">
        <v>0</v>
      </c>
      <c r="L30" s="25">
        <v>0</v>
      </c>
      <c r="M30" s="25">
        <v>0</v>
      </c>
      <c r="N30" s="24">
        <f t="shared" si="1"/>
        <v>4</v>
      </c>
      <c r="O30" s="25">
        <f t="shared" si="2"/>
        <v>0</v>
      </c>
      <c r="P30" s="25">
        <f>SUM(N30:O30)</f>
        <v>4</v>
      </c>
    </row>
    <row r="31" spans="1:16" ht="10.5">
      <c r="A31" s="38" t="s">
        <v>175</v>
      </c>
      <c r="B31" s="24">
        <v>0</v>
      </c>
      <c r="C31" s="25">
        <v>0</v>
      </c>
      <c r="D31" s="25">
        <v>0</v>
      </c>
      <c r="E31" s="24">
        <v>1</v>
      </c>
      <c r="F31" s="25">
        <v>22</v>
      </c>
      <c r="G31" s="25">
        <v>23</v>
      </c>
      <c r="H31" s="24">
        <v>0</v>
      </c>
      <c r="I31" s="25">
        <v>0</v>
      </c>
      <c r="J31" s="25">
        <v>0</v>
      </c>
      <c r="K31" s="24">
        <v>0</v>
      </c>
      <c r="L31" s="25">
        <v>9</v>
      </c>
      <c r="M31" s="25">
        <v>9</v>
      </c>
      <c r="N31" s="24">
        <f t="shared" si="1"/>
        <v>1</v>
      </c>
      <c r="O31" s="25">
        <f t="shared" si="2"/>
        <v>31</v>
      </c>
      <c r="P31" s="25">
        <f>SUM(N31:O31)</f>
        <v>32</v>
      </c>
    </row>
    <row r="32" spans="1:16" ht="10.5">
      <c r="A32" s="107" t="s">
        <v>316</v>
      </c>
      <c r="B32" s="24">
        <v>0</v>
      </c>
      <c r="C32" s="25">
        <v>0</v>
      </c>
      <c r="D32" s="25">
        <v>0</v>
      </c>
      <c r="E32" s="24">
        <v>0</v>
      </c>
      <c r="F32" s="25">
        <v>0</v>
      </c>
      <c r="G32" s="25">
        <v>0</v>
      </c>
      <c r="H32" s="24">
        <v>0</v>
      </c>
      <c r="I32" s="25">
        <v>0</v>
      </c>
      <c r="J32" s="25">
        <v>0</v>
      </c>
      <c r="K32" s="24">
        <v>5</v>
      </c>
      <c r="L32" s="25">
        <v>0</v>
      </c>
      <c r="M32" s="25">
        <v>5</v>
      </c>
      <c r="N32" s="24">
        <f t="shared" si="1"/>
        <v>5</v>
      </c>
      <c r="O32" s="25">
        <f t="shared" si="2"/>
        <v>0</v>
      </c>
      <c r="P32" s="25">
        <f t="shared" si="0"/>
        <v>5</v>
      </c>
    </row>
    <row r="33" spans="1:16" ht="10.5">
      <c r="A33" s="38" t="s">
        <v>12</v>
      </c>
      <c r="B33" s="24">
        <v>3</v>
      </c>
      <c r="C33" s="25">
        <v>1</v>
      </c>
      <c r="D33" s="25">
        <v>4</v>
      </c>
      <c r="E33" s="24">
        <v>6</v>
      </c>
      <c r="F33" s="25">
        <v>4</v>
      </c>
      <c r="G33" s="25">
        <v>10</v>
      </c>
      <c r="H33" s="24">
        <v>0</v>
      </c>
      <c r="I33" s="25">
        <v>0</v>
      </c>
      <c r="J33" s="25">
        <v>0</v>
      </c>
      <c r="K33" s="24">
        <v>0</v>
      </c>
      <c r="L33" s="25">
        <v>0</v>
      </c>
      <c r="M33" s="25">
        <v>0</v>
      </c>
      <c r="N33" s="24">
        <f t="shared" si="1"/>
        <v>9</v>
      </c>
      <c r="O33" s="25">
        <f t="shared" si="2"/>
        <v>5</v>
      </c>
      <c r="P33" s="25">
        <f t="shared" si="0"/>
        <v>14</v>
      </c>
    </row>
    <row r="34" spans="1:16" ht="10.5">
      <c r="A34" s="38" t="s">
        <v>176</v>
      </c>
      <c r="B34" s="24">
        <v>0</v>
      </c>
      <c r="C34" s="25">
        <v>0</v>
      </c>
      <c r="D34" s="25">
        <v>0</v>
      </c>
      <c r="E34" s="24">
        <v>58</v>
      </c>
      <c r="F34" s="25">
        <v>1</v>
      </c>
      <c r="G34" s="25">
        <v>59</v>
      </c>
      <c r="H34" s="24">
        <v>0</v>
      </c>
      <c r="I34" s="25">
        <v>0</v>
      </c>
      <c r="J34" s="25">
        <v>0</v>
      </c>
      <c r="K34" s="24">
        <v>3</v>
      </c>
      <c r="L34" s="25">
        <v>0</v>
      </c>
      <c r="M34" s="25">
        <v>3</v>
      </c>
      <c r="N34" s="24">
        <f t="shared" si="1"/>
        <v>61</v>
      </c>
      <c r="O34" s="25">
        <f t="shared" si="2"/>
        <v>1</v>
      </c>
      <c r="P34" s="25">
        <f>SUM(N34:O34)</f>
        <v>62</v>
      </c>
    </row>
    <row r="35" spans="1:16" ht="10.5">
      <c r="A35" s="38" t="s">
        <v>177</v>
      </c>
      <c r="B35" s="24">
        <v>0</v>
      </c>
      <c r="C35" s="25">
        <v>0</v>
      </c>
      <c r="D35" s="25">
        <v>0</v>
      </c>
      <c r="E35" s="24">
        <v>1</v>
      </c>
      <c r="F35" s="25">
        <v>1</v>
      </c>
      <c r="G35" s="25">
        <v>2</v>
      </c>
      <c r="H35" s="24">
        <v>0</v>
      </c>
      <c r="I35" s="25">
        <v>0</v>
      </c>
      <c r="J35" s="25">
        <v>0</v>
      </c>
      <c r="K35" s="24">
        <v>0</v>
      </c>
      <c r="L35" s="25">
        <v>0</v>
      </c>
      <c r="M35" s="25">
        <v>0</v>
      </c>
      <c r="N35" s="24">
        <f t="shared" si="1"/>
        <v>1</v>
      </c>
      <c r="O35" s="25">
        <f t="shared" si="2"/>
        <v>1</v>
      </c>
      <c r="P35" s="25">
        <f t="shared" si="0"/>
        <v>2</v>
      </c>
    </row>
    <row r="36" spans="1:16" ht="10.5">
      <c r="A36" s="38" t="s">
        <v>178</v>
      </c>
      <c r="B36" s="24">
        <v>0</v>
      </c>
      <c r="C36" s="25">
        <v>0</v>
      </c>
      <c r="D36" s="25">
        <v>0</v>
      </c>
      <c r="E36" s="24">
        <v>11</v>
      </c>
      <c r="F36" s="25">
        <v>0</v>
      </c>
      <c r="G36" s="25">
        <v>11</v>
      </c>
      <c r="H36" s="24">
        <v>0</v>
      </c>
      <c r="I36" s="25">
        <v>0</v>
      </c>
      <c r="J36" s="25">
        <v>0</v>
      </c>
      <c r="K36" s="24">
        <v>0</v>
      </c>
      <c r="L36" s="25">
        <v>0</v>
      </c>
      <c r="M36" s="25">
        <v>0</v>
      </c>
      <c r="N36" s="24">
        <f t="shared" si="1"/>
        <v>11</v>
      </c>
      <c r="O36" s="25">
        <f t="shared" si="2"/>
        <v>0</v>
      </c>
      <c r="P36" s="25">
        <f t="shared" si="0"/>
        <v>11</v>
      </c>
    </row>
    <row r="37" spans="1:16" ht="10.5">
      <c r="A37" s="38" t="s">
        <v>179</v>
      </c>
      <c r="B37" s="24">
        <v>0</v>
      </c>
      <c r="C37" s="25">
        <v>0</v>
      </c>
      <c r="D37" s="25">
        <v>0</v>
      </c>
      <c r="E37" s="24">
        <v>13</v>
      </c>
      <c r="F37" s="25">
        <v>0</v>
      </c>
      <c r="G37" s="25">
        <v>13</v>
      </c>
      <c r="H37" s="24">
        <v>0</v>
      </c>
      <c r="I37" s="25">
        <v>0</v>
      </c>
      <c r="J37" s="25">
        <v>0</v>
      </c>
      <c r="K37" s="24">
        <v>2</v>
      </c>
      <c r="L37" s="25">
        <v>0</v>
      </c>
      <c r="M37" s="25">
        <v>2</v>
      </c>
      <c r="N37" s="24">
        <f t="shared" si="1"/>
        <v>15</v>
      </c>
      <c r="O37" s="25">
        <f t="shared" si="2"/>
        <v>0</v>
      </c>
      <c r="P37" s="25">
        <f>SUM(N37:O37)</f>
        <v>15</v>
      </c>
    </row>
    <row r="38" spans="1:16" ht="10.5">
      <c r="A38" s="38" t="s">
        <v>180</v>
      </c>
      <c r="B38" s="24">
        <v>12</v>
      </c>
      <c r="C38" s="25">
        <v>0</v>
      </c>
      <c r="D38" s="25">
        <v>12</v>
      </c>
      <c r="E38" s="24">
        <v>83</v>
      </c>
      <c r="F38" s="25">
        <v>0</v>
      </c>
      <c r="G38" s="25">
        <v>83</v>
      </c>
      <c r="H38" s="24">
        <v>19</v>
      </c>
      <c r="I38" s="25">
        <v>0</v>
      </c>
      <c r="J38" s="25">
        <v>19</v>
      </c>
      <c r="K38" s="24">
        <v>0</v>
      </c>
      <c r="L38" s="25">
        <v>0</v>
      </c>
      <c r="M38" s="25">
        <v>0</v>
      </c>
      <c r="N38" s="24">
        <f t="shared" si="1"/>
        <v>114</v>
      </c>
      <c r="O38" s="25">
        <f t="shared" si="2"/>
        <v>0</v>
      </c>
      <c r="P38" s="25">
        <f t="shared" si="0"/>
        <v>114</v>
      </c>
    </row>
    <row r="39" spans="1:16" ht="10.5">
      <c r="A39" s="38" t="s">
        <v>478</v>
      </c>
      <c r="B39" s="24">
        <v>0</v>
      </c>
      <c r="C39" s="25">
        <v>0</v>
      </c>
      <c r="D39" s="25">
        <v>0</v>
      </c>
      <c r="E39" s="24">
        <v>6</v>
      </c>
      <c r="F39" s="25">
        <v>0</v>
      </c>
      <c r="G39" s="25">
        <v>6</v>
      </c>
      <c r="H39" s="24">
        <v>0</v>
      </c>
      <c r="I39" s="25">
        <v>0</v>
      </c>
      <c r="J39" s="25">
        <v>0</v>
      </c>
      <c r="K39" s="24">
        <v>0</v>
      </c>
      <c r="L39" s="25">
        <v>0</v>
      </c>
      <c r="M39" s="25">
        <v>0</v>
      </c>
      <c r="N39" s="24">
        <f t="shared" si="1"/>
        <v>6</v>
      </c>
      <c r="O39" s="25">
        <f t="shared" si="2"/>
        <v>0</v>
      </c>
      <c r="P39" s="25">
        <f t="shared" si="0"/>
        <v>6</v>
      </c>
    </row>
    <row r="40" spans="1:16" ht="10.5">
      <c r="A40" s="38" t="s">
        <v>2</v>
      </c>
      <c r="B40" s="24">
        <v>233</v>
      </c>
      <c r="C40" s="25">
        <v>59</v>
      </c>
      <c r="D40" s="25">
        <v>292</v>
      </c>
      <c r="E40" s="24">
        <v>308</v>
      </c>
      <c r="F40" s="25">
        <v>56</v>
      </c>
      <c r="G40" s="25">
        <v>364</v>
      </c>
      <c r="H40" s="24">
        <v>24</v>
      </c>
      <c r="I40" s="25">
        <v>11</v>
      </c>
      <c r="J40" s="25">
        <v>35</v>
      </c>
      <c r="K40" s="24">
        <v>16</v>
      </c>
      <c r="L40" s="25">
        <v>5</v>
      </c>
      <c r="M40" s="25">
        <v>21</v>
      </c>
      <c r="N40" s="24">
        <f t="shared" si="1"/>
        <v>581</v>
      </c>
      <c r="O40" s="25">
        <f t="shared" si="2"/>
        <v>131</v>
      </c>
      <c r="P40" s="25">
        <f t="shared" si="0"/>
        <v>712</v>
      </c>
    </row>
    <row r="41" spans="1:16" ht="10.5">
      <c r="A41" s="38" t="s">
        <v>181</v>
      </c>
      <c r="B41" s="24">
        <v>1</v>
      </c>
      <c r="C41" s="25">
        <v>0</v>
      </c>
      <c r="D41" s="25">
        <v>1</v>
      </c>
      <c r="E41" s="24">
        <v>15</v>
      </c>
      <c r="F41" s="25">
        <v>2</v>
      </c>
      <c r="G41" s="25">
        <v>17</v>
      </c>
      <c r="H41" s="24">
        <v>0</v>
      </c>
      <c r="I41" s="25">
        <v>0</v>
      </c>
      <c r="J41" s="25">
        <v>0</v>
      </c>
      <c r="K41" s="24">
        <v>0</v>
      </c>
      <c r="L41" s="25">
        <v>0</v>
      </c>
      <c r="M41" s="25">
        <v>0</v>
      </c>
      <c r="N41" s="24">
        <f t="shared" si="1"/>
        <v>16</v>
      </c>
      <c r="O41" s="25">
        <f t="shared" si="2"/>
        <v>2</v>
      </c>
      <c r="P41" s="25">
        <f t="shared" si="0"/>
        <v>18</v>
      </c>
    </row>
    <row r="42" spans="1:16" ht="10.5">
      <c r="A42" s="38" t="s">
        <v>182</v>
      </c>
      <c r="B42" s="24">
        <v>0</v>
      </c>
      <c r="C42" s="25">
        <v>4</v>
      </c>
      <c r="D42" s="25">
        <v>4</v>
      </c>
      <c r="E42" s="24">
        <v>2</v>
      </c>
      <c r="F42" s="25">
        <v>4</v>
      </c>
      <c r="G42" s="25">
        <v>6</v>
      </c>
      <c r="H42" s="24">
        <v>0</v>
      </c>
      <c r="I42" s="25">
        <v>0</v>
      </c>
      <c r="J42" s="25">
        <v>0</v>
      </c>
      <c r="K42" s="24">
        <v>0</v>
      </c>
      <c r="L42" s="25">
        <v>0</v>
      </c>
      <c r="M42" s="25">
        <v>0</v>
      </c>
      <c r="N42" s="24">
        <f t="shared" si="1"/>
        <v>2</v>
      </c>
      <c r="O42" s="25">
        <f t="shared" si="2"/>
        <v>8</v>
      </c>
      <c r="P42" s="25">
        <f t="shared" si="0"/>
        <v>10</v>
      </c>
    </row>
    <row r="43" spans="1:16" ht="10.5">
      <c r="A43" s="38" t="s">
        <v>479</v>
      </c>
      <c r="B43" s="24">
        <v>12</v>
      </c>
      <c r="C43" s="25">
        <v>6</v>
      </c>
      <c r="D43" s="25">
        <v>18</v>
      </c>
      <c r="E43" s="24">
        <v>2</v>
      </c>
      <c r="F43" s="25">
        <v>5</v>
      </c>
      <c r="G43" s="25">
        <v>7</v>
      </c>
      <c r="H43" s="24">
        <v>19</v>
      </c>
      <c r="I43" s="25">
        <v>6</v>
      </c>
      <c r="J43" s="25">
        <v>25</v>
      </c>
      <c r="K43" s="24">
        <v>0</v>
      </c>
      <c r="L43" s="25">
        <v>0</v>
      </c>
      <c r="M43" s="25">
        <v>0</v>
      </c>
      <c r="N43" s="24">
        <f t="shared" si="1"/>
        <v>33</v>
      </c>
      <c r="O43" s="25">
        <f t="shared" si="2"/>
        <v>17</v>
      </c>
      <c r="P43" s="25">
        <f t="shared" si="0"/>
        <v>50</v>
      </c>
    </row>
    <row r="44" spans="1:16" ht="10.5">
      <c r="A44" s="38" t="s">
        <v>399</v>
      </c>
      <c r="B44" s="24">
        <v>0</v>
      </c>
      <c r="C44" s="25">
        <v>0</v>
      </c>
      <c r="D44" s="25">
        <v>0</v>
      </c>
      <c r="E44" s="24">
        <v>1</v>
      </c>
      <c r="F44" s="25">
        <v>3</v>
      </c>
      <c r="G44" s="25">
        <v>4</v>
      </c>
      <c r="H44" s="24">
        <v>0</v>
      </c>
      <c r="I44" s="25">
        <v>0</v>
      </c>
      <c r="J44" s="25">
        <v>0</v>
      </c>
      <c r="K44" s="24">
        <v>0</v>
      </c>
      <c r="L44" s="25">
        <v>0</v>
      </c>
      <c r="M44" s="25">
        <v>0</v>
      </c>
      <c r="N44" s="24">
        <f t="shared" si="1"/>
        <v>1</v>
      </c>
      <c r="O44" s="25">
        <f t="shared" si="2"/>
        <v>3</v>
      </c>
      <c r="P44" s="25">
        <f t="shared" si="0"/>
        <v>4</v>
      </c>
    </row>
    <row r="45" spans="1:16" ht="10.5">
      <c r="A45" s="81" t="s">
        <v>321</v>
      </c>
      <c r="B45" s="24">
        <v>0</v>
      </c>
      <c r="C45" s="25">
        <v>0</v>
      </c>
      <c r="D45" s="25">
        <v>0</v>
      </c>
      <c r="E45" s="24">
        <v>3</v>
      </c>
      <c r="F45" s="25">
        <v>0</v>
      </c>
      <c r="G45" s="25">
        <v>3</v>
      </c>
      <c r="H45" s="24">
        <v>0</v>
      </c>
      <c r="I45" s="25">
        <v>0</v>
      </c>
      <c r="J45" s="25">
        <v>0</v>
      </c>
      <c r="K45" s="24">
        <v>0</v>
      </c>
      <c r="L45" s="25">
        <v>0</v>
      </c>
      <c r="M45" s="25">
        <v>0</v>
      </c>
      <c r="N45" s="24">
        <f t="shared" si="1"/>
        <v>3</v>
      </c>
      <c r="O45" s="25">
        <f t="shared" si="2"/>
        <v>0</v>
      </c>
      <c r="P45" s="25">
        <f t="shared" si="0"/>
        <v>3</v>
      </c>
    </row>
    <row r="46" spans="1:16" ht="10.5">
      <c r="A46" s="38" t="s">
        <v>183</v>
      </c>
      <c r="B46" s="24">
        <v>12</v>
      </c>
      <c r="C46" s="25">
        <v>46</v>
      </c>
      <c r="D46" s="25">
        <v>58</v>
      </c>
      <c r="E46" s="24">
        <v>41</v>
      </c>
      <c r="F46" s="25">
        <v>119</v>
      </c>
      <c r="G46" s="25">
        <v>160</v>
      </c>
      <c r="H46" s="24">
        <v>0</v>
      </c>
      <c r="I46" s="25">
        <v>0</v>
      </c>
      <c r="J46" s="25">
        <v>0</v>
      </c>
      <c r="K46" s="24">
        <v>0</v>
      </c>
      <c r="L46" s="25">
        <v>0</v>
      </c>
      <c r="M46" s="25">
        <v>0</v>
      </c>
      <c r="N46" s="24">
        <f t="shared" si="1"/>
        <v>53</v>
      </c>
      <c r="O46" s="25">
        <f t="shared" si="2"/>
        <v>165</v>
      </c>
      <c r="P46" s="25">
        <f t="shared" si="0"/>
        <v>218</v>
      </c>
    </row>
    <row r="47" spans="1:16" ht="10.5">
      <c r="A47" s="38" t="s">
        <v>486</v>
      </c>
      <c r="B47" s="24">
        <v>0</v>
      </c>
      <c r="C47" s="25">
        <v>0</v>
      </c>
      <c r="D47" s="25">
        <v>0</v>
      </c>
      <c r="E47" s="24">
        <v>11</v>
      </c>
      <c r="F47" s="25">
        <v>1</v>
      </c>
      <c r="G47" s="25">
        <v>12</v>
      </c>
      <c r="H47" s="24">
        <v>0</v>
      </c>
      <c r="I47" s="25">
        <v>0</v>
      </c>
      <c r="J47" s="25">
        <v>0</v>
      </c>
      <c r="K47" s="24">
        <v>0</v>
      </c>
      <c r="L47" s="25">
        <v>0</v>
      </c>
      <c r="M47" s="25">
        <v>0</v>
      </c>
      <c r="N47" s="24">
        <f t="shared" si="1"/>
        <v>11</v>
      </c>
      <c r="O47" s="25">
        <f t="shared" si="2"/>
        <v>1</v>
      </c>
      <c r="P47" s="25">
        <f t="shared" si="0"/>
        <v>12</v>
      </c>
    </row>
    <row r="48" spans="1:16" ht="10.5">
      <c r="A48" s="38" t="s">
        <v>184</v>
      </c>
      <c r="B48" s="24">
        <v>0</v>
      </c>
      <c r="C48" s="25">
        <v>7</v>
      </c>
      <c r="D48" s="25">
        <v>7</v>
      </c>
      <c r="E48" s="24">
        <v>1</v>
      </c>
      <c r="F48" s="25">
        <v>15</v>
      </c>
      <c r="G48" s="25">
        <v>16</v>
      </c>
      <c r="H48" s="24">
        <v>0</v>
      </c>
      <c r="I48" s="25">
        <v>25</v>
      </c>
      <c r="J48" s="25">
        <v>25</v>
      </c>
      <c r="K48" s="24">
        <v>0</v>
      </c>
      <c r="L48" s="25">
        <v>0</v>
      </c>
      <c r="M48" s="25">
        <v>0</v>
      </c>
      <c r="N48" s="24">
        <f t="shared" si="1"/>
        <v>1</v>
      </c>
      <c r="O48" s="25">
        <f t="shared" si="2"/>
        <v>47</v>
      </c>
      <c r="P48" s="25">
        <f t="shared" si="0"/>
        <v>48</v>
      </c>
    </row>
    <row r="49" spans="1:16" ht="10.5">
      <c r="A49" s="38" t="s">
        <v>487</v>
      </c>
      <c r="B49" s="24">
        <v>0</v>
      </c>
      <c r="C49" s="25">
        <v>0</v>
      </c>
      <c r="D49" s="25">
        <v>0</v>
      </c>
      <c r="E49" s="24">
        <v>0</v>
      </c>
      <c r="F49" s="25">
        <v>1</v>
      </c>
      <c r="G49" s="25">
        <v>1</v>
      </c>
      <c r="H49" s="24">
        <v>0</v>
      </c>
      <c r="I49" s="25">
        <v>0</v>
      </c>
      <c r="J49" s="25">
        <v>0</v>
      </c>
      <c r="K49" s="24">
        <v>0</v>
      </c>
      <c r="L49" s="25">
        <v>0</v>
      </c>
      <c r="M49" s="25">
        <v>0</v>
      </c>
      <c r="N49" s="24">
        <f t="shared" si="1"/>
        <v>0</v>
      </c>
      <c r="O49" s="25">
        <f t="shared" si="2"/>
        <v>1</v>
      </c>
      <c r="P49" s="25">
        <f t="shared" si="0"/>
        <v>1</v>
      </c>
    </row>
    <row r="50" spans="1:16" ht="10.5">
      <c r="A50" s="38" t="s">
        <v>400</v>
      </c>
      <c r="B50" s="24">
        <v>2</v>
      </c>
      <c r="C50" s="25">
        <v>1</v>
      </c>
      <c r="D50" s="25">
        <v>3</v>
      </c>
      <c r="E50" s="24">
        <v>2</v>
      </c>
      <c r="F50" s="25">
        <v>3</v>
      </c>
      <c r="G50" s="25">
        <v>5</v>
      </c>
      <c r="H50" s="24">
        <v>0</v>
      </c>
      <c r="I50" s="25">
        <v>0</v>
      </c>
      <c r="J50" s="25">
        <v>0</v>
      </c>
      <c r="K50" s="24">
        <v>0</v>
      </c>
      <c r="L50" s="25">
        <v>0</v>
      </c>
      <c r="M50" s="25">
        <v>0</v>
      </c>
      <c r="N50" s="24">
        <f t="shared" si="1"/>
        <v>4</v>
      </c>
      <c r="O50" s="25">
        <f t="shared" si="2"/>
        <v>4</v>
      </c>
      <c r="P50" s="25">
        <f t="shared" si="0"/>
        <v>8</v>
      </c>
    </row>
    <row r="51" spans="1:16" ht="10.5">
      <c r="A51" s="38" t="s">
        <v>392</v>
      </c>
      <c r="B51" s="24">
        <v>3</v>
      </c>
      <c r="C51" s="25">
        <v>0</v>
      </c>
      <c r="D51" s="25">
        <v>3</v>
      </c>
      <c r="E51" s="24">
        <v>0</v>
      </c>
      <c r="F51" s="25">
        <v>0</v>
      </c>
      <c r="G51" s="25">
        <v>0</v>
      </c>
      <c r="H51" s="24">
        <v>0</v>
      </c>
      <c r="I51" s="25">
        <v>0</v>
      </c>
      <c r="J51" s="25">
        <v>0</v>
      </c>
      <c r="K51" s="24">
        <v>4</v>
      </c>
      <c r="L51" s="25">
        <v>0</v>
      </c>
      <c r="M51" s="25">
        <v>4</v>
      </c>
      <c r="N51" s="24">
        <f t="shared" si="1"/>
        <v>7</v>
      </c>
      <c r="O51" s="25">
        <f t="shared" si="2"/>
        <v>0</v>
      </c>
      <c r="P51" s="25">
        <f t="shared" si="0"/>
        <v>7</v>
      </c>
    </row>
    <row r="52" spans="1:16" ht="10.5">
      <c r="A52" s="38" t="s">
        <v>185</v>
      </c>
      <c r="B52" s="24">
        <v>0</v>
      </c>
      <c r="C52" s="25">
        <v>0</v>
      </c>
      <c r="D52" s="25">
        <v>0</v>
      </c>
      <c r="E52" s="24">
        <v>42</v>
      </c>
      <c r="F52" s="25">
        <v>0</v>
      </c>
      <c r="G52" s="25">
        <v>42</v>
      </c>
      <c r="H52" s="24">
        <v>0</v>
      </c>
      <c r="I52" s="25">
        <v>0</v>
      </c>
      <c r="J52" s="25">
        <v>0</v>
      </c>
      <c r="K52" s="24">
        <v>8</v>
      </c>
      <c r="L52" s="25">
        <v>0</v>
      </c>
      <c r="M52" s="25">
        <v>8</v>
      </c>
      <c r="N52" s="24">
        <f t="shared" si="1"/>
        <v>50</v>
      </c>
      <c r="O52" s="25">
        <f t="shared" si="2"/>
        <v>0</v>
      </c>
      <c r="P52" s="25">
        <f t="shared" si="0"/>
        <v>50</v>
      </c>
    </row>
    <row r="53" spans="1:16" ht="10.5">
      <c r="A53" s="38" t="s">
        <v>401</v>
      </c>
      <c r="B53" s="24">
        <v>0</v>
      </c>
      <c r="C53" s="25">
        <v>0</v>
      </c>
      <c r="D53" s="25">
        <v>0</v>
      </c>
      <c r="E53" s="24">
        <v>1</v>
      </c>
      <c r="F53" s="25">
        <v>0</v>
      </c>
      <c r="G53" s="25">
        <v>1</v>
      </c>
      <c r="H53" s="24">
        <v>0</v>
      </c>
      <c r="I53" s="25">
        <v>0</v>
      </c>
      <c r="J53" s="25">
        <v>0</v>
      </c>
      <c r="K53" s="24">
        <v>0</v>
      </c>
      <c r="L53" s="25">
        <v>0</v>
      </c>
      <c r="M53" s="25">
        <v>0</v>
      </c>
      <c r="N53" s="24">
        <f t="shared" si="1"/>
        <v>1</v>
      </c>
      <c r="O53" s="25">
        <f t="shared" si="2"/>
        <v>0</v>
      </c>
      <c r="P53" s="25">
        <f t="shared" si="0"/>
        <v>1</v>
      </c>
    </row>
    <row r="54" spans="1:16" ht="10.5">
      <c r="A54" s="38" t="s">
        <v>3</v>
      </c>
      <c r="B54" s="24">
        <v>10</v>
      </c>
      <c r="C54" s="25">
        <v>5</v>
      </c>
      <c r="D54" s="25">
        <v>15</v>
      </c>
      <c r="E54" s="24">
        <v>0</v>
      </c>
      <c r="F54" s="25">
        <v>0</v>
      </c>
      <c r="G54" s="25">
        <v>0</v>
      </c>
      <c r="H54" s="24">
        <v>0</v>
      </c>
      <c r="I54" s="25">
        <v>0</v>
      </c>
      <c r="J54" s="25">
        <v>0</v>
      </c>
      <c r="K54" s="24">
        <v>0</v>
      </c>
      <c r="L54" s="25">
        <v>0</v>
      </c>
      <c r="M54" s="25">
        <v>0</v>
      </c>
      <c r="N54" s="24">
        <f t="shared" si="1"/>
        <v>10</v>
      </c>
      <c r="O54" s="25">
        <f t="shared" si="2"/>
        <v>5</v>
      </c>
      <c r="P54" s="25">
        <f t="shared" si="0"/>
        <v>15</v>
      </c>
    </row>
    <row r="55" spans="1:16" ht="10.5">
      <c r="A55" s="38" t="s">
        <v>285</v>
      </c>
      <c r="B55" s="24">
        <v>0</v>
      </c>
      <c r="C55" s="25">
        <v>0</v>
      </c>
      <c r="D55" s="25">
        <v>0</v>
      </c>
      <c r="E55" s="24">
        <v>95</v>
      </c>
      <c r="F55" s="25">
        <v>0</v>
      </c>
      <c r="G55" s="25">
        <v>95</v>
      </c>
      <c r="H55" s="24">
        <v>11</v>
      </c>
      <c r="I55" s="25">
        <v>0</v>
      </c>
      <c r="J55" s="25">
        <v>11</v>
      </c>
      <c r="K55" s="24">
        <v>0</v>
      </c>
      <c r="L55" s="25">
        <v>0</v>
      </c>
      <c r="M55" s="25">
        <v>0</v>
      </c>
      <c r="N55" s="24">
        <f t="shared" si="1"/>
        <v>106</v>
      </c>
      <c r="O55" s="25">
        <f t="shared" si="2"/>
        <v>0</v>
      </c>
      <c r="P55" s="25">
        <f t="shared" si="0"/>
        <v>106</v>
      </c>
    </row>
    <row r="56" spans="1:16" ht="10.5">
      <c r="A56" s="38" t="s">
        <v>322</v>
      </c>
      <c r="B56" s="24">
        <v>0</v>
      </c>
      <c r="C56" s="25">
        <v>22</v>
      </c>
      <c r="D56" s="25">
        <v>22</v>
      </c>
      <c r="E56" s="24">
        <v>0</v>
      </c>
      <c r="F56" s="25">
        <v>38</v>
      </c>
      <c r="G56" s="25">
        <v>38</v>
      </c>
      <c r="H56" s="24">
        <v>0</v>
      </c>
      <c r="I56" s="25">
        <v>0</v>
      </c>
      <c r="J56" s="25">
        <v>0</v>
      </c>
      <c r="K56" s="24">
        <v>0</v>
      </c>
      <c r="L56" s="25">
        <v>0</v>
      </c>
      <c r="M56" s="25">
        <v>0</v>
      </c>
      <c r="N56" s="24">
        <f t="shared" si="1"/>
        <v>0</v>
      </c>
      <c r="O56" s="25">
        <f t="shared" si="2"/>
        <v>60</v>
      </c>
      <c r="P56" s="25">
        <f t="shared" si="0"/>
        <v>60</v>
      </c>
    </row>
    <row r="57" spans="1:16" ht="10.5">
      <c r="A57" s="38" t="s">
        <v>186</v>
      </c>
      <c r="B57" s="24">
        <v>0</v>
      </c>
      <c r="C57" s="25">
        <v>0</v>
      </c>
      <c r="D57" s="25">
        <v>0</v>
      </c>
      <c r="E57" s="24">
        <v>13</v>
      </c>
      <c r="F57" s="25">
        <v>4</v>
      </c>
      <c r="G57" s="25">
        <v>17</v>
      </c>
      <c r="H57" s="24">
        <v>0</v>
      </c>
      <c r="I57" s="25">
        <v>0</v>
      </c>
      <c r="J57" s="25">
        <v>0</v>
      </c>
      <c r="K57" s="24">
        <v>0</v>
      </c>
      <c r="L57" s="25">
        <v>0</v>
      </c>
      <c r="M57" s="25">
        <v>0</v>
      </c>
      <c r="N57" s="24">
        <f t="shared" si="1"/>
        <v>13</v>
      </c>
      <c r="O57" s="25">
        <f t="shared" si="2"/>
        <v>4</v>
      </c>
      <c r="P57" s="25">
        <f t="shared" si="0"/>
        <v>17</v>
      </c>
    </row>
    <row r="58" spans="1:16" ht="10.5">
      <c r="A58" s="38" t="s">
        <v>187</v>
      </c>
      <c r="B58" s="24">
        <v>7</v>
      </c>
      <c r="C58" s="25">
        <v>0</v>
      </c>
      <c r="D58" s="25">
        <v>7</v>
      </c>
      <c r="E58" s="24">
        <v>34</v>
      </c>
      <c r="F58" s="25">
        <v>0</v>
      </c>
      <c r="G58" s="25">
        <v>34</v>
      </c>
      <c r="H58" s="24">
        <v>2</v>
      </c>
      <c r="I58" s="25">
        <v>0</v>
      </c>
      <c r="J58" s="25">
        <v>2</v>
      </c>
      <c r="K58" s="24">
        <v>0</v>
      </c>
      <c r="L58" s="25">
        <v>0</v>
      </c>
      <c r="M58" s="25">
        <v>0</v>
      </c>
      <c r="N58" s="24">
        <f t="shared" si="1"/>
        <v>43</v>
      </c>
      <c r="O58" s="25">
        <f t="shared" si="2"/>
        <v>0</v>
      </c>
      <c r="P58" s="25">
        <f t="shared" si="0"/>
        <v>43</v>
      </c>
    </row>
    <row r="59" spans="1:16" ht="10.5">
      <c r="A59" s="38" t="s">
        <v>188</v>
      </c>
      <c r="B59" s="24">
        <v>0</v>
      </c>
      <c r="C59" s="25">
        <v>0</v>
      </c>
      <c r="D59" s="25">
        <v>0</v>
      </c>
      <c r="E59" s="24">
        <v>3</v>
      </c>
      <c r="F59" s="25">
        <v>7</v>
      </c>
      <c r="G59" s="25">
        <v>10</v>
      </c>
      <c r="H59" s="24">
        <v>0</v>
      </c>
      <c r="I59" s="25">
        <v>0</v>
      </c>
      <c r="J59" s="25">
        <v>0</v>
      </c>
      <c r="K59" s="24">
        <v>0</v>
      </c>
      <c r="L59" s="25">
        <v>0</v>
      </c>
      <c r="M59" s="25">
        <v>0</v>
      </c>
      <c r="N59" s="24">
        <f t="shared" si="1"/>
        <v>3</v>
      </c>
      <c r="O59" s="25">
        <f t="shared" si="2"/>
        <v>7</v>
      </c>
      <c r="P59" s="25">
        <f t="shared" si="0"/>
        <v>10</v>
      </c>
    </row>
    <row r="60" spans="1:16" ht="10.5">
      <c r="A60" s="38" t="s">
        <v>189</v>
      </c>
      <c r="B60" s="24">
        <v>1</v>
      </c>
      <c r="C60" s="25">
        <v>5</v>
      </c>
      <c r="D60" s="25">
        <v>6</v>
      </c>
      <c r="E60" s="24">
        <v>5</v>
      </c>
      <c r="F60" s="25">
        <v>8</v>
      </c>
      <c r="G60" s="25">
        <v>13</v>
      </c>
      <c r="H60" s="24">
        <v>0</v>
      </c>
      <c r="I60" s="25">
        <v>0</v>
      </c>
      <c r="J60" s="25">
        <v>0</v>
      </c>
      <c r="K60" s="24">
        <v>0</v>
      </c>
      <c r="L60" s="25">
        <v>0</v>
      </c>
      <c r="M60" s="25">
        <v>0</v>
      </c>
      <c r="N60" s="24">
        <f t="shared" si="1"/>
        <v>6</v>
      </c>
      <c r="O60" s="25">
        <f t="shared" si="2"/>
        <v>13</v>
      </c>
      <c r="P60" s="25">
        <f t="shared" si="0"/>
        <v>19</v>
      </c>
    </row>
    <row r="61" spans="1:16" ht="10.5">
      <c r="A61" s="38" t="s">
        <v>402</v>
      </c>
      <c r="B61" s="24">
        <v>0</v>
      </c>
      <c r="C61" s="25">
        <v>0</v>
      </c>
      <c r="D61" s="25">
        <v>0</v>
      </c>
      <c r="E61" s="24">
        <v>1</v>
      </c>
      <c r="F61" s="25">
        <v>3</v>
      </c>
      <c r="G61" s="25">
        <v>4</v>
      </c>
      <c r="H61" s="24">
        <v>0</v>
      </c>
      <c r="I61" s="25">
        <v>0</v>
      </c>
      <c r="J61" s="25">
        <v>0</v>
      </c>
      <c r="K61" s="24">
        <v>0</v>
      </c>
      <c r="L61" s="25">
        <v>0</v>
      </c>
      <c r="M61" s="25">
        <v>0</v>
      </c>
      <c r="N61" s="24">
        <f t="shared" si="1"/>
        <v>1</v>
      </c>
      <c r="O61" s="25">
        <f t="shared" si="2"/>
        <v>3</v>
      </c>
      <c r="P61" s="25">
        <f t="shared" si="0"/>
        <v>4</v>
      </c>
    </row>
    <row r="62" spans="1:16" ht="10.5">
      <c r="A62" s="38" t="s">
        <v>4</v>
      </c>
      <c r="B62" s="24">
        <v>0</v>
      </c>
      <c r="C62" s="25">
        <v>0</v>
      </c>
      <c r="D62" s="25">
        <v>0</v>
      </c>
      <c r="E62" s="24">
        <v>15</v>
      </c>
      <c r="F62" s="25">
        <v>0</v>
      </c>
      <c r="G62" s="25">
        <v>15</v>
      </c>
      <c r="H62" s="24">
        <v>0</v>
      </c>
      <c r="I62" s="25">
        <v>0</v>
      </c>
      <c r="J62" s="25">
        <v>0</v>
      </c>
      <c r="K62" s="24">
        <v>3</v>
      </c>
      <c r="L62" s="25">
        <v>0</v>
      </c>
      <c r="M62" s="25">
        <v>3</v>
      </c>
      <c r="N62" s="24">
        <f t="shared" si="1"/>
        <v>18</v>
      </c>
      <c r="O62" s="25">
        <f t="shared" si="2"/>
        <v>0</v>
      </c>
      <c r="P62" s="25">
        <f t="shared" si="0"/>
        <v>18</v>
      </c>
    </row>
    <row r="63" spans="1:16" s="26" customFormat="1" ht="10.5">
      <c r="A63" s="27" t="s">
        <v>8</v>
      </c>
      <c r="B63" s="28">
        <f aca="true" t="shared" si="6" ref="B63:P63">SUM(B12:B62)</f>
        <v>345</v>
      </c>
      <c r="C63" s="29">
        <f t="shared" si="6"/>
        <v>224</v>
      </c>
      <c r="D63" s="29">
        <f t="shared" si="6"/>
        <v>569</v>
      </c>
      <c r="E63" s="28">
        <f t="shared" si="6"/>
        <v>970</v>
      </c>
      <c r="F63" s="29">
        <f t="shared" si="6"/>
        <v>457</v>
      </c>
      <c r="G63" s="29">
        <f t="shared" si="6"/>
        <v>1427</v>
      </c>
      <c r="H63" s="28">
        <f t="shared" si="6"/>
        <v>111</v>
      </c>
      <c r="I63" s="29">
        <f t="shared" si="6"/>
        <v>64</v>
      </c>
      <c r="J63" s="29">
        <f t="shared" si="6"/>
        <v>175</v>
      </c>
      <c r="K63" s="28">
        <f t="shared" si="6"/>
        <v>46</v>
      </c>
      <c r="L63" s="29">
        <f t="shared" si="6"/>
        <v>24</v>
      </c>
      <c r="M63" s="29">
        <f t="shared" si="6"/>
        <v>70</v>
      </c>
      <c r="N63" s="28">
        <f t="shared" si="6"/>
        <v>1472</v>
      </c>
      <c r="O63" s="29">
        <f t="shared" si="6"/>
        <v>769</v>
      </c>
      <c r="P63" s="29">
        <f t="shared" si="6"/>
        <v>2241</v>
      </c>
    </row>
    <row r="65" ht="10.5">
      <c r="A65" s="38"/>
    </row>
  </sheetData>
  <sheetProtection/>
  <mergeCells count="2">
    <mergeCell ref="B9:D9"/>
    <mergeCell ref="B10:D10"/>
  </mergeCells>
  <printOptions horizontalCentered="1"/>
  <pageMargins left="0" right="0" top="0.3937007874015748" bottom="0.1968503937007874" header="0.11811023622047245" footer="0.11811023622047245"/>
  <pageSetup fitToHeight="1" fitToWidth="1" horizontalDpi="1200" verticalDpi="1200" orientation="landscape" paperSize="9" scale="78"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dimension ref="A1:V189"/>
  <sheetViews>
    <sheetView zoomScale="115" zoomScaleNormal="115" zoomScalePageLayoutView="0" workbookViewId="0" topLeftCell="A1">
      <selection activeCell="A213" sqref="A213"/>
    </sheetView>
  </sheetViews>
  <sheetFormatPr defaultColWidth="10.66015625" defaultRowHeight="11.25" customHeight="1"/>
  <cols>
    <col min="1" max="1" width="40.16015625" style="109" customWidth="1"/>
    <col min="2" max="2" width="9.16015625" style="109" customWidth="1"/>
    <col min="3" max="3" width="8.83203125" style="109" customWidth="1"/>
    <col min="4" max="16" width="8.83203125" style="110" customWidth="1"/>
    <col min="17" max="16384" width="10.66015625" style="110" customWidth="1"/>
  </cols>
  <sheetData>
    <row r="1" ht="11.25" customHeight="1">
      <c r="A1" s="41"/>
    </row>
    <row r="2" spans="1:16" ht="11.25" customHeight="1">
      <c r="A2" s="111" t="s">
        <v>33</v>
      </c>
      <c r="B2" s="112"/>
      <c r="C2" s="112"/>
      <c r="D2" s="113"/>
      <c r="E2" s="113"/>
      <c r="F2" s="113"/>
      <c r="G2" s="113"/>
      <c r="H2" s="113"/>
      <c r="I2" s="113"/>
      <c r="J2" s="113"/>
      <c r="K2" s="113"/>
      <c r="L2" s="113"/>
      <c r="M2" s="113"/>
      <c r="N2" s="113"/>
      <c r="O2" s="113"/>
      <c r="P2" s="113"/>
    </row>
    <row r="3" spans="1:16" s="275" customFormat="1" ht="11.25" customHeight="1">
      <c r="A3" s="267" t="s">
        <v>463</v>
      </c>
      <c r="B3" s="273"/>
      <c r="C3" s="273"/>
      <c r="D3" s="274"/>
      <c r="E3" s="274"/>
      <c r="F3" s="274"/>
      <c r="G3" s="274"/>
      <c r="H3" s="274"/>
      <c r="I3" s="274"/>
      <c r="J3" s="274"/>
      <c r="K3" s="274"/>
      <c r="L3" s="274"/>
      <c r="M3" s="274"/>
      <c r="N3" s="274"/>
      <c r="O3" s="274"/>
      <c r="P3" s="274"/>
    </row>
    <row r="4" spans="1:16" ht="6.75" customHeight="1">
      <c r="A4" s="112"/>
      <c r="B4" s="112"/>
      <c r="C4" s="112"/>
      <c r="D4" s="113"/>
      <c r="E4" s="113"/>
      <c r="F4" s="113"/>
      <c r="G4" s="113"/>
      <c r="H4" s="113"/>
      <c r="I4" s="113"/>
      <c r="J4" s="113"/>
      <c r="K4" s="113"/>
      <c r="L4" s="113"/>
      <c r="M4" s="113"/>
      <c r="N4" s="113"/>
      <c r="O4" s="113"/>
      <c r="P4" s="113"/>
    </row>
    <row r="5" spans="1:16" ht="11.25" customHeight="1">
      <c r="A5" s="318" t="s">
        <v>190</v>
      </c>
      <c r="B5" s="318"/>
      <c r="C5" s="318"/>
      <c r="D5" s="318"/>
      <c r="E5" s="318"/>
      <c r="F5" s="318"/>
      <c r="G5" s="318"/>
      <c r="H5" s="318"/>
      <c r="I5" s="318"/>
      <c r="J5" s="318"/>
      <c r="K5" s="318"/>
      <c r="L5" s="318"/>
      <c r="M5" s="318"/>
      <c r="N5" s="318"/>
      <c r="O5" s="318"/>
      <c r="P5" s="318"/>
    </row>
    <row r="6" spans="1:16" ht="6.75" customHeight="1">
      <c r="A6" s="111"/>
      <c r="B6" s="112"/>
      <c r="C6" s="112"/>
      <c r="D6" s="113"/>
      <c r="E6" s="113"/>
      <c r="F6" s="113"/>
      <c r="G6" s="113"/>
      <c r="H6" s="113"/>
      <c r="I6" s="113"/>
      <c r="J6" s="113"/>
      <c r="K6" s="113"/>
      <c r="L6" s="113"/>
      <c r="M6" s="113"/>
      <c r="N6" s="113"/>
      <c r="O6" s="113"/>
      <c r="P6" s="113"/>
    </row>
    <row r="7" spans="1:16" ht="11.25" customHeight="1">
      <c r="A7" s="111" t="s">
        <v>118</v>
      </c>
      <c r="B7" s="112"/>
      <c r="C7" s="112"/>
      <c r="D7" s="113"/>
      <c r="E7" s="113"/>
      <c r="F7" s="113"/>
      <c r="G7" s="113"/>
      <c r="H7" s="113"/>
      <c r="I7" s="113"/>
      <c r="J7" s="113"/>
      <c r="K7" s="113"/>
      <c r="L7" s="113"/>
      <c r="M7" s="113"/>
      <c r="N7" s="113"/>
      <c r="O7" s="113"/>
      <c r="P7" s="113"/>
    </row>
    <row r="8" spans="1:4" ht="11.25" customHeight="1" thickBot="1">
      <c r="A8" s="114"/>
      <c r="B8" s="112"/>
      <c r="C8" s="112"/>
      <c r="D8" s="113"/>
    </row>
    <row r="9" spans="1:16" s="120" customFormat="1" ht="11.25" customHeight="1">
      <c r="A9" s="115"/>
      <c r="B9" s="319" t="s">
        <v>36</v>
      </c>
      <c r="C9" s="320"/>
      <c r="D9" s="321"/>
      <c r="E9" s="117"/>
      <c r="F9" s="116" t="s">
        <v>24</v>
      </c>
      <c r="G9" s="118"/>
      <c r="H9" s="117"/>
      <c r="I9" s="116" t="s">
        <v>25</v>
      </c>
      <c r="J9" s="118"/>
      <c r="K9" s="117"/>
      <c r="L9" s="116" t="s">
        <v>26</v>
      </c>
      <c r="M9" s="118"/>
      <c r="N9" s="117"/>
      <c r="O9" s="116" t="s">
        <v>8</v>
      </c>
      <c r="P9" s="119"/>
    </row>
    <row r="10" spans="1:16" ht="11.25" customHeight="1">
      <c r="A10" s="121"/>
      <c r="B10" s="314" t="s">
        <v>38</v>
      </c>
      <c r="C10" s="315"/>
      <c r="D10" s="316"/>
      <c r="E10" s="123"/>
      <c r="F10" s="124"/>
      <c r="G10" s="125"/>
      <c r="H10" s="123"/>
      <c r="I10" s="124"/>
      <c r="J10" s="125"/>
      <c r="K10" s="123"/>
      <c r="L10" s="124"/>
      <c r="M10" s="125"/>
      <c r="N10" s="123"/>
      <c r="O10" s="124"/>
      <c r="P10" s="125"/>
    </row>
    <row r="11" spans="1:16" s="129" customFormat="1" ht="11.25" customHeight="1">
      <c r="A11" s="122" t="s">
        <v>40</v>
      </c>
      <c r="B11" s="126" t="s">
        <v>41</v>
      </c>
      <c r="C11" s="127" t="s">
        <v>42</v>
      </c>
      <c r="D11" s="128" t="s">
        <v>8</v>
      </c>
      <c r="E11" s="126" t="s">
        <v>41</v>
      </c>
      <c r="F11" s="127" t="s">
        <v>42</v>
      </c>
      <c r="G11" s="128" t="s">
        <v>8</v>
      </c>
      <c r="H11" s="126" t="s">
        <v>41</v>
      </c>
      <c r="I11" s="127" t="s">
        <v>42</v>
      </c>
      <c r="J11" s="128" t="s">
        <v>8</v>
      </c>
      <c r="K11" s="126" t="s">
        <v>41</v>
      </c>
      <c r="L11" s="127" t="s">
        <v>42</v>
      </c>
      <c r="M11" s="128" t="s">
        <v>8</v>
      </c>
      <c r="N11" s="126" t="s">
        <v>41</v>
      </c>
      <c r="O11" s="127" t="s">
        <v>42</v>
      </c>
      <c r="P11" s="128" t="s">
        <v>8</v>
      </c>
    </row>
    <row r="12" spans="1:16" ht="11.25" customHeight="1">
      <c r="A12" s="121" t="s">
        <v>191</v>
      </c>
      <c r="B12" s="130">
        <v>0</v>
      </c>
      <c r="C12" s="131">
        <v>0</v>
      </c>
      <c r="D12" s="131">
        <v>0</v>
      </c>
      <c r="E12" s="130">
        <v>6</v>
      </c>
      <c r="F12" s="131">
        <v>0</v>
      </c>
      <c r="G12" s="131">
        <v>6</v>
      </c>
      <c r="H12" s="130">
        <v>0</v>
      </c>
      <c r="I12" s="131">
        <v>0</v>
      </c>
      <c r="J12" s="131">
        <v>0</v>
      </c>
      <c r="K12" s="130">
        <v>0</v>
      </c>
      <c r="L12" s="131">
        <v>0</v>
      </c>
      <c r="M12" s="131">
        <v>0</v>
      </c>
      <c r="N12" s="130">
        <f>B12+E12+H12+K12</f>
        <v>6</v>
      </c>
      <c r="O12" s="131">
        <f>C12+F12+I12+L12</f>
        <v>0</v>
      </c>
      <c r="P12" s="131">
        <f>SUM(N12:O12)</f>
        <v>6</v>
      </c>
    </row>
    <row r="13" spans="1:16" s="120" customFormat="1" ht="11.25" customHeight="1">
      <c r="A13" s="121" t="s">
        <v>192</v>
      </c>
      <c r="B13" s="130">
        <v>0</v>
      </c>
      <c r="C13" s="131">
        <v>0</v>
      </c>
      <c r="D13" s="131">
        <v>0</v>
      </c>
      <c r="E13" s="130">
        <v>1</v>
      </c>
      <c r="F13" s="131">
        <v>1</v>
      </c>
      <c r="G13" s="131">
        <v>2</v>
      </c>
      <c r="H13" s="130">
        <v>1</v>
      </c>
      <c r="I13" s="131">
        <v>0</v>
      </c>
      <c r="J13" s="131">
        <v>1</v>
      </c>
      <c r="K13" s="130">
        <v>0</v>
      </c>
      <c r="L13" s="131">
        <v>0</v>
      </c>
      <c r="M13" s="131">
        <v>0</v>
      </c>
      <c r="N13" s="130">
        <f aca="true" t="shared" si="0" ref="N13:N49">B13+E13+H13+K13</f>
        <v>2</v>
      </c>
      <c r="O13" s="131">
        <f aca="true" t="shared" si="1" ref="O13:O49">C13+F13+I13+L13</f>
        <v>1</v>
      </c>
      <c r="P13" s="131">
        <f>SUM(N13:O13)</f>
        <v>3</v>
      </c>
    </row>
    <row r="14" spans="1:16" s="120" customFormat="1" ht="11.25" customHeight="1">
      <c r="A14" s="121" t="s">
        <v>193</v>
      </c>
      <c r="B14" s="130">
        <v>1</v>
      </c>
      <c r="C14" s="131">
        <v>0</v>
      </c>
      <c r="D14" s="131">
        <v>1</v>
      </c>
      <c r="E14" s="130">
        <v>4</v>
      </c>
      <c r="F14" s="131">
        <v>9</v>
      </c>
      <c r="G14" s="131">
        <v>13</v>
      </c>
      <c r="H14" s="130">
        <v>1</v>
      </c>
      <c r="I14" s="131">
        <v>1</v>
      </c>
      <c r="J14" s="131">
        <v>2</v>
      </c>
      <c r="K14" s="130">
        <v>2</v>
      </c>
      <c r="L14" s="131">
        <v>5</v>
      </c>
      <c r="M14" s="131">
        <v>7</v>
      </c>
      <c r="N14" s="130">
        <f t="shared" si="0"/>
        <v>8</v>
      </c>
      <c r="O14" s="131">
        <f t="shared" si="1"/>
        <v>15</v>
      </c>
      <c r="P14" s="131">
        <f>SUM(N14:O14)</f>
        <v>23</v>
      </c>
    </row>
    <row r="15" spans="1:16" ht="11.25" customHeight="1">
      <c r="A15" s="121" t="s">
        <v>194</v>
      </c>
      <c r="B15" s="130">
        <v>0</v>
      </c>
      <c r="C15" s="131">
        <v>0</v>
      </c>
      <c r="D15" s="131">
        <v>0</v>
      </c>
      <c r="E15" s="130">
        <v>1</v>
      </c>
      <c r="F15" s="131">
        <v>0</v>
      </c>
      <c r="G15" s="131">
        <v>1</v>
      </c>
      <c r="H15" s="130">
        <v>0</v>
      </c>
      <c r="I15" s="131">
        <v>0</v>
      </c>
      <c r="J15" s="131">
        <v>0</v>
      </c>
      <c r="K15" s="130">
        <v>0</v>
      </c>
      <c r="L15" s="131">
        <v>0</v>
      </c>
      <c r="M15" s="131">
        <v>0</v>
      </c>
      <c r="N15" s="130">
        <f t="shared" si="0"/>
        <v>1</v>
      </c>
      <c r="O15" s="131">
        <f t="shared" si="1"/>
        <v>0</v>
      </c>
      <c r="P15" s="131">
        <f aca="true" t="shared" si="2" ref="P15:P40">SUM(N15:O15)</f>
        <v>1</v>
      </c>
    </row>
    <row r="16" spans="1:16" ht="11.25" customHeight="1">
      <c r="A16" s="121" t="s">
        <v>389</v>
      </c>
      <c r="B16" s="130">
        <v>0</v>
      </c>
      <c r="C16" s="131">
        <v>0</v>
      </c>
      <c r="D16" s="131">
        <v>0</v>
      </c>
      <c r="E16" s="130">
        <v>1</v>
      </c>
      <c r="F16" s="131">
        <v>0</v>
      </c>
      <c r="G16" s="131">
        <v>1</v>
      </c>
      <c r="H16" s="130">
        <v>0</v>
      </c>
      <c r="I16" s="131">
        <v>0</v>
      </c>
      <c r="J16" s="131">
        <v>0</v>
      </c>
      <c r="K16" s="130">
        <v>0</v>
      </c>
      <c r="L16" s="131">
        <v>0</v>
      </c>
      <c r="M16" s="131">
        <v>0</v>
      </c>
      <c r="N16" s="130">
        <f t="shared" si="0"/>
        <v>1</v>
      </c>
      <c r="O16" s="131">
        <f t="shared" si="1"/>
        <v>0</v>
      </c>
      <c r="P16" s="131">
        <f t="shared" si="2"/>
        <v>1</v>
      </c>
    </row>
    <row r="17" spans="1:16" ht="11.25" customHeight="1">
      <c r="A17" s="121" t="s">
        <v>153</v>
      </c>
      <c r="B17" s="130">
        <v>0</v>
      </c>
      <c r="C17" s="131">
        <v>2</v>
      </c>
      <c r="D17" s="131">
        <v>2</v>
      </c>
      <c r="E17" s="130">
        <v>0</v>
      </c>
      <c r="F17" s="131">
        <v>0</v>
      </c>
      <c r="G17" s="131">
        <v>0</v>
      </c>
      <c r="H17" s="130">
        <v>1</v>
      </c>
      <c r="I17" s="131">
        <v>0</v>
      </c>
      <c r="J17" s="131">
        <v>1</v>
      </c>
      <c r="K17" s="130">
        <v>0</v>
      </c>
      <c r="L17" s="131">
        <v>0</v>
      </c>
      <c r="M17" s="131">
        <v>0</v>
      </c>
      <c r="N17" s="130">
        <f t="shared" si="0"/>
        <v>1</v>
      </c>
      <c r="O17" s="131">
        <f t="shared" si="1"/>
        <v>2</v>
      </c>
      <c r="P17" s="131">
        <f t="shared" si="2"/>
        <v>3</v>
      </c>
    </row>
    <row r="18" spans="1:16" ht="11.25" customHeight="1">
      <c r="A18" s="121" t="s">
        <v>356</v>
      </c>
      <c r="B18" s="130">
        <v>4</v>
      </c>
      <c r="C18" s="131">
        <v>0</v>
      </c>
      <c r="D18" s="131">
        <v>4</v>
      </c>
      <c r="E18" s="130">
        <v>0</v>
      </c>
      <c r="F18" s="131">
        <v>0</v>
      </c>
      <c r="G18" s="131">
        <v>0</v>
      </c>
      <c r="H18" s="130">
        <v>0</v>
      </c>
      <c r="I18" s="131">
        <v>0</v>
      </c>
      <c r="J18" s="131">
        <v>0</v>
      </c>
      <c r="K18" s="130">
        <v>0</v>
      </c>
      <c r="L18" s="131">
        <v>0</v>
      </c>
      <c r="M18" s="131">
        <v>0</v>
      </c>
      <c r="N18" s="130">
        <f t="shared" si="0"/>
        <v>4</v>
      </c>
      <c r="O18" s="131">
        <f t="shared" si="1"/>
        <v>0</v>
      </c>
      <c r="P18" s="131">
        <f t="shared" si="2"/>
        <v>4</v>
      </c>
    </row>
    <row r="19" spans="1:16" ht="11.25" customHeight="1">
      <c r="A19" s="121" t="s">
        <v>222</v>
      </c>
      <c r="B19" s="130">
        <v>1</v>
      </c>
      <c r="C19" s="131">
        <v>0</v>
      </c>
      <c r="D19" s="131">
        <v>1</v>
      </c>
      <c r="E19" s="130">
        <v>4</v>
      </c>
      <c r="F19" s="131">
        <v>1</v>
      </c>
      <c r="G19" s="131">
        <v>5</v>
      </c>
      <c r="H19" s="130">
        <v>0</v>
      </c>
      <c r="I19" s="131">
        <v>0</v>
      </c>
      <c r="J19" s="131">
        <v>0</v>
      </c>
      <c r="K19" s="130">
        <v>0</v>
      </c>
      <c r="L19" s="131">
        <v>0</v>
      </c>
      <c r="M19" s="131">
        <v>0</v>
      </c>
      <c r="N19" s="130">
        <f t="shared" si="0"/>
        <v>5</v>
      </c>
      <c r="O19" s="131">
        <f t="shared" si="1"/>
        <v>1</v>
      </c>
      <c r="P19" s="131">
        <f t="shared" si="2"/>
        <v>6</v>
      </c>
    </row>
    <row r="20" spans="1:16" ht="11.25" customHeight="1">
      <c r="A20" s="121" t="s">
        <v>197</v>
      </c>
      <c r="B20" s="130">
        <v>0</v>
      </c>
      <c r="C20" s="131">
        <v>0</v>
      </c>
      <c r="D20" s="131">
        <v>0</v>
      </c>
      <c r="E20" s="130">
        <v>3</v>
      </c>
      <c r="F20" s="131">
        <v>0</v>
      </c>
      <c r="G20" s="131">
        <v>3</v>
      </c>
      <c r="H20" s="130">
        <v>0</v>
      </c>
      <c r="I20" s="131">
        <v>0</v>
      </c>
      <c r="J20" s="131">
        <v>0</v>
      </c>
      <c r="K20" s="130">
        <v>0</v>
      </c>
      <c r="L20" s="131">
        <v>0</v>
      </c>
      <c r="M20" s="131">
        <v>0</v>
      </c>
      <c r="N20" s="130">
        <f t="shared" si="0"/>
        <v>3</v>
      </c>
      <c r="O20" s="131">
        <f t="shared" si="1"/>
        <v>0</v>
      </c>
      <c r="P20" s="131">
        <f t="shared" si="2"/>
        <v>3</v>
      </c>
    </row>
    <row r="21" spans="1:16" s="120" customFormat="1" ht="11.25" customHeight="1">
      <c r="A21" s="121" t="s">
        <v>223</v>
      </c>
      <c r="B21" s="130">
        <v>0</v>
      </c>
      <c r="C21" s="131">
        <v>0</v>
      </c>
      <c r="D21" s="131">
        <v>0</v>
      </c>
      <c r="E21" s="130">
        <v>0</v>
      </c>
      <c r="F21" s="131">
        <v>1</v>
      </c>
      <c r="G21" s="131">
        <v>1</v>
      </c>
      <c r="H21" s="130">
        <v>0</v>
      </c>
      <c r="I21" s="131">
        <v>0</v>
      </c>
      <c r="J21" s="131">
        <v>0</v>
      </c>
      <c r="K21" s="130">
        <v>0</v>
      </c>
      <c r="L21" s="131">
        <v>0</v>
      </c>
      <c r="M21" s="131">
        <v>0</v>
      </c>
      <c r="N21" s="130">
        <f t="shared" si="0"/>
        <v>0</v>
      </c>
      <c r="O21" s="131">
        <f t="shared" si="1"/>
        <v>1</v>
      </c>
      <c r="P21" s="131">
        <f t="shared" si="2"/>
        <v>1</v>
      </c>
    </row>
    <row r="22" spans="1:16" ht="11.25" customHeight="1">
      <c r="A22" s="121" t="s">
        <v>224</v>
      </c>
      <c r="B22" s="130">
        <v>0</v>
      </c>
      <c r="C22" s="131">
        <v>0</v>
      </c>
      <c r="D22" s="131">
        <v>0</v>
      </c>
      <c r="E22" s="130">
        <v>4</v>
      </c>
      <c r="F22" s="131">
        <v>1</v>
      </c>
      <c r="G22" s="131">
        <v>5</v>
      </c>
      <c r="H22" s="130">
        <v>0</v>
      </c>
      <c r="I22" s="131">
        <v>0</v>
      </c>
      <c r="J22" s="131">
        <v>0</v>
      </c>
      <c r="K22" s="130">
        <v>0</v>
      </c>
      <c r="L22" s="131">
        <v>0</v>
      </c>
      <c r="M22" s="131">
        <v>0</v>
      </c>
      <c r="N22" s="130">
        <f t="shared" si="0"/>
        <v>4</v>
      </c>
      <c r="O22" s="131">
        <f t="shared" si="1"/>
        <v>1</v>
      </c>
      <c r="P22" s="131">
        <f t="shared" si="2"/>
        <v>5</v>
      </c>
    </row>
    <row r="23" spans="1:16" s="129" customFormat="1" ht="11.25" customHeight="1">
      <c r="A23" s="121" t="s">
        <v>199</v>
      </c>
      <c r="B23" s="130">
        <v>1</v>
      </c>
      <c r="C23" s="131">
        <v>0</v>
      </c>
      <c r="D23" s="131">
        <v>1</v>
      </c>
      <c r="E23" s="130">
        <v>0</v>
      </c>
      <c r="F23" s="131">
        <v>0</v>
      </c>
      <c r="G23" s="131">
        <v>0</v>
      </c>
      <c r="H23" s="130">
        <v>0</v>
      </c>
      <c r="I23" s="131">
        <v>0</v>
      </c>
      <c r="J23" s="131">
        <v>0</v>
      </c>
      <c r="K23" s="130">
        <v>0</v>
      </c>
      <c r="L23" s="131">
        <v>0</v>
      </c>
      <c r="M23" s="131">
        <v>0</v>
      </c>
      <c r="N23" s="130">
        <f t="shared" si="0"/>
        <v>1</v>
      </c>
      <c r="O23" s="131">
        <f t="shared" si="1"/>
        <v>0</v>
      </c>
      <c r="P23" s="131">
        <f t="shared" si="2"/>
        <v>1</v>
      </c>
    </row>
    <row r="24" spans="1:16" ht="11.25" customHeight="1">
      <c r="A24" s="121" t="s">
        <v>225</v>
      </c>
      <c r="B24" s="130">
        <v>0</v>
      </c>
      <c r="C24" s="131">
        <v>0</v>
      </c>
      <c r="D24" s="131">
        <v>0</v>
      </c>
      <c r="E24" s="130">
        <v>2</v>
      </c>
      <c r="F24" s="131">
        <v>0</v>
      </c>
      <c r="G24" s="131">
        <v>2</v>
      </c>
      <c r="H24" s="130">
        <v>0</v>
      </c>
      <c r="I24" s="131">
        <v>0</v>
      </c>
      <c r="J24" s="131">
        <v>0</v>
      </c>
      <c r="K24" s="130">
        <v>0</v>
      </c>
      <c r="L24" s="131">
        <v>0</v>
      </c>
      <c r="M24" s="131">
        <v>0</v>
      </c>
      <c r="N24" s="130">
        <f t="shared" si="0"/>
        <v>2</v>
      </c>
      <c r="O24" s="131">
        <f t="shared" si="1"/>
        <v>0</v>
      </c>
      <c r="P24" s="131">
        <f t="shared" si="2"/>
        <v>2</v>
      </c>
    </row>
    <row r="25" spans="1:16" ht="11.25" customHeight="1">
      <c r="A25" s="121" t="s">
        <v>200</v>
      </c>
      <c r="B25" s="130">
        <v>0</v>
      </c>
      <c r="C25" s="131">
        <v>0</v>
      </c>
      <c r="D25" s="131">
        <v>0</v>
      </c>
      <c r="E25" s="130">
        <v>0</v>
      </c>
      <c r="F25" s="131">
        <v>1</v>
      </c>
      <c r="G25" s="131">
        <v>1</v>
      </c>
      <c r="H25" s="130">
        <v>0</v>
      </c>
      <c r="I25" s="131">
        <v>0</v>
      </c>
      <c r="J25" s="131">
        <v>0</v>
      </c>
      <c r="K25" s="130">
        <v>2</v>
      </c>
      <c r="L25" s="131">
        <v>1</v>
      </c>
      <c r="M25" s="131">
        <v>3</v>
      </c>
      <c r="N25" s="130">
        <f t="shared" si="0"/>
        <v>2</v>
      </c>
      <c r="O25" s="131">
        <f t="shared" si="1"/>
        <v>2</v>
      </c>
      <c r="P25" s="131">
        <f t="shared" si="2"/>
        <v>4</v>
      </c>
    </row>
    <row r="26" spans="1:16" ht="11.25" customHeight="1">
      <c r="A26" s="121" t="s">
        <v>318</v>
      </c>
      <c r="B26" s="130">
        <v>0</v>
      </c>
      <c r="C26" s="131">
        <v>1</v>
      </c>
      <c r="D26" s="131">
        <v>1</v>
      </c>
      <c r="E26" s="130">
        <v>1</v>
      </c>
      <c r="F26" s="131">
        <v>5</v>
      </c>
      <c r="G26" s="131">
        <v>6</v>
      </c>
      <c r="H26" s="130">
        <v>0</v>
      </c>
      <c r="I26" s="131">
        <v>0</v>
      </c>
      <c r="J26" s="131">
        <v>0</v>
      </c>
      <c r="K26" s="130">
        <v>0</v>
      </c>
      <c r="L26" s="131">
        <v>0</v>
      </c>
      <c r="M26" s="131">
        <v>0</v>
      </c>
      <c r="N26" s="130">
        <f t="shared" si="0"/>
        <v>1</v>
      </c>
      <c r="O26" s="131">
        <f t="shared" si="1"/>
        <v>6</v>
      </c>
      <c r="P26" s="131">
        <f t="shared" si="2"/>
        <v>7</v>
      </c>
    </row>
    <row r="27" spans="1:16" ht="11.25" customHeight="1">
      <c r="A27" s="121" t="s">
        <v>286</v>
      </c>
      <c r="B27" s="130">
        <v>0</v>
      </c>
      <c r="C27" s="131">
        <v>0</v>
      </c>
      <c r="D27" s="131">
        <v>0</v>
      </c>
      <c r="E27" s="130">
        <v>1</v>
      </c>
      <c r="F27" s="131">
        <v>14</v>
      </c>
      <c r="G27" s="131">
        <v>15</v>
      </c>
      <c r="H27" s="130">
        <v>0</v>
      </c>
      <c r="I27" s="131">
        <v>0</v>
      </c>
      <c r="J27" s="131">
        <v>0</v>
      </c>
      <c r="K27" s="130">
        <v>0</v>
      </c>
      <c r="L27" s="131">
        <v>0</v>
      </c>
      <c r="M27" s="131">
        <v>0</v>
      </c>
      <c r="N27" s="130">
        <f t="shared" si="0"/>
        <v>1</v>
      </c>
      <c r="O27" s="131">
        <f t="shared" si="1"/>
        <v>14</v>
      </c>
      <c r="P27" s="131">
        <f t="shared" si="2"/>
        <v>15</v>
      </c>
    </row>
    <row r="28" spans="1:16" ht="11.25" customHeight="1">
      <c r="A28" s="121" t="s">
        <v>201</v>
      </c>
      <c r="B28" s="130">
        <v>0</v>
      </c>
      <c r="C28" s="131">
        <v>1</v>
      </c>
      <c r="D28" s="131">
        <v>1</v>
      </c>
      <c r="E28" s="130">
        <v>0</v>
      </c>
      <c r="F28" s="131">
        <v>2</v>
      </c>
      <c r="G28" s="131">
        <v>2</v>
      </c>
      <c r="H28" s="130">
        <v>0</v>
      </c>
      <c r="I28" s="131">
        <v>0</v>
      </c>
      <c r="J28" s="131">
        <v>0</v>
      </c>
      <c r="K28" s="130">
        <v>0</v>
      </c>
      <c r="L28" s="131">
        <v>0</v>
      </c>
      <c r="M28" s="131">
        <v>0</v>
      </c>
      <c r="N28" s="130">
        <f t="shared" si="0"/>
        <v>0</v>
      </c>
      <c r="O28" s="131">
        <f t="shared" si="1"/>
        <v>3</v>
      </c>
      <c r="P28" s="131">
        <f t="shared" si="2"/>
        <v>3</v>
      </c>
    </row>
    <row r="29" spans="1:16" ht="11.25" customHeight="1">
      <c r="A29" s="121" t="s">
        <v>227</v>
      </c>
      <c r="B29" s="130">
        <v>1</v>
      </c>
      <c r="C29" s="131">
        <v>0</v>
      </c>
      <c r="D29" s="131">
        <v>1</v>
      </c>
      <c r="E29" s="130">
        <v>1</v>
      </c>
      <c r="F29" s="131">
        <v>0</v>
      </c>
      <c r="G29" s="131">
        <v>1</v>
      </c>
      <c r="H29" s="130">
        <v>0</v>
      </c>
      <c r="I29" s="131">
        <v>0</v>
      </c>
      <c r="J29" s="131">
        <v>0</v>
      </c>
      <c r="K29" s="130">
        <v>0</v>
      </c>
      <c r="L29" s="131">
        <v>0</v>
      </c>
      <c r="M29" s="131">
        <v>0</v>
      </c>
      <c r="N29" s="130">
        <f t="shared" si="0"/>
        <v>2</v>
      </c>
      <c r="O29" s="131">
        <f t="shared" si="1"/>
        <v>0</v>
      </c>
      <c r="P29" s="131">
        <f t="shared" si="2"/>
        <v>2</v>
      </c>
    </row>
    <row r="30" spans="1:16" ht="11.25" customHeight="1">
      <c r="A30" s="121" t="s">
        <v>203</v>
      </c>
      <c r="B30" s="130">
        <v>0</v>
      </c>
      <c r="C30" s="131">
        <v>0</v>
      </c>
      <c r="D30" s="131">
        <v>0</v>
      </c>
      <c r="E30" s="130">
        <v>0</v>
      </c>
      <c r="F30" s="131">
        <v>0</v>
      </c>
      <c r="G30" s="131">
        <v>0</v>
      </c>
      <c r="H30" s="130">
        <v>1</v>
      </c>
      <c r="I30" s="131">
        <v>0</v>
      </c>
      <c r="J30" s="131">
        <v>1</v>
      </c>
      <c r="K30" s="130">
        <v>0</v>
      </c>
      <c r="L30" s="131">
        <v>0</v>
      </c>
      <c r="M30" s="131">
        <v>0</v>
      </c>
      <c r="N30" s="130">
        <f t="shared" si="0"/>
        <v>1</v>
      </c>
      <c r="O30" s="131">
        <f t="shared" si="1"/>
        <v>0</v>
      </c>
      <c r="P30" s="131">
        <f t="shared" si="2"/>
        <v>1</v>
      </c>
    </row>
    <row r="31" spans="1:16" ht="11.25" customHeight="1">
      <c r="A31" s="121" t="s">
        <v>204</v>
      </c>
      <c r="B31" s="130">
        <v>1</v>
      </c>
      <c r="C31" s="131">
        <v>0</v>
      </c>
      <c r="D31" s="131">
        <v>1</v>
      </c>
      <c r="E31" s="130">
        <v>8</v>
      </c>
      <c r="F31" s="131">
        <v>0</v>
      </c>
      <c r="G31" s="131">
        <v>8</v>
      </c>
      <c r="H31" s="130">
        <v>0</v>
      </c>
      <c r="I31" s="131">
        <v>0</v>
      </c>
      <c r="J31" s="131">
        <v>0</v>
      </c>
      <c r="K31" s="130">
        <v>0</v>
      </c>
      <c r="L31" s="131">
        <v>0</v>
      </c>
      <c r="M31" s="131">
        <v>0</v>
      </c>
      <c r="N31" s="130">
        <f t="shared" si="0"/>
        <v>9</v>
      </c>
      <c r="O31" s="131">
        <f t="shared" si="1"/>
        <v>0</v>
      </c>
      <c r="P31" s="131">
        <f t="shared" si="2"/>
        <v>9</v>
      </c>
    </row>
    <row r="32" spans="1:16" ht="11.25" customHeight="1">
      <c r="A32" s="121" t="s">
        <v>229</v>
      </c>
      <c r="B32" s="130">
        <v>0</v>
      </c>
      <c r="C32" s="131">
        <v>0</v>
      </c>
      <c r="D32" s="131">
        <v>0</v>
      </c>
      <c r="E32" s="130">
        <v>1</v>
      </c>
      <c r="F32" s="131">
        <v>1</v>
      </c>
      <c r="G32" s="131">
        <v>2</v>
      </c>
      <c r="H32" s="130">
        <v>0</v>
      </c>
      <c r="I32" s="131">
        <v>0</v>
      </c>
      <c r="J32" s="131">
        <v>0</v>
      </c>
      <c r="K32" s="130">
        <v>0</v>
      </c>
      <c r="L32" s="131">
        <v>0</v>
      </c>
      <c r="M32" s="131">
        <v>0</v>
      </c>
      <c r="N32" s="130">
        <f t="shared" si="0"/>
        <v>1</v>
      </c>
      <c r="O32" s="131">
        <f t="shared" si="1"/>
        <v>1</v>
      </c>
      <c r="P32" s="131">
        <f t="shared" si="2"/>
        <v>2</v>
      </c>
    </row>
    <row r="33" spans="1:16" ht="11.25" customHeight="1">
      <c r="A33" s="121" t="s">
        <v>480</v>
      </c>
      <c r="B33" s="130">
        <v>0</v>
      </c>
      <c r="C33" s="131">
        <v>0</v>
      </c>
      <c r="D33" s="131">
        <v>0</v>
      </c>
      <c r="E33" s="130">
        <v>1</v>
      </c>
      <c r="F33" s="131">
        <v>8</v>
      </c>
      <c r="G33" s="131">
        <v>9</v>
      </c>
      <c r="H33" s="130">
        <v>0</v>
      </c>
      <c r="I33" s="131">
        <v>0</v>
      </c>
      <c r="J33" s="131">
        <v>0</v>
      </c>
      <c r="K33" s="130">
        <v>0</v>
      </c>
      <c r="L33" s="131">
        <v>0</v>
      </c>
      <c r="M33" s="131">
        <v>0</v>
      </c>
      <c r="N33" s="130">
        <f t="shared" si="0"/>
        <v>1</v>
      </c>
      <c r="O33" s="131">
        <f t="shared" si="1"/>
        <v>8</v>
      </c>
      <c r="P33" s="131">
        <f t="shared" si="2"/>
        <v>9</v>
      </c>
    </row>
    <row r="34" spans="1:16" ht="11.25" customHeight="1">
      <c r="A34" s="121" t="s">
        <v>206</v>
      </c>
      <c r="B34" s="130">
        <v>1</v>
      </c>
      <c r="C34" s="131">
        <v>10</v>
      </c>
      <c r="D34" s="131">
        <v>11</v>
      </c>
      <c r="E34" s="130">
        <v>1</v>
      </c>
      <c r="F34" s="131">
        <v>26</v>
      </c>
      <c r="G34" s="131">
        <v>27</v>
      </c>
      <c r="H34" s="130">
        <v>0</v>
      </c>
      <c r="I34" s="131">
        <v>0</v>
      </c>
      <c r="J34" s="131">
        <v>0</v>
      </c>
      <c r="K34" s="130">
        <v>0</v>
      </c>
      <c r="L34" s="131">
        <v>1</v>
      </c>
      <c r="M34" s="131">
        <v>1</v>
      </c>
      <c r="N34" s="130">
        <f t="shared" si="0"/>
        <v>2</v>
      </c>
      <c r="O34" s="131">
        <f t="shared" si="1"/>
        <v>37</v>
      </c>
      <c r="P34" s="131">
        <f t="shared" si="2"/>
        <v>39</v>
      </c>
    </row>
    <row r="35" spans="1:16" ht="11.25" customHeight="1">
      <c r="A35" s="132" t="s">
        <v>282</v>
      </c>
      <c r="B35" s="130">
        <v>0</v>
      </c>
      <c r="C35" s="131">
        <v>0</v>
      </c>
      <c r="D35" s="131">
        <v>0</v>
      </c>
      <c r="E35" s="130">
        <v>0</v>
      </c>
      <c r="F35" s="131">
        <v>0</v>
      </c>
      <c r="G35" s="131">
        <v>0</v>
      </c>
      <c r="H35" s="130">
        <v>2</v>
      </c>
      <c r="I35" s="131">
        <v>0</v>
      </c>
      <c r="J35" s="131">
        <v>2</v>
      </c>
      <c r="K35" s="130">
        <v>0</v>
      </c>
      <c r="L35" s="131">
        <v>0</v>
      </c>
      <c r="M35" s="131">
        <v>0</v>
      </c>
      <c r="N35" s="130">
        <f t="shared" si="0"/>
        <v>2</v>
      </c>
      <c r="O35" s="131">
        <f t="shared" si="1"/>
        <v>0</v>
      </c>
      <c r="P35" s="131">
        <f t="shared" si="2"/>
        <v>2</v>
      </c>
    </row>
    <row r="36" spans="1:16" ht="11.25" customHeight="1">
      <c r="A36" s="121" t="s">
        <v>300</v>
      </c>
      <c r="B36" s="130">
        <v>0</v>
      </c>
      <c r="C36" s="131">
        <v>2</v>
      </c>
      <c r="D36" s="131">
        <v>2</v>
      </c>
      <c r="E36" s="130">
        <v>0</v>
      </c>
      <c r="F36" s="131">
        <v>0</v>
      </c>
      <c r="G36" s="131">
        <v>0</v>
      </c>
      <c r="H36" s="130">
        <v>0</v>
      </c>
      <c r="I36" s="131">
        <v>0</v>
      </c>
      <c r="J36" s="131">
        <v>0</v>
      </c>
      <c r="K36" s="130">
        <v>0</v>
      </c>
      <c r="L36" s="131">
        <v>0</v>
      </c>
      <c r="M36" s="131">
        <v>0</v>
      </c>
      <c r="N36" s="130">
        <f t="shared" si="0"/>
        <v>0</v>
      </c>
      <c r="O36" s="131">
        <f t="shared" si="1"/>
        <v>2</v>
      </c>
      <c r="P36" s="131">
        <f t="shared" si="2"/>
        <v>2</v>
      </c>
    </row>
    <row r="37" spans="1:16" ht="11.25" customHeight="1">
      <c r="A37" s="121" t="s">
        <v>207</v>
      </c>
      <c r="B37" s="130">
        <v>0</v>
      </c>
      <c r="C37" s="131">
        <v>0</v>
      </c>
      <c r="D37" s="131">
        <v>0</v>
      </c>
      <c r="E37" s="130">
        <v>1</v>
      </c>
      <c r="F37" s="131">
        <v>1</v>
      </c>
      <c r="G37" s="131">
        <v>2</v>
      </c>
      <c r="H37" s="130">
        <v>0</v>
      </c>
      <c r="I37" s="131">
        <v>0</v>
      </c>
      <c r="J37" s="131">
        <v>0</v>
      </c>
      <c r="K37" s="130">
        <v>0</v>
      </c>
      <c r="L37" s="131">
        <v>0</v>
      </c>
      <c r="M37" s="131">
        <v>0</v>
      </c>
      <c r="N37" s="130">
        <f t="shared" si="0"/>
        <v>1</v>
      </c>
      <c r="O37" s="131">
        <f t="shared" si="1"/>
        <v>1</v>
      </c>
      <c r="P37" s="131">
        <f t="shared" si="2"/>
        <v>2</v>
      </c>
    </row>
    <row r="38" spans="1:16" ht="11.25" customHeight="1">
      <c r="A38" s="121" t="s">
        <v>235</v>
      </c>
      <c r="B38" s="130">
        <v>0</v>
      </c>
      <c r="C38" s="131">
        <v>2</v>
      </c>
      <c r="D38" s="131">
        <v>2</v>
      </c>
      <c r="E38" s="130">
        <v>0</v>
      </c>
      <c r="F38" s="131">
        <v>0</v>
      </c>
      <c r="G38" s="131">
        <v>0</v>
      </c>
      <c r="H38" s="130">
        <v>0</v>
      </c>
      <c r="I38" s="131">
        <v>0</v>
      </c>
      <c r="J38" s="131">
        <v>0</v>
      </c>
      <c r="K38" s="130">
        <v>0</v>
      </c>
      <c r="L38" s="131">
        <v>0</v>
      </c>
      <c r="M38" s="131">
        <v>0</v>
      </c>
      <c r="N38" s="130">
        <f t="shared" si="0"/>
        <v>0</v>
      </c>
      <c r="O38" s="131">
        <f t="shared" si="1"/>
        <v>2</v>
      </c>
      <c r="P38" s="131">
        <f t="shared" si="2"/>
        <v>2</v>
      </c>
    </row>
    <row r="39" spans="1:16" ht="11.25" customHeight="1">
      <c r="A39" s="121" t="s">
        <v>236</v>
      </c>
      <c r="B39" s="130">
        <v>1</v>
      </c>
      <c r="C39" s="131">
        <v>0</v>
      </c>
      <c r="D39" s="131">
        <v>1</v>
      </c>
      <c r="E39" s="130">
        <v>5</v>
      </c>
      <c r="F39" s="131">
        <v>0</v>
      </c>
      <c r="G39" s="131">
        <v>5</v>
      </c>
      <c r="H39" s="130">
        <v>1</v>
      </c>
      <c r="I39" s="131">
        <v>0</v>
      </c>
      <c r="J39" s="131">
        <v>1</v>
      </c>
      <c r="K39" s="130">
        <v>0</v>
      </c>
      <c r="L39" s="131">
        <v>0</v>
      </c>
      <c r="M39" s="131">
        <v>0</v>
      </c>
      <c r="N39" s="130">
        <f t="shared" si="0"/>
        <v>7</v>
      </c>
      <c r="O39" s="131">
        <f t="shared" si="1"/>
        <v>0</v>
      </c>
      <c r="P39" s="131">
        <f t="shared" si="2"/>
        <v>7</v>
      </c>
    </row>
    <row r="40" spans="1:16" ht="11.25" customHeight="1">
      <c r="A40" s="121" t="s">
        <v>208</v>
      </c>
      <c r="B40" s="130">
        <v>0</v>
      </c>
      <c r="C40" s="131">
        <v>0</v>
      </c>
      <c r="D40" s="131">
        <v>0</v>
      </c>
      <c r="E40" s="130">
        <v>1</v>
      </c>
      <c r="F40" s="131">
        <v>2</v>
      </c>
      <c r="G40" s="131">
        <v>3</v>
      </c>
      <c r="H40" s="130">
        <v>0</v>
      </c>
      <c r="I40" s="131">
        <v>0</v>
      </c>
      <c r="J40" s="131">
        <v>0</v>
      </c>
      <c r="K40" s="130">
        <v>0</v>
      </c>
      <c r="L40" s="131">
        <v>1</v>
      </c>
      <c r="M40" s="131">
        <v>1</v>
      </c>
      <c r="N40" s="130">
        <f t="shared" si="0"/>
        <v>1</v>
      </c>
      <c r="O40" s="131">
        <f t="shared" si="1"/>
        <v>3</v>
      </c>
      <c r="P40" s="131">
        <f t="shared" si="2"/>
        <v>4</v>
      </c>
    </row>
    <row r="41" spans="1:16" ht="11.25" customHeight="1">
      <c r="A41" s="121" t="s">
        <v>289</v>
      </c>
      <c r="B41" s="130">
        <v>0</v>
      </c>
      <c r="C41" s="131">
        <v>0</v>
      </c>
      <c r="D41" s="131">
        <v>0</v>
      </c>
      <c r="E41" s="130">
        <v>2</v>
      </c>
      <c r="F41" s="131">
        <v>0</v>
      </c>
      <c r="G41" s="131">
        <v>2</v>
      </c>
      <c r="H41" s="130">
        <v>0</v>
      </c>
      <c r="I41" s="131">
        <v>0</v>
      </c>
      <c r="J41" s="131">
        <v>0</v>
      </c>
      <c r="K41" s="130">
        <v>0</v>
      </c>
      <c r="L41" s="131">
        <v>0</v>
      </c>
      <c r="M41" s="131">
        <v>0</v>
      </c>
      <c r="N41" s="130">
        <f t="shared" si="0"/>
        <v>2</v>
      </c>
      <c r="O41" s="131">
        <f t="shared" si="1"/>
        <v>0</v>
      </c>
      <c r="P41" s="131">
        <f aca="true" t="shared" si="3" ref="P41:P49">SUM(N41:O41)</f>
        <v>2</v>
      </c>
    </row>
    <row r="42" spans="1:16" ht="11.25" customHeight="1">
      <c r="A42" s="121" t="s">
        <v>209</v>
      </c>
      <c r="B42" s="130">
        <v>0</v>
      </c>
      <c r="C42" s="131">
        <v>0</v>
      </c>
      <c r="D42" s="131">
        <v>0</v>
      </c>
      <c r="E42" s="130">
        <v>15</v>
      </c>
      <c r="F42" s="131">
        <v>7</v>
      </c>
      <c r="G42" s="131">
        <v>22</v>
      </c>
      <c r="H42" s="130">
        <v>1</v>
      </c>
      <c r="I42" s="131">
        <v>0</v>
      </c>
      <c r="J42" s="131">
        <v>1</v>
      </c>
      <c r="K42" s="130">
        <v>0</v>
      </c>
      <c r="L42" s="131">
        <v>0</v>
      </c>
      <c r="M42" s="131">
        <v>0</v>
      </c>
      <c r="N42" s="130">
        <f t="shared" si="0"/>
        <v>16</v>
      </c>
      <c r="O42" s="131">
        <f t="shared" si="1"/>
        <v>7</v>
      </c>
      <c r="P42" s="131">
        <f t="shared" si="3"/>
        <v>23</v>
      </c>
    </row>
    <row r="43" spans="1:16" ht="11.25" customHeight="1">
      <c r="A43" s="121" t="s">
        <v>210</v>
      </c>
      <c r="B43" s="130">
        <v>0</v>
      </c>
      <c r="C43" s="131">
        <v>0</v>
      </c>
      <c r="D43" s="131">
        <v>0</v>
      </c>
      <c r="E43" s="130">
        <v>2</v>
      </c>
      <c r="F43" s="131">
        <v>0</v>
      </c>
      <c r="G43" s="131">
        <v>2</v>
      </c>
      <c r="H43" s="130">
        <v>0</v>
      </c>
      <c r="I43" s="131">
        <v>0</v>
      </c>
      <c r="J43" s="131">
        <v>0</v>
      </c>
      <c r="K43" s="130">
        <v>0</v>
      </c>
      <c r="L43" s="131">
        <v>0</v>
      </c>
      <c r="M43" s="131">
        <v>0</v>
      </c>
      <c r="N43" s="130">
        <f t="shared" si="0"/>
        <v>2</v>
      </c>
      <c r="O43" s="131">
        <f t="shared" si="1"/>
        <v>0</v>
      </c>
      <c r="P43" s="131">
        <f t="shared" si="3"/>
        <v>2</v>
      </c>
    </row>
    <row r="44" spans="1:16" ht="11.25" customHeight="1">
      <c r="A44" s="121" t="s">
        <v>211</v>
      </c>
      <c r="B44" s="130">
        <v>2</v>
      </c>
      <c r="C44" s="131">
        <v>1</v>
      </c>
      <c r="D44" s="131">
        <v>3</v>
      </c>
      <c r="E44" s="130">
        <v>4</v>
      </c>
      <c r="F44" s="131">
        <v>0</v>
      </c>
      <c r="G44" s="131">
        <v>4</v>
      </c>
      <c r="H44" s="130">
        <v>1</v>
      </c>
      <c r="I44" s="131">
        <v>0</v>
      </c>
      <c r="J44" s="131">
        <v>1</v>
      </c>
      <c r="K44" s="130">
        <v>0</v>
      </c>
      <c r="L44" s="131">
        <v>0</v>
      </c>
      <c r="M44" s="131">
        <v>0</v>
      </c>
      <c r="N44" s="130">
        <f t="shared" si="0"/>
        <v>7</v>
      </c>
      <c r="O44" s="131">
        <f t="shared" si="1"/>
        <v>1</v>
      </c>
      <c r="P44" s="131">
        <f t="shared" si="3"/>
        <v>8</v>
      </c>
    </row>
    <row r="45" spans="1:16" ht="11.25" customHeight="1">
      <c r="A45" s="121" t="s">
        <v>212</v>
      </c>
      <c r="B45" s="130">
        <v>0</v>
      </c>
      <c r="C45" s="131">
        <v>0</v>
      </c>
      <c r="D45" s="131">
        <v>0</v>
      </c>
      <c r="E45" s="130">
        <v>11</v>
      </c>
      <c r="F45" s="131">
        <v>11</v>
      </c>
      <c r="G45" s="131">
        <v>22</v>
      </c>
      <c r="H45" s="130">
        <v>0</v>
      </c>
      <c r="I45" s="131">
        <v>1</v>
      </c>
      <c r="J45" s="131">
        <v>1</v>
      </c>
      <c r="K45" s="130">
        <v>1</v>
      </c>
      <c r="L45" s="131">
        <v>0</v>
      </c>
      <c r="M45" s="131">
        <v>1</v>
      </c>
      <c r="N45" s="130">
        <f t="shared" si="0"/>
        <v>12</v>
      </c>
      <c r="O45" s="131">
        <f t="shared" si="1"/>
        <v>12</v>
      </c>
      <c r="P45" s="131">
        <f t="shared" si="3"/>
        <v>24</v>
      </c>
    </row>
    <row r="46" spans="1:16" ht="11.25" customHeight="1">
      <c r="A46" s="121" t="s">
        <v>213</v>
      </c>
      <c r="B46" s="130">
        <v>0</v>
      </c>
      <c r="C46" s="131">
        <v>1</v>
      </c>
      <c r="D46" s="131">
        <v>1</v>
      </c>
      <c r="E46" s="130">
        <v>1</v>
      </c>
      <c r="F46" s="131">
        <v>0</v>
      </c>
      <c r="G46" s="131">
        <v>1</v>
      </c>
      <c r="H46" s="130">
        <v>0</v>
      </c>
      <c r="I46" s="131">
        <v>0</v>
      </c>
      <c r="J46" s="131">
        <v>0</v>
      </c>
      <c r="K46" s="130">
        <v>0</v>
      </c>
      <c r="L46" s="131">
        <v>0</v>
      </c>
      <c r="M46" s="131">
        <v>0</v>
      </c>
      <c r="N46" s="130">
        <f t="shared" si="0"/>
        <v>1</v>
      </c>
      <c r="O46" s="131">
        <f t="shared" si="1"/>
        <v>1</v>
      </c>
      <c r="P46" s="131">
        <f t="shared" si="3"/>
        <v>2</v>
      </c>
    </row>
    <row r="47" spans="1:16" ht="11.25" customHeight="1">
      <c r="A47" s="121" t="s">
        <v>307</v>
      </c>
      <c r="B47" s="130">
        <v>0</v>
      </c>
      <c r="C47" s="131">
        <v>4</v>
      </c>
      <c r="D47" s="131">
        <v>4</v>
      </c>
      <c r="E47" s="130">
        <v>5</v>
      </c>
      <c r="F47" s="131">
        <v>26</v>
      </c>
      <c r="G47" s="131">
        <v>31</v>
      </c>
      <c r="H47" s="130">
        <v>0</v>
      </c>
      <c r="I47" s="131">
        <v>1</v>
      </c>
      <c r="J47" s="131">
        <v>1</v>
      </c>
      <c r="K47" s="130">
        <v>0</v>
      </c>
      <c r="L47" s="131">
        <v>1</v>
      </c>
      <c r="M47" s="131">
        <v>1</v>
      </c>
      <c r="N47" s="130">
        <f t="shared" si="0"/>
        <v>5</v>
      </c>
      <c r="O47" s="131">
        <f t="shared" si="1"/>
        <v>32</v>
      </c>
      <c r="P47" s="131">
        <f t="shared" si="3"/>
        <v>37</v>
      </c>
    </row>
    <row r="48" spans="1:16" ht="11.25" customHeight="1">
      <c r="A48" s="121" t="s">
        <v>357</v>
      </c>
      <c r="B48" s="130">
        <v>2</v>
      </c>
      <c r="C48" s="131">
        <v>0</v>
      </c>
      <c r="D48" s="131">
        <v>2</v>
      </c>
      <c r="E48" s="130">
        <v>2</v>
      </c>
      <c r="F48" s="131">
        <v>0</v>
      </c>
      <c r="G48" s="131">
        <v>2</v>
      </c>
      <c r="H48" s="130">
        <v>1</v>
      </c>
      <c r="I48" s="131">
        <v>0</v>
      </c>
      <c r="J48" s="131">
        <v>1</v>
      </c>
      <c r="K48" s="130">
        <v>1</v>
      </c>
      <c r="L48" s="131">
        <v>0</v>
      </c>
      <c r="M48" s="131">
        <v>1</v>
      </c>
      <c r="N48" s="130">
        <f t="shared" si="0"/>
        <v>6</v>
      </c>
      <c r="O48" s="131">
        <f t="shared" si="1"/>
        <v>0</v>
      </c>
      <c r="P48" s="131">
        <f t="shared" si="3"/>
        <v>6</v>
      </c>
    </row>
    <row r="49" spans="1:16" ht="11.25" customHeight="1">
      <c r="A49" s="121" t="s">
        <v>403</v>
      </c>
      <c r="B49" s="130">
        <v>0</v>
      </c>
      <c r="C49" s="131">
        <v>0</v>
      </c>
      <c r="D49" s="131">
        <v>0</v>
      </c>
      <c r="E49" s="130">
        <v>1</v>
      </c>
      <c r="F49" s="131">
        <v>0</v>
      </c>
      <c r="G49" s="131">
        <v>1</v>
      </c>
      <c r="H49" s="130">
        <v>0</v>
      </c>
      <c r="I49" s="131">
        <v>0</v>
      </c>
      <c r="J49" s="131">
        <v>0</v>
      </c>
      <c r="K49" s="130">
        <v>0</v>
      </c>
      <c r="L49" s="131">
        <v>0</v>
      </c>
      <c r="M49" s="131">
        <v>0</v>
      </c>
      <c r="N49" s="130">
        <f t="shared" si="0"/>
        <v>1</v>
      </c>
      <c r="O49" s="131">
        <f t="shared" si="1"/>
        <v>0</v>
      </c>
      <c r="P49" s="131">
        <f t="shared" si="3"/>
        <v>1</v>
      </c>
    </row>
    <row r="50" spans="1:16" ht="11.25" customHeight="1">
      <c r="A50" s="121" t="s">
        <v>347</v>
      </c>
      <c r="B50" s="130">
        <v>3</v>
      </c>
      <c r="C50" s="131">
        <v>0</v>
      </c>
      <c r="D50" s="131">
        <v>3</v>
      </c>
      <c r="E50" s="130">
        <v>0</v>
      </c>
      <c r="F50" s="131">
        <v>0</v>
      </c>
      <c r="G50" s="131">
        <v>0</v>
      </c>
      <c r="H50" s="130">
        <v>0</v>
      </c>
      <c r="I50" s="131">
        <v>0</v>
      </c>
      <c r="J50" s="131">
        <v>0</v>
      </c>
      <c r="K50" s="130">
        <v>0</v>
      </c>
      <c r="L50" s="131">
        <v>0</v>
      </c>
      <c r="M50" s="131">
        <v>0</v>
      </c>
      <c r="N50" s="130">
        <f aca="true" t="shared" si="4" ref="N50:O55">B50+E50+H50+K50</f>
        <v>3</v>
      </c>
      <c r="O50" s="131">
        <f t="shared" si="4"/>
        <v>0</v>
      </c>
      <c r="P50" s="131">
        <f aca="true" t="shared" si="5" ref="P50:P55">SUM(N50:O50)</f>
        <v>3</v>
      </c>
    </row>
    <row r="51" spans="1:16" ht="11.25" customHeight="1">
      <c r="A51" s="121" t="s">
        <v>214</v>
      </c>
      <c r="B51" s="130">
        <v>1</v>
      </c>
      <c r="C51" s="131">
        <v>0</v>
      </c>
      <c r="D51" s="131">
        <v>1</v>
      </c>
      <c r="E51" s="130">
        <v>0</v>
      </c>
      <c r="F51" s="131">
        <v>0</v>
      </c>
      <c r="G51" s="131">
        <v>0</v>
      </c>
      <c r="H51" s="130">
        <v>0</v>
      </c>
      <c r="I51" s="131">
        <v>0</v>
      </c>
      <c r="J51" s="131">
        <v>0</v>
      </c>
      <c r="K51" s="130">
        <v>0</v>
      </c>
      <c r="L51" s="131">
        <v>0</v>
      </c>
      <c r="M51" s="131">
        <v>0</v>
      </c>
      <c r="N51" s="130">
        <f t="shared" si="4"/>
        <v>1</v>
      </c>
      <c r="O51" s="131">
        <f t="shared" si="4"/>
        <v>0</v>
      </c>
      <c r="P51" s="131">
        <f t="shared" si="5"/>
        <v>1</v>
      </c>
    </row>
    <row r="52" spans="1:16" ht="11.25" customHeight="1">
      <c r="A52" s="121" t="s">
        <v>292</v>
      </c>
      <c r="B52" s="130">
        <v>0</v>
      </c>
      <c r="C52" s="131">
        <v>0</v>
      </c>
      <c r="D52" s="131">
        <v>0</v>
      </c>
      <c r="E52" s="130">
        <v>3</v>
      </c>
      <c r="F52" s="131">
        <v>0</v>
      </c>
      <c r="G52" s="131">
        <v>3</v>
      </c>
      <c r="H52" s="130">
        <v>0</v>
      </c>
      <c r="I52" s="131">
        <v>0</v>
      </c>
      <c r="J52" s="131">
        <v>0</v>
      </c>
      <c r="K52" s="130">
        <v>0</v>
      </c>
      <c r="L52" s="131">
        <v>0</v>
      </c>
      <c r="M52" s="131">
        <v>0</v>
      </c>
      <c r="N52" s="130">
        <f t="shared" si="4"/>
        <v>3</v>
      </c>
      <c r="O52" s="131">
        <f t="shared" si="4"/>
        <v>0</v>
      </c>
      <c r="P52" s="131">
        <f t="shared" si="5"/>
        <v>3</v>
      </c>
    </row>
    <row r="53" spans="1:16" ht="11.25" customHeight="1">
      <c r="A53" s="121" t="s">
        <v>215</v>
      </c>
      <c r="B53" s="130">
        <v>0</v>
      </c>
      <c r="C53" s="131">
        <v>0</v>
      </c>
      <c r="D53" s="131">
        <v>0</v>
      </c>
      <c r="E53" s="130">
        <v>0</v>
      </c>
      <c r="F53" s="131">
        <v>1</v>
      </c>
      <c r="G53" s="131">
        <v>1</v>
      </c>
      <c r="H53" s="130">
        <v>0</v>
      </c>
      <c r="I53" s="131">
        <v>0</v>
      </c>
      <c r="J53" s="131">
        <v>0</v>
      </c>
      <c r="K53" s="130">
        <v>0</v>
      </c>
      <c r="L53" s="131">
        <v>0</v>
      </c>
      <c r="M53" s="131">
        <v>0</v>
      </c>
      <c r="N53" s="130">
        <f t="shared" si="4"/>
        <v>0</v>
      </c>
      <c r="O53" s="131">
        <f t="shared" si="4"/>
        <v>1</v>
      </c>
      <c r="P53" s="131">
        <f t="shared" si="5"/>
        <v>1</v>
      </c>
    </row>
    <row r="54" spans="1:16" ht="11.25" customHeight="1">
      <c r="A54" s="121" t="s">
        <v>239</v>
      </c>
      <c r="B54" s="130">
        <v>0</v>
      </c>
      <c r="C54" s="131">
        <v>0</v>
      </c>
      <c r="D54" s="131">
        <v>0</v>
      </c>
      <c r="E54" s="130">
        <v>0</v>
      </c>
      <c r="F54" s="131">
        <v>1</v>
      </c>
      <c r="G54" s="131">
        <v>1</v>
      </c>
      <c r="H54" s="130">
        <v>0</v>
      </c>
      <c r="I54" s="131">
        <v>0</v>
      </c>
      <c r="J54" s="131">
        <v>0</v>
      </c>
      <c r="K54" s="130">
        <v>0</v>
      </c>
      <c r="L54" s="131">
        <v>0</v>
      </c>
      <c r="M54" s="131">
        <v>0</v>
      </c>
      <c r="N54" s="130">
        <f t="shared" si="4"/>
        <v>0</v>
      </c>
      <c r="O54" s="131">
        <f t="shared" si="4"/>
        <v>1</v>
      </c>
      <c r="P54" s="131">
        <f t="shared" si="5"/>
        <v>1</v>
      </c>
    </row>
    <row r="55" spans="1:16" ht="11.25" customHeight="1">
      <c r="A55" s="121" t="s">
        <v>430</v>
      </c>
      <c r="B55" s="130">
        <v>0</v>
      </c>
      <c r="C55" s="131">
        <v>0</v>
      </c>
      <c r="D55" s="131">
        <v>0</v>
      </c>
      <c r="E55" s="130">
        <v>0</v>
      </c>
      <c r="F55" s="131">
        <v>1</v>
      </c>
      <c r="G55" s="131">
        <v>1</v>
      </c>
      <c r="H55" s="130">
        <v>0</v>
      </c>
      <c r="I55" s="131">
        <v>0</v>
      </c>
      <c r="J55" s="131">
        <v>0</v>
      </c>
      <c r="K55" s="130">
        <v>0</v>
      </c>
      <c r="L55" s="131">
        <v>0</v>
      </c>
      <c r="M55" s="131">
        <v>0</v>
      </c>
      <c r="N55" s="130">
        <f t="shared" si="4"/>
        <v>0</v>
      </c>
      <c r="O55" s="131">
        <f t="shared" si="4"/>
        <v>1</v>
      </c>
      <c r="P55" s="131">
        <f t="shared" si="5"/>
        <v>1</v>
      </c>
    </row>
    <row r="56" spans="1:16" s="137" customFormat="1" ht="11.25" customHeight="1">
      <c r="A56" s="133" t="s">
        <v>8</v>
      </c>
      <c r="B56" s="134">
        <f aca="true" t="shared" si="6" ref="B56:P56">SUM(B12:B55)</f>
        <v>19</v>
      </c>
      <c r="C56" s="135">
        <f t="shared" si="6"/>
        <v>24</v>
      </c>
      <c r="D56" s="135">
        <f t="shared" si="6"/>
        <v>43</v>
      </c>
      <c r="E56" s="134">
        <f t="shared" si="6"/>
        <v>93</v>
      </c>
      <c r="F56" s="135">
        <f t="shared" si="6"/>
        <v>120</v>
      </c>
      <c r="G56" s="135">
        <f t="shared" si="6"/>
        <v>213</v>
      </c>
      <c r="H56" s="134">
        <f t="shared" si="6"/>
        <v>10</v>
      </c>
      <c r="I56" s="135">
        <f t="shared" si="6"/>
        <v>3</v>
      </c>
      <c r="J56" s="135">
        <f t="shared" si="6"/>
        <v>13</v>
      </c>
      <c r="K56" s="134">
        <f t="shared" si="6"/>
        <v>6</v>
      </c>
      <c r="L56" s="135">
        <f t="shared" si="6"/>
        <v>9</v>
      </c>
      <c r="M56" s="135">
        <f t="shared" si="6"/>
        <v>15</v>
      </c>
      <c r="N56" s="134">
        <f t="shared" si="6"/>
        <v>128</v>
      </c>
      <c r="O56" s="135">
        <f t="shared" si="6"/>
        <v>156</v>
      </c>
      <c r="P56" s="135">
        <f t="shared" si="6"/>
        <v>284</v>
      </c>
    </row>
    <row r="57" spans="1:16" s="137" customFormat="1" ht="11.25" customHeight="1">
      <c r="A57" s="133"/>
      <c r="B57" s="136"/>
      <c r="C57" s="136"/>
      <c r="D57" s="136"/>
      <c r="E57" s="136"/>
      <c r="F57" s="136"/>
      <c r="G57" s="136"/>
      <c r="H57" s="136"/>
      <c r="I57" s="136"/>
      <c r="J57" s="136"/>
      <c r="K57" s="136"/>
      <c r="L57" s="136"/>
      <c r="M57" s="136"/>
      <c r="N57" s="136"/>
      <c r="O57" s="136"/>
      <c r="P57" s="136"/>
    </row>
    <row r="58" spans="1:16" ht="21" customHeight="1">
      <c r="A58" s="317" t="s">
        <v>378</v>
      </c>
      <c r="B58" s="317"/>
      <c r="C58" s="317"/>
      <c r="D58" s="317"/>
      <c r="E58" s="317"/>
      <c r="F58" s="317"/>
      <c r="G58" s="317"/>
      <c r="H58" s="317"/>
      <c r="I58" s="317"/>
      <c r="J58" s="317"/>
      <c r="K58" s="317"/>
      <c r="L58" s="317"/>
      <c r="M58" s="317"/>
      <c r="N58" s="317"/>
      <c r="O58" s="317"/>
      <c r="P58" s="317"/>
    </row>
    <row r="59" spans="2:16" ht="11.25" customHeight="1">
      <c r="B59" s="136"/>
      <c r="C59" s="136"/>
      <c r="D59" s="136"/>
      <c r="E59" s="136"/>
      <c r="F59" s="136"/>
      <c r="G59" s="136"/>
      <c r="H59" s="136"/>
      <c r="I59" s="136"/>
      <c r="J59" s="136"/>
      <c r="K59" s="136"/>
      <c r="L59" s="136"/>
      <c r="M59" s="136"/>
      <c r="N59" s="136"/>
      <c r="O59" s="136"/>
      <c r="P59" s="136"/>
    </row>
    <row r="60" spans="1:16" ht="11.25" customHeight="1">
      <c r="A60" s="111" t="s">
        <v>166</v>
      </c>
      <c r="B60" s="112"/>
      <c r="C60" s="112"/>
      <c r="D60" s="113"/>
      <c r="E60" s="113"/>
      <c r="F60" s="113"/>
      <c r="G60" s="113"/>
      <c r="H60" s="113"/>
      <c r="I60" s="113"/>
      <c r="J60" s="113"/>
      <c r="K60" s="113"/>
      <c r="L60" s="113"/>
      <c r="M60" s="113"/>
      <c r="N60" s="113"/>
      <c r="O60" s="113"/>
      <c r="P60" s="113"/>
    </row>
    <row r="61" spans="1:16" ht="11.25" customHeight="1">
      <c r="A61" s="111" t="s">
        <v>302</v>
      </c>
      <c r="B61" s="112"/>
      <c r="C61" s="112"/>
      <c r="D61" s="113"/>
      <c r="E61" s="113"/>
      <c r="F61" s="113"/>
      <c r="G61" s="113"/>
      <c r="H61" s="113"/>
      <c r="I61" s="113"/>
      <c r="J61" s="113"/>
      <c r="K61" s="113"/>
      <c r="L61" s="113"/>
      <c r="M61" s="113"/>
      <c r="N61" s="113"/>
      <c r="O61" s="113"/>
      <c r="P61" s="113"/>
    </row>
    <row r="62" spans="1:16" ht="11.25" customHeight="1">
      <c r="A62" s="111"/>
      <c r="B62" s="112"/>
      <c r="C62" s="112"/>
      <c r="D62" s="113"/>
      <c r="E62" s="113"/>
      <c r="F62" s="113"/>
      <c r="G62" s="113"/>
      <c r="H62" s="113"/>
      <c r="I62" s="113"/>
      <c r="J62" s="113"/>
      <c r="K62" s="113"/>
      <c r="L62" s="113"/>
      <c r="M62" s="113"/>
      <c r="N62" s="113"/>
      <c r="O62" s="113"/>
      <c r="P62" s="113"/>
    </row>
    <row r="63" spans="1:16" ht="11.25" customHeight="1">
      <c r="A63" s="111" t="s">
        <v>118</v>
      </c>
      <c r="B63" s="112"/>
      <c r="C63" s="112"/>
      <c r="D63" s="113"/>
      <c r="E63" s="113"/>
      <c r="F63" s="113"/>
      <c r="G63" s="113"/>
      <c r="H63" s="113"/>
      <c r="I63" s="113"/>
      <c r="J63" s="113"/>
      <c r="K63" s="113"/>
      <c r="L63" s="113"/>
      <c r="M63" s="113"/>
      <c r="N63" s="113"/>
      <c r="O63" s="113"/>
      <c r="P63" s="113"/>
    </row>
    <row r="64" spans="1:4" ht="11.25" customHeight="1" thickBot="1">
      <c r="A64" s="114"/>
      <c r="B64" s="112"/>
      <c r="C64" s="112"/>
      <c r="D64" s="113"/>
    </row>
    <row r="65" spans="1:22" s="120" customFormat="1" ht="11.25" customHeight="1">
      <c r="A65" s="115"/>
      <c r="B65" s="319" t="s">
        <v>36</v>
      </c>
      <c r="C65" s="320"/>
      <c r="D65" s="321"/>
      <c r="E65" s="117"/>
      <c r="F65" s="116" t="s">
        <v>24</v>
      </c>
      <c r="G65" s="118"/>
      <c r="H65" s="117"/>
      <c r="I65" s="116" t="s">
        <v>25</v>
      </c>
      <c r="J65" s="118"/>
      <c r="K65" s="117"/>
      <c r="L65" s="116" t="s">
        <v>26</v>
      </c>
      <c r="M65" s="118"/>
      <c r="N65" s="117"/>
      <c r="O65" s="116" t="s">
        <v>8</v>
      </c>
      <c r="P65" s="119"/>
      <c r="Q65" s="38"/>
      <c r="R65" s="38"/>
      <c r="S65" s="38"/>
      <c r="T65" s="38"/>
      <c r="U65" s="38"/>
      <c r="V65" s="38"/>
    </row>
    <row r="66" spans="1:16" ht="11.25" customHeight="1">
      <c r="A66" s="121"/>
      <c r="B66" s="314" t="s">
        <v>38</v>
      </c>
      <c r="C66" s="315"/>
      <c r="D66" s="316"/>
      <c r="E66" s="123"/>
      <c r="F66" s="124"/>
      <c r="G66" s="125"/>
      <c r="H66" s="123"/>
      <c r="I66" s="124"/>
      <c r="J66" s="125"/>
      <c r="K66" s="123"/>
      <c r="L66" s="124"/>
      <c r="M66" s="125"/>
      <c r="N66" s="123"/>
      <c r="O66" s="124"/>
      <c r="P66" s="125"/>
    </row>
    <row r="67" spans="1:16" s="129" customFormat="1" ht="11.25" customHeight="1">
      <c r="A67" s="122" t="s">
        <v>324</v>
      </c>
      <c r="B67" s="126" t="s">
        <v>41</v>
      </c>
      <c r="C67" s="127" t="s">
        <v>42</v>
      </c>
      <c r="D67" s="128" t="s">
        <v>8</v>
      </c>
      <c r="E67" s="126" t="s">
        <v>41</v>
      </c>
      <c r="F67" s="127" t="s">
        <v>42</v>
      </c>
      <c r="G67" s="128" t="s">
        <v>8</v>
      </c>
      <c r="H67" s="126" t="s">
        <v>41</v>
      </c>
      <c r="I67" s="127" t="s">
        <v>42</v>
      </c>
      <c r="J67" s="128" t="s">
        <v>8</v>
      </c>
      <c r="K67" s="126" t="s">
        <v>41</v>
      </c>
      <c r="L67" s="127" t="s">
        <v>42</v>
      </c>
      <c r="M67" s="128" t="s">
        <v>8</v>
      </c>
      <c r="N67" s="126" t="s">
        <v>41</v>
      </c>
      <c r="O67" s="127" t="s">
        <v>42</v>
      </c>
      <c r="P67" s="128" t="s">
        <v>8</v>
      </c>
    </row>
    <row r="68" spans="1:16" s="129" customFormat="1" ht="11.25" customHeight="1">
      <c r="A68" s="289" t="s">
        <v>326</v>
      </c>
      <c r="B68" s="188">
        <v>0</v>
      </c>
      <c r="C68" s="189">
        <v>0</v>
      </c>
      <c r="D68" s="189">
        <v>0</v>
      </c>
      <c r="E68" s="188">
        <v>0</v>
      </c>
      <c r="F68" s="189">
        <v>2</v>
      </c>
      <c r="G68" s="189">
        <v>2</v>
      </c>
      <c r="H68" s="188">
        <v>0</v>
      </c>
      <c r="I68" s="189">
        <v>0</v>
      </c>
      <c r="J68" s="189">
        <v>0</v>
      </c>
      <c r="K68" s="188">
        <v>0</v>
      </c>
      <c r="L68" s="189">
        <v>0</v>
      </c>
      <c r="M68" s="189">
        <v>0</v>
      </c>
      <c r="N68" s="188">
        <f aca="true" t="shared" si="7" ref="N68:O71">B68+E68+H68+K68</f>
        <v>0</v>
      </c>
      <c r="O68" s="189">
        <f t="shared" si="7"/>
        <v>2</v>
      </c>
      <c r="P68" s="189">
        <f>SUM(N68:O68)</f>
        <v>2</v>
      </c>
    </row>
    <row r="69" spans="1:16" s="129" customFormat="1" ht="11.25" customHeight="1">
      <c r="A69" s="289" t="s">
        <v>363</v>
      </c>
      <c r="B69" s="188">
        <v>0</v>
      </c>
      <c r="C69" s="189">
        <v>0</v>
      </c>
      <c r="D69" s="189">
        <v>0</v>
      </c>
      <c r="E69" s="188">
        <v>0</v>
      </c>
      <c r="F69" s="189">
        <v>0</v>
      </c>
      <c r="G69" s="189">
        <v>0</v>
      </c>
      <c r="H69" s="188">
        <v>0</v>
      </c>
      <c r="I69" s="189">
        <v>0</v>
      </c>
      <c r="J69" s="189">
        <v>0</v>
      </c>
      <c r="K69" s="188">
        <v>1</v>
      </c>
      <c r="L69" s="189">
        <v>0</v>
      </c>
      <c r="M69" s="189">
        <v>1</v>
      </c>
      <c r="N69" s="188">
        <f t="shared" si="7"/>
        <v>1</v>
      </c>
      <c r="O69" s="189">
        <f t="shared" si="7"/>
        <v>0</v>
      </c>
      <c r="P69" s="189">
        <f>SUM(N69:O69)</f>
        <v>1</v>
      </c>
    </row>
    <row r="70" spans="1:16" s="129" customFormat="1" ht="11.25" customHeight="1">
      <c r="A70" s="289" t="s">
        <v>476</v>
      </c>
      <c r="B70" s="188">
        <v>0</v>
      </c>
      <c r="C70" s="189">
        <v>0</v>
      </c>
      <c r="D70" s="189">
        <v>0</v>
      </c>
      <c r="E70" s="188">
        <v>0</v>
      </c>
      <c r="F70" s="189">
        <v>0</v>
      </c>
      <c r="G70" s="189">
        <v>0</v>
      </c>
      <c r="H70" s="188">
        <v>0</v>
      </c>
      <c r="I70" s="189">
        <v>0</v>
      </c>
      <c r="J70" s="189">
        <v>0</v>
      </c>
      <c r="K70" s="188">
        <v>1</v>
      </c>
      <c r="L70" s="189">
        <v>0</v>
      </c>
      <c r="M70" s="189">
        <v>1</v>
      </c>
      <c r="N70" s="188">
        <f t="shared" si="7"/>
        <v>1</v>
      </c>
      <c r="O70" s="189">
        <f t="shared" si="7"/>
        <v>0</v>
      </c>
      <c r="P70" s="189">
        <f>SUM(N70:O70)</f>
        <v>1</v>
      </c>
    </row>
    <row r="71" spans="1:16" s="129" customFormat="1" ht="11.25" customHeight="1">
      <c r="A71" s="289" t="s">
        <v>426</v>
      </c>
      <c r="B71" s="188">
        <v>0</v>
      </c>
      <c r="C71" s="189">
        <v>0</v>
      </c>
      <c r="D71" s="189">
        <v>0</v>
      </c>
      <c r="E71" s="188">
        <v>1</v>
      </c>
      <c r="F71" s="189">
        <v>0</v>
      </c>
      <c r="G71" s="189">
        <v>1</v>
      </c>
      <c r="H71" s="188">
        <v>0</v>
      </c>
      <c r="I71" s="189">
        <v>0</v>
      </c>
      <c r="J71" s="189">
        <v>0</v>
      </c>
      <c r="K71" s="188">
        <v>0</v>
      </c>
      <c r="L71" s="189">
        <v>0</v>
      </c>
      <c r="M71" s="189">
        <v>0</v>
      </c>
      <c r="N71" s="188">
        <f t="shared" si="7"/>
        <v>1</v>
      </c>
      <c r="O71" s="189">
        <f t="shared" si="7"/>
        <v>0</v>
      </c>
      <c r="P71" s="189">
        <f>SUM(N71:O71)</f>
        <v>1</v>
      </c>
    </row>
    <row r="72" spans="1:16" ht="11.25" customHeight="1">
      <c r="A72" s="133" t="s">
        <v>8</v>
      </c>
      <c r="B72" s="190">
        <f aca="true" t="shared" si="8" ref="B72:P72">SUM(B68:B71)</f>
        <v>0</v>
      </c>
      <c r="C72" s="191">
        <f t="shared" si="8"/>
        <v>0</v>
      </c>
      <c r="D72" s="191">
        <f t="shared" si="8"/>
        <v>0</v>
      </c>
      <c r="E72" s="190">
        <f t="shared" si="8"/>
        <v>1</v>
      </c>
      <c r="F72" s="191">
        <f t="shared" si="8"/>
        <v>2</v>
      </c>
      <c r="G72" s="191">
        <f t="shared" si="8"/>
        <v>3</v>
      </c>
      <c r="H72" s="190">
        <f t="shared" si="8"/>
        <v>0</v>
      </c>
      <c r="I72" s="191">
        <f t="shared" si="8"/>
        <v>0</v>
      </c>
      <c r="J72" s="191">
        <f t="shared" si="8"/>
        <v>0</v>
      </c>
      <c r="K72" s="190">
        <f t="shared" si="8"/>
        <v>2</v>
      </c>
      <c r="L72" s="191">
        <f t="shared" si="8"/>
        <v>0</v>
      </c>
      <c r="M72" s="191">
        <f t="shared" si="8"/>
        <v>2</v>
      </c>
      <c r="N72" s="190">
        <f t="shared" si="8"/>
        <v>3</v>
      </c>
      <c r="O72" s="191">
        <f t="shared" si="8"/>
        <v>2</v>
      </c>
      <c r="P72" s="191">
        <f t="shared" si="8"/>
        <v>5</v>
      </c>
    </row>
    <row r="73" spans="2:16" ht="11.25" customHeight="1">
      <c r="B73" s="136"/>
      <c r="C73" s="136"/>
      <c r="D73" s="136"/>
      <c r="E73" s="136"/>
      <c r="F73" s="136"/>
      <c r="G73" s="136"/>
      <c r="H73" s="136"/>
      <c r="I73" s="136"/>
      <c r="J73" s="136"/>
      <c r="K73" s="136"/>
      <c r="L73" s="136"/>
      <c r="M73" s="136"/>
      <c r="N73" s="136"/>
      <c r="O73" s="136"/>
      <c r="P73" s="136"/>
    </row>
    <row r="74" spans="2:16" ht="11.25" customHeight="1">
      <c r="B74" s="136"/>
      <c r="C74" s="136"/>
      <c r="D74" s="136"/>
      <c r="E74" s="136"/>
      <c r="F74" s="136"/>
      <c r="G74" s="136"/>
      <c r="H74" s="136"/>
      <c r="I74" s="136"/>
      <c r="J74" s="136"/>
      <c r="K74" s="136"/>
      <c r="L74" s="136"/>
      <c r="M74" s="136"/>
      <c r="N74" s="136"/>
      <c r="O74" s="136"/>
      <c r="P74" s="136"/>
    </row>
    <row r="75" spans="1:16" s="137" customFormat="1" ht="11.25" customHeight="1">
      <c r="A75" s="108"/>
      <c r="B75" s="136"/>
      <c r="C75" s="136"/>
      <c r="D75" s="136"/>
      <c r="E75" s="136"/>
      <c r="F75" s="136"/>
      <c r="G75" s="136"/>
      <c r="H75" s="136"/>
      <c r="I75" s="136"/>
      <c r="J75" s="136"/>
      <c r="K75" s="136"/>
      <c r="L75" s="136"/>
      <c r="M75" s="136"/>
      <c r="N75" s="136"/>
      <c r="O75" s="136"/>
      <c r="P75" s="136"/>
    </row>
    <row r="76" spans="1:16" s="137" customFormat="1" ht="11.25" customHeight="1">
      <c r="A76" s="111" t="s">
        <v>33</v>
      </c>
      <c r="B76" s="112"/>
      <c r="C76" s="112"/>
      <c r="D76" s="113"/>
      <c r="E76" s="113"/>
      <c r="F76" s="113"/>
      <c r="G76" s="113"/>
      <c r="H76" s="113"/>
      <c r="I76" s="113"/>
      <c r="J76" s="113"/>
      <c r="K76" s="113"/>
      <c r="L76" s="113"/>
      <c r="M76" s="113"/>
      <c r="N76" s="113"/>
      <c r="O76" s="113"/>
      <c r="P76" s="113"/>
    </row>
    <row r="77" spans="1:16" s="277" customFormat="1" ht="11.25" customHeight="1">
      <c r="A77" s="267" t="s">
        <v>464</v>
      </c>
      <c r="B77" s="273"/>
      <c r="C77" s="273"/>
      <c r="D77" s="274"/>
      <c r="E77" s="274"/>
      <c r="F77" s="274"/>
      <c r="G77" s="274"/>
      <c r="H77" s="274"/>
      <c r="I77" s="274"/>
      <c r="J77" s="274"/>
      <c r="K77" s="274"/>
      <c r="L77" s="274"/>
      <c r="M77" s="274"/>
      <c r="N77" s="274"/>
      <c r="O77" s="274"/>
      <c r="P77" s="274"/>
    </row>
    <row r="78" spans="1:16" s="137" customFormat="1" ht="11.25" customHeight="1">
      <c r="A78" s="109"/>
      <c r="B78" s="109"/>
      <c r="C78" s="109"/>
      <c r="D78" s="110"/>
      <c r="E78" s="110"/>
      <c r="F78" s="110"/>
      <c r="G78" s="110"/>
      <c r="H78" s="110"/>
      <c r="I78" s="110"/>
      <c r="J78" s="110"/>
      <c r="K78" s="110"/>
      <c r="L78" s="110"/>
      <c r="M78" s="110"/>
      <c r="N78" s="110"/>
      <c r="O78" s="110"/>
      <c r="P78" s="110"/>
    </row>
    <row r="79" spans="1:16" ht="11.25" customHeight="1">
      <c r="A79" s="111" t="s">
        <v>216</v>
      </c>
      <c r="B79" s="112"/>
      <c r="C79" s="112"/>
      <c r="D79" s="113"/>
      <c r="E79" s="113"/>
      <c r="F79" s="113"/>
      <c r="G79" s="113"/>
      <c r="H79" s="113"/>
      <c r="I79" s="113"/>
      <c r="J79" s="113"/>
      <c r="K79" s="113"/>
      <c r="L79" s="113"/>
      <c r="M79" s="113"/>
      <c r="N79" s="113"/>
      <c r="O79" s="113"/>
      <c r="P79" s="113"/>
    </row>
    <row r="80" spans="1:16" ht="11.25" customHeight="1">
      <c r="A80" s="111" t="s">
        <v>217</v>
      </c>
      <c r="B80" s="112"/>
      <c r="C80" s="112"/>
      <c r="D80" s="113"/>
      <c r="E80" s="113"/>
      <c r="F80" s="113"/>
      <c r="G80" s="113"/>
      <c r="H80" s="113"/>
      <c r="I80" s="113"/>
      <c r="J80" s="113"/>
      <c r="K80" s="113"/>
      <c r="L80" s="113"/>
      <c r="M80" s="113"/>
      <c r="N80" s="113"/>
      <c r="O80" s="113"/>
      <c r="P80" s="113"/>
    </row>
    <row r="81" spans="1:16" ht="11.25" customHeight="1">
      <c r="A81" s="111"/>
      <c r="B81" s="112"/>
      <c r="C81" s="112"/>
      <c r="D81" s="113"/>
      <c r="E81" s="113"/>
      <c r="F81" s="113"/>
      <c r="G81" s="113"/>
      <c r="H81" s="113"/>
      <c r="I81" s="113"/>
      <c r="J81" s="113"/>
      <c r="K81" s="113"/>
      <c r="L81" s="113"/>
      <c r="M81" s="113"/>
      <c r="N81" s="113"/>
      <c r="O81" s="113"/>
      <c r="P81" s="113"/>
    </row>
    <row r="82" spans="1:16" ht="11.25" customHeight="1">
      <c r="A82" s="111" t="s">
        <v>118</v>
      </c>
      <c r="B82" s="112"/>
      <c r="C82" s="112"/>
      <c r="D82" s="113"/>
      <c r="E82" s="113"/>
      <c r="F82" s="113"/>
      <c r="G82" s="113"/>
      <c r="H82" s="113"/>
      <c r="I82" s="113"/>
      <c r="J82" s="113"/>
      <c r="K82" s="113"/>
      <c r="L82" s="113"/>
      <c r="M82" s="113"/>
      <c r="N82" s="113"/>
      <c r="O82" s="113"/>
      <c r="P82" s="113"/>
    </row>
    <row r="83" ht="11.25" customHeight="1" thickBot="1"/>
    <row r="84" spans="1:16" ht="11.25" customHeight="1">
      <c r="A84" s="115"/>
      <c r="B84" s="319" t="s">
        <v>36</v>
      </c>
      <c r="C84" s="320"/>
      <c r="D84" s="321"/>
      <c r="E84" s="117"/>
      <c r="F84" s="116" t="s">
        <v>24</v>
      </c>
      <c r="G84" s="118"/>
      <c r="H84" s="117"/>
      <c r="I84" s="116" t="s">
        <v>25</v>
      </c>
      <c r="J84" s="118"/>
      <c r="K84" s="117"/>
      <c r="L84" s="116" t="s">
        <v>26</v>
      </c>
      <c r="M84" s="118"/>
      <c r="N84" s="117"/>
      <c r="O84" s="116" t="s">
        <v>8</v>
      </c>
      <c r="P84" s="119"/>
    </row>
    <row r="85" spans="1:16" ht="11.25" customHeight="1">
      <c r="A85" s="121"/>
      <c r="B85" s="314" t="s">
        <v>38</v>
      </c>
      <c r="C85" s="315"/>
      <c r="D85" s="316"/>
      <c r="E85" s="123"/>
      <c r="F85" s="124"/>
      <c r="G85" s="125"/>
      <c r="H85" s="123"/>
      <c r="I85" s="124"/>
      <c r="J85" s="125"/>
      <c r="K85" s="123"/>
      <c r="L85" s="124"/>
      <c r="M85" s="125"/>
      <c r="N85" s="123"/>
      <c r="O85" s="124"/>
      <c r="P85" s="125"/>
    </row>
    <row r="86" spans="1:16" ht="11.25" customHeight="1">
      <c r="A86" s="122" t="s">
        <v>40</v>
      </c>
      <c r="B86" s="126" t="s">
        <v>41</v>
      </c>
      <c r="C86" s="127" t="s">
        <v>42</v>
      </c>
      <c r="D86" s="128" t="s">
        <v>8</v>
      </c>
      <c r="E86" s="126" t="s">
        <v>41</v>
      </c>
      <c r="F86" s="127" t="s">
        <v>42</v>
      </c>
      <c r="G86" s="128" t="s">
        <v>8</v>
      </c>
      <c r="H86" s="126" t="s">
        <v>41</v>
      </c>
      <c r="I86" s="127" t="s">
        <v>42</v>
      </c>
      <c r="J86" s="128" t="s">
        <v>8</v>
      </c>
      <c r="K86" s="126" t="s">
        <v>41</v>
      </c>
      <c r="L86" s="127" t="s">
        <v>42</v>
      </c>
      <c r="M86" s="128" t="s">
        <v>8</v>
      </c>
      <c r="N86" s="126" t="s">
        <v>41</v>
      </c>
      <c r="O86" s="127" t="s">
        <v>42</v>
      </c>
      <c r="P86" s="128" t="s">
        <v>8</v>
      </c>
    </row>
    <row r="87" spans="1:16" ht="11.25" customHeight="1">
      <c r="A87" s="121" t="s">
        <v>191</v>
      </c>
      <c r="B87" s="130">
        <v>73</v>
      </c>
      <c r="C87" s="131">
        <v>1</v>
      </c>
      <c r="D87" s="131">
        <v>74</v>
      </c>
      <c r="E87" s="130">
        <v>191</v>
      </c>
      <c r="F87" s="131">
        <v>2</v>
      </c>
      <c r="G87" s="131">
        <v>193</v>
      </c>
      <c r="H87" s="130">
        <v>11</v>
      </c>
      <c r="I87" s="131">
        <v>1</v>
      </c>
      <c r="J87" s="131">
        <v>12</v>
      </c>
      <c r="K87" s="130">
        <v>34</v>
      </c>
      <c r="L87" s="131">
        <v>0</v>
      </c>
      <c r="M87" s="131">
        <v>34</v>
      </c>
      <c r="N87" s="130">
        <f aca="true" t="shared" si="9" ref="N87:N151">B87+E87+H87+K87</f>
        <v>309</v>
      </c>
      <c r="O87" s="131">
        <f aca="true" t="shared" si="10" ref="O87:O151">C87+F87+I87+L87</f>
        <v>4</v>
      </c>
      <c r="P87" s="131">
        <f aca="true" t="shared" si="11" ref="P87:P127">SUM(N87:O87)</f>
        <v>313</v>
      </c>
    </row>
    <row r="88" spans="1:16" ht="11.25" customHeight="1">
      <c r="A88" s="121" t="s">
        <v>192</v>
      </c>
      <c r="B88" s="130">
        <v>6</v>
      </c>
      <c r="C88" s="131">
        <v>5</v>
      </c>
      <c r="D88" s="131">
        <v>11</v>
      </c>
      <c r="E88" s="130">
        <v>32</v>
      </c>
      <c r="F88" s="131">
        <v>18</v>
      </c>
      <c r="G88" s="131">
        <v>50</v>
      </c>
      <c r="H88" s="130">
        <v>11</v>
      </c>
      <c r="I88" s="131">
        <v>0</v>
      </c>
      <c r="J88" s="131">
        <v>11</v>
      </c>
      <c r="K88" s="130">
        <v>0</v>
      </c>
      <c r="L88" s="131">
        <v>0</v>
      </c>
      <c r="M88" s="131">
        <v>0</v>
      </c>
      <c r="N88" s="130">
        <f t="shared" si="9"/>
        <v>49</v>
      </c>
      <c r="O88" s="131">
        <f t="shared" si="10"/>
        <v>23</v>
      </c>
      <c r="P88" s="131">
        <f t="shared" si="11"/>
        <v>72</v>
      </c>
    </row>
    <row r="89" spans="1:16" ht="11.25" customHeight="1">
      <c r="A89" s="121" t="s">
        <v>193</v>
      </c>
      <c r="B89" s="130">
        <v>28</v>
      </c>
      <c r="C89" s="131">
        <v>22</v>
      </c>
      <c r="D89" s="131">
        <v>50</v>
      </c>
      <c r="E89" s="130">
        <v>48</v>
      </c>
      <c r="F89" s="131">
        <v>31</v>
      </c>
      <c r="G89" s="131">
        <v>79</v>
      </c>
      <c r="H89" s="130">
        <v>11</v>
      </c>
      <c r="I89" s="131">
        <v>10</v>
      </c>
      <c r="J89" s="131">
        <v>21</v>
      </c>
      <c r="K89" s="130">
        <v>7</v>
      </c>
      <c r="L89" s="131">
        <v>8</v>
      </c>
      <c r="M89" s="131">
        <v>15</v>
      </c>
      <c r="N89" s="130">
        <f aca="true" t="shared" si="12" ref="N89:N94">B89+E89+H89+K89</f>
        <v>94</v>
      </c>
      <c r="O89" s="131">
        <f aca="true" t="shared" si="13" ref="O89:O94">C89+F89+I89+L89</f>
        <v>71</v>
      </c>
      <c r="P89" s="131">
        <f aca="true" t="shared" si="14" ref="P89:P94">SUM(N89:O89)</f>
        <v>165</v>
      </c>
    </row>
    <row r="90" spans="1:16" s="120" customFormat="1" ht="11.25" customHeight="1">
      <c r="A90" s="121" t="s">
        <v>194</v>
      </c>
      <c r="B90" s="130">
        <v>4</v>
      </c>
      <c r="C90" s="131">
        <v>3</v>
      </c>
      <c r="D90" s="131">
        <v>7</v>
      </c>
      <c r="E90" s="130">
        <v>7</v>
      </c>
      <c r="F90" s="131">
        <v>6</v>
      </c>
      <c r="G90" s="131">
        <v>13</v>
      </c>
      <c r="H90" s="130">
        <v>0</v>
      </c>
      <c r="I90" s="131">
        <v>0</v>
      </c>
      <c r="J90" s="131">
        <v>0</v>
      </c>
      <c r="K90" s="130">
        <v>0</v>
      </c>
      <c r="L90" s="131">
        <v>0</v>
      </c>
      <c r="M90" s="131">
        <v>0</v>
      </c>
      <c r="N90" s="130">
        <f t="shared" si="12"/>
        <v>11</v>
      </c>
      <c r="O90" s="131">
        <f t="shared" si="13"/>
        <v>9</v>
      </c>
      <c r="P90" s="131">
        <f t="shared" si="14"/>
        <v>20</v>
      </c>
    </row>
    <row r="91" spans="1:16" s="120" customFormat="1" ht="11.25" customHeight="1">
      <c r="A91" s="121" t="s">
        <v>219</v>
      </c>
      <c r="B91" s="130">
        <v>5</v>
      </c>
      <c r="C91" s="131">
        <v>0</v>
      </c>
      <c r="D91" s="131">
        <v>5</v>
      </c>
      <c r="E91" s="130">
        <v>17</v>
      </c>
      <c r="F91" s="131">
        <v>0</v>
      </c>
      <c r="G91" s="131">
        <v>17</v>
      </c>
      <c r="H91" s="130">
        <v>0</v>
      </c>
      <c r="I91" s="131">
        <v>0</v>
      </c>
      <c r="J91" s="131">
        <v>0</v>
      </c>
      <c r="K91" s="130">
        <v>0</v>
      </c>
      <c r="L91" s="131">
        <v>0</v>
      </c>
      <c r="M91" s="131">
        <v>0</v>
      </c>
      <c r="N91" s="130">
        <f t="shared" si="12"/>
        <v>22</v>
      </c>
      <c r="O91" s="131">
        <f t="shared" si="13"/>
        <v>0</v>
      </c>
      <c r="P91" s="131">
        <f t="shared" si="14"/>
        <v>22</v>
      </c>
    </row>
    <row r="92" spans="1:16" ht="11.25" customHeight="1">
      <c r="A92" s="121" t="s">
        <v>220</v>
      </c>
      <c r="B92" s="130">
        <v>8</v>
      </c>
      <c r="C92" s="131">
        <v>0</v>
      </c>
      <c r="D92" s="131">
        <v>8</v>
      </c>
      <c r="E92" s="130">
        <v>0</v>
      </c>
      <c r="F92" s="131">
        <v>0</v>
      </c>
      <c r="G92" s="131">
        <v>0</v>
      </c>
      <c r="H92" s="130">
        <v>0</v>
      </c>
      <c r="I92" s="131">
        <v>0</v>
      </c>
      <c r="J92" s="131">
        <v>0</v>
      </c>
      <c r="K92" s="130">
        <v>0</v>
      </c>
      <c r="L92" s="131">
        <v>0</v>
      </c>
      <c r="M92" s="131">
        <v>0</v>
      </c>
      <c r="N92" s="130">
        <f t="shared" si="12"/>
        <v>8</v>
      </c>
      <c r="O92" s="131">
        <f t="shared" si="13"/>
        <v>0</v>
      </c>
      <c r="P92" s="131">
        <f t="shared" si="14"/>
        <v>8</v>
      </c>
    </row>
    <row r="93" spans="1:16" ht="11.25" customHeight="1">
      <c r="A93" s="121" t="s">
        <v>221</v>
      </c>
      <c r="B93" s="130">
        <v>7</v>
      </c>
      <c r="C93" s="131">
        <v>0</v>
      </c>
      <c r="D93" s="131">
        <v>7</v>
      </c>
      <c r="E93" s="130">
        <v>11</v>
      </c>
      <c r="F93" s="131">
        <v>2</v>
      </c>
      <c r="G93" s="131">
        <v>13</v>
      </c>
      <c r="H93" s="130">
        <v>0</v>
      </c>
      <c r="I93" s="131">
        <v>0</v>
      </c>
      <c r="J93" s="131">
        <v>0</v>
      </c>
      <c r="K93" s="130">
        <v>0</v>
      </c>
      <c r="L93" s="131">
        <v>0</v>
      </c>
      <c r="M93" s="131">
        <v>0</v>
      </c>
      <c r="N93" s="130">
        <f t="shared" si="12"/>
        <v>18</v>
      </c>
      <c r="O93" s="131">
        <f t="shared" si="13"/>
        <v>2</v>
      </c>
      <c r="P93" s="131">
        <f t="shared" si="14"/>
        <v>20</v>
      </c>
    </row>
    <row r="94" spans="1:16" ht="11.25" customHeight="1">
      <c r="A94" s="121" t="s">
        <v>195</v>
      </c>
      <c r="B94" s="130">
        <v>20</v>
      </c>
      <c r="C94" s="131">
        <v>2</v>
      </c>
      <c r="D94" s="131">
        <v>22</v>
      </c>
      <c r="E94" s="130">
        <v>101</v>
      </c>
      <c r="F94" s="131">
        <v>1</v>
      </c>
      <c r="G94" s="131">
        <v>102</v>
      </c>
      <c r="H94" s="130">
        <v>7</v>
      </c>
      <c r="I94" s="131">
        <v>0</v>
      </c>
      <c r="J94" s="131">
        <v>7</v>
      </c>
      <c r="K94" s="130">
        <v>18</v>
      </c>
      <c r="L94" s="131">
        <v>0</v>
      </c>
      <c r="M94" s="131">
        <v>18</v>
      </c>
      <c r="N94" s="130">
        <f t="shared" si="12"/>
        <v>146</v>
      </c>
      <c r="O94" s="131">
        <f t="shared" si="13"/>
        <v>3</v>
      </c>
      <c r="P94" s="131">
        <f t="shared" si="14"/>
        <v>149</v>
      </c>
    </row>
    <row r="95" spans="1:16" ht="11.25" customHeight="1">
      <c r="A95" s="121" t="s">
        <v>389</v>
      </c>
      <c r="B95" s="130">
        <v>5</v>
      </c>
      <c r="C95" s="131">
        <v>0</v>
      </c>
      <c r="D95" s="131">
        <v>5</v>
      </c>
      <c r="E95" s="130">
        <v>6</v>
      </c>
      <c r="F95" s="131">
        <v>1</v>
      </c>
      <c r="G95" s="131">
        <v>7</v>
      </c>
      <c r="H95" s="130">
        <v>0</v>
      </c>
      <c r="I95" s="131">
        <v>0</v>
      </c>
      <c r="J95" s="131">
        <v>0</v>
      </c>
      <c r="K95" s="130">
        <v>0</v>
      </c>
      <c r="L95" s="131">
        <v>0</v>
      </c>
      <c r="M95" s="131">
        <v>0</v>
      </c>
      <c r="N95" s="130">
        <f t="shared" si="9"/>
        <v>11</v>
      </c>
      <c r="O95" s="131">
        <f t="shared" si="10"/>
        <v>1</v>
      </c>
      <c r="P95" s="131">
        <f aca="true" t="shared" si="15" ref="P95:P100">SUM(N95:O95)</f>
        <v>12</v>
      </c>
    </row>
    <row r="96" spans="1:16" ht="11.25" customHeight="1">
      <c r="A96" s="121" t="s">
        <v>153</v>
      </c>
      <c r="B96" s="130">
        <v>2</v>
      </c>
      <c r="C96" s="131">
        <v>5</v>
      </c>
      <c r="D96" s="131">
        <v>7</v>
      </c>
      <c r="E96" s="130">
        <v>0</v>
      </c>
      <c r="F96" s="131">
        <v>1</v>
      </c>
      <c r="G96" s="131">
        <v>1</v>
      </c>
      <c r="H96" s="130">
        <v>5</v>
      </c>
      <c r="I96" s="131">
        <v>11</v>
      </c>
      <c r="J96" s="131">
        <v>16</v>
      </c>
      <c r="K96" s="130">
        <v>0</v>
      </c>
      <c r="L96" s="131">
        <v>2</v>
      </c>
      <c r="M96" s="131">
        <v>2</v>
      </c>
      <c r="N96" s="130">
        <f t="shared" si="9"/>
        <v>7</v>
      </c>
      <c r="O96" s="131">
        <f t="shared" si="10"/>
        <v>19</v>
      </c>
      <c r="P96" s="131">
        <f t="shared" si="15"/>
        <v>26</v>
      </c>
    </row>
    <row r="97" spans="1:16" ht="11.25" customHeight="1">
      <c r="A97" s="121" t="s">
        <v>356</v>
      </c>
      <c r="B97" s="130">
        <v>10</v>
      </c>
      <c r="C97" s="131">
        <v>0</v>
      </c>
      <c r="D97" s="131">
        <v>10</v>
      </c>
      <c r="E97" s="130">
        <v>0</v>
      </c>
      <c r="F97" s="131">
        <v>0</v>
      </c>
      <c r="G97" s="131">
        <v>0</v>
      </c>
      <c r="H97" s="130">
        <v>0</v>
      </c>
      <c r="I97" s="131">
        <v>0</v>
      </c>
      <c r="J97" s="131">
        <v>0</v>
      </c>
      <c r="K97" s="130">
        <v>0</v>
      </c>
      <c r="L97" s="131">
        <v>0</v>
      </c>
      <c r="M97" s="131">
        <v>0</v>
      </c>
      <c r="N97" s="130">
        <f t="shared" si="9"/>
        <v>10</v>
      </c>
      <c r="O97" s="131">
        <f t="shared" si="10"/>
        <v>0</v>
      </c>
      <c r="P97" s="131">
        <f t="shared" si="15"/>
        <v>10</v>
      </c>
    </row>
    <row r="98" spans="1:16" s="120" customFormat="1" ht="11.25" customHeight="1">
      <c r="A98" s="121" t="s">
        <v>323</v>
      </c>
      <c r="B98" s="130">
        <v>0</v>
      </c>
      <c r="C98" s="131">
        <v>0</v>
      </c>
      <c r="D98" s="131">
        <v>0</v>
      </c>
      <c r="E98" s="130">
        <v>0</v>
      </c>
      <c r="F98" s="131">
        <v>0</v>
      </c>
      <c r="G98" s="131">
        <v>0</v>
      </c>
      <c r="H98" s="130">
        <v>5</v>
      </c>
      <c r="I98" s="131">
        <v>1</v>
      </c>
      <c r="J98" s="131">
        <v>6</v>
      </c>
      <c r="K98" s="130">
        <v>0</v>
      </c>
      <c r="L98" s="131">
        <v>0</v>
      </c>
      <c r="M98" s="131">
        <v>0</v>
      </c>
      <c r="N98" s="130">
        <f t="shared" si="9"/>
        <v>5</v>
      </c>
      <c r="O98" s="131">
        <f t="shared" si="10"/>
        <v>1</v>
      </c>
      <c r="P98" s="131">
        <f t="shared" si="15"/>
        <v>6</v>
      </c>
    </row>
    <row r="99" spans="1:16" ht="11.25" customHeight="1">
      <c r="A99" s="121" t="s">
        <v>222</v>
      </c>
      <c r="B99" s="130">
        <v>37</v>
      </c>
      <c r="C99" s="131">
        <v>0</v>
      </c>
      <c r="D99" s="131">
        <v>37</v>
      </c>
      <c r="E99" s="130">
        <v>74</v>
      </c>
      <c r="F99" s="131">
        <v>0</v>
      </c>
      <c r="G99" s="131">
        <v>74</v>
      </c>
      <c r="H99" s="130">
        <v>9</v>
      </c>
      <c r="I99" s="131">
        <v>0</v>
      </c>
      <c r="J99" s="131">
        <v>9</v>
      </c>
      <c r="K99" s="130">
        <v>0</v>
      </c>
      <c r="L99" s="131">
        <v>0</v>
      </c>
      <c r="M99" s="131">
        <v>0</v>
      </c>
      <c r="N99" s="130">
        <f t="shared" si="9"/>
        <v>120</v>
      </c>
      <c r="O99" s="131">
        <f t="shared" si="10"/>
        <v>0</v>
      </c>
      <c r="P99" s="131">
        <f t="shared" si="15"/>
        <v>120</v>
      </c>
    </row>
    <row r="100" spans="1:16" s="129" customFormat="1" ht="11.25" customHeight="1">
      <c r="A100" s="121" t="s">
        <v>481</v>
      </c>
      <c r="B100" s="130">
        <v>0</v>
      </c>
      <c r="C100" s="131">
        <v>1</v>
      </c>
      <c r="D100" s="131">
        <v>1</v>
      </c>
      <c r="E100" s="130">
        <v>0</v>
      </c>
      <c r="F100" s="131">
        <v>0</v>
      </c>
      <c r="G100" s="131">
        <v>0</v>
      </c>
      <c r="H100" s="130">
        <v>0</v>
      </c>
      <c r="I100" s="131">
        <v>0</v>
      </c>
      <c r="J100" s="131">
        <v>0</v>
      </c>
      <c r="K100" s="130">
        <v>0</v>
      </c>
      <c r="L100" s="131">
        <v>0</v>
      </c>
      <c r="M100" s="131">
        <v>0</v>
      </c>
      <c r="N100" s="130">
        <f t="shared" si="9"/>
        <v>0</v>
      </c>
      <c r="O100" s="131">
        <f t="shared" si="10"/>
        <v>1</v>
      </c>
      <c r="P100" s="131">
        <f t="shared" si="15"/>
        <v>1</v>
      </c>
    </row>
    <row r="101" spans="1:16" ht="11.25" customHeight="1">
      <c r="A101" s="121" t="s">
        <v>196</v>
      </c>
      <c r="B101" s="130">
        <v>41</v>
      </c>
      <c r="C101" s="131">
        <v>0</v>
      </c>
      <c r="D101" s="131">
        <v>41</v>
      </c>
      <c r="E101" s="130">
        <v>103</v>
      </c>
      <c r="F101" s="131">
        <v>0</v>
      </c>
      <c r="G101" s="131">
        <v>103</v>
      </c>
      <c r="H101" s="130">
        <v>28</v>
      </c>
      <c r="I101" s="131">
        <v>0</v>
      </c>
      <c r="J101" s="131">
        <v>28</v>
      </c>
      <c r="K101" s="130">
        <v>25</v>
      </c>
      <c r="L101" s="131">
        <v>0</v>
      </c>
      <c r="M101" s="131">
        <v>25</v>
      </c>
      <c r="N101" s="130">
        <f t="shared" si="9"/>
        <v>197</v>
      </c>
      <c r="O101" s="131">
        <f t="shared" si="10"/>
        <v>0</v>
      </c>
      <c r="P101" s="131">
        <f t="shared" si="11"/>
        <v>197</v>
      </c>
    </row>
    <row r="102" spans="1:16" ht="11.25" customHeight="1">
      <c r="A102" s="121" t="s">
        <v>197</v>
      </c>
      <c r="B102" s="130">
        <v>2</v>
      </c>
      <c r="C102" s="131">
        <v>0</v>
      </c>
      <c r="D102" s="131">
        <v>2</v>
      </c>
      <c r="E102" s="130">
        <v>25</v>
      </c>
      <c r="F102" s="131">
        <v>1</v>
      </c>
      <c r="G102" s="131">
        <v>26</v>
      </c>
      <c r="H102" s="130">
        <v>0</v>
      </c>
      <c r="I102" s="131">
        <v>0</v>
      </c>
      <c r="J102" s="131">
        <v>0</v>
      </c>
      <c r="K102" s="130">
        <v>11</v>
      </c>
      <c r="L102" s="131">
        <v>0</v>
      </c>
      <c r="M102" s="131">
        <v>11</v>
      </c>
      <c r="N102" s="130">
        <f t="shared" si="9"/>
        <v>38</v>
      </c>
      <c r="O102" s="131">
        <f t="shared" si="10"/>
        <v>1</v>
      </c>
      <c r="P102" s="131">
        <f t="shared" si="11"/>
        <v>39</v>
      </c>
    </row>
    <row r="103" spans="1:16" ht="11.25" customHeight="1">
      <c r="A103" s="121" t="s">
        <v>198</v>
      </c>
      <c r="B103" s="130">
        <v>1</v>
      </c>
      <c r="C103" s="131">
        <v>5</v>
      </c>
      <c r="D103" s="131">
        <v>6</v>
      </c>
      <c r="E103" s="130">
        <v>2</v>
      </c>
      <c r="F103" s="131">
        <v>14</v>
      </c>
      <c r="G103" s="131">
        <v>16</v>
      </c>
      <c r="H103" s="130">
        <v>0</v>
      </c>
      <c r="I103" s="131">
        <v>0</v>
      </c>
      <c r="J103" s="131">
        <v>0</v>
      </c>
      <c r="K103" s="130">
        <v>3</v>
      </c>
      <c r="L103" s="131">
        <v>8</v>
      </c>
      <c r="M103" s="131">
        <v>11</v>
      </c>
      <c r="N103" s="130">
        <f t="shared" si="9"/>
        <v>6</v>
      </c>
      <c r="O103" s="131">
        <f t="shared" si="10"/>
        <v>27</v>
      </c>
      <c r="P103" s="131">
        <f>SUM(N103:O103)</f>
        <v>33</v>
      </c>
    </row>
    <row r="104" spans="1:16" ht="11.25" customHeight="1">
      <c r="A104" s="121" t="s">
        <v>223</v>
      </c>
      <c r="B104" s="130">
        <v>21</v>
      </c>
      <c r="C104" s="131">
        <v>8</v>
      </c>
      <c r="D104" s="131">
        <v>29</v>
      </c>
      <c r="E104" s="130">
        <v>64</v>
      </c>
      <c r="F104" s="131">
        <v>21</v>
      </c>
      <c r="G104" s="131">
        <v>85</v>
      </c>
      <c r="H104" s="130">
        <v>0</v>
      </c>
      <c r="I104" s="131">
        <v>0</v>
      </c>
      <c r="J104" s="131">
        <v>0</v>
      </c>
      <c r="K104" s="130">
        <v>6</v>
      </c>
      <c r="L104" s="131">
        <v>2</v>
      </c>
      <c r="M104" s="131">
        <v>8</v>
      </c>
      <c r="N104" s="130">
        <f t="shared" si="9"/>
        <v>91</v>
      </c>
      <c r="O104" s="131">
        <f t="shared" si="10"/>
        <v>31</v>
      </c>
      <c r="P104" s="131">
        <f t="shared" si="11"/>
        <v>122</v>
      </c>
    </row>
    <row r="105" spans="1:16" ht="11.25" customHeight="1">
      <c r="A105" s="121" t="s">
        <v>224</v>
      </c>
      <c r="B105" s="130">
        <v>0</v>
      </c>
      <c r="C105" s="131">
        <v>0</v>
      </c>
      <c r="D105" s="131">
        <v>0</v>
      </c>
      <c r="E105" s="130">
        <v>6</v>
      </c>
      <c r="F105" s="131">
        <v>1</v>
      </c>
      <c r="G105" s="131">
        <v>7</v>
      </c>
      <c r="H105" s="130">
        <v>11</v>
      </c>
      <c r="I105" s="131">
        <v>2</v>
      </c>
      <c r="J105" s="131">
        <v>13</v>
      </c>
      <c r="K105" s="130">
        <v>0</v>
      </c>
      <c r="L105" s="131">
        <v>0</v>
      </c>
      <c r="M105" s="131">
        <v>0</v>
      </c>
      <c r="N105" s="130">
        <f t="shared" si="9"/>
        <v>17</v>
      </c>
      <c r="O105" s="131">
        <f t="shared" si="10"/>
        <v>3</v>
      </c>
      <c r="P105" s="131">
        <f>SUM(N105:O105)</f>
        <v>20</v>
      </c>
    </row>
    <row r="106" spans="1:16" ht="11.25" customHeight="1">
      <c r="A106" s="121" t="s">
        <v>199</v>
      </c>
      <c r="B106" s="130">
        <v>25</v>
      </c>
      <c r="C106" s="131">
        <v>0</v>
      </c>
      <c r="D106" s="131">
        <v>25</v>
      </c>
      <c r="E106" s="130">
        <v>20</v>
      </c>
      <c r="F106" s="131">
        <v>0</v>
      </c>
      <c r="G106" s="131">
        <v>20</v>
      </c>
      <c r="H106" s="130">
        <v>0</v>
      </c>
      <c r="I106" s="131">
        <v>0</v>
      </c>
      <c r="J106" s="131">
        <v>0</v>
      </c>
      <c r="K106" s="130">
        <v>0</v>
      </c>
      <c r="L106" s="131">
        <v>0</v>
      </c>
      <c r="M106" s="131">
        <v>0</v>
      </c>
      <c r="N106" s="130">
        <f t="shared" si="9"/>
        <v>45</v>
      </c>
      <c r="O106" s="131">
        <f t="shared" si="10"/>
        <v>0</v>
      </c>
      <c r="P106" s="131">
        <f t="shared" si="11"/>
        <v>45</v>
      </c>
    </row>
    <row r="107" spans="1:16" ht="9.75">
      <c r="A107" s="132" t="s">
        <v>225</v>
      </c>
      <c r="B107" s="130">
        <v>3</v>
      </c>
      <c r="C107" s="131">
        <v>0</v>
      </c>
      <c r="D107" s="131">
        <v>3</v>
      </c>
      <c r="E107" s="130">
        <v>234</v>
      </c>
      <c r="F107" s="131">
        <v>4</v>
      </c>
      <c r="G107" s="131">
        <v>238</v>
      </c>
      <c r="H107" s="130">
        <v>20</v>
      </c>
      <c r="I107" s="131">
        <v>0</v>
      </c>
      <c r="J107" s="131">
        <v>20</v>
      </c>
      <c r="K107" s="130">
        <v>36</v>
      </c>
      <c r="L107" s="131">
        <v>0</v>
      </c>
      <c r="M107" s="131">
        <v>36</v>
      </c>
      <c r="N107" s="130">
        <f t="shared" si="9"/>
        <v>293</v>
      </c>
      <c r="O107" s="131">
        <f t="shared" si="10"/>
        <v>4</v>
      </c>
      <c r="P107" s="131">
        <f t="shared" si="11"/>
        <v>297</v>
      </c>
    </row>
    <row r="108" spans="1:16" ht="11.25" customHeight="1">
      <c r="A108" s="261" t="s">
        <v>492</v>
      </c>
      <c r="B108" s="130">
        <v>0</v>
      </c>
      <c r="C108" s="131">
        <v>0</v>
      </c>
      <c r="D108" s="131">
        <v>0</v>
      </c>
      <c r="E108" s="130">
        <v>0</v>
      </c>
      <c r="F108" s="131">
        <v>0</v>
      </c>
      <c r="G108" s="131">
        <v>0</v>
      </c>
      <c r="H108" s="130">
        <v>0</v>
      </c>
      <c r="I108" s="131">
        <v>0</v>
      </c>
      <c r="J108" s="131">
        <v>0</v>
      </c>
      <c r="K108" s="130">
        <v>2</v>
      </c>
      <c r="L108" s="131">
        <v>0</v>
      </c>
      <c r="M108" s="131">
        <v>2</v>
      </c>
      <c r="N108" s="130">
        <f t="shared" si="9"/>
        <v>2</v>
      </c>
      <c r="O108" s="131">
        <f t="shared" si="10"/>
        <v>0</v>
      </c>
      <c r="P108" s="131">
        <f>SUM(N108:O108)</f>
        <v>2</v>
      </c>
    </row>
    <row r="109" spans="1:16" ht="11.25" customHeight="1">
      <c r="A109" s="132" t="s">
        <v>200</v>
      </c>
      <c r="B109" s="130">
        <v>2</v>
      </c>
      <c r="C109" s="131">
        <v>1</v>
      </c>
      <c r="D109" s="131">
        <v>3</v>
      </c>
      <c r="E109" s="130">
        <v>30</v>
      </c>
      <c r="F109" s="131">
        <v>20</v>
      </c>
      <c r="G109" s="131">
        <v>50</v>
      </c>
      <c r="H109" s="130">
        <v>0</v>
      </c>
      <c r="I109" s="131">
        <v>0</v>
      </c>
      <c r="J109" s="131">
        <v>0</v>
      </c>
      <c r="K109" s="130">
        <v>5</v>
      </c>
      <c r="L109" s="131">
        <v>6</v>
      </c>
      <c r="M109" s="131">
        <v>11</v>
      </c>
      <c r="N109" s="130">
        <f t="shared" si="9"/>
        <v>37</v>
      </c>
      <c r="O109" s="131">
        <f t="shared" si="10"/>
        <v>27</v>
      </c>
      <c r="P109" s="131">
        <f>SUM(N109:O109)</f>
        <v>64</v>
      </c>
    </row>
    <row r="110" spans="1:16" ht="11.25" customHeight="1">
      <c r="A110" s="121" t="s">
        <v>404</v>
      </c>
      <c r="B110" s="130">
        <v>2</v>
      </c>
      <c r="C110" s="131">
        <v>5</v>
      </c>
      <c r="D110" s="131">
        <v>7</v>
      </c>
      <c r="E110" s="130">
        <v>10</v>
      </c>
      <c r="F110" s="131">
        <v>26</v>
      </c>
      <c r="G110" s="131">
        <v>36</v>
      </c>
      <c r="H110" s="130">
        <v>3</v>
      </c>
      <c r="I110" s="131">
        <v>11</v>
      </c>
      <c r="J110" s="131">
        <v>14</v>
      </c>
      <c r="K110" s="130">
        <v>7</v>
      </c>
      <c r="L110" s="131">
        <v>4</v>
      </c>
      <c r="M110" s="131">
        <v>11</v>
      </c>
      <c r="N110" s="130">
        <f t="shared" si="9"/>
        <v>22</v>
      </c>
      <c r="O110" s="131">
        <f t="shared" si="10"/>
        <v>46</v>
      </c>
      <c r="P110" s="131">
        <f t="shared" si="11"/>
        <v>68</v>
      </c>
    </row>
    <row r="111" spans="1:16" ht="11.25" customHeight="1">
      <c r="A111" s="121" t="s">
        <v>318</v>
      </c>
      <c r="B111" s="130">
        <v>5</v>
      </c>
      <c r="C111" s="131">
        <v>27</v>
      </c>
      <c r="D111" s="131">
        <v>32</v>
      </c>
      <c r="E111" s="130">
        <v>37</v>
      </c>
      <c r="F111" s="131">
        <v>88</v>
      </c>
      <c r="G111" s="131">
        <v>125</v>
      </c>
      <c r="H111" s="130">
        <v>0</v>
      </c>
      <c r="I111" s="131">
        <v>15</v>
      </c>
      <c r="J111" s="131">
        <v>15</v>
      </c>
      <c r="K111" s="130">
        <v>0</v>
      </c>
      <c r="L111" s="131">
        <v>0</v>
      </c>
      <c r="M111" s="131">
        <v>0</v>
      </c>
      <c r="N111" s="130">
        <f t="shared" si="9"/>
        <v>42</v>
      </c>
      <c r="O111" s="131">
        <f t="shared" si="10"/>
        <v>130</v>
      </c>
      <c r="P111" s="131">
        <f t="shared" si="11"/>
        <v>172</v>
      </c>
    </row>
    <row r="112" spans="1:16" ht="11.25" customHeight="1">
      <c r="A112" s="121" t="s">
        <v>226</v>
      </c>
      <c r="B112" s="130">
        <v>0</v>
      </c>
      <c r="C112" s="131">
        <v>0</v>
      </c>
      <c r="D112" s="131">
        <v>0</v>
      </c>
      <c r="E112" s="130">
        <v>4</v>
      </c>
      <c r="F112" s="131">
        <v>2</v>
      </c>
      <c r="G112" s="131">
        <v>6</v>
      </c>
      <c r="H112" s="130">
        <v>0</v>
      </c>
      <c r="I112" s="131">
        <v>0</v>
      </c>
      <c r="J112" s="131">
        <v>0</v>
      </c>
      <c r="K112" s="130">
        <v>10</v>
      </c>
      <c r="L112" s="131">
        <v>0</v>
      </c>
      <c r="M112" s="131">
        <v>10</v>
      </c>
      <c r="N112" s="130">
        <f t="shared" si="9"/>
        <v>14</v>
      </c>
      <c r="O112" s="131">
        <f t="shared" si="10"/>
        <v>2</v>
      </c>
      <c r="P112" s="131">
        <f t="shared" si="11"/>
        <v>16</v>
      </c>
    </row>
    <row r="113" spans="1:16" ht="11.25" customHeight="1">
      <c r="A113" s="132" t="s">
        <v>286</v>
      </c>
      <c r="B113" s="130">
        <v>11</v>
      </c>
      <c r="C113" s="131">
        <v>160</v>
      </c>
      <c r="D113" s="131">
        <v>171</v>
      </c>
      <c r="E113" s="130">
        <v>11</v>
      </c>
      <c r="F113" s="131">
        <v>262</v>
      </c>
      <c r="G113" s="131">
        <v>273</v>
      </c>
      <c r="H113" s="130">
        <v>2</v>
      </c>
      <c r="I113" s="131">
        <v>42</v>
      </c>
      <c r="J113" s="131">
        <v>44</v>
      </c>
      <c r="K113" s="130">
        <v>2</v>
      </c>
      <c r="L113" s="131">
        <v>31</v>
      </c>
      <c r="M113" s="131">
        <v>33</v>
      </c>
      <c r="N113" s="130">
        <f t="shared" si="9"/>
        <v>26</v>
      </c>
      <c r="O113" s="131">
        <f t="shared" si="10"/>
        <v>495</v>
      </c>
      <c r="P113" s="131">
        <f t="shared" si="11"/>
        <v>521</v>
      </c>
    </row>
    <row r="114" spans="1:16" ht="11.25" customHeight="1">
      <c r="A114" s="121" t="s">
        <v>201</v>
      </c>
      <c r="B114" s="130">
        <v>9</v>
      </c>
      <c r="C114" s="131">
        <v>11</v>
      </c>
      <c r="D114" s="131">
        <v>20</v>
      </c>
      <c r="E114" s="130">
        <v>12</v>
      </c>
      <c r="F114" s="131">
        <v>18</v>
      </c>
      <c r="G114" s="131">
        <v>30</v>
      </c>
      <c r="H114" s="130">
        <v>2</v>
      </c>
      <c r="I114" s="131">
        <v>4</v>
      </c>
      <c r="J114" s="131">
        <v>6</v>
      </c>
      <c r="K114" s="130">
        <v>0</v>
      </c>
      <c r="L114" s="131">
        <v>0</v>
      </c>
      <c r="M114" s="131">
        <v>0</v>
      </c>
      <c r="N114" s="130">
        <f t="shared" si="9"/>
        <v>23</v>
      </c>
      <c r="O114" s="131">
        <f t="shared" si="10"/>
        <v>33</v>
      </c>
      <c r="P114" s="131">
        <f>SUM(N114:O114)</f>
        <v>56</v>
      </c>
    </row>
    <row r="115" spans="1:16" ht="11.25" customHeight="1">
      <c r="A115" s="121" t="s">
        <v>482</v>
      </c>
      <c r="B115" s="130">
        <v>1</v>
      </c>
      <c r="C115" s="131">
        <v>3</v>
      </c>
      <c r="D115" s="131">
        <v>4</v>
      </c>
      <c r="E115" s="130">
        <v>0</v>
      </c>
      <c r="F115" s="131">
        <v>0</v>
      </c>
      <c r="G115" s="131">
        <v>0</v>
      </c>
      <c r="H115" s="130">
        <v>0</v>
      </c>
      <c r="I115" s="131">
        <v>0</v>
      </c>
      <c r="J115" s="131">
        <v>0</v>
      </c>
      <c r="K115" s="130">
        <v>0</v>
      </c>
      <c r="L115" s="131">
        <v>0</v>
      </c>
      <c r="M115" s="131">
        <v>0</v>
      </c>
      <c r="N115" s="130">
        <f t="shared" si="9"/>
        <v>1</v>
      </c>
      <c r="O115" s="131">
        <f t="shared" si="10"/>
        <v>3</v>
      </c>
      <c r="P115" s="131">
        <f t="shared" si="11"/>
        <v>4</v>
      </c>
    </row>
    <row r="116" spans="1:16" ht="11.25" customHeight="1">
      <c r="A116" s="121" t="s">
        <v>202</v>
      </c>
      <c r="B116" s="130">
        <v>41</v>
      </c>
      <c r="C116" s="131">
        <v>0</v>
      </c>
      <c r="D116" s="131">
        <v>41</v>
      </c>
      <c r="E116" s="130">
        <v>65</v>
      </c>
      <c r="F116" s="131">
        <v>0</v>
      </c>
      <c r="G116" s="131">
        <v>65</v>
      </c>
      <c r="H116" s="130">
        <v>17</v>
      </c>
      <c r="I116" s="131">
        <v>0</v>
      </c>
      <c r="J116" s="131">
        <v>17</v>
      </c>
      <c r="K116" s="130">
        <v>17</v>
      </c>
      <c r="L116" s="131">
        <v>0</v>
      </c>
      <c r="M116" s="131">
        <v>17</v>
      </c>
      <c r="N116" s="130">
        <f t="shared" si="9"/>
        <v>140</v>
      </c>
      <c r="O116" s="131">
        <f t="shared" si="10"/>
        <v>0</v>
      </c>
      <c r="P116" s="131">
        <f t="shared" si="11"/>
        <v>140</v>
      </c>
    </row>
    <row r="117" spans="1:16" ht="11.25" customHeight="1">
      <c r="A117" s="121" t="s">
        <v>227</v>
      </c>
      <c r="B117" s="130">
        <v>168</v>
      </c>
      <c r="C117" s="131">
        <v>1</v>
      </c>
      <c r="D117" s="131">
        <v>169</v>
      </c>
      <c r="E117" s="130">
        <v>361</v>
      </c>
      <c r="F117" s="131">
        <v>3</v>
      </c>
      <c r="G117" s="131">
        <v>364</v>
      </c>
      <c r="H117" s="130">
        <v>30</v>
      </c>
      <c r="I117" s="131">
        <v>0</v>
      </c>
      <c r="J117" s="131">
        <v>30</v>
      </c>
      <c r="K117" s="130">
        <v>41</v>
      </c>
      <c r="L117" s="131">
        <v>1</v>
      </c>
      <c r="M117" s="131">
        <v>42</v>
      </c>
      <c r="N117" s="130">
        <f t="shared" si="9"/>
        <v>600</v>
      </c>
      <c r="O117" s="131">
        <f t="shared" si="10"/>
        <v>5</v>
      </c>
      <c r="P117" s="131">
        <f t="shared" si="11"/>
        <v>605</v>
      </c>
    </row>
    <row r="118" spans="1:16" ht="11.25" customHeight="1">
      <c r="A118" s="121" t="s">
        <v>203</v>
      </c>
      <c r="B118" s="130">
        <v>26</v>
      </c>
      <c r="C118" s="131">
        <v>1</v>
      </c>
      <c r="D118" s="131">
        <v>27</v>
      </c>
      <c r="E118" s="130">
        <v>158</v>
      </c>
      <c r="F118" s="131">
        <v>4</v>
      </c>
      <c r="G118" s="131">
        <v>162</v>
      </c>
      <c r="H118" s="130">
        <v>42</v>
      </c>
      <c r="I118" s="131">
        <v>0</v>
      </c>
      <c r="J118" s="131">
        <v>42</v>
      </c>
      <c r="K118" s="130">
        <v>26</v>
      </c>
      <c r="L118" s="131">
        <v>1</v>
      </c>
      <c r="M118" s="131">
        <v>27</v>
      </c>
      <c r="N118" s="130">
        <f t="shared" si="9"/>
        <v>252</v>
      </c>
      <c r="O118" s="131">
        <f t="shared" si="10"/>
        <v>6</v>
      </c>
      <c r="P118" s="131">
        <f t="shared" si="11"/>
        <v>258</v>
      </c>
    </row>
    <row r="119" spans="1:16" ht="11.25" customHeight="1">
      <c r="A119" s="121" t="s">
        <v>228</v>
      </c>
      <c r="B119" s="130">
        <v>0</v>
      </c>
      <c r="C119" s="131">
        <v>0</v>
      </c>
      <c r="D119" s="131">
        <v>0</v>
      </c>
      <c r="E119" s="130">
        <v>0</v>
      </c>
      <c r="F119" s="131">
        <v>0</v>
      </c>
      <c r="G119" s="131">
        <v>0</v>
      </c>
      <c r="H119" s="130">
        <v>2</v>
      </c>
      <c r="I119" s="131">
        <v>0</v>
      </c>
      <c r="J119" s="131">
        <v>2</v>
      </c>
      <c r="K119" s="130">
        <v>0</v>
      </c>
      <c r="L119" s="131">
        <v>0</v>
      </c>
      <c r="M119" s="131">
        <v>0</v>
      </c>
      <c r="N119" s="130">
        <f t="shared" si="9"/>
        <v>2</v>
      </c>
      <c r="O119" s="131">
        <f t="shared" si="10"/>
        <v>0</v>
      </c>
      <c r="P119" s="131">
        <f t="shared" si="11"/>
        <v>2</v>
      </c>
    </row>
    <row r="120" spans="1:16" ht="11.25" customHeight="1">
      <c r="A120" s="121" t="s">
        <v>204</v>
      </c>
      <c r="B120" s="130">
        <v>88</v>
      </c>
      <c r="C120" s="131">
        <v>3</v>
      </c>
      <c r="D120" s="131">
        <v>91</v>
      </c>
      <c r="E120" s="130">
        <v>189</v>
      </c>
      <c r="F120" s="131">
        <v>7</v>
      </c>
      <c r="G120" s="131">
        <v>196</v>
      </c>
      <c r="H120" s="130">
        <v>4</v>
      </c>
      <c r="I120" s="131">
        <v>2</v>
      </c>
      <c r="J120" s="131">
        <v>6</v>
      </c>
      <c r="K120" s="130">
        <v>6</v>
      </c>
      <c r="L120" s="131">
        <v>0</v>
      </c>
      <c r="M120" s="131">
        <v>6</v>
      </c>
      <c r="N120" s="130">
        <f t="shared" si="9"/>
        <v>287</v>
      </c>
      <c r="O120" s="131">
        <f t="shared" si="10"/>
        <v>12</v>
      </c>
      <c r="P120" s="131">
        <f t="shared" si="11"/>
        <v>299</v>
      </c>
    </row>
    <row r="121" spans="1:16" ht="11.25" customHeight="1">
      <c r="A121" s="121" t="s">
        <v>229</v>
      </c>
      <c r="B121" s="130">
        <v>0</v>
      </c>
      <c r="C121" s="131">
        <v>0</v>
      </c>
      <c r="D121" s="131">
        <v>0</v>
      </c>
      <c r="E121" s="130">
        <v>1</v>
      </c>
      <c r="F121" s="131">
        <v>7</v>
      </c>
      <c r="G121" s="131">
        <v>8</v>
      </c>
      <c r="H121" s="130">
        <v>0</v>
      </c>
      <c r="I121" s="131">
        <v>0</v>
      </c>
      <c r="J121" s="131">
        <v>0</v>
      </c>
      <c r="K121" s="130">
        <v>0</v>
      </c>
      <c r="L121" s="131">
        <v>1</v>
      </c>
      <c r="M121" s="131">
        <v>1</v>
      </c>
      <c r="N121" s="130">
        <f t="shared" si="9"/>
        <v>1</v>
      </c>
      <c r="O121" s="131">
        <f t="shared" si="10"/>
        <v>8</v>
      </c>
      <c r="P121" s="131">
        <f t="shared" si="11"/>
        <v>9</v>
      </c>
    </row>
    <row r="122" spans="1:16" ht="11.25" customHeight="1">
      <c r="A122" s="121" t="s">
        <v>205</v>
      </c>
      <c r="B122" s="130">
        <v>138</v>
      </c>
      <c r="C122" s="131">
        <v>155</v>
      </c>
      <c r="D122" s="131">
        <v>293</v>
      </c>
      <c r="E122" s="130">
        <v>440</v>
      </c>
      <c r="F122" s="131">
        <v>533</v>
      </c>
      <c r="G122" s="131">
        <v>973</v>
      </c>
      <c r="H122" s="130">
        <v>16</v>
      </c>
      <c r="I122" s="131">
        <v>25</v>
      </c>
      <c r="J122" s="131">
        <v>41</v>
      </c>
      <c r="K122" s="130">
        <v>20</v>
      </c>
      <c r="L122" s="131">
        <v>39</v>
      </c>
      <c r="M122" s="131">
        <v>59</v>
      </c>
      <c r="N122" s="130">
        <f t="shared" si="9"/>
        <v>614</v>
      </c>
      <c r="O122" s="131">
        <f t="shared" si="10"/>
        <v>752</v>
      </c>
      <c r="P122" s="131">
        <f t="shared" si="11"/>
        <v>1366</v>
      </c>
    </row>
    <row r="123" spans="1:16" ht="11.25" customHeight="1">
      <c r="A123" s="121" t="s">
        <v>480</v>
      </c>
      <c r="B123" s="130">
        <v>0</v>
      </c>
      <c r="C123" s="131">
        <v>0</v>
      </c>
      <c r="D123" s="131">
        <v>0</v>
      </c>
      <c r="E123" s="130">
        <v>0</v>
      </c>
      <c r="F123" s="131">
        <v>22</v>
      </c>
      <c r="G123" s="131">
        <v>22</v>
      </c>
      <c r="H123" s="130">
        <v>1</v>
      </c>
      <c r="I123" s="131">
        <v>5</v>
      </c>
      <c r="J123" s="131">
        <v>6</v>
      </c>
      <c r="K123" s="130">
        <v>1</v>
      </c>
      <c r="L123" s="131">
        <v>8</v>
      </c>
      <c r="M123" s="131">
        <v>9</v>
      </c>
      <c r="N123" s="130">
        <f t="shared" si="9"/>
        <v>2</v>
      </c>
      <c r="O123" s="131">
        <f t="shared" si="10"/>
        <v>35</v>
      </c>
      <c r="P123" s="131">
        <f t="shared" si="11"/>
        <v>37</v>
      </c>
    </row>
    <row r="124" spans="1:16" ht="11.25" customHeight="1">
      <c r="A124" s="121" t="s">
        <v>206</v>
      </c>
      <c r="B124" s="130">
        <v>8</v>
      </c>
      <c r="C124" s="131">
        <v>279</v>
      </c>
      <c r="D124" s="131">
        <v>287</v>
      </c>
      <c r="E124" s="130">
        <v>31</v>
      </c>
      <c r="F124" s="131">
        <v>593</v>
      </c>
      <c r="G124" s="131">
        <v>624</v>
      </c>
      <c r="H124" s="130">
        <v>0</v>
      </c>
      <c r="I124" s="131">
        <v>5</v>
      </c>
      <c r="J124" s="131">
        <v>5</v>
      </c>
      <c r="K124" s="130">
        <v>1</v>
      </c>
      <c r="L124" s="131">
        <v>24</v>
      </c>
      <c r="M124" s="131">
        <v>25</v>
      </c>
      <c r="N124" s="130">
        <f t="shared" si="9"/>
        <v>40</v>
      </c>
      <c r="O124" s="131">
        <f t="shared" si="10"/>
        <v>901</v>
      </c>
      <c r="P124" s="131">
        <f t="shared" si="11"/>
        <v>941</v>
      </c>
    </row>
    <row r="125" spans="1:16" ht="11.25" customHeight="1">
      <c r="A125" s="121" t="s">
        <v>230</v>
      </c>
      <c r="B125" s="130">
        <v>12</v>
      </c>
      <c r="C125" s="131">
        <v>0</v>
      </c>
      <c r="D125" s="131">
        <v>12</v>
      </c>
      <c r="E125" s="130">
        <v>24</v>
      </c>
      <c r="F125" s="131">
        <v>0</v>
      </c>
      <c r="G125" s="131">
        <v>24</v>
      </c>
      <c r="H125" s="130">
        <v>0</v>
      </c>
      <c r="I125" s="131">
        <v>0</v>
      </c>
      <c r="J125" s="131">
        <v>0</v>
      </c>
      <c r="K125" s="130">
        <v>0</v>
      </c>
      <c r="L125" s="131">
        <v>0</v>
      </c>
      <c r="M125" s="131">
        <v>0</v>
      </c>
      <c r="N125" s="130">
        <f t="shared" si="9"/>
        <v>36</v>
      </c>
      <c r="O125" s="131">
        <f t="shared" si="10"/>
        <v>0</v>
      </c>
      <c r="P125" s="131">
        <f t="shared" si="11"/>
        <v>36</v>
      </c>
    </row>
    <row r="126" spans="1:16" ht="11.25" customHeight="1">
      <c r="A126" s="121" t="s">
        <v>282</v>
      </c>
      <c r="B126" s="130">
        <v>8</v>
      </c>
      <c r="C126" s="131">
        <v>0</v>
      </c>
      <c r="D126" s="131">
        <v>8</v>
      </c>
      <c r="E126" s="130">
        <v>5</v>
      </c>
      <c r="F126" s="131">
        <v>0</v>
      </c>
      <c r="G126" s="131">
        <v>5</v>
      </c>
      <c r="H126" s="130">
        <v>39</v>
      </c>
      <c r="I126" s="131">
        <v>2</v>
      </c>
      <c r="J126" s="131">
        <v>41</v>
      </c>
      <c r="K126" s="130">
        <v>0</v>
      </c>
      <c r="L126" s="131">
        <v>0</v>
      </c>
      <c r="M126" s="131">
        <v>0</v>
      </c>
      <c r="N126" s="130">
        <f t="shared" si="9"/>
        <v>52</v>
      </c>
      <c r="O126" s="131">
        <f t="shared" si="10"/>
        <v>2</v>
      </c>
      <c r="P126" s="131">
        <f t="shared" si="11"/>
        <v>54</v>
      </c>
    </row>
    <row r="127" spans="1:16" ht="9.75">
      <c r="A127" s="132" t="s">
        <v>300</v>
      </c>
      <c r="B127" s="130">
        <v>65</v>
      </c>
      <c r="C127" s="131">
        <v>43</v>
      </c>
      <c r="D127" s="131">
        <v>108</v>
      </c>
      <c r="E127" s="130">
        <v>81</v>
      </c>
      <c r="F127" s="131">
        <v>44</v>
      </c>
      <c r="G127" s="131">
        <v>125</v>
      </c>
      <c r="H127" s="130">
        <v>7</v>
      </c>
      <c r="I127" s="131">
        <v>1</v>
      </c>
      <c r="J127" s="131">
        <v>8</v>
      </c>
      <c r="K127" s="130">
        <v>4</v>
      </c>
      <c r="L127" s="131">
        <v>2</v>
      </c>
      <c r="M127" s="131">
        <v>6</v>
      </c>
      <c r="N127" s="130">
        <f t="shared" si="9"/>
        <v>157</v>
      </c>
      <c r="O127" s="131">
        <f t="shared" si="10"/>
        <v>90</v>
      </c>
      <c r="P127" s="131">
        <f t="shared" si="11"/>
        <v>247</v>
      </c>
    </row>
    <row r="128" spans="1:16" ht="11.25" customHeight="1">
      <c r="A128" s="121" t="s">
        <v>231</v>
      </c>
      <c r="B128" s="130">
        <v>0</v>
      </c>
      <c r="C128" s="131">
        <v>11</v>
      </c>
      <c r="D128" s="131">
        <v>11</v>
      </c>
      <c r="E128" s="130">
        <v>1</v>
      </c>
      <c r="F128" s="131">
        <v>3</v>
      </c>
      <c r="G128" s="131">
        <v>4</v>
      </c>
      <c r="H128" s="130">
        <v>0</v>
      </c>
      <c r="I128" s="131">
        <v>0</v>
      </c>
      <c r="J128" s="131">
        <v>0</v>
      </c>
      <c r="K128" s="130">
        <v>0</v>
      </c>
      <c r="L128" s="131">
        <v>0</v>
      </c>
      <c r="M128" s="131">
        <v>0</v>
      </c>
      <c r="N128" s="130">
        <f t="shared" si="9"/>
        <v>1</v>
      </c>
      <c r="O128" s="131">
        <f t="shared" si="10"/>
        <v>14</v>
      </c>
      <c r="P128" s="131">
        <f aca="true" t="shared" si="16" ref="P128:P157">SUM(N128:O128)</f>
        <v>15</v>
      </c>
    </row>
    <row r="129" spans="1:16" ht="11.25" customHeight="1">
      <c r="A129" s="121" t="s">
        <v>232</v>
      </c>
      <c r="B129" s="130">
        <v>0</v>
      </c>
      <c r="C129" s="131">
        <v>0</v>
      </c>
      <c r="D129" s="131">
        <v>0</v>
      </c>
      <c r="E129" s="130">
        <v>3</v>
      </c>
      <c r="F129" s="131">
        <v>0</v>
      </c>
      <c r="G129" s="131">
        <v>3</v>
      </c>
      <c r="H129" s="130">
        <v>0</v>
      </c>
      <c r="I129" s="131">
        <v>0</v>
      </c>
      <c r="J129" s="131">
        <v>0</v>
      </c>
      <c r="K129" s="130">
        <v>0</v>
      </c>
      <c r="L129" s="131">
        <v>0</v>
      </c>
      <c r="M129" s="131">
        <v>0</v>
      </c>
      <c r="N129" s="130">
        <f t="shared" si="9"/>
        <v>3</v>
      </c>
      <c r="O129" s="131">
        <f t="shared" si="10"/>
        <v>0</v>
      </c>
      <c r="P129" s="131">
        <f t="shared" si="16"/>
        <v>3</v>
      </c>
    </row>
    <row r="130" spans="1:16" ht="11.25" customHeight="1">
      <c r="A130" s="121" t="s">
        <v>483</v>
      </c>
      <c r="B130" s="130">
        <v>8</v>
      </c>
      <c r="C130" s="131">
        <v>0</v>
      </c>
      <c r="D130" s="131">
        <v>8</v>
      </c>
      <c r="E130" s="130">
        <v>11</v>
      </c>
      <c r="F130" s="131">
        <v>0</v>
      </c>
      <c r="G130" s="131">
        <v>11</v>
      </c>
      <c r="H130" s="130">
        <v>0</v>
      </c>
      <c r="I130" s="131">
        <v>0</v>
      </c>
      <c r="J130" s="131">
        <v>0</v>
      </c>
      <c r="K130" s="130">
        <v>0</v>
      </c>
      <c r="L130" s="131">
        <v>0</v>
      </c>
      <c r="M130" s="131">
        <v>0</v>
      </c>
      <c r="N130" s="130">
        <f t="shared" si="9"/>
        <v>19</v>
      </c>
      <c r="O130" s="131">
        <f t="shared" si="10"/>
        <v>0</v>
      </c>
      <c r="P130" s="131">
        <f t="shared" si="16"/>
        <v>19</v>
      </c>
    </row>
    <row r="131" spans="1:16" ht="11.25" customHeight="1">
      <c r="A131" s="121" t="s">
        <v>233</v>
      </c>
      <c r="B131" s="130">
        <v>0</v>
      </c>
      <c r="C131" s="131">
        <v>0</v>
      </c>
      <c r="D131" s="131">
        <v>0</v>
      </c>
      <c r="E131" s="130">
        <v>12</v>
      </c>
      <c r="F131" s="131">
        <v>0</v>
      </c>
      <c r="G131" s="131">
        <v>12</v>
      </c>
      <c r="H131" s="130">
        <v>0</v>
      </c>
      <c r="I131" s="131">
        <v>0</v>
      </c>
      <c r="J131" s="131">
        <v>0</v>
      </c>
      <c r="K131" s="130">
        <v>0</v>
      </c>
      <c r="L131" s="131">
        <v>0</v>
      </c>
      <c r="M131" s="131">
        <v>0</v>
      </c>
      <c r="N131" s="130">
        <f t="shared" si="9"/>
        <v>12</v>
      </c>
      <c r="O131" s="131">
        <f t="shared" si="10"/>
        <v>0</v>
      </c>
      <c r="P131" s="131">
        <f t="shared" si="16"/>
        <v>12</v>
      </c>
    </row>
    <row r="132" spans="1:16" ht="11.25" customHeight="1">
      <c r="A132" s="121" t="s">
        <v>207</v>
      </c>
      <c r="B132" s="130">
        <v>6</v>
      </c>
      <c r="C132" s="131">
        <v>0</v>
      </c>
      <c r="D132" s="131">
        <v>6</v>
      </c>
      <c r="E132" s="130">
        <v>22</v>
      </c>
      <c r="F132" s="131">
        <v>6</v>
      </c>
      <c r="G132" s="131">
        <v>28</v>
      </c>
      <c r="H132" s="130">
        <v>0</v>
      </c>
      <c r="I132" s="131">
        <v>0</v>
      </c>
      <c r="J132" s="131">
        <v>0</v>
      </c>
      <c r="K132" s="130">
        <v>1</v>
      </c>
      <c r="L132" s="131">
        <v>0</v>
      </c>
      <c r="M132" s="131">
        <v>1</v>
      </c>
      <c r="N132" s="130">
        <f t="shared" si="9"/>
        <v>29</v>
      </c>
      <c r="O132" s="131">
        <f t="shared" si="10"/>
        <v>6</v>
      </c>
      <c r="P132" s="131">
        <f t="shared" si="16"/>
        <v>35</v>
      </c>
    </row>
    <row r="133" spans="1:16" ht="11.25" customHeight="1">
      <c r="A133" s="121" t="s">
        <v>234</v>
      </c>
      <c r="B133" s="130">
        <v>0</v>
      </c>
      <c r="C133" s="131">
        <v>0</v>
      </c>
      <c r="D133" s="131">
        <v>0</v>
      </c>
      <c r="E133" s="130">
        <v>10</v>
      </c>
      <c r="F133" s="131">
        <v>0</v>
      </c>
      <c r="G133" s="131">
        <v>10</v>
      </c>
      <c r="H133" s="130">
        <v>0</v>
      </c>
      <c r="I133" s="131">
        <v>0</v>
      </c>
      <c r="J133" s="131">
        <v>0</v>
      </c>
      <c r="K133" s="130">
        <v>0</v>
      </c>
      <c r="L133" s="131">
        <v>0</v>
      </c>
      <c r="M133" s="131">
        <v>0</v>
      </c>
      <c r="N133" s="130">
        <f t="shared" si="9"/>
        <v>10</v>
      </c>
      <c r="O133" s="131">
        <f t="shared" si="10"/>
        <v>0</v>
      </c>
      <c r="P133" s="131">
        <f t="shared" si="16"/>
        <v>10</v>
      </c>
    </row>
    <row r="134" spans="1:16" ht="11.25" customHeight="1">
      <c r="A134" s="121" t="s">
        <v>288</v>
      </c>
      <c r="B134" s="130">
        <v>0</v>
      </c>
      <c r="C134" s="131">
        <v>4</v>
      </c>
      <c r="D134" s="131">
        <v>4</v>
      </c>
      <c r="E134" s="130">
        <v>1</v>
      </c>
      <c r="F134" s="131">
        <v>46</v>
      </c>
      <c r="G134" s="131">
        <v>47</v>
      </c>
      <c r="H134" s="130">
        <v>0</v>
      </c>
      <c r="I134" s="131">
        <v>12</v>
      </c>
      <c r="J134" s="131">
        <v>12</v>
      </c>
      <c r="K134" s="130">
        <v>0</v>
      </c>
      <c r="L134" s="131">
        <v>0</v>
      </c>
      <c r="M134" s="131">
        <v>0</v>
      </c>
      <c r="N134" s="130">
        <f t="shared" si="9"/>
        <v>1</v>
      </c>
      <c r="O134" s="131">
        <f t="shared" si="10"/>
        <v>62</v>
      </c>
      <c r="P134" s="131">
        <f t="shared" si="16"/>
        <v>63</v>
      </c>
    </row>
    <row r="135" spans="1:16" ht="11.25" customHeight="1">
      <c r="A135" s="121" t="s">
        <v>287</v>
      </c>
      <c r="B135" s="130">
        <v>0</v>
      </c>
      <c r="C135" s="131">
        <v>2</v>
      </c>
      <c r="D135" s="131">
        <v>2</v>
      </c>
      <c r="E135" s="130">
        <v>5</v>
      </c>
      <c r="F135" s="131">
        <v>81</v>
      </c>
      <c r="G135" s="131">
        <v>86</v>
      </c>
      <c r="H135" s="130">
        <v>0</v>
      </c>
      <c r="I135" s="131">
        <v>0</v>
      </c>
      <c r="J135" s="131">
        <v>0</v>
      </c>
      <c r="K135" s="130">
        <v>0</v>
      </c>
      <c r="L135" s="131">
        <v>0</v>
      </c>
      <c r="M135" s="131">
        <v>0</v>
      </c>
      <c r="N135" s="130">
        <f t="shared" si="9"/>
        <v>5</v>
      </c>
      <c r="O135" s="131">
        <f t="shared" si="10"/>
        <v>83</v>
      </c>
      <c r="P135" s="131">
        <f t="shared" si="16"/>
        <v>88</v>
      </c>
    </row>
    <row r="136" spans="1:16" ht="11.25" customHeight="1">
      <c r="A136" s="121" t="s">
        <v>218</v>
      </c>
      <c r="B136" s="130">
        <v>0</v>
      </c>
      <c r="C136" s="131">
        <v>0</v>
      </c>
      <c r="D136" s="131">
        <v>0</v>
      </c>
      <c r="E136" s="130">
        <v>21</v>
      </c>
      <c r="F136" s="131">
        <v>22</v>
      </c>
      <c r="G136" s="131">
        <v>43</v>
      </c>
      <c r="H136" s="130">
        <v>0</v>
      </c>
      <c r="I136" s="131">
        <v>0</v>
      </c>
      <c r="J136" s="131">
        <v>0</v>
      </c>
      <c r="K136" s="130">
        <v>0</v>
      </c>
      <c r="L136" s="131">
        <v>0</v>
      </c>
      <c r="M136" s="131">
        <v>0</v>
      </c>
      <c r="N136" s="130">
        <f t="shared" si="9"/>
        <v>21</v>
      </c>
      <c r="O136" s="131">
        <f t="shared" si="10"/>
        <v>22</v>
      </c>
      <c r="P136" s="131">
        <f t="shared" si="16"/>
        <v>43</v>
      </c>
    </row>
    <row r="137" spans="1:16" ht="11.25" customHeight="1">
      <c r="A137" s="121" t="s">
        <v>235</v>
      </c>
      <c r="B137" s="130">
        <v>11</v>
      </c>
      <c r="C137" s="131">
        <v>26</v>
      </c>
      <c r="D137" s="131">
        <v>37</v>
      </c>
      <c r="E137" s="130">
        <v>43</v>
      </c>
      <c r="F137" s="131">
        <v>149</v>
      </c>
      <c r="G137" s="131">
        <v>192</v>
      </c>
      <c r="H137" s="130">
        <v>0</v>
      </c>
      <c r="I137" s="131">
        <v>0</v>
      </c>
      <c r="J137" s="131">
        <v>0</v>
      </c>
      <c r="K137" s="130">
        <v>1</v>
      </c>
      <c r="L137" s="131">
        <v>4</v>
      </c>
      <c r="M137" s="131">
        <v>5</v>
      </c>
      <c r="N137" s="130">
        <f t="shared" si="9"/>
        <v>55</v>
      </c>
      <c r="O137" s="131">
        <f t="shared" si="10"/>
        <v>179</v>
      </c>
      <c r="P137" s="131">
        <f>SUM(N137:O137)</f>
        <v>234</v>
      </c>
    </row>
    <row r="138" spans="1:16" ht="11.25" customHeight="1">
      <c r="A138" s="121" t="s">
        <v>236</v>
      </c>
      <c r="B138" s="130">
        <v>27</v>
      </c>
      <c r="C138" s="131">
        <v>0</v>
      </c>
      <c r="D138" s="131">
        <v>27</v>
      </c>
      <c r="E138" s="130">
        <v>61</v>
      </c>
      <c r="F138" s="131">
        <v>1</v>
      </c>
      <c r="G138" s="131">
        <v>62</v>
      </c>
      <c r="H138" s="130">
        <v>31</v>
      </c>
      <c r="I138" s="131">
        <v>0</v>
      </c>
      <c r="J138" s="131">
        <v>31</v>
      </c>
      <c r="K138" s="130">
        <v>12</v>
      </c>
      <c r="L138" s="131">
        <v>0</v>
      </c>
      <c r="M138" s="131">
        <v>12</v>
      </c>
      <c r="N138" s="130">
        <f t="shared" si="9"/>
        <v>131</v>
      </c>
      <c r="O138" s="131">
        <f t="shared" si="10"/>
        <v>1</v>
      </c>
      <c r="P138" s="131">
        <f t="shared" si="16"/>
        <v>132</v>
      </c>
    </row>
    <row r="139" spans="1:16" ht="11.25" customHeight="1">
      <c r="A139" s="121" t="s">
        <v>208</v>
      </c>
      <c r="B139" s="130">
        <v>40</v>
      </c>
      <c r="C139" s="131">
        <v>43</v>
      </c>
      <c r="D139" s="131">
        <v>83</v>
      </c>
      <c r="E139" s="130">
        <v>39</v>
      </c>
      <c r="F139" s="131">
        <v>66</v>
      </c>
      <c r="G139" s="131">
        <v>105</v>
      </c>
      <c r="H139" s="130">
        <v>3</v>
      </c>
      <c r="I139" s="131">
        <v>2</v>
      </c>
      <c r="J139" s="131">
        <v>5</v>
      </c>
      <c r="K139" s="130">
        <v>13</v>
      </c>
      <c r="L139" s="131">
        <v>17</v>
      </c>
      <c r="M139" s="131">
        <v>30</v>
      </c>
      <c r="N139" s="130">
        <f t="shared" si="9"/>
        <v>95</v>
      </c>
      <c r="O139" s="131">
        <f t="shared" si="10"/>
        <v>128</v>
      </c>
      <c r="P139" s="131">
        <f t="shared" si="16"/>
        <v>223</v>
      </c>
    </row>
    <row r="140" spans="1:16" ht="11.25" customHeight="1">
      <c r="A140" s="121" t="s">
        <v>289</v>
      </c>
      <c r="B140" s="130">
        <v>28</v>
      </c>
      <c r="C140" s="131">
        <v>0</v>
      </c>
      <c r="D140" s="131">
        <v>28</v>
      </c>
      <c r="E140" s="130">
        <v>113</v>
      </c>
      <c r="F140" s="131">
        <v>0</v>
      </c>
      <c r="G140" s="131">
        <v>113</v>
      </c>
      <c r="H140" s="130">
        <v>7</v>
      </c>
      <c r="I140" s="131">
        <v>0</v>
      </c>
      <c r="J140" s="131">
        <v>7</v>
      </c>
      <c r="K140" s="130">
        <v>0</v>
      </c>
      <c r="L140" s="131">
        <v>0</v>
      </c>
      <c r="M140" s="131">
        <v>0</v>
      </c>
      <c r="N140" s="130">
        <f t="shared" si="9"/>
        <v>148</v>
      </c>
      <c r="O140" s="131">
        <f t="shared" si="10"/>
        <v>0</v>
      </c>
      <c r="P140" s="131">
        <f t="shared" si="16"/>
        <v>148</v>
      </c>
    </row>
    <row r="141" spans="1:16" ht="11.25" customHeight="1">
      <c r="A141" s="121" t="s">
        <v>209</v>
      </c>
      <c r="B141" s="130">
        <v>1</v>
      </c>
      <c r="C141" s="131">
        <v>0</v>
      </c>
      <c r="D141" s="131">
        <v>1</v>
      </c>
      <c r="E141" s="130">
        <v>15</v>
      </c>
      <c r="F141" s="131">
        <v>9</v>
      </c>
      <c r="G141" s="131">
        <v>24</v>
      </c>
      <c r="H141" s="130">
        <v>6</v>
      </c>
      <c r="I141" s="131">
        <v>4</v>
      </c>
      <c r="J141" s="131">
        <v>10</v>
      </c>
      <c r="K141" s="130">
        <v>0</v>
      </c>
      <c r="L141" s="131">
        <v>0</v>
      </c>
      <c r="M141" s="131">
        <v>0</v>
      </c>
      <c r="N141" s="130">
        <f t="shared" si="9"/>
        <v>22</v>
      </c>
      <c r="O141" s="131">
        <f t="shared" si="10"/>
        <v>13</v>
      </c>
      <c r="P141" s="131">
        <f t="shared" si="16"/>
        <v>35</v>
      </c>
    </row>
    <row r="142" spans="1:16" ht="11.25" customHeight="1">
      <c r="A142" s="121" t="s">
        <v>290</v>
      </c>
      <c r="B142" s="130">
        <v>0</v>
      </c>
      <c r="C142" s="131">
        <v>0</v>
      </c>
      <c r="D142" s="131">
        <v>0</v>
      </c>
      <c r="E142" s="130">
        <v>3</v>
      </c>
      <c r="F142" s="131">
        <v>0</v>
      </c>
      <c r="G142" s="131">
        <v>3</v>
      </c>
      <c r="H142" s="130">
        <v>0</v>
      </c>
      <c r="I142" s="131">
        <v>0</v>
      </c>
      <c r="J142" s="131">
        <v>0</v>
      </c>
      <c r="K142" s="130">
        <v>0</v>
      </c>
      <c r="L142" s="131">
        <v>0</v>
      </c>
      <c r="M142" s="131">
        <v>0</v>
      </c>
      <c r="N142" s="130">
        <f t="shared" si="9"/>
        <v>3</v>
      </c>
      <c r="O142" s="131">
        <f t="shared" si="10"/>
        <v>0</v>
      </c>
      <c r="P142" s="131">
        <f t="shared" si="16"/>
        <v>3</v>
      </c>
    </row>
    <row r="143" spans="1:16" ht="11.25" customHeight="1">
      <c r="A143" s="121" t="s">
        <v>291</v>
      </c>
      <c r="B143" s="130">
        <v>0</v>
      </c>
      <c r="C143" s="131">
        <v>0</v>
      </c>
      <c r="D143" s="131">
        <v>0</v>
      </c>
      <c r="E143" s="130">
        <v>0</v>
      </c>
      <c r="F143" s="131">
        <v>0</v>
      </c>
      <c r="G143" s="131">
        <v>0</v>
      </c>
      <c r="H143" s="130">
        <v>3</v>
      </c>
      <c r="I143" s="131">
        <v>1</v>
      </c>
      <c r="J143" s="131">
        <v>4</v>
      </c>
      <c r="K143" s="130">
        <v>0</v>
      </c>
      <c r="L143" s="131">
        <v>0</v>
      </c>
      <c r="M143" s="131">
        <v>0</v>
      </c>
      <c r="N143" s="130">
        <f t="shared" si="9"/>
        <v>3</v>
      </c>
      <c r="O143" s="131">
        <f t="shared" si="10"/>
        <v>1</v>
      </c>
      <c r="P143" s="131">
        <f t="shared" si="16"/>
        <v>4</v>
      </c>
    </row>
    <row r="144" spans="1:16" ht="11.25" customHeight="1">
      <c r="A144" s="121" t="s">
        <v>210</v>
      </c>
      <c r="B144" s="130">
        <v>0</v>
      </c>
      <c r="C144" s="131">
        <v>0</v>
      </c>
      <c r="D144" s="131">
        <v>0</v>
      </c>
      <c r="E144" s="130">
        <v>6</v>
      </c>
      <c r="F144" s="131">
        <v>0</v>
      </c>
      <c r="G144" s="131">
        <v>6</v>
      </c>
      <c r="H144" s="130">
        <v>0</v>
      </c>
      <c r="I144" s="131">
        <v>0</v>
      </c>
      <c r="J144" s="131">
        <v>0</v>
      </c>
      <c r="K144" s="130">
        <v>0</v>
      </c>
      <c r="L144" s="131">
        <v>0</v>
      </c>
      <c r="M144" s="131">
        <v>0</v>
      </c>
      <c r="N144" s="130">
        <f t="shared" si="9"/>
        <v>6</v>
      </c>
      <c r="O144" s="131">
        <f t="shared" si="10"/>
        <v>0</v>
      </c>
      <c r="P144" s="131">
        <f t="shared" si="16"/>
        <v>6</v>
      </c>
    </row>
    <row r="145" spans="1:16" ht="11.25" customHeight="1">
      <c r="A145" s="121" t="s">
        <v>237</v>
      </c>
      <c r="B145" s="130">
        <v>0</v>
      </c>
      <c r="C145" s="131">
        <v>0</v>
      </c>
      <c r="D145" s="131">
        <v>0</v>
      </c>
      <c r="E145" s="130">
        <v>0</v>
      </c>
      <c r="F145" s="131">
        <v>0</v>
      </c>
      <c r="G145" s="131">
        <v>0</v>
      </c>
      <c r="H145" s="130">
        <v>0</v>
      </c>
      <c r="I145" s="131">
        <v>0</v>
      </c>
      <c r="J145" s="131">
        <v>0</v>
      </c>
      <c r="K145" s="130">
        <v>5</v>
      </c>
      <c r="L145" s="131">
        <v>0</v>
      </c>
      <c r="M145" s="131">
        <v>5</v>
      </c>
      <c r="N145" s="130">
        <f t="shared" si="9"/>
        <v>5</v>
      </c>
      <c r="O145" s="131">
        <f t="shared" si="10"/>
        <v>0</v>
      </c>
      <c r="P145" s="131">
        <f t="shared" si="16"/>
        <v>5</v>
      </c>
    </row>
    <row r="146" spans="1:16" ht="11.25" customHeight="1">
      <c r="A146" s="121" t="s">
        <v>211</v>
      </c>
      <c r="B146" s="130">
        <v>20</v>
      </c>
      <c r="C146" s="131">
        <v>0</v>
      </c>
      <c r="D146" s="131">
        <v>20</v>
      </c>
      <c r="E146" s="130">
        <v>6</v>
      </c>
      <c r="F146" s="131">
        <v>7</v>
      </c>
      <c r="G146" s="131">
        <v>13</v>
      </c>
      <c r="H146" s="130">
        <v>9</v>
      </c>
      <c r="I146" s="131">
        <v>3</v>
      </c>
      <c r="J146" s="131">
        <v>12</v>
      </c>
      <c r="K146" s="130">
        <v>0</v>
      </c>
      <c r="L146" s="131">
        <v>0</v>
      </c>
      <c r="M146" s="131">
        <v>0</v>
      </c>
      <c r="N146" s="130">
        <f t="shared" si="9"/>
        <v>35</v>
      </c>
      <c r="O146" s="131">
        <f t="shared" si="10"/>
        <v>10</v>
      </c>
      <c r="P146" s="131">
        <f t="shared" si="16"/>
        <v>45</v>
      </c>
    </row>
    <row r="147" spans="1:16" ht="11.25" customHeight="1">
      <c r="A147" s="121" t="s">
        <v>212</v>
      </c>
      <c r="B147" s="130">
        <v>24</v>
      </c>
      <c r="C147" s="131">
        <v>20</v>
      </c>
      <c r="D147" s="131">
        <v>44</v>
      </c>
      <c r="E147" s="130">
        <v>33</v>
      </c>
      <c r="F147" s="131">
        <v>12</v>
      </c>
      <c r="G147" s="131">
        <v>45</v>
      </c>
      <c r="H147" s="130">
        <v>9</v>
      </c>
      <c r="I147" s="131">
        <v>2</v>
      </c>
      <c r="J147" s="131">
        <v>11</v>
      </c>
      <c r="K147" s="130">
        <v>16</v>
      </c>
      <c r="L147" s="131">
        <v>11</v>
      </c>
      <c r="M147" s="131">
        <v>27</v>
      </c>
      <c r="N147" s="130">
        <f t="shared" si="9"/>
        <v>82</v>
      </c>
      <c r="O147" s="131">
        <f t="shared" si="10"/>
        <v>45</v>
      </c>
      <c r="P147" s="131">
        <f t="shared" si="16"/>
        <v>127</v>
      </c>
    </row>
    <row r="148" spans="1:16" ht="11.25" customHeight="1">
      <c r="A148" s="121" t="s">
        <v>213</v>
      </c>
      <c r="B148" s="130">
        <v>9</v>
      </c>
      <c r="C148" s="131">
        <v>0</v>
      </c>
      <c r="D148" s="131">
        <v>9</v>
      </c>
      <c r="E148" s="130">
        <v>31</v>
      </c>
      <c r="F148" s="131">
        <v>1</v>
      </c>
      <c r="G148" s="131">
        <v>32</v>
      </c>
      <c r="H148" s="130">
        <v>0</v>
      </c>
      <c r="I148" s="131">
        <v>0</v>
      </c>
      <c r="J148" s="131">
        <v>0</v>
      </c>
      <c r="K148" s="130">
        <v>0</v>
      </c>
      <c r="L148" s="131">
        <v>0</v>
      </c>
      <c r="M148" s="131">
        <v>0</v>
      </c>
      <c r="N148" s="130">
        <f t="shared" si="9"/>
        <v>40</v>
      </c>
      <c r="O148" s="131">
        <f t="shared" si="10"/>
        <v>1</v>
      </c>
      <c r="P148" s="131">
        <f t="shared" si="16"/>
        <v>41</v>
      </c>
    </row>
    <row r="149" spans="1:16" ht="11.25" customHeight="1">
      <c r="A149" s="121" t="s">
        <v>307</v>
      </c>
      <c r="B149" s="130">
        <v>47</v>
      </c>
      <c r="C149" s="131">
        <v>393</v>
      </c>
      <c r="D149" s="131">
        <v>440</v>
      </c>
      <c r="E149" s="130">
        <v>126</v>
      </c>
      <c r="F149" s="131">
        <v>943</v>
      </c>
      <c r="G149" s="131">
        <v>1069</v>
      </c>
      <c r="H149" s="130">
        <v>1</v>
      </c>
      <c r="I149" s="131">
        <v>24</v>
      </c>
      <c r="J149" s="131">
        <v>25</v>
      </c>
      <c r="K149" s="130">
        <v>5</v>
      </c>
      <c r="L149" s="131">
        <v>72</v>
      </c>
      <c r="M149" s="131">
        <v>77</v>
      </c>
      <c r="N149" s="130">
        <f t="shared" si="9"/>
        <v>179</v>
      </c>
      <c r="O149" s="131">
        <f t="shared" si="10"/>
        <v>1432</v>
      </c>
      <c r="P149" s="131">
        <f t="shared" si="16"/>
        <v>1611</v>
      </c>
    </row>
    <row r="150" spans="1:16" ht="11.25" customHeight="1">
      <c r="A150" s="121" t="s">
        <v>484</v>
      </c>
      <c r="B150" s="130">
        <v>0</v>
      </c>
      <c r="C150" s="131">
        <v>0</v>
      </c>
      <c r="D150" s="131">
        <v>0</v>
      </c>
      <c r="E150" s="130">
        <v>0</v>
      </c>
      <c r="F150" s="131">
        <v>0</v>
      </c>
      <c r="G150" s="131">
        <v>0</v>
      </c>
      <c r="H150" s="130">
        <v>0</v>
      </c>
      <c r="I150" s="131">
        <v>0</v>
      </c>
      <c r="J150" s="131">
        <v>0</v>
      </c>
      <c r="K150" s="130">
        <v>3</v>
      </c>
      <c r="L150" s="131">
        <v>0</v>
      </c>
      <c r="M150" s="131">
        <v>3</v>
      </c>
      <c r="N150" s="130">
        <f t="shared" si="9"/>
        <v>3</v>
      </c>
      <c r="O150" s="131">
        <f t="shared" si="10"/>
        <v>0</v>
      </c>
      <c r="P150" s="131">
        <f t="shared" si="16"/>
        <v>3</v>
      </c>
    </row>
    <row r="151" spans="1:16" ht="11.25" customHeight="1">
      <c r="A151" s="121" t="s">
        <v>357</v>
      </c>
      <c r="B151" s="130">
        <v>16</v>
      </c>
      <c r="C151" s="131">
        <v>3</v>
      </c>
      <c r="D151" s="131">
        <v>19</v>
      </c>
      <c r="E151" s="130">
        <v>90</v>
      </c>
      <c r="F151" s="131">
        <v>2</v>
      </c>
      <c r="G151" s="131">
        <v>92</v>
      </c>
      <c r="H151" s="130">
        <v>34</v>
      </c>
      <c r="I151" s="131">
        <v>2</v>
      </c>
      <c r="J151" s="131">
        <v>36</v>
      </c>
      <c r="K151" s="130">
        <v>16</v>
      </c>
      <c r="L151" s="131">
        <v>1</v>
      </c>
      <c r="M151" s="131">
        <v>17</v>
      </c>
      <c r="N151" s="130">
        <f t="shared" si="9"/>
        <v>156</v>
      </c>
      <c r="O151" s="131">
        <f t="shared" si="10"/>
        <v>8</v>
      </c>
      <c r="P151" s="131">
        <f t="shared" si="16"/>
        <v>164</v>
      </c>
    </row>
    <row r="152" spans="1:16" ht="11.25" customHeight="1">
      <c r="A152" s="121" t="s">
        <v>485</v>
      </c>
      <c r="B152" s="130">
        <v>0</v>
      </c>
      <c r="C152" s="131">
        <v>0</v>
      </c>
      <c r="D152" s="131">
        <v>0</v>
      </c>
      <c r="E152" s="130">
        <v>1</v>
      </c>
      <c r="F152" s="131">
        <v>0</v>
      </c>
      <c r="G152" s="131">
        <v>1</v>
      </c>
      <c r="H152" s="130">
        <v>7</v>
      </c>
      <c r="I152" s="131">
        <v>0</v>
      </c>
      <c r="J152" s="131">
        <v>7</v>
      </c>
      <c r="K152" s="130">
        <v>0</v>
      </c>
      <c r="L152" s="131">
        <v>0</v>
      </c>
      <c r="M152" s="131">
        <v>0</v>
      </c>
      <c r="N152" s="130">
        <f aca="true" t="shared" si="17" ref="N152:N157">B152+E152+H152+K152</f>
        <v>8</v>
      </c>
      <c r="O152" s="131">
        <f aca="true" t="shared" si="18" ref="O152:O157">C152+F152+I152+L152</f>
        <v>0</v>
      </c>
      <c r="P152" s="131">
        <f t="shared" si="16"/>
        <v>8</v>
      </c>
    </row>
    <row r="153" spans="1:16" ht="11.25" customHeight="1">
      <c r="A153" s="121" t="s">
        <v>358</v>
      </c>
      <c r="B153" s="130">
        <v>0</v>
      </c>
      <c r="C153" s="131">
        <v>0</v>
      </c>
      <c r="D153" s="131">
        <v>0</v>
      </c>
      <c r="E153" s="130">
        <v>14</v>
      </c>
      <c r="F153" s="131">
        <v>1</v>
      </c>
      <c r="G153" s="131">
        <v>15</v>
      </c>
      <c r="H153" s="130">
        <v>0</v>
      </c>
      <c r="I153" s="131">
        <v>0</v>
      </c>
      <c r="J153" s="131">
        <v>0</v>
      </c>
      <c r="K153" s="130">
        <v>2</v>
      </c>
      <c r="L153" s="131">
        <v>0</v>
      </c>
      <c r="M153" s="131">
        <v>2</v>
      </c>
      <c r="N153" s="130">
        <f t="shared" si="17"/>
        <v>16</v>
      </c>
      <c r="O153" s="131">
        <f t="shared" si="18"/>
        <v>1</v>
      </c>
      <c r="P153" s="131">
        <f t="shared" si="16"/>
        <v>17</v>
      </c>
    </row>
    <row r="154" spans="1:16" ht="11.25" customHeight="1">
      <c r="A154" s="121" t="s">
        <v>403</v>
      </c>
      <c r="B154" s="130">
        <v>0</v>
      </c>
      <c r="C154" s="131">
        <v>0</v>
      </c>
      <c r="D154" s="131">
        <v>0</v>
      </c>
      <c r="E154" s="130">
        <v>4</v>
      </c>
      <c r="F154" s="131">
        <v>0</v>
      </c>
      <c r="G154" s="131">
        <v>4</v>
      </c>
      <c r="H154" s="130">
        <v>0</v>
      </c>
      <c r="I154" s="131">
        <v>0</v>
      </c>
      <c r="J154" s="131">
        <v>0</v>
      </c>
      <c r="K154" s="130">
        <v>0</v>
      </c>
      <c r="L154" s="131">
        <v>0</v>
      </c>
      <c r="M154" s="131">
        <v>0</v>
      </c>
      <c r="N154" s="130">
        <f t="shared" si="17"/>
        <v>4</v>
      </c>
      <c r="O154" s="131">
        <f t="shared" si="18"/>
        <v>0</v>
      </c>
      <c r="P154" s="131">
        <f t="shared" si="16"/>
        <v>4</v>
      </c>
    </row>
    <row r="155" spans="1:16" ht="11.25" customHeight="1">
      <c r="A155" s="121" t="s">
        <v>301</v>
      </c>
      <c r="B155" s="130">
        <v>0</v>
      </c>
      <c r="C155" s="131">
        <v>0</v>
      </c>
      <c r="D155" s="131">
        <v>0</v>
      </c>
      <c r="E155" s="130">
        <v>40</v>
      </c>
      <c r="F155" s="131">
        <v>23</v>
      </c>
      <c r="G155" s="131">
        <v>63</v>
      </c>
      <c r="H155" s="130">
        <v>0</v>
      </c>
      <c r="I155" s="131">
        <v>0</v>
      </c>
      <c r="J155" s="131">
        <v>0</v>
      </c>
      <c r="K155" s="130">
        <v>0</v>
      </c>
      <c r="L155" s="131">
        <v>0</v>
      </c>
      <c r="M155" s="131">
        <v>0</v>
      </c>
      <c r="N155" s="130">
        <f t="shared" si="17"/>
        <v>40</v>
      </c>
      <c r="O155" s="131">
        <f t="shared" si="18"/>
        <v>23</v>
      </c>
      <c r="P155" s="131">
        <f t="shared" si="16"/>
        <v>63</v>
      </c>
    </row>
    <row r="156" spans="1:16" ht="11.25" customHeight="1">
      <c r="A156" s="121" t="s">
        <v>347</v>
      </c>
      <c r="B156" s="130">
        <v>96</v>
      </c>
      <c r="C156" s="131">
        <v>11</v>
      </c>
      <c r="D156" s="131">
        <v>107</v>
      </c>
      <c r="E156" s="130">
        <v>99</v>
      </c>
      <c r="F156" s="131">
        <v>22</v>
      </c>
      <c r="G156" s="131">
        <v>121</v>
      </c>
      <c r="H156" s="130">
        <v>19</v>
      </c>
      <c r="I156" s="131">
        <v>4</v>
      </c>
      <c r="J156" s="131">
        <v>23</v>
      </c>
      <c r="K156" s="130">
        <v>7</v>
      </c>
      <c r="L156" s="131">
        <v>3</v>
      </c>
      <c r="M156" s="131">
        <v>10</v>
      </c>
      <c r="N156" s="130">
        <f t="shared" si="17"/>
        <v>221</v>
      </c>
      <c r="O156" s="131">
        <f t="shared" si="18"/>
        <v>40</v>
      </c>
      <c r="P156" s="131">
        <f t="shared" si="16"/>
        <v>261</v>
      </c>
    </row>
    <row r="157" spans="1:16" ht="11.25" customHeight="1">
      <c r="A157" s="121" t="s">
        <v>214</v>
      </c>
      <c r="B157" s="130">
        <v>53</v>
      </c>
      <c r="C157" s="131">
        <v>40</v>
      </c>
      <c r="D157" s="131">
        <v>93</v>
      </c>
      <c r="E157" s="130">
        <v>20</v>
      </c>
      <c r="F157" s="131">
        <v>21</v>
      </c>
      <c r="G157" s="131">
        <v>41</v>
      </c>
      <c r="H157" s="130">
        <v>0</v>
      </c>
      <c r="I157" s="131">
        <v>0</v>
      </c>
      <c r="J157" s="131">
        <v>0</v>
      </c>
      <c r="K157" s="130">
        <v>0</v>
      </c>
      <c r="L157" s="131">
        <v>0</v>
      </c>
      <c r="M157" s="131">
        <v>0</v>
      </c>
      <c r="N157" s="130">
        <f t="shared" si="17"/>
        <v>73</v>
      </c>
      <c r="O157" s="131">
        <f t="shared" si="18"/>
        <v>61</v>
      </c>
      <c r="P157" s="131">
        <f t="shared" si="16"/>
        <v>134</v>
      </c>
    </row>
    <row r="158" spans="1:16" ht="11.25" customHeight="1">
      <c r="A158" s="121" t="s">
        <v>292</v>
      </c>
      <c r="B158" s="130">
        <v>37</v>
      </c>
      <c r="C158" s="131">
        <v>0</v>
      </c>
      <c r="D158" s="131">
        <v>37</v>
      </c>
      <c r="E158" s="130">
        <v>109</v>
      </c>
      <c r="F158" s="131">
        <v>0</v>
      </c>
      <c r="G158" s="131">
        <v>109</v>
      </c>
      <c r="H158" s="130">
        <v>30</v>
      </c>
      <c r="I158" s="131">
        <v>0</v>
      </c>
      <c r="J158" s="131">
        <v>30</v>
      </c>
      <c r="K158" s="130">
        <v>36</v>
      </c>
      <c r="L158" s="131">
        <v>0</v>
      </c>
      <c r="M158" s="131">
        <v>36</v>
      </c>
      <c r="N158" s="130">
        <f aca="true" t="shared" si="19" ref="N158:O163">B158+E158+H158+K158</f>
        <v>212</v>
      </c>
      <c r="O158" s="131">
        <f t="shared" si="19"/>
        <v>0</v>
      </c>
      <c r="P158" s="131">
        <f aca="true" t="shared" si="20" ref="P158:P163">SUM(N158:O158)</f>
        <v>212</v>
      </c>
    </row>
    <row r="159" spans="1:16" ht="11.25" customHeight="1">
      <c r="A159" s="121" t="s">
        <v>238</v>
      </c>
      <c r="B159" s="130">
        <v>8</v>
      </c>
      <c r="C159" s="131">
        <v>0</v>
      </c>
      <c r="D159" s="131">
        <v>8</v>
      </c>
      <c r="E159" s="130">
        <v>11</v>
      </c>
      <c r="F159" s="131">
        <v>0</v>
      </c>
      <c r="G159" s="131">
        <v>11</v>
      </c>
      <c r="H159" s="130">
        <v>0</v>
      </c>
      <c r="I159" s="131">
        <v>0</v>
      </c>
      <c r="J159" s="131">
        <v>0</v>
      </c>
      <c r="K159" s="130">
        <v>0</v>
      </c>
      <c r="L159" s="131">
        <v>0</v>
      </c>
      <c r="M159" s="131">
        <v>0</v>
      </c>
      <c r="N159" s="130">
        <f t="shared" si="19"/>
        <v>19</v>
      </c>
      <c r="O159" s="131">
        <f t="shared" si="19"/>
        <v>0</v>
      </c>
      <c r="P159" s="131">
        <f t="shared" si="20"/>
        <v>19</v>
      </c>
    </row>
    <row r="160" spans="1:16" ht="11.25" customHeight="1">
      <c r="A160" s="121" t="s">
        <v>215</v>
      </c>
      <c r="B160" s="130">
        <v>1</v>
      </c>
      <c r="C160" s="131">
        <v>0</v>
      </c>
      <c r="D160" s="131">
        <v>1</v>
      </c>
      <c r="E160" s="130">
        <v>16</v>
      </c>
      <c r="F160" s="131">
        <v>3</v>
      </c>
      <c r="G160" s="131">
        <v>19</v>
      </c>
      <c r="H160" s="130">
        <v>0</v>
      </c>
      <c r="I160" s="131">
        <v>0</v>
      </c>
      <c r="J160" s="131">
        <v>0</v>
      </c>
      <c r="K160" s="130">
        <v>0</v>
      </c>
      <c r="L160" s="131">
        <v>0</v>
      </c>
      <c r="M160" s="131">
        <v>0</v>
      </c>
      <c r="N160" s="130">
        <f t="shared" si="19"/>
        <v>17</v>
      </c>
      <c r="O160" s="131">
        <f t="shared" si="19"/>
        <v>3</v>
      </c>
      <c r="P160" s="131">
        <f t="shared" si="20"/>
        <v>20</v>
      </c>
    </row>
    <row r="161" spans="1:16" ht="11.25" customHeight="1">
      <c r="A161" s="121" t="s">
        <v>239</v>
      </c>
      <c r="B161" s="130">
        <v>22</v>
      </c>
      <c r="C161" s="131">
        <v>16</v>
      </c>
      <c r="D161" s="131">
        <v>38</v>
      </c>
      <c r="E161" s="130">
        <v>89</v>
      </c>
      <c r="F161" s="131">
        <v>167</v>
      </c>
      <c r="G161" s="131">
        <v>256</v>
      </c>
      <c r="H161" s="130">
        <v>10</v>
      </c>
      <c r="I161" s="131">
        <v>16</v>
      </c>
      <c r="J161" s="131">
        <v>26</v>
      </c>
      <c r="K161" s="130">
        <v>2</v>
      </c>
      <c r="L161" s="131">
        <v>14</v>
      </c>
      <c r="M161" s="131">
        <v>16</v>
      </c>
      <c r="N161" s="130">
        <f t="shared" si="19"/>
        <v>123</v>
      </c>
      <c r="O161" s="131">
        <f t="shared" si="19"/>
        <v>213</v>
      </c>
      <c r="P161" s="131">
        <f t="shared" si="20"/>
        <v>336</v>
      </c>
    </row>
    <row r="162" spans="1:16" ht="9.75">
      <c r="A162" s="121" t="s">
        <v>240</v>
      </c>
      <c r="B162" s="130">
        <v>0</v>
      </c>
      <c r="C162" s="131">
        <v>0</v>
      </c>
      <c r="D162" s="131">
        <v>0</v>
      </c>
      <c r="E162" s="130">
        <v>15</v>
      </c>
      <c r="F162" s="131">
        <v>2</v>
      </c>
      <c r="G162" s="131">
        <v>17</v>
      </c>
      <c r="H162" s="130">
        <v>0</v>
      </c>
      <c r="I162" s="131">
        <v>0</v>
      </c>
      <c r="J162" s="131">
        <v>0</v>
      </c>
      <c r="K162" s="130">
        <v>0</v>
      </c>
      <c r="L162" s="131">
        <v>0</v>
      </c>
      <c r="M162" s="131">
        <v>0</v>
      </c>
      <c r="N162" s="130">
        <f t="shared" si="19"/>
        <v>15</v>
      </c>
      <c r="O162" s="131">
        <f t="shared" si="19"/>
        <v>2</v>
      </c>
      <c r="P162" s="131">
        <f t="shared" si="20"/>
        <v>17</v>
      </c>
    </row>
    <row r="163" spans="1:16" ht="11.25" customHeight="1">
      <c r="A163" s="121" t="s">
        <v>430</v>
      </c>
      <c r="B163" s="130">
        <v>0</v>
      </c>
      <c r="C163" s="131">
        <v>3</v>
      </c>
      <c r="D163" s="131">
        <v>3</v>
      </c>
      <c r="E163" s="130">
        <v>0</v>
      </c>
      <c r="F163" s="131">
        <v>4</v>
      </c>
      <c r="G163" s="131">
        <v>4</v>
      </c>
      <c r="H163" s="130">
        <v>0</v>
      </c>
      <c r="I163" s="131">
        <v>2</v>
      </c>
      <c r="J163" s="131">
        <v>2</v>
      </c>
      <c r="K163" s="130">
        <v>0</v>
      </c>
      <c r="L163" s="131">
        <v>0</v>
      </c>
      <c r="M163" s="131">
        <v>0</v>
      </c>
      <c r="N163" s="130">
        <f t="shared" si="19"/>
        <v>0</v>
      </c>
      <c r="O163" s="131">
        <f t="shared" si="19"/>
        <v>9</v>
      </c>
      <c r="P163" s="131">
        <f t="shared" si="20"/>
        <v>9</v>
      </c>
    </row>
    <row r="164" spans="1:16" ht="11.25" customHeight="1">
      <c r="A164" s="133" t="s">
        <v>8</v>
      </c>
      <c r="B164" s="134">
        <f>SUM(B87:B163)</f>
        <v>1336</v>
      </c>
      <c r="C164" s="135">
        <f aca="true" t="shared" si="21" ref="C164:P164">SUM(C87:C163)</f>
        <v>1313</v>
      </c>
      <c r="D164" s="135">
        <f t="shared" si="21"/>
        <v>2649</v>
      </c>
      <c r="E164" s="134">
        <f t="shared" si="21"/>
        <v>3470</v>
      </c>
      <c r="F164" s="135">
        <f t="shared" si="21"/>
        <v>3323</v>
      </c>
      <c r="G164" s="135">
        <f t="shared" si="21"/>
        <v>6793</v>
      </c>
      <c r="H164" s="134">
        <f t="shared" si="21"/>
        <v>452</v>
      </c>
      <c r="I164" s="135">
        <f t="shared" si="21"/>
        <v>209</v>
      </c>
      <c r="J164" s="135">
        <f t="shared" si="21"/>
        <v>661</v>
      </c>
      <c r="K164" s="134">
        <f t="shared" si="21"/>
        <v>401</v>
      </c>
      <c r="L164" s="135">
        <f t="shared" si="21"/>
        <v>259</v>
      </c>
      <c r="M164" s="135">
        <f t="shared" si="21"/>
        <v>660</v>
      </c>
      <c r="N164" s="134">
        <f t="shared" si="21"/>
        <v>5659</v>
      </c>
      <c r="O164" s="135">
        <f t="shared" si="21"/>
        <v>5104</v>
      </c>
      <c r="P164" s="135">
        <f t="shared" si="21"/>
        <v>10763</v>
      </c>
    </row>
    <row r="165" ht="9.75"/>
    <row r="166" spans="1:16" ht="24" customHeight="1">
      <c r="A166" s="317" t="s">
        <v>378</v>
      </c>
      <c r="B166" s="317"/>
      <c r="C166" s="317"/>
      <c r="D166" s="317"/>
      <c r="E166" s="317"/>
      <c r="F166" s="317"/>
      <c r="G166" s="317"/>
      <c r="H166" s="317"/>
      <c r="I166" s="317"/>
      <c r="J166" s="317"/>
      <c r="K166" s="317"/>
      <c r="L166" s="317"/>
      <c r="M166" s="317"/>
      <c r="N166" s="317"/>
      <c r="O166" s="317"/>
      <c r="P166" s="317"/>
    </row>
    <row r="168" spans="1:16" s="137" customFormat="1" ht="11.25" customHeight="1">
      <c r="A168" s="109"/>
      <c r="B168" s="109"/>
      <c r="C168" s="109"/>
      <c r="D168" s="110"/>
      <c r="E168" s="110"/>
      <c r="F168" s="110"/>
      <c r="G168" s="110"/>
      <c r="H168" s="110"/>
      <c r="I168" s="110"/>
      <c r="J168" s="110"/>
      <c r="K168" s="110"/>
      <c r="L168" s="110"/>
      <c r="M168" s="110"/>
      <c r="N168" s="110"/>
      <c r="O168" s="110"/>
      <c r="P168" s="110"/>
    </row>
    <row r="169" spans="1:16" ht="11.25" customHeight="1">
      <c r="A169" s="111" t="s">
        <v>133</v>
      </c>
      <c r="B169" s="112"/>
      <c r="C169" s="112"/>
      <c r="D169" s="113"/>
      <c r="E169" s="113"/>
      <c r="F169" s="113"/>
      <c r="G169" s="113"/>
      <c r="H169" s="113"/>
      <c r="I169" s="113"/>
      <c r="J169" s="113"/>
      <c r="K169" s="113"/>
      <c r="L169" s="113"/>
      <c r="M169" s="113"/>
      <c r="N169" s="113"/>
      <c r="O169" s="113"/>
      <c r="P169" s="113"/>
    </row>
    <row r="170" spans="1:16" ht="11.25" customHeight="1">
      <c r="A170" s="111" t="s">
        <v>302</v>
      </c>
      <c r="B170" s="112"/>
      <c r="C170" s="112"/>
      <c r="D170" s="113"/>
      <c r="E170" s="113"/>
      <c r="F170" s="113"/>
      <c r="G170" s="113"/>
      <c r="H170" s="113"/>
      <c r="I170" s="113"/>
      <c r="J170" s="113"/>
      <c r="K170" s="113"/>
      <c r="L170" s="113"/>
      <c r="M170" s="113"/>
      <c r="N170" s="113"/>
      <c r="O170" s="113"/>
      <c r="P170" s="113"/>
    </row>
    <row r="171" spans="1:16" ht="11.25" customHeight="1">
      <c r="A171" s="111"/>
      <c r="B171" s="112"/>
      <c r="C171" s="112"/>
      <c r="D171" s="113"/>
      <c r="E171" s="113"/>
      <c r="F171" s="113"/>
      <c r="G171" s="113"/>
      <c r="H171" s="113"/>
      <c r="I171" s="113"/>
      <c r="J171" s="113"/>
      <c r="K171" s="113"/>
      <c r="L171" s="113"/>
      <c r="M171" s="113"/>
      <c r="N171" s="113"/>
      <c r="O171" s="113"/>
      <c r="P171" s="113"/>
    </row>
    <row r="172" spans="1:16" ht="11.25" customHeight="1">
      <c r="A172" s="111" t="s">
        <v>118</v>
      </c>
      <c r="B172" s="112"/>
      <c r="C172" s="112"/>
      <c r="D172" s="113"/>
      <c r="E172" s="113"/>
      <c r="F172" s="113"/>
      <c r="G172" s="113"/>
      <c r="H172" s="113"/>
      <c r="I172" s="113"/>
      <c r="J172" s="113"/>
      <c r="K172" s="113"/>
      <c r="L172" s="113"/>
      <c r="M172" s="113"/>
      <c r="N172" s="113"/>
      <c r="O172" s="113"/>
      <c r="P172" s="113"/>
    </row>
    <row r="173" ht="11.25" customHeight="1" thickBot="1"/>
    <row r="174" spans="1:16" ht="11.25" customHeight="1">
      <c r="A174" s="115"/>
      <c r="B174" s="319" t="s">
        <v>36</v>
      </c>
      <c r="C174" s="320"/>
      <c r="D174" s="321"/>
      <c r="E174" s="117"/>
      <c r="F174" s="116" t="s">
        <v>24</v>
      </c>
      <c r="G174" s="118"/>
      <c r="H174" s="117"/>
      <c r="I174" s="116" t="s">
        <v>25</v>
      </c>
      <c r="J174" s="118"/>
      <c r="K174" s="117"/>
      <c r="L174" s="116" t="s">
        <v>26</v>
      </c>
      <c r="M174" s="118"/>
      <c r="N174" s="117"/>
      <c r="O174" s="116" t="s">
        <v>8</v>
      </c>
      <c r="P174" s="119"/>
    </row>
    <row r="175" spans="1:16" ht="11.25" customHeight="1">
      <c r="A175" s="121"/>
      <c r="B175" s="314" t="s">
        <v>38</v>
      </c>
      <c r="C175" s="315"/>
      <c r="D175" s="316"/>
      <c r="E175" s="123"/>
      <c r="F175" s="124"/>
      <c r="G175" s="125"/>
      <c r="H175" s="123"/>
      <c r="I175" s="124"/>
      <c r="J175" s="125"/>
      <c r="K175" s="123"/>
      <c r="L175" s="124"/>
      <c r="M175" s="125"/>
      <c r="N175" s="123"/>
      <c r="O175" s="124"/>
      <c r="P175" s="125"/>
    </row>
    <row r="176" spans="1:16" ht="11.25" customHeight="1">
      <c r="A176" s="122" t="s">
        <v>324</v>
      </c>
      <c r="B176" s="126" t="s">
        <v>41</v>
      </c>
      <c r="C176" s="127" t="s">
        <v>42</v>
      </c>
      <c r="D176" s="128" t="s">
        <v>8</v>
      </c>
      <c r="E176" s="126" t="s">
        <v>41</v>
      </c>
      <c r="F176" s="127" t="s">
        <v>42</v>
      </c>
      <c r="G176" s="128" t="s">
        <v>8</v>
      </c>
      <c r="H176" s="126" t="s">
        <v>41</v>
      </c>
      <c r="I176" s="127" t="s">
        <v>42</v>
      </c>
      <c r="J176" s="128" t="s">
        <v>8</v>
      </c>
      <c r="K176" s="126" t="s">
        <v>41</v>
      </c>
      <c r="L176" s="127" t="s">
        <v>42</v>
      </c>
      <c r="M176" s="128" t="s">
        <v>8</v>
      </c>
      <c r="N176" s="126" t="s">
        <v>41</v>
      </c>
      <c r="O176" s="127" t="s">
        <v>42</v>
      </c>
      <c r="P176" s="128" t="s">
        <v>8</v>
      </c>
    </row>
    <row r="177" spans="1:16" ht="11.25" customHeight="1">
      <c r="A177" s="121" t="s">
        <v>326</v>
      </c>
      <c r="B177" s="151">
        <v>0</v>
      </c>
      <c r="C177" s="152">
        <v>2</v>
      </c>
      <c r="D177" s="152">
        <v>2</v>
      </c>
      <c r="E177" s="151">
        <v>2</v>
      </c>
      <c r="F177" s="152">
        <v>44</v>
      </c>
      <c r="G177" s="152">
        <v>46</v>
      </c>
      <c r="H177" s="151">
        <v>0</v>
      </c>
      <c r="I177" s="152">
        <v>0</v>
      </c>
      <c r="J177" s="152">
        <v>0</v>
      </c>
      <c r="K177" s="151">
        <v>0</v>
      </c>
      <c r="L177" s="202">
        <v>0</v>
      </c>
      <c r="M177" s="152">
        <v>0</v>
      </c>
      <c r="N177" s="151">
        <f>B177+E177+H177+K177</f>
        <v>2</v>
      </c>
      <c r="O177" s="152">
        <f>C177+F177+I177+L177</f>
        <v>46</v>
      </c>
      <c r="P177" s="152">
        <f>SUM(N177:O177)</f>
        <v>48</v>
      </c>
    </row>
    <row r="178" spans="1:16" ht="11.25" customHeight="1">
      <c r="A178" s="121" t="s">
        <v>390</v>
      </c>
      <c r="B178" s="151">
        <v>0</v>
      </c>
      <c r="C178" s="152">
        <v>0</v>
      </c>
      <c r="D178" s="152">
        <v>0</v>
      </c>
      <c r="E178" s="151">
        <v>0</v>
      </c>
      <c r="F178" s="152">
        <v>0</v>
      </c>
      <c r="G178" s="152">
        <v>0</v>
      </c>
      <c r="H178" s="151">
        <v>1</v>
      </c>
      <c r="I178" s="152">
        <v>0</v>
      </c>
      <c r="J178" s="152">
        <v>1</v>
      </c>
      <c r="K178" s="151">
        <v>0</v>
      </c>
      <c r="L178" s="202">
        <v>0</v>
      </c>
      <c r="M178" s="152">
        <v>0</v>
      </c>
      <c r="N178" s="151">
        <f aca="true" t="shared" si="22" ref="N178:N186">B178+E178+H178+K178</f>
        <v>1</v>
      </c>
      <c r="O178" s="152">
        <f aca="true" t="shared" si="23" ref="O178:O186">C178+F178+I178+L178</f>
        <v>0</v>
      </c>
      <c r="P178" s="152">
        <f aca="true" t="shared" si="24" ref="P178:P186">SUM(N178:O178)</f>
        <v>1</v>
      </c>
    </row>
    <row r="179" spans="1:16" ht="11.25" customHeight="1">
      <c r="A179" s="121" t="s">
        <v>363</v>
      </c>
      <c r="B179" s="151">
        <v>0</v>
      </c>
      <c r="C179" s="152">
        <v>0</v>
      </c>
      <c r="D179" s="152">
        <v>0</v>
      </c>
      <c r="E179" s="151">
        <v>0</v>
      </c>
      <c r="F179" s="152">
        <v>0</v>
      </c>
      <c r="G179" s="152">
        <v>0</v>
      </c>
      <c r="H179" s="151">
        <v>0</v>
      </c>
      <c r="I179" s="152">
        <v>0</v>
      </c>
      <c r="J179" s="152">
        <v>0</v>
      </c>
      <c r="K179" s="151">
        <v>6</v>
      </c>
      <c r="L179" s="202">
        <v>0</v>
      </c>
      <c r="M179" s="152">
        <v>6</v>
      </c>
      <c r="N179" s="151">
        <f t="shared" si="22"/>
        <v>6</v>
      </c>
      <c r="O179" s="152">
        <f t="shared" si="23"/>
        <v>0</v>
      </c>
      <c r="P179" s="152">
        <f t="shared" si="24"/>
        <v>6</v>
      </c>
    </row>
    <row r="180" spans="1:16" ht="11.25" customHeight="1">
      <c r="A180" s="121" t="s">
        <v>476</v>
      </c>
      <c r="B180" s="151">
        <v>0</v>
      </c>
      <c r="C180" s="152">
        <v>0</v>
      </c>
      <c r="D180" s="152">
        <v>0</v>
      </c>
      <c r="E180" s="151">
        <v>0</v>
      </c>
      <c r="F180" s="152">
        <v>0</v>
      </c>
      <c r="G180" s="152">
        <v>0</v>
      </c>
      <c r="H180" s="151">
        <v>0</v>
      </c>
      <c r="I180" s="152">
        <v>0</v>
      </c>
      <c r="J180" s="152">
        <v>0</v>
      </c>
      <c r="K180" s="151">
        <v>2</v>
      </c>
      <c r="L180" s="202">
        <v>0</v>
      </c>
      <c r="M180" s="152">
        <v>2</v>
      </c>
      <c r="N180" s="151">
        <f t="shared" si="22"/>
        <v>2</v>
      </c>
      <c r="O180" s="152">
        <f t="shared" si="23"/>
        <v>0</v>
      </c>
      <c r="P180" s="152">
        <f t="shared" si="24"/>
        <v>2</v>
      </c>
    </row>
    <row r="181" spans="1:16" ht="11.25" customHeight="1">
      <c r="A181" s="121" t="s">
        <v>5</v>
      </c>
      <c r="B181" s="151">
        <v>0</v>
      </c>
      <c r="C181" s="152">
        <v>0</v>
      </c>
      <c r="D181" s="152">
        <v>0</v>
      </c>
      <c r="E181" s="151">
        <v>12</v>
      </c>
      <c r="F181" s="152">
        <v>0</v>
      </c>
      <c r="G181" s="152">
        <v>12</v>
      </c>
      <c r="H181" s="151">
        <v>0</v>
      </c>
      <c r="I181" s="152">
        <v>0</v>
      </c>
      <c r="J181" s="152">
        <v>0</v>
      </c>
      <c r="K181" s="151">
        <v>0</v>
      </c>
      <c r="L181" s="202">
        <v>0</v>
      </c>
      <c r="M181" s="152">
        <v>0</v>
      </c>
      <c r="N181" s="151">
        <f t="shared" si="22"/>
        <v>12</v>
      </c>
      <c r="O181" s="152">
        <f t="shared" si="23"/>
        <v>0</v>
      </c>
      <c r="P181" s="152">
        <f t="shared" si="24"/>
        <v>12</v>
      </c>
    </row>
    <row r="182" spans="1:16" ht="21" customHeight="1">
      <c r="A182" s="261" t="s">
        <v>433</v>
      </c>
      <c r="B182" s="151">
        <v>0</v>
      </c>
      <c r="C182" s="152">
        <v>0</v>
      </c>
      <c r="D182" s="152">
        <v>0</v>
      </c>
      <c r="E182" s="151">
        <v>0</v>
      </c>
      <c r="F182" s="152">
        <v>0</v>
      </c>
      <c r="G182" s="152">
        <v>0</v>
      </c>
      <c r="H182" s="151">
        <v>2</v>
      </c>
      <c r="I182" s="152">
        <v>0</v>
      </c>
      <c r="J182" s="152">
        <v>2</v>
      </c>
      <c r="K182" s="151">
        <v>4</v>
      </c>
      <c r="L182" s="202">
        <v>0</v>
      </c>
      <c r="M182" s="152">
        <v>4</v>
      </c>
      <c r="N182" s="151">
        <f t="shared" si="22"/>
        <v>6</v>
      </c>
      <c r="O182" s="152">
        <f t="shared" si="23"/>
        <v>0</v>
      </c>
      <c r="P182" s="152">
        <f t="shared" si="24"/>
        <v>6</v>
      </c>
    </row>
    <row r="183" spans="1:16" ht="11.25" customHeight="1">
      <c r="A183" s="121" t="s">
        <v>6</v>
      </c>
      <c r="B183" s="151">
        <v>0</v>
      </c>
      <c r="C183" s="152">
        <v>0</v>
      </c>
      <c r="D183" s="152">
        <v>0</v>
      </c>
      <c r="E183" s="151">
        <v>0</v>
      </c>
      <c r="F183" s="152">
        <v>0</v>
      </c>
      <c r="G183" s="152">
        <v>0</v>
      </c>
      <c r="H183" s="151">
        <v>6</v>
      </c>
      <c r="I183" s="152">
        <v>0</v>
      </c>
      <c r="J183" s="152">
        <v>6</v>
      </c>
      <c r="K183" s="151">
        <v>0</v>
      </c>
      <c r="L183" s="202">
        <v>0</v>
      </c>
      <c r="M183" s="152">
        <v>0</v>
      </c>
      <c r="N183" s="151">
        <f t="shared" si="22"/>
        <v>6</v>
      </c>
      <c r="O183" s="152">
        <f t="shared" si="23"/>
        <v>0</v>
      </c>
      <c r="P183" s="152">
        <f t="shared" si="24"/>
        <v>6</v>
      </c>
    </row>
    <row r="184" spans="1:16" ht="20.25" customHeight="1">
      <c r="A184" s="132" t="s">
        <v>434</v>
      </c>
      <c r="B184" s="151">
        <v>0</v>
      </c>
      <c r="C184" s="152">
        <v>0</v>
      </c>
      <c r="D184" s="152">
        <v>0</v>
      </c>
      <c r="E184" s="151">
        <v>8</v>
      </c>
      <c r="F184" s="152">
        <v>0</v>
      </c>
      <c r="G184" s="152">
        <v>8</v>
      </c>
      <c r="H184" s="151">
        <v>4</v>
      </c>
      <c r="I184" s="152">
        <v>0</v>
      </c>
      <c r="J184" s="152">
        <v>4</v>
      </c>
      <c r="K184" s="151">
        <v>0</v>
      </c>
      <c r="L184" s="202">
        <v>0</v>
      </c>
      <c r="M184" s="152">
        <v>0</v>
      </c>
      <c r="N184" s="151">
        <f t="shared" si="22"/>
        <v>12</v>
      </c>
      <c r="O184" s="152">
        <f t="shared" si="23"/>
        <v>0</v>
      </c>
      <c r="P184" s="152">
        <f t="shared" si="24"/>
        <v>12</v>
      </c>
    </row>
    <row r="185" spans="1:16" ht="11.25" customHeight="1">
      <c r="A185" s="121" t="s">
        <v>307</v>
      </c>
      <c r="B185" s="151">
        <v>0</v>
      </c>
      <c r="C185" s="152">
        <v>3</v>
      </c>
      <c r="D185" s="152">
        <v>3</v>
      </c>
      <c r="E185" s="151">
        <v>7</v>
      </c>
      <c r="F185" s="152">
        <v>63</v>
      </c>
      <c r="G185" s="152">
        <v>70</v>
      </c>
      <c r="H185" s="151">
        <v>0</v>
      </c>
      <c r="I185" s="152">
        <v>0</v>
      </c>
      <c r="J185" s="152">
        <v>0</v>
      </c>
      <c r="K185" s="151">
        <v>0</v>
      </c>
      <c r="L185" s="202">
        <v>0</v>
      </c>
      <c r="M185" s="152">
        <v>0</v>
      </c>
      <c r="N185" s="151">
        <f t="shared" si="22"/>
        <v>7</v>
      </c>
      <c r="O185" s="152">
        <f t="shared" si="23"/>
        <v>66</v>
      </c>
      <c r="P185" s="152">
        <f t="shared" si="24"/>
        <v>73</v>
      </c>
    </row>
    <row r="186" spans="1:16" ht="11.25" customHeight="1">
      <c r="A186" s="132" t="s">
        <v>348</v>
      </c>
      <c r="B186" s="151">
        <v>0</v>
      </c>
      <c r="C186" s="152">
        <v>0</v>
      </c>
      <c r="D186" s="152">
        <v>0</v>
      </c>
      <c r="E186" s="151">
        <v>0</v>
      </c>
      <c r="F186" s="152">
        <v>0</v>
      </c>
      <c r="G186" s="152">
        <v>0</v>
      </c>
      <c r="H186" s="151">
        <v>7</v>
      </c>
      <c r="I186" s="152">
        <v>0</v>
      </c>
      <c r="J186" s="152">
        <v>7</v>
      </c>
      <c r="K186" s="151">
        <v>0</v>
      </c>
      <c r="L186" s="202">
        <v>0</v>
      </c>
      <c r="M186" s="152">
        <v>0</v>
      </c>
      <c r="N186" s="151">
        <f t="shared" si="22"/>
        <v>7</v>
      </c>
      <c r="O186" s="152">
        <f t="shared" si="23"/>
        <v>0</v>
      </c>
      <c r="P186" s="152">
        <f t="shared" si="24"/>
        <v>7</v>
      </c>
    </row>
    <row r="187" spans="1:16" ht="11.25" customHeight="1">
      <c r="A187" s="153" t="s">
        <v>8</v>
      </c>
      <c r="B187" s="154">
        <f aca="true" t="shared" si="25" ref="B187:P187">SUM(B177:B186)</f>
        <v>0</v>
      </c>
      <c r="C187" s="155">
        <f t="shared" si="25"/>
        <v>5</v>
      </c>
      <c r="D187" s="156">
        <f t="shared" si="25"/>
        <v>5</v>
      </c>
      <c r="E187" s="155">
        <f t="shared" si="25"/>
        <v>29</v>
      </c>
      <c r="F187" s="155">
        <f t="shared" si="25"/>
        <v>107</v>
      </c>
      <c r="G187" s="155">
        <f t="shared" si="25"/>
        <v>136</v>
      </c>
      <c r="H187" s="154">
        <f t="shared" si="25"/>
        <v>20</v>
      </c>
      <c r="I187" s="155">
        <f t="shared" si="25"/>
        <v>0</v>
      </c>
      <c r="J187" s="156">
        <f t="shared" si="25"/>
        <v>20</v>
      </c>
      <c r="K187" s="155">
        <f t="shared" si="25"/>
        <v>12</v>
      </c>
      <c r="L187" s="155">
        <f t="shared" si="25"/>
        <v>0</v>
      </c>
      <c r="M187" s="155">
        <f t="shared" si="25"/>
        <v>12</v>
      </c>
      <c r="N187" s="176">
        <f t="shared" si="25"/>
        <v>61</v>
      </c>
      <c r="O187" s="155">
        <f t="shared" si="25"/>
        <v>112</v>
      </c>
      <c r="P187" s="155">
        <f t="shared" si="25"/>
        <v>173</v>
      </c>
    </row>
    <row r="188" ht="11.25" customHeight="1">
      <c r="C188" s="110"/>
    </row>
    <row r="189" ht="11.25" customHeight="1">
      <c r="C189" s="110"/>
    </row>
  </sheetData>
  <sheetProtection/>
  <mergeCells count="11">
    <mergeCell ref="B65:D65"/>
    <mergeCell ref="B66:D66"/>
    <mergeCell ref="A58:P58"/>
    <mergeCell ref="A166:P166"/>
    <mergeCell ref="A5:P5"/>
    <mergeCell ref="B174:D174"/>
    <mergeCell ref="B175:D175"/>
    <mergeCell ref="B9:D9"/>
    <mergeCell ref="B10:D10"/>
    <mergeCell ref="B84:D84"/>
    <mergeCell ref="B85:D85"/>
  </mergeCells>
  <printOptions horizontalCentered="1"/>
  <pageMargins left="0" right="0" top="0.3937007874015748" bottom="0.1968503937007874" header="0.11811023622047245" footer="0.11811023622047245"/>
  <pageSetup fitToHeight="3" horizontalDpi="600" verticalDpi="600" orientation="landscape" paperSize="9" scale="75" r:id="rId1"/>
  <headerFooter alignWithMargins="0">
    <oddFooter>&amp;R&amp;A</oddFooter>
  </headerFooter>
  <rowBreaks count="2" manualBreakCount="2">
    <brk id="58" max="255" man="1"/>
    <brk id="166" max="255" man="1"/>
  </rowBreaks>
</worksheet>
</file>

<file path=xl/worksheets/sheet15.xml><?xml version="1.0" encoding="utf-8"?>
<worksheet xmlns="http://schemas.openxmlformats.org/spreadsheetml/2006/main" xmlns:r="http://schemas.openxmlformats.org/officeDocument/2006/relationships">
  <sheetPr>
    <pageSetUpPr fitToPage="1"/>
  </sheetPr>
  <dimension ref="A1:AA58"/>
  <sheetViews>
    <sheetView zoomScale="110" zoomScaleNormal="110" zoomScalePageLayoutView="0" workbookViewId="0" topLeftCell="A1">
      <selection activeCell="A52" sqref="A52"/>
    </sheetView>
  </sheetViews>
  <sheetFormatPr defaultColWidth="9.33203125" defaultRowHeight="11.25"/>
  <cols>
    <col min="1" max="1" width="2.83203125" style="80" customWidth="1"/>
    <col min="2" max="2" width="53.66015625" style="80" customWidth="1"/>
    <col min="3" max="4" width="8.16015625" style="80" customWidth="1"/>
    <col min="5" max="6" width="7.33203125" style="80" bestFit="1" customWidth="1"/>
    <col min="7" max="8" width="6.16015625" style="80" bestFit="1" customWidth="1"/>
    <col min="9" max="10" width="7.33203125" style="80" bestFit="1" customWidth="1"/>
    <col min="11" max="13" width="6.5" style="80" customWidth="1"/>
    <col min="14" max="14" width="7.33203125" style="80" bestFit="1" customWidth="1"/>
    <col min="15" max="22" width="6.5" style="80" customWidth="1"/>
    <col min="23" max="25" width="7.5" style="80" customWidth="1"/>
    <col min="26" max="16384" width="9.33203125" style="80" customWidth="1"/>
  </cols>
  <sheetData>
    <row r="1" spans="1:25" ht="10.5">
      <c r="A1" s="41"/>
      <c r="C1" s="82"/>
      <c r="D1" s="82"/>
      <c r="E1" s="82"/>
      <c r="F1" s="82"/>
      <c r="G1" s="82"/>
      <c r="H1" s="82"/>
      <c r="I1" s="82"/>
      <c r="J1" s="82"/>
      <c r="K1" s="82"/>
      <c r="L1" s="82"/>
      <c r="M1" s="82"/>
      <c r="N1" s="82"/>
      <c r="O1" s="82"/>
      <c r="P1" s="82"/>
      <c r="Q1" s="82"/>
      <c r="R1" s="82"/>
      <c r="S1" s="82"/>
      <c r="T1" s="82"/>
      <c r="U1" s="82"/>
      <c r="V1" s="84"/>
      <c r="W1" s="84"/>
      <c r="X1" s="84"/>
      <c r="Y1" s="84"/>
    </row>
    <row r="2" spans="1:25" ht="10.5">
      <c r="A2" s="85" t="s">
        <v>33</v>
      </c>
      <c r="B2" s="85"/>
      <c r="C2" s="86"/>
      <c r="D2" s="86"/>
      <c r="E2" s="86"/>
      <c r="F2" s="86"/>
      <c r="G2" s="86"/>
      <c r="H2" s="86"/>
      <c r="I2" s="86"/>
      <c r="J2" s="86"/>
      <c r="K2" s="86"/>
      <c r="L2" s="86"/>
      <c r="M2" s="86"/>
      <c r="N2" s="86"/>
      <c r="O2" s="86"/>
      <c r="P2" s="86"/>
      <c r="Q2" s="86"/>
      <c r="R2" s="86"/>
      <c r="S2" s="86"/>
      <c r="T2" s="86"/>
      <c r="U2" s="86"/>
      <c r="V2" s="87"/>
      <c r="W2" s="87"/>
      <c r="X2" s="87"/>
      <c r="Y2" s="87"/>
    </row>
    <row r="3" spans="1:25" s="280" customFormat="1" ht="12.75">
      <c r="A3" s="272" t="s">
        <v>463</v>
      </c>
      <c r="B3" s="278"/>
      <c r="C3" s="278"/>
      <c r="D3" s="278"/>
      <c r="E3" s="278"/>
      <c r="F3" s="278"/>
      <c r="G3" s="278"/>
      <c r="H3" s="278"/>
      <c r="I3" s="278"/>
      <c r="J3" s="278"/>
      <c r="K3" s="278"/>
      <c r="L3" s="278"/>
      <c r="M3" s="278"/>
      <c r="N3" s="278"/>
      <c r="O3" s="278"/>
      <c r="P3" s="278"/>
      <c r="Q3" s="278"/>
      <c r="R3" s="278"/>
      <c r="S3" s="278"/>
      <c r="T3" s="278"/>
      <c r="U3" s="278"/>
      <c r="V3" s="279"/>
      <c r="W3" s="279"/>
      <c r="X3" s="279"/>
      <c r="Y3" s="279"/>
    </row>
    <row r="4" spans="1:25" ht="10.5">
      <c r="A4" s="85" t="s">
        <v>241</v>
      </c>
      <c r="B4" s="85"/>
      <c r="C4" s="86"/>
      <c r="D4" s="86"/>
      <c r="E4" s="86"/>
      <c r="F4" s="86"/>
      <c r="G4" s="86"/>
      <c r="H4" s="86"/>
      <c r="I4" s="86"/>
      <c r="J4" s="86"/>
      <c r="K4" s="86"/>
      <c r="L4" s="86"/>
      <c r="M4" s="86"/>
      <c r="N4" s="86"/>
      <c r="O4" s="86"/>
      <c r="P4" s="86"/>
      <c r="Q4" s="86"/>
      <c r="R4" s="86"/>
      <c r="S4" s="86"/>
      <c r="T4" s="86"/>
      <c r="U4" s="86"/>
      <c r="V4" s="87"/>
      <c r="W4" s="87"/>
      <c r="X4" s="87"/>
      <c r="Y4" s="87"/>
    </row>
    <row r="5" spans="1:25" ht="10.5">
      <c r="A5" s="85"/>
      <c r="B5" s="85"/>
      <c r="C5" s="86"/>
      <c r="D5" s="86"/>
      <c r="E5" s="86"/>
      <c r="F5" s="86"/>
      <c r="G5" s="86"/>
      <c r="H5" s="86"/>
      <c r="I5" s="86"/>
      <c r="J5" s="86"/>
      <c r="K5" s="86"/>
      <c r="L5" s="86"/>
      <c r="M5" s="86"/>
      <c r="N5" s="86"/>
      <c r="O5" s="86"/>
      <c r="P5" s="86"/>
      <c r="Q5" s="86"/>
      <c r="R5" s="86"/>
      <c r="S5" s="86"/>
      <c r="T5" s="86"/>
      <c r="U5" s="86"/>
      <c r="V5" s="87"/>
      <c r="W5" s="87"/>
      <c r="X5" s="87"/>
      <c r="Y5" s="87"/>
    </row>
    <row r="6" spans="1:25" ht="10.5">
      <c r="A6" s="85" t="s">
        <v>435</v>
      </c>
      <c r="B6" s="85"/>
      <c r="C6" s="86"/>
      <c r="D6" s="86"/>
      <c r="E6" s="86"/>
      <c r="F6" s="86"/>
      <c r="G6" s="86"/>
      <c r="H6" s="86"/>
      <c r="I6" s="86"/>
      <c r="J6" s="86"/>
      <c r="K6" s="86"/>
      <c r="L6" s="86"/>
      <c r="M6" s="86"/>
      <c r="N6" s="86"/>
      <c r="O6" s="86"/>
      <c r="P6" s="86"/>
      <c r="Q6" s="86"/>
      <c r="R6" s="86"/>
      <c r="S6" s="86"/>
      <c r="T6" s="86"/>
      <c r="U6" s="86"/>
      <c r="V6" s="87"/>
      <c r="W6" s="87"/>
      <c r="X6" s="87"/>
      <c r="Y6" s="87"/>
    </row>
    <row r="7" s="36" customFormat="1" ht="11.25" thickBot="1">
      <c r="C7" s="159"/>
    </row>
    <row r="8" spans="1:25" ht="10.5">
      <c r="A8" s="88"/>
      <c r="B8" s="88"/>
      <c r="C8" s="89"/>
      <c r="D8" s="90"/>
      <c r="E8" s="90"/>
      <c r="F8" s="90"/>
      <c r="G8" s="90"/>
      <c r="H8" s="90"/>
      <c r="I8" s="90"/>
      <c r="J8" s="90"/>
      <c r="K8" s="90"/>
      <c r="L8" s="90"/>
      <c r="M8" s="90"/>
      <c r="N8" s="90"/>
      <c r="O8" s="90"/>
      <c r="P8" s="90"/>
      <c r="Q8" s="90"/>
      <c r="R8" s="90"/>
      <c r="S8" s="90"/>
      <c r="T8" s="90"/>
      <c r="U8" s="90"/>
      <c r="V8" s="91"/>
      <c r="W8" s="91"/>
      <c r="X8" s="91"/>
      <c r="Y8" s="91"/>
    </row>
    <row r="9" spans="1:25" ht="10.5">
      <c r="A9" s="82"/>
      <c r="B9" s="82"/>
      <c r="C9" s="92" t="str">
        <f>E9+1&amp;" en volgende"</f>
        <v>2005 en volgende</v>
      </c>
      <c r="D9" s="86"/>
      <c r="E9" s="92">
        <v>2004</v>
      </c>
      <c r="F9" s="86"/>
      <c r="G9" s="92">
        <f>E9-1</f>
        <v>2003</v>
      </c>
      <c r="H9" s="86"/>
      <c r="I9" s="92">
        <f>G9-1</f>
        <v>2002</v>
      </c>
      <c r="J9" s="86"/>
      <c r="K9" s="92">
        <f>I9-1</f>
        <v>2001</v>
      </c>
      <c r="L9" s="86"/>
      <c r="M9" s="92">
        <f>K9-1</f>
        <v>2000</v>
      </c>
      <c r="N9" s="86"/>
      <c r="O9" s="92">
        <f>M9-1</f>
        <v>1999</v>
      </c>
      <c r="P9" s="86"/>
      <c r="Q9" s="92">
        <f>O9-1</f>
        <v>1998</v>
      </c>
      <c r="R9" s="86"/>
      <c r="S9" s="92">
        <f>Q9-1</f>
        <v>1997</v>
      </c>
      <c r="T9" s="86"/>
      <c r="U9" s="92" t="str">
        <f>S9-1&amp;" + vóór"</f>
        <v>1996 + vóór</v>
      </c>
      <c r="V9" s="87"/>
      <c r="W9" s="92" t="s">
        <v>8</v>
      </c>
      <c r="X9" s="87"/>
      <c r="Y9" s="93"/>
    </row>
    <row r="10" spans="1:25" ht="10.5">
      <c r="A10" s="94"/>
      <c r="B10" s="94"/>
      <c r="C10" s="95" t="s">
        <v>243</v>
      </c>
      <c r="D10" s="96" t="s">
        <v>7</v>
      </c>
      <c r="E10" s="95" t="s">
        <v>243</v>
      </c>
      <c r="F10" s="96" t="s">
        <v>7</v>
      </c>
      <c r="G10" s="95" t="s">
        <v>243</v>
      </c>
      <c r="H10" s="96" t="s">
        <v>7</v>
      </c>
      <c r="I10" s="95" t="s">
        <v>243</v>
      </c>
      <c r="J10" s="96" t="s">
        <v>7</v>
      </c>
      <c r="K10" s="95" t="s">
        <v>243</v>
      </c>
      <c r="L10" s="96" t="s">
        <v>7</v>
      </c>
      <c r="M10" s="95" t="s">
        <v>243</v>
      </c>
      <c r="N10" s="96" t="s">
        <v>7</v>
      </c>
      <c r="O10" s="95" t="s">
        <v>243</v>
      </c>
      <c r="P10" s="96" t="s">
        <v>7</v>
      </c>
      <c r="Q10" s="95" t="s">
        <v>243</v>
      </c>
      <c r="R10" s="96" t="s">
        <v>7</v>
      </c>
      <c r="S10" s="95" t="s">
        <v>243</v>
      </c>
      <c r="T10" s="96" t="s">
        <v>7</v>
      </c>
      <c r="U10" s="95" t="s">
        <v>243</v>
      </c>
      <c r="V10" s="96" t="s">
        <v>7</v>
      </c>
      <c r="W10" s="95" t="s">
        <v>243</v>
      </c>
      <c r="X10" s="96" t="s">
        <v>7</v>
      </c>
      <c r="Y10" s="96" t="s">
        <v>9</v>
      </c>
    </row>
    <row r="11" spans="1:25" ht="10.5">
      <c r="A11" s="97"/>
      <c r="B11" s="97"/>
      <c r="C11" s="98"/>
      <c r="D11" s="99"/>
      <c r="E11" s="98"/>
      <c r="F11" s="99"/>
      <c r="G11" s="98"/>
      <c r="H11" s="99"/>
      <c r="I11" s="98"/>
      <c r="J11" s="99"/>
      <c r="K11" s="98"/>
      <c r="L11" s="99"/>
      <c r="M11" s="98"/>
      <c r="N11" s="99"/>
      <c r="O11" s="98"/>
      <c r="P11" s="99"/>
      <c r="Q11" s="98"/>
      <c r="R11" s="99"/>
      <c r="S11" s="98"/>
      <c r="T11" s="99"/>
      <c r="U11" s="98"/>
      <c r="V11" s="99"/>
      <c r="W11" s="98"/>
      <c r="X11" s="99"/>
      <c r="Y11" s="99"/>
    </row>
    <row r="12" spans="1:25" ht="12">
      <c r="A12" s="30" t="s">
        <v>244</v>
      </c>
      <c r="B12" s="100"/>
      <c r="C12" s="101"/>
      <c r="D12" s="102"/>
      <c r="E12" s="101"/>
      <c r="F12" s="102"/>
      <c r="G12" s="101"/>
      <c r="H12" s="102"/>
      <c r="I12" s="101"/>
      <c r="J12" s="102"/>
      <c r="K12" s="101"/>
      <c r="L12" s="102"/>
      <c r="M12" s="101"/>
      <c r="N12" s="102"/>
      <c r="O12" s="101"/>
      <c r="P12" s="102"/>
      <c r="Q12" s="101"/>
      <c r="R12" s="102"/>
      <c r="S12" s="101"/>
      <c r="T12" s="102"/>
      <c r="U12" s="101"/>
      <c r="V12" s="97"/>
      <c r="W12" s="101"/>
      <c r="X12" s="97"/>
      <c r="Y12" s="97"/>
    </row>
    <row r="13" spans="1:25" ht="12.75">
      <c r="A13" s="103"/>
      <c r="B13" s="100" t="s">
        <v>34</v>
      </c>
      <c r="C13" s="101"/>
      <c r="D13" s="102"/>
      <c r="E13" s="101"/>
      <c r="F13" s="102"/>
      <c r="G13" s="101"/>
      <c r="H13" s="102"/>
      <c r="I13" s="101"/>
      <c r="J13" s="102"/>
      <c r="K13" s="101"/>
      <c r="L13" s="102"/>
      <c r="M13" s="101"/>
      <c r="N13" s="102"/>
      <c r="O13" s="101"/>
      <c r="P13" s="102"/>
      <c r="Q13" s="101"/>
      <c r="R13" s="102"/>
      <c r="S13" s="101"/>
      <c r="T13" s="102"/>
      <c r="U13" s="101"/>
      <c r="V13" s="97"/>
      <c r="W13" s="101"/>
      <c r="X13" s="97"/>
      <c r="Y13" s="97"/>
    </row>
    <row r="14" spans="1:25" ht="10.5">
      <c r="A14" s="82"/>
      <c r="B14" s="82" t="s">
        <v>35</v>
      </c>
      <c r="C14" s="39">
        <v>528</v>
      </c>
      <c r="D14" s="104">
        <v>491</v>
      </c>
      <c r="E14" s="39">
        <v>22821</v>
      </c>
      <c r="F14" s="104">
        <v>24246</v>
      </c>
      <c r="G14" s="39">
        <v>3811</v>
      </c>
      <c r="H14" s="104">
        <v>3560</v>
      </c>
      <c r="I14" s="39">
        <v>559</v>
      </c>
      <c r="J14" s="104">
        <v>456</v>
      </c>
      <c r="K14" s="39">
        <v>34</v>
      </c>
      <c r="L14" s="104">
        <v>23</v>
      </c>
      <c r="M14" s="39">
        <v>3</v>
      </c>
      <c r="N14" s="104">
        <v>3</v>
      </c>
      <c r="O14" s="39">
        <v>0</v>
      </c>
      <c r="P14" s="104">
        <v>0</v>
      </c>
      <c r="Q14" s="39">
        <v>0</v>
      </c>
      <c r="R14" s="104">
        <v>0</v>
      </c>
      <c r="S14" s="39">
        <f>SUM('18dsec15'!S14+'18dsec16'!S14+'18dsec17'!S14+'18dsec18'!S14)</f>
        <v>0</v>
      </c>
      <c r="T14" s="104">
        <f>SUM('18dsec15'!T14+'18dsec16'!T14+'18dsec17'!T14+'18dsec18'!T14)</f>
        <v>0</v>
      </c>
      <c r="U14" s="39">
        <f>SUM('18dsec15'!U14+'18dsec16'!U14+'18dsec17'!U14+'18dsec18'!U14)</f>
        <v>0</v>
      </c>
      <c r="V14" s="106">
        <f>SUM('18dsec15'!V14+'18dsec16'!V14+'18dsec17'!V14+'18dsec18'!V14)</f>
        <v>0</v>
      </c>
      <c r="W14" s="104">
        <f>C14+E14+G14+I14+K14+M14+O14+Q14+S14+U14</f>
        <v>27756</v>
      </c>
      <c r="X14" s="104">
        <f>D14+F14+H14+J14+L14+N14+P14+R14+T14+V14</f>
        <v>28779</v>
      </c>
      <c r="Y14" s="105">
        <f>SUM(W14:X14)</f>
        <v>56535</v>
      </c>
    </row>
    <row r="15" spans="1:25" ht="10.5">
      <c r="A15" s="82"/>
      <c r="B15" s="82" t="s">
        <v>308</v>
      </c>
      <c r="C15" s="39">
        <v>5</v>
      </c>
      <c r="D15" s="104">
        <v>2</v>
      </c>
      <c r="E15" s="39">
        <v>3044</v>
      </c>
      <c r="F15" s="104">
        <v>2397</v>
      </c>
      <c r="G15" s="39">
        <v>2677</v>
      </c>
      <c r="H15" s="104">
        <v>2034</v>
      </c>
      <c r="I15" s="39">
        <v>188</v>
      </c>
      <c r="J15" s="104">
        <v>133</v>
      </c>
      <c r="K15" s="39">
        <v>3</v>
      </c>
      <c r="L15" s="104">
        <v>2</v>
      </c>
      <c r="M15" s="39">
        <v>1</v>
      </c>
      <c r="N15" s="104">
        <v>4</v>
      </c>
      <c r="O15" s="39">
        <v>0</v>
      </c>
      <c r="P15" s="104">
        <v>1</v>
      </c>
      <c r="Q15" s="39">
        <v>0</v>
      </c>
      <c r="R15" s="104">
        <v>1</v>
      </c>
      <c r="S15" s="39">
        <f>SUM('18dsec15'!S15+'18dsec16'!S15+'18dsec17'!S15+'18dsec18'!S15)</f>
        <v>0</v>
      </c>
      <c r="T15" s="104">
        <f>SUM('18dsec15'!T15+'18dsec16'!T15+'18dsec17'!T15+'18dsec18'!T15)</f>
        <v>0</v>
      </c>
      <c r="U15" s="39">
        <f>SUM('18dsec15'!U15+'18dsec16'!U15+'18dsec17'!U15+'18dsec18'!U15)</f>
        <v>0</v>
      </c>
      <c r="V15" s="106">
        <f>SUM('18dsec15'!V15+'18dsec16'!V15+'18dsec17'!V15+'18dsec18'!V15)</f>
        <v>0</v>
      </c>
      <c r="W15" s="104">
        <f>C15+E15+G15+I15+K15+M15+O15+Q15+S15+U15</f>
        <v>5918</v>
      </c>
      <c r="X15" s="104">
        <f>D15+F15+H15+J15+L15+N15+P15+R15+T15+V15</f>
        <v>4574</v>
      </c>
      <c r="Y15" s="105">
        <f>SUM(W15:X15)</f>
        <v>10492</v>
      </c>
    </row>
    <row r="16" spans="1:25" ht="10.5">
      <c r="A16" s="82"/>
      <c r="B16" s="82"/>
      <c r="C16" s="39"/>
      <c r="D16" s="104"/>
      <c r="E16" s="39"/>
      <c r="F16" s="104"/>
      <c r="G16" s="39"/>
      <c r="H16" s="104"/>
      <c r="I16" s="39"/>
      <c r="J16" s="104"/>
      <c r="K16" s="39"/>
      <c r="L16" s="104"/>
      <c r="M16" s="39"/>
      <c r="N16" s="104"/>
      <c r="O16" s="39"/>
      <c r="P16" s="104"/>
      <c r="Q16" s="39"/>
      <c r="R16" s="104"/>
      <c r="S16" s="39"/>
      <c r="T16" s="104"/>
      <c r="U16" s="39"/>
      <c r="V16" s="104"/>
      <c r="W16" s="39"/>
      <c r="X16" s="104"/>
      <c r="Y16" s="105"/>
    </row>
    <row r="17" spans="1:25" ht="12">
      <c r="A17" s="30" t="s">
        <v>245</v>
      </c>
      <c r="B17" s="102"/>
      <c r="C17" s="39"/>
      <c r="D17" s="105"/>
      <c r="E17" s="39"/>
      <c r="F17" s="105"/>
      <c r="G17" s="39"/>
      <c r="H17" s="105"/>
      <c r="I17" s="39"/>
      <c r="J17" s="105"/>
      <c r="K17" s="39"/>
      <c r="L17" s="105"/>
      <c r="M17" s="39"/>
      <c r="N17" s="105"/>
      <c r="O17" s="39"/>
      <c r="P17" s="105"/>
      <c r="Q17" s="39"/>
      <c r="R17" s="105"/>
      <c r="S17" s="39"/>
      <c r="T17" s="105"/>
      <c r="U17" s="39"/>
      <c r="V17" s="105"/>
      <c r="W17" s="39"/>
      <c r="X17" s="105"/>
      <c r="Y17" s="105"/>
    </row>
    <row r="18" spans="1:25" ht="12.75">
      <c r="A18" s="103"/>
      <c r="B18" s="100" t="s">
        <v>85</v>
      </c>
      <c r="C18" s="39"/>
      <c r="D18" s="105"/>
      <c r="E18" s="39"/>
      <c r="F18" s="105"/>
      <c r="G18" s="39"/>
      <c r="H18" s="105"/>
      <c r="I18" s="39"/>
      <c r="J18" s="105"/>
      <c r="K18" s="39"/>
      <c r="L18" s="105"/>
      <c r="M18" s="39"/>
      <c r="N18" s="105"/>
      <c r="O18" s="39"/>
      <c r="P18" s="105"/>
      <c r="Q18" s="39"/>
      <c r="R18" s="105"/>
      <c r="S18" s="39"/>
      <c r="T18" s="105"/>
      <c r="U18" s="39"/>
      <c r="V18" s="105"/>
      <c r="W18" s="39"/>
      <c r="X18" s="105"/>
      <c r="Y18" s="105"/>
    </row>
    <row r="19" spans="1:25" ht="10.5">
      <c r="A19" s="82"/>
      <c r="B19" s="82" t="s">
        <v>246</v>
      </c>
      <c r="C19" s="39">
        <f>SUM('18dsec15'!C19+'18dsec16'!C19+'18dsec17'!C19+'18dsec18'!C19)</f>
        <v>0</v>
      </c>
      <c r="D19" s="104">
        <f>SUM('18dsec15'!D19+'18dsec16'!D19+'18dsec17'!D19+'18dsec18'!D19)</f>
        <v>2</v>
      </c>
      <c r="E19" s="39">
        <f>SUM('18dsec15'!E19+'18dsec16'!E19+'18dsec17'!E19+'18dsec18'!E19)</f>
        <v>12</v>
      </c>
      <c r="F19" s="104">
        <f>SUM('18dsec15'!F19+'18dsec16'!F19+'18dsec17'!F19+'18dsec18'!F19)</f>
        <v>5</v>
      </c>
      <c r="G19" s="39">
        <f>SUM('18dsec15'!G19+'18dsec16'!G19+'18dsec17'!G19+'18dsec18'!G19)</f>
        <v>397</v>
      </c>
      <c r="H19" s="104">
        <f>SUM('18dsec15'!H19+'18dsec16'!H19+'18dsec17'!H19+'18dsec18'!H19)</f>
        <v>383</v>
      </c>
      <c r="I19" s="39">
        <f>SUM('18dsec15'!I19+'18dsec16'!I19+'18dsec17'!I19+'18dsec18'!I19)</f>
        <v>10958</v>
      </c>
      <c r="J19" s="104">
        <f>SUM('18dsec15'!J19+'18dsec16'!J19+'18dsec17'!J19+'18dsec18'!J19)</f>
        <v>14448</v>
      </c>
      <c r="K19" s="39">
        <f>SUM('18dsec15'!K19+'18dsec16'!K19+'18dsec17'!K19+'18dsec18'!K19)</f>
        <v>1346</v>
      </c>
      <c r="L19" s="104">
        <f>SUM('18dsec15'!L19+'18dsec16'!L19+'18dsec17'!L19+'18dsec18'!L19)</f>
        <v>1302</v>
      </c>
      <c r="M19" s="39">
        <f>SUM('18dsec15'!M19+'18dsec16'!M19+'18dsec17'!M19+'18dsec18'!M19)</f>
        <v>189</v>
      </c>
      <c r="N19" s="104">
        <f>SUM('18dsec15'!N19+'18dsec16'!N19+'18dsec17'!N19+'18dsec18'!N19)</f>
        <v>191</v>
      </c>
      <c r="O19" s="39">
        <f>SUM('18dsec15'!O19+'18dsec16'!O19+'18dsec17'!O19+'18dsec18'!O19)</f>
        <v>17</v>
      </c>
      <c r="P19" s="104">
        <f>SUM('18dsec15'!P19+'18dsec16'!P19+'18dsec17'!P19+'18dsec18'!P19)</f>
        <v>25</v>
      </c>
      <c r="Q19" s="39">
        <f>SUM('18dsec15'!Q19+'18dsec16'!Q19+'18dsec17'!Q19+'18dsec18'!Q19)</f>
        <v>0</v>
      </c>
      <c r="R19" s="104">
        <f>SUM('18dsec15'!R19+'18dsec16'!R19+'18dsec17'!R19+'18dsec18'!R19)</f>
        <v>0</v>
      </c>
      <c r="S19" s="39">
        <f>SUM('18dsec15'!S19+'18dsec16'!S19+'18dsec17'!S19+'18dsec18'!S19)</f>
        <v>0</v>
      </c>
      <c r="T19" s="104">
        <f>SUM('18dsec15'!T19+'18dsec16'!T19+'18dsec17'!T19+'18dsec18'!T19)</f>
        <v>0</v>
      </c>
      <c r="U19" s="39">
        <f>SUM('18dsec15'!U19+'18dsec16'!U19+'18dsec17'!U19+'18dsec18'!U19)</f>
        <v>0</v>
      </c>
      <c r="V19" s="106">
        <f>SUM('18dsec15'!V19+'18dsec16'!V19+'18dsec17'!V19+'18dsec18'!V19)</f>
        <v>0</v>
      </c>
      <c r="W19" s="104">
        <f aca="true" t="shared" si="0" ref="W19:X22">C19+E19+G19+I19+K19+M19+O19+Q19+S19+U19</f>
        <v>12919</v>
      </c>
      <c r="X19" s="104">
        <f t="shared" si="0"/>
        <v>16356</v>
      </c>
      <c r="Y19" s="105">
        <f>SUM(W19:X19)</f>
        <v>29275</v>
      </c>
    </row>
    <row r="20" spans="1:25" ht="10.5">
      <c r="A20" s="82"/>
      <c r="B20" s="82" t="s">
        <v>247</v>
      </c>
      <c r="C20" s="39">
        <f>SUM('18dsec15'!C20+'18dsec16'!C20+'18dsec17'!C20+'18dsec18'!C20)</f>
        <v>0</v>
      </c>
      <c r="D20" s="104">
        <f>SUM('18dsec15'!D20+'18dsec16'!D20+'18dsec17'!D20+'18dsec18'!D20)</f>
        <v>0</v>
      </c>
      <c r="E20" s="39">
        <f>SUM('18dsec15'!E20+'18dsec16'!E20+'18dsec17'!E20+'18dsec18'!E20)</f>
        <v>0</v>
      </c>
      <c r="F20" s="104">
        <f>SUM('18dsec15'!F20+'18dsec16'!F20+'18dsec17'!F20+'18dsec18'!F20)</f>
        <v>1</v>
      </c>
      <c r="G20" s="39">
        <f>SUM('18dsec15'!G20+'18dsec16'!G20+'18dsec17'!G20+'18dsec18'!G20)</f>
        <v>3</v>
      </c>
      <c r="H20" s="104">
        <f>SUM('18dsec15'!H20+'18dsec16'!H20+'18dsec17'!H20+'18dsec18'!H20)</f>
        <v>14</v>
      </c>
      <c r="I20" s="39">
        <f>SUM('18dsec15'!I20+'18dsec16'!I20+'18dsec17'!I20+'18dsec18'!I20)</f>
        <v>268</v>
      </c>
      <c r="J20" s="104">
        <f>SUM('18dsec15'!J20+'18dsec16'!J20+'18dsec17'!J20+'18dsec18'!J20)</f>
        <v>617</v>
      </c>
      <c r="K20" s="39">
        <f>SUM('18dsec15'!K20+'18dsec16'!K20+'18dsec17'!K20+'18dsec18'!K20)</f>
        <v>170</v>
      </c>
      <c r="L20" s="104">
        <f>SUM('18dsec15'!L20+'18dsec16'!L20+'18dsec17'!L20+'18dsec18'!L20)</f>
        <v>217</v>
      </c>
      <c r="M20" s="39">
        <f>SUM('18dsec15'!M20+'18dsec16'!M20+'18dsec17'!M20+'18dsec18'!M20)</f>
        <v>33</v>
      </c>
      <c r="N20" s="104">
        <f>SUM('18dsec15'!N20+'18dsec16'!N20+'18dsec17'!N20+'18dsec18'!N20)</f>
        <v>43</v>
      </c>
      <c r="O20" s="39">
        <f>SUM('18dsec15'!O20+'18dsec16'!O20+'18dsec17'!O20+'18dsec18'!O20)</f>
        <v>5</v>
      </c>
      <c r="P20" s="104">
        <f>SUM('18dsec15'!P20+'18dsec16'!P20+'18dsec17'!P20+'18dsec18'!P20)</f>
        <v>5</v>
      </c>
      <c r="Q20" s="39">
        <f>SUM('18dsec15'!Q20+'18dsec16'!Q20+'18dsec17'!Q20+'18dsec18'!Q20)</f>
        <v>0</v>
      </c>
      <c r="R20" s="104">
        <f>SUM('18dsec15'!R20+'18dsec16'!R20+'18dsec17'!R20+'18dsec18'!R20)</f>
        <v>1</v>
      </c>
      <c r="S20" s="39">
        <f>SUM('18dsec15'!S20+'18dsec16'!S20+'18dsec17'!S20+'18dsec18'!S20)</f>
        <v>0</v>
      </c>
      <c r="T20" s="104">
        <f>SUM('18dsec15'!T20+'18dsec16'!T20+'18dsec17'!T20+'18dsec18'!T20)</f>
        <v>2</v>
      </c>
      <c r="U20" s="39">
        <f>SUM('18dsec15'!U20+'18dsec16'!U20+'18dsec17'!U20+'18dsec18'!U20)</f>
        <v>0</v>
      </c>
      <c r="V20" s="106">
        <f>SUM('18dsec15'!V20+'18dsec16'!V20+'18dsec17'!V20+'18dsec18'!V20)</f>
        <v>0</v>
      </c>
      <c r="W20" s="104">
        <f t="shared" si="0"/>
        <v>479</v>
      </c>
      <c r="X20" s="104">
        <f t="shared" si="0"/>
        <v>900</v>
      </c>
      <c r="Y20" s="105">
        <f>SUM(W20:X20)</f>
        <v>1379</v>
      </c>
    </row>
    <row r="21" spans="1:25" ht="10.5">
      <c r="A21" s="82"/>
      <c r="B21" s="82" t="s">
        <v>248</v>
      </c>
      <c r="C21" s="39">
        <f>SUM('18dsec15'!C21+'18dsec16'!C21+'18dsec17'!C21+'18dsec18'!C21)</f>
        <v>0</v>
      </c>
      <c r="D21" s="104">
        <f>SUM('18dsec15'!D21+'18dsec16'!D21+'18dsec17'!D21+'18dsec18'!D21)</f>
        <v>0</v>
      </c>
      <c r="E21" s="39">
        <f>SUM('18dsec15'!E21+'18dsec16'!E21+'18dsec17'!E21+'18dsec18'!E21)</f>
        <v>1</v>
      </c>
      <c r="F21" s="104">
        <f>SUM('18dsec15'!F21+'18dsec16'!F21+'18dsec17'!F21+'18dsec18'!F21)</f>
        <v>0</v>
      </c>
      <c r="G21" s="39">
        <f>SUM('18dsec15'!G21+'18dsec16'!G21+'18dsec17'!G21+'18dsec18'!G21)</f>
        <v>43</v>
      </c>
      <c r="H21" s="104">
        <f>SUM('18dsec15'!H21+'18dsec16'!H21+'18dsec17'!H21+'18dsec18'!H21)</f>
        <v>24</v>
      </c>
      <c r="I21" s="39">
        <f>SUM('18dsec15'!I21+'18dsec16'!I21+'18dsec17'!I21+'18dsec18'!I21)</f>
        <v>7218</v>
      </c>
      <c r="J21" s="104">
        <f>SUM('18dsec15'!J21+'18dsec16'!J21+'18dsec17'!J21+'18dsec18'!J21)</f>
        <v>5628</v>
      </c>
      <c r="K21" s="39">
        <f>SUM('18dsec15'!K21+'18dsec16'!K21+'18dsec17'!K21+'18dsec18'!K21)</f>
        <v>2923</v>
      </c>
      <c r="L21" s="104">
        <f>SUM('18dsec15'!L21+'18dsec16'!L21+'18dsec17'!L21+'18dsec18'!L21)</f>
        <v>2114</v>
      </c>
      <c r="M21" s="39">
        <f>SUM('18dsec15'!M21+'18dsec16'!M21+'18dsec17'!M21+'18dsec18'!M21)</f>
        <v>781</v>
      </c>
      <c r="N21" s="104">
        <f>SUM('18dsec15'!N21+'18dsec16'!N21+'18dsec17'!N21+'18dsec18'!N21)</f>
        <v>482</v>
      </c>
      <c r="O21" s="39">
        <f>SUM('18dsec15'!O21+'18dsec16'!O21+'18dsec17'!O21+'18dsec18'!O21)</f>
        <v>101</v>
      </c>
      <c r="P21" s="104">
        <f>SUM('18dsec15'!P21+'18dsec16'!P21+'18dsec17'!P21+'18dsec18'!P21)</f>
        <v>55</v>
      </c>
      <c r="Q21" s="39">
        <f>SUM('18dsec15'!Q21+'18dsec16'!Q21+'18dsec17'!Q21+'18dsec18'!Q21)</f>
        <v>15</v>
      </c>
      <c r="R21" s="104">
        <f>SUM('18dsec15'!R21+'18dsec16'!R21+'18dsec17'!R21+'18dsec18'!R21)</f>
        <v>7</v>
      </c>
      <c r="S21" s="39">
        <f>SUM('18dsec15'!S21+'18dsec16'!S21+'18dsec17'!S21+'18dsec18'!S21)</f>
        <v>0</v>
      </c>
      <c r="T21" s="104">
        <f>SUM('18dsec15'!T21+'18dsec16'!T21+'18dsec17'!T21+'18dsec18'!T21)</f>
        <v>0</v>
      </c>
      <c r="U21" s="39">
        <f>SUM('18dsec15'!U21+'18dsec16'!U21+'18dsec17'!U21+'18dsec18'!U21)</f>
        <v>0</v>
      </c>
      <c r="V21" s="106">
        <f>SUM('18dsec15'!V21+'18dsec16'!V21+'18dsec17'!V21+'18dsec18'!V21)</f>
        <v>0</v>
      </c>
      <c r="W21" s="104">
        <f t="shared" si="0"/>
        <v>11082</v>
      </c>
      <c r="X21" s="104">
        <f t="shared" si="0"/>
        <v>8310</v>
      </c>
      <c r="Y21" s="105">
        <f>SUM(W21:X21)</f>
        <v>19392</v>
      </c>
    </row>
    <row r="22" spans="1:25" ht="10.5">
      <c r="A22" s="82"/>
      <c r="B22" s="82" t="s">
        <v>249</v>
      </c>
      <c r="C22" s="39">
        <f>SUM('18dsec15'!C22+'18dsec16'!C22+'18dsec17'!C22+'18dsec18'!C22)</f>
        <v>0</v>
      </c>
      <c r="D22" s="104">
        <f>SUM('18dsec15'!D22+'18dsec16'!D22+'18dsec17'!D22+'18dsec18'!D22)</f>
        <v>0</v>
      </c>
      <c r="E22" s="39">
        <f>SUM('18dsec15'!E22+'18dsec16'!E22+'18dsec17'!E22+'18dsec18'!E22)</f>
        <v>0</v>
      </c>
      <c r="F22" s="104">
        <f>SUM('18dsec15'!F22+'18dsec16'!F22+'18dsec17'!F22+'18dsec18'!F22)</f>
        <v>1</v>
      </c>
      <c r="G22" s="39">
        <f>SUM('18dsec15'!G22+'18dsec16'!G22+'18dsec17'!G22+'18dsec18'!G22)</f>
        <v>3</v>
      </c>
      <c r="H22" s="104">
        <f>SUM('18dsec15'!H22+'18dsec16'!H22+'18dsec17'!H22+'18dsec18'!H22)</f>
        <v>2</v>
      </c>
      <c r="I22" s="39">
        <f>SUM('18dsec15'!I22+'18dsec16'!I22+'18dsec17'!I22+'18dsec18'!I22)</f>
        <v>3025</v>
      </c>
      <c r="J22" s="104">
        <f>SUM('18dsec15'!J22+'18dsec16'!J22+'18dsec17'!J22+'18dsec18'!J22)</f>
        <v>2670</v>
      </c>
      <c r="K22" s="39">
        <f>SUM('18dsec15'!K22+'18dsec16'!K22+'18dsec17'!K22+'18dsec18'!K22)</f>
        <v>3271</v>
      </c>
      <c r="L22" s="104">
        <f>SUM('18dsec15'!L22+'18dsec16'!L22+'18dsec17'!L22+'18dsec18'!L22)</f>
        <v>2724</v>
      </c>
      <c r="M22" s="39">
        <f>SUM('18dsec15'!M22+'18dsec16'!M22+'18dsec17'!M22+'18dsec18'!M22)</f>
        <v>773</v>
      </c>
      <c r="N22" s="104">
        <f>SUM('18dsec15'!N22+'18dsec16'!N22+'18dsec17'!N22+'18dsec18'!N22)</f>
        <v>440</v>
      </c>
      <c r="O22" s="39">
        <f>SUM('18dsec15'!O22+'18dsec16'!O22+'18dsec17'!O22+'18dsec18'!O22)</f>
        <v>152</v>
      </c>
      <c r="P22" s="104">
        <f>SUM('18dsec15'!P22+'18dsec16'!P22+'18dsec17'!P22+'18dsec18'!P22)</f>
        <v>61</v>
      </c>
      <c r="Q22" s="39">
        <f>SUM('18dsec15'!Q22+'18dsec16'!Q22+'18dsec17'!Q22+'18dsec18'!Q22)</f>
        <v>28</v>
      </c>
      <c r="R22" s="104">
        <f>SUM('18dsec15'!R22+'18dsec16'!R22+'18dsec17'!R22+'18dsec18'!R22)</f>
        <v>25</v>
      </c>
      <c r="S22" s="39">
        <f>SUM('18dsec15'!S22+'18dsec16'!S22+'18dsec17'!S22+'18dsec18'!S22)</f>
        <v>4</v>
      </c>
      <c r="T22" s="104">
        <f>SUM('18dsec15'!T22+'18dsec16'!T22+'18dsec17'!T22+'18dsec18'!T22)</f>
        <v>4</v>
      </c>
      <c r="U22" s="39">
        <f>SUM('18dsec15'!U22+'18dsec16'!U22+'18dsec17'!U22+'18dsec18'!U22)</f>
        <v>2</v>
      </c>
      <c r="V22" s="106">
        <f>SUM('18dsec15'!V22+'18dsec16'!V22+'18dsec17'!V22+'18dsec18'!V22)</f>
        <v>2</v>
      </c>
      <c r="W22" s="104">
        <f t="shared" si="0"/>
        <v>7258</v>
      </c>
      <c r="X22" s="104">
        <f t="shared" si="0"/>
        <v>5929</v>
      </c>
      <c r="Y22" s="105">
        <f>SUM(W22:X22)</f>
        <v>13187</v>
      </c>
    </row>
    <row r="23" spans="1:26" ht="10.5">
      <c r="A23" s="83"/>
      <c r="B23" s="82"/>
      <c r="C23" s="39"/>
      <c r="D23" s="104"/>
      <c r="E23" s="39"/>
      <c r="F23" s="104"/>
      <c r="G23" s="39"/>
      <c r="H23" s="104"/>
      <c r="I23" s="39"/>
      <c r="J23" s="104"/>
      <c r="K23" s="39"/>
      <c r="L23" s="104"/>
      <c r="M23" s="39"/>
      <c r="N23" s="104"/>
      <c r="O23" s="39"/>
      <c r="P23" s="104"/>
      <c r="Q23" s="39"/>
      <c r="R23" s="104"/>
      <c r="S23" s="39"/>
      <c r="T23" s="104"/>
      <c r="U23" s="39"/>
      <c r="V23" s="106"/>
      <c r="W23" s="104"/>
      <c r="X23" s="104"/>
      <c r="Y23" s="105"/>
      <c r="Z23" s="294"/>
    </row>
    <row r="24" spans="1:25" ht="12">
      <c r="A24" s="30" t="s">
        <v>250</v>
      </c>
      <c r="B24" s="102"/>
      <c r="C24" s="39"/>
      <c r="D24" s="105"/>
      <c r="E24" s="39"/>
      <c r="F24" s="105"/>
      <c r="G24" s="39"/>
      <c r="H24" s="105"/>
      <c r="I24" s="39"/>
      <c r="J24" s="105"/>
      <c r="K24" s="39"/>
      <c r="L24" s="105"/>
      <c r="M24" s="39"/>
      <c r="N24" s="105"/>
      <c r="O24" s="39"/>
      <c r="P24" s="105"/>
      <c r="Q24" s="39"/>
      <c r="R24" s="105"/>
      <c r="S24" s="39"/>
      <c r="T24" s="105"/>
      <c r="U24" s="39"/>
      <c r="V24" s="106"/>
      <c r="W24" s="105"/>
      <c r="X24" s="105"/>
      <c r="Y24" s="105"/>
    </row>
    <row r="25" spans="1:25" ht="12.75">
      <c r="A25" s="103"/>
      <c r="B25" s="100" t="s">
        <v>134</v>
      </c>
      <c r="C25" s="39"/>
      <c r="D25" s="105"/>
      <c r="E25" s="39"/>
      <c r="F25" s="105"/>
      <c r="G25" s="39"/>
      <c r="H25" s="105"/>
      <c r="I25" s="39"/>
      <c r="J25" s="105"/>
      <c r="K25" s="39"/>
      <c r="L25" s="105"/>
      <c r="M25" s="39"/>
      <c r="N25" s="105"/>
      <c r="O25" s="39"/>
      <c r="P25" s="105"/>
      <c r="Q25" s="39"/>
      <c r="R25" s="105"/>
      <c r="S25" s="39"/>
      <c r="T25" s="105"/>
      <c r="U25" s="39"/>
      <c r="V25" s="106"/>
      <c r="W25" s="105"/>
      <c r="X25" s="105"/>
      <c r="Y25" s="105"/>
    </row>
    <row r="26" spans="1:25" ht="10.5">
      <c r="A26" s="102"/>
      <c r="B26" s="82" t="s">
        <v>251</v>
      </c>
      <c r="C26" s="39">
        <f>SUM('18dsec15'!C26+'18dsec16'!C26+'18dsec17'!C26+'18dsec18'!C26)</f>
        <v>1</v>
      </c>
      <c r="D26" s="104">
        <f>SUM('18dsec15'!D26+'18dsec16'!D26+'18dsec17'!D26+'18dsec18'!D26)</f>
        <v>0</v>
      </c>
      <c r="E26" s="39">
        <f>SUM('18dsec15'!E26+'18dsec16'!E26+'18dsec17'!E26+'18dsec18'!E26)</f>
        <v>0</v>
      </c>
      <c r="F26" s="104">
        <f>SUM('18dsec15'!F26+'18dsec16'!F26+'18dsec17'!F26+'18dsec18'!F26)</f>
        <v>0</v>
      </c>
      <c r="G26" s="39">
        <f>SUM('18dsec15'!G26+'18dsec16'!G26+'18dsec17'!G26+'18dsec18'!G26)</f>
        <v>0</v>
      </c>
      <c r="H26" s="104">
        <f>SUM('18dsec15'!H26+'18dsec16'!H26+'18dsec17'!H26+'18dsec18'!H26)</f>
        <v>0</v>
      </c>
      <c r="I26" s="39">
        <f>SUM('18dsec15'!I26+'18dsec16'!I26+'18dsec17'!I26+'18dsec18'!I26)</f>
        <v>5</v>
      </c>
      <c r="J26" s="104">
        <f>SUM('18dsec15'!J26+'18dsec16'!J26+'18dsec17'!J26+'18dsec18'!J26)</f>
        <v>1</v>
      </c>
      <c r="K26" s="39">
        <f>SUM('18dsec15'!K26+'18dsec16'!K26+'18dsec17'!K26+'18dsec18'!K26)</f>
        <v>343</v>
      </c>
      <c r="L26" s="104">
        <f>SUM('18dsec15'!L26+'18dsec16'!L26+'18dsec17'!L26+'18dsec18'!L26)</f>
        <v>327</v>
      </c>
      <c r="M26" s="39">
        <f>SUM('18dsec15'!M26+'18dsec16'!M26+'18dsec17'!M26+'18dsec18'!M26)</f>
        <v>8370</v>
      </c>
      <c r="N26" s="104">
        <f>SUM('18dsec15'!N26+'18dsec16'!N26+'18dsec17'!N26+'18dsec18'!N26)</f>
        <v>12577</v>
      </c>
      <c r="O26" s="39">
        <f>SUM('18dsec15'!O26+'18dsec16'!O26+'18dsec17'!O26+'18dsec18'!O26)</f>
        <v>1254</v>
      </c>
      <c r="P26" s="104">
        <f>SUM('18dsec15'!P26+'18dsec16'!P26+'18dsec17'!P26+'18dsec18'!P26)</f>
        <v>1245</v>
      </c>
      <c r="Q26" s="39">
        <f>SUM('18dsec15'!Q26+'18dsec16'!Q26+'18dsec17'!Q26+'18dsec18'!Q26)</f>
        <v>183</v>
      </c>
      <c r="R26" s="104">
        <f>SUM('18dsec15'!R26+'18dsec16'!R26+'18dsec17'!R26+'18dsec18'!R26)</f>
        <v>175</v>
      </c>
      <c r="S26" s="39">
        <f>SUM('18dsec15'!S26+'18dsec16'!S26+'18dsec17'!S26+'18dsec18'!S26)</f>
        <v>28</v>
      </c>
      <c r="T26" s="104">
        <f>SUM('18dsec15'!T26+'18dsec16'!T26+'18dsec17'!T26+'18dsec18'!T26)</f>
        <v>20</v>
      </c>
      <c r="U26" s="39">
        <f>SUM('18dsec15'!U26+'18dsec16'!U26+'18dsec17'!U26+'18dsec18'!U26)</f>
        <v>2</v>
      </c>
      <c r="V26" s="106">
        <f>SUM('18dsec15'!V26+'18dsec16'!V26+'18dsec17'!V26+'18dsec18'!V26)</f>
        <v>2</v>
      </c>
      <c r="W26" s="104">
        <f aca="true" t="shared" si="1" ref="W26:X29">C26+E26+G26+I26+K26+M26+O26+Q26+S26+U26</f>
        <v>10186</v>
      </c>
      <c r="X26" s="104">
        <f t="shared" si="1"/>
        <v>14347</v>
      </c>
      <c r="Y26" s="105">
        <f>SUM(W26:X26)</f>
        <v>24533</v>
      </c>
    </row>
    <row r="27" spans="1:25" ht="10.5">
      <c r="A27" s="102"/>
      <c r="B27" s="82" t="s">
        <v>252</v>
      </c>
      <c r="C27" s="39">
        <f>SUM('18dsec15'!C27+'18dsec16'!C27+'18dsec17'!C27+'18dsec18'!C27)</f>
        <v>0</v>
      </c>
      <c r="D27" s="104">
        <f>SUM('18dsec15'!D27+'18dsec16'!D27+'18dsec17'!D27+'18dsec18'!D27)</f>
        <v>0</v>
      </c>
      <c r="E27" s="39">
        <f>SUM('18dsec15'!E27+'18dsec16'!E27+'18dsec17'!E27+'18dsec18'!E27)</f>
        <v>0</v>
      </c>
      <c r="F27" s="104">
        <f>SUM('18dsec15'!F27+'18dsec16'!F27+'18dsec17'!F27+'18dsec18'!F27)</f>
        <v>0</v>
      </c>
      <c r="G27" s="39">
        <f>SUM('18dsec15'!G27+'18dsec16'!G27+'18dsec17'!G27+'18dsec18'!G27)</f>
        <v>0</v>
      </c>
      <c r="H27" s="104">
        <f>SUM('18dsec15'!H27+'18dsec16'!H27+'18dsec17'!H27+'18dsec18'!H27)</f>
        <v>0</v>
      </c>
      <c r="I27" s="39">
        <f>SUM('18dsec15'!I27+'18dsec16'!I27+'18dsec17'!I27+'18dsec18'!I27)</f>
        <v>0</v>
      </c>
      <c r="J27" s="104">
        <f>SUM('18dsec15'!J27+'18dsec16'!J27+'18dsec17'!J27+'18dsec18'!J27)</f>
        <v>0</v>
      </c>
      <c r="K27" s="39">
        <f>SUM('18dsec15'!K27+'18dsec16'!K27+'18dsec17'!K27+'18dsec18'!K27)</f>
        <v>5</v>
      </c>
      <c r="L27" s="104">
        <f>SUM('18dsec15'!L27+'18dsec16'!L27+'18dsec17'!L27+'18dsec18'!L27)</f>
        <v>9</v>
      </c>
      <c r="M27" s="39">
        <f>SUM('18dsec15'!M27+'18dsec16'!M27+'18dsec17'!M27+'18dsec18'!M27)</f>
        <v>195</v>
      </c>
      <c r="N27" s="104">
        <f>SUM('18dsec15'!N27+'18dsec16'!N27+'18dsec17'!N27+'18dsec18'!N27)</f>
        <v>593</v>
      </c>
      <c r="O27" s="39">
        <f>SUM('18dsec15'!O27+'18dsec16'!O27+'18dsec17'!O27+'18dsec18'!O27)</f>
        <v>154</v>
      </c>
      <c r="P27" s="104">
        <f>SUM('18dsec15'!P27+'18dsec16'!P27+'18dsec17'!P27+'18dsec18'!P27)</f>
        <v>261</v>
      </c>
      <c r="Q27" s="39">
        <f>SUM('18dsec15'!Q27+'18dsec16'!Q27+'18dsec17'!Q27+'18dsec18'!Q27)</f>
        <v>43</v>
      </c>
      <c r="R27" s="104">
        <f>SUM('18dsec15'!R27+'18dsec16'!R27+'18dsec17'!R27+'18dsec18'!R27)</f>
        <v>35</v>
      </c>
      <c r="S27" s="39">
        <f>SUM('18dsec15'!S27+'18dsec16'!S27+'18dsec17'!S27+'18dsec18'!S27)</f>
        <v>7</v>
      </c>
      <c r="T27" s="104">
        <f>SUM('18dsec15'!T27+'18dsec16'!T27+'18dsec17'!T27+'18dsec18'!T27)</f>
        <v>11</v>
      </c>
      <c r="U27" s="39">
        <f>SUM('18dsec15'!U27+'18dsec16'!U27+'18dsec17'!U27+'18dsec18'!U27)</f>
        <v>2</v>
      </c>
      <c r="V27" s="106">
        <f>SUM('18dsec15'!V27+'18dsec16'!V27+'18dsec17'!V27+'18dsec18'!V27)</f>
        <v>0</v>
      </c>
      <c r="W27" s="104">
        <f t="shared" si="1"/>
        <v>406</v>
      </c>
      <c r="X27" s="104">
        <f t="shared" si="1"/>
        <v>909</v>
      </c>
      <c r="Y27" s="105">
        <f>SUM(W27:X27)</f>
        <v>1315</v>
      </c>
    </row>
    <row r="28" spans="1:25" ht="10.5">
      <c r="A28" s="102"/>
      <c r="B28" s="82" t="s">
        <v>253</v>
      </c>
      <c r="C28" s="39">
        <f>SUM('18dsec15'!C28+'18dsec16'!C28+'18dsec17'!C28+'18dsec18'!C28)</f>
        <v>0</v>
      </c>
      <c r="D28" s="104">
        <f>SUM('18dsec15'!D28+'18dsec16'!D28+'18dsec17'!D28+'18dsec18'!D28)</f>
        <v>0</v>
      </c>
      <c r="E28" s="39">
        <f>SUM('18dsec15'!E28+'18dsec16'!E28+'18dsec17'!E28+'18dsec18'!E28)</f>
        <v>0</v>
      </c>
      <c r="F28" s="104">
        <f>SUM('18dsec15'!F28+'18dsec16'!F28+'18dsec17'!F28+'18dsec18'!F28)</f>
        <v>0</v>
      </c>
      <c r="G28" s="39">
        <f>SUM('18dsec15'!G28+'18dsec16'!G28+'18dsec17'!G28+'18dsec18'!G28)</f>
        <v>0</v>
      </c>
      <c r="H28" s="104">
        <f>SUM('18dsec15'!H28+'18dsec16'!H28+'18dsec17'!H28+'18dsec18'!H28)</f>
        <v>0</v>
      </c>
      <c r="I28" s="39">
        <f>SUM('18dsec15'!I28+'18dsec16'!I28+'18dsec17'!I28+'18dsec18'!I28)</f>
        <v>0</v>
      </c>
      <c r="J28" s="104">
        <f>SUM('18dsec15'!J28+'18dsec16'!J28+'18dsec17'!J28+'18dsec18'!J28)</f>
        <v>0</v>
      </c>
      <c r="K28" s="39">
        <f>SUM('18dsec15'!K28+'18dsec16'!K28+'18dsec17'!K28+'18dsec18'!K28)</f>
        <v>42</v>
      </c>
      <c r="L28" s="104">
        <f>SUM('18dsec15'!L28+'18dsec16'!L28+'18dsec17'!L28+'18dsec18'!L28)</f>
        <v>22</v>
      </c>
      <c r="M28" s="39">
        <f>SUM('18dsec15'!M28+'18dsec16'!M28+'18dsec17'!M28+'18dsec18'!M28)</f>
        <v>6485</v>
      </c>
      <c r="N28" s="104">
        <f>SUM('18dsec15'!N28+'18dsec16'!N28+'18dsec17'!N28+'18dsec18'!N28)</f>
        <v>5800</v>
      </c>
      <c r="O28" s="39">
        <f>SUM('18dsec15'!O28+'18dsec16'!O28+'18dsec17'!O28+'18dsec18'!O28)</f>
        <v>3004</v>
      </c>
      <c r="P28" s="104">
        <f>SUM('18dsec15'!P28+'18dsec16'!P28+'18dsec17'!P28+'18dsec18'!P28)</f>
        <v>2208</v>
      </c>
      <c r="Q28" s="39">
        <f>SUM('18dsec15'!Q28+'18dsec16'!Q28+'18dsec17'!Q28+'18dsec18'!Q28)</f>
        <v>907</v>
      </c>
      <c r="R28" s="104">
        <f>SUM('18dsec15'!R28+'18dsec16'!R28+'18dsec17'!R28+'18dsec18'!R28)</f>
        <v>503</v>
      </c>
      <c r="S28" s="39">
        <f>SUM('18dsec15'!S28+'18dsec16'!S28+'18dsec17'!S28+'18dsec18'!S28)</f>
        <v>201</v>
      </c>
      <c r="T28" s="104">
        <f>SUM('18dsec15'!T28+'18dsec16'!T28+'18dsec17'!T28+'18dsec18'!T28)</f>
        <v>97</v>
      </c>
      <c r="U28" s="39">
        <f>SUM('18dsec15'!U28+'18dsec16'!U28+'18dsec17'!U28+'18dsec18'!U28)</f>
        <v>45</v>
      </c>
      <c r="V28" s="106">
        <f>SUM('18dsec15'!V28+'18dsec16'!V28+'18dsec17'!V28+'18dsec18'!V28)</f>
        <v>33</v>
      </c>
      <c r="W28" s="104">
        <f t="shared" si="1"/>
        <v>10684</v>
      </c>
      <c r="X28" s="104">
        <f t="shared" si="1"/>
        <v>8663</v>
      </c>
      <c r="Y28" s="105">
        <f>SUM(W28:X28)</f>
        <v>19347</v>
      </c>
    </row>
    <row r="29" spans="1:27" ht="10.5">
      <c r="A29" s="82"/>
      <c r="B29" s="82" t="s">
        <v>254</v>
      </c>
      <c r="C29" s="39">
        <f>SUM('18dsec15'!C29+'18dsec16'!C29+'18dsec17'!C29+'18dsec18'!C29)</f>
        <v>0</v>
      </c>
      <c r="D29" s="104">
        <f>SUM('18dsec15'!D29+'18dsec16'!D29+'18dsec17'!D29+'18dsec18'!D29)</f>
        <v>0</v>
      </c>
      <c r="E29" s="39">
        <f>SUM('18dsec15'!E29+'18dsec16'!E29+'18dsec17'!E29+'18dsec18'!E29)</f>
        <v>0</v>
      </c>
      <c r="F29" s="104">
        <f>SUM('18dsec15'!F29+'18dsec16'!F29+'18dsec17'!F29+'18dsec18'!F29)</f>
        <v>0</v>
      </c>
      <c r="G29" s="39">
        <f>SUM('18dsec15'!G29+'18dsec16'!G29+'18dsec17'!G29+'18dsec18'!G29)</f>
        <v>0</v>
      </c>
      <c r="H29" s="104">
        <f>SUM('18dsec15'!H29+'18dsec16'!H29+'18dsec17'!H29+'18dsec18'!H29)</f>
        <v>0</v>
      </c>
      <c r="I29" s="39">
        <f>SUM('18dsec15'!I29+'18dsec16'!I29+'18dsec17'!I29+'18dsec18'!I29)</f>
        <v>0</v>
      </c>
      <c r="J29" s="104">
        <f>SUM('18dsec15'!J29+'18dsec16'!J29+'18dsec17'!J29+'18dsec18'!J29)</f>
        <v>0</v>
      </c>
      <c r="K29" s="39">
        <f>SUM('18dsec15'!K29+'18dsec16'!K29+'18dsec17'!K29+'18dsec18'!K29)</f>
        <v>1</v>
      </c>
      <c r="L29" s="104">
        <f>SUM('18dsec15'!L29+'18dsec16'!L29+'18dsec17'!L29+'18dsec18'!L29)</f>
        <v>3</v>
      </c>
      <c r="M29" s="39">
        <f>SUM('18dsec15'!M29+'18dsec16'!M29+'18dsec17'!M29+'18dsec18'!M29)</f>
        <v>2769</v>
      </c>
      <c r="N29" s="104">
        <f>SUM('18dsec15'!N29+'18dsec16'!N29+'18dsec17'!N29+'18dsec18'!N29)</f>
        <v>2470</v>
      </c>
      <c r="O29" s="39">
        <f>SUM('18dsec15'!O29+'18dsec16'!O29+'18dsec17'!O29+'18dsec18'!O29)</f>
        <v>2852</v>
      </c>
      <c r="P29" s="104">
        <f>SUM('18dsec15'!P29+'18dsec16'!P29+'18dsec17'!P29+'18dsec18'!P29)</f>
        <v>2396</v>
      </c>
      <c r="Q29" s="39">
        <f>SUM('18dsec15'!Q29+'18dsec16'!Q29+'18dsec17'!Q29+'18dsec18'!Q29)</f>
        <v>794</v>
      </c>
      <c r="R29" s="104">
        <f>SUM('18dsec15'!R29+'18dsec16'!R29+'18dsec17'!R29+'18dsec18'!R29)</f>
        <v>583</v>
      </c>
      <c r="S29" s="39">
        <f>SUM('18dsec15'!S29+'18dsec16'!S29+'18dsec17'!S29+'18dsec18'!S29)</f>
        <v>193</v>
      </c>
      <c r="T29" s="104">
        <f>SUM('18dsec15'!T29+'18dsec16'!T29+'18dsec17'!T29+'18dsec18'!T29)</f>
        <v>118</v>
      </c>
      <c r="U29" s="39">
        <f>SUM('18dsec15'!U29+'18dsec16'!U29+'18dsec17'!U29+'18dsec18'!U29)</f>
        <v>58</v>
      </c>
      <c r="V29" s="106">
        <f>SUM('18dsec15'!V29+'18dsec16'!V29+'18dsec17'!V29+'18dsec18'!V29)</f>
        <v>25</v>
      </c>
      <c r="W29" s="104">
        <f t="shared" si="1"/>
        <v>6667</v>
      </c>
      <c r="X29" s="104">
        <f t="shared" si="1"/>
        <v>5595</v>
      </c>
      <c r="Y29" s="105">
        <f>SUM(W29:X29)</f>
        <v>12262</v>
      </c>
      <c r="AA29" s="294"/>
    </row>
    <row r="30" spans="1:25" ht="10.5">
      <c r="A30" s="82"/>
      <c r="B30" s="82"/>
      <c r="C30" s="39"/>
      <c r="D30" s="104"/>
      <c r="E30" s="39"/>
      <c r="F30" s="104"/>
      <c r="G30" s="39"/>
      <c r="H30" s="104"/>
      <c r="I30" s="39"/>
      <c r="J30" s="104"/>
      <c r="K30" s="39"/>
      <c r="L30" s="104"/>
      <c r="M30" s="39"/>
      <c r="N30" s="104"/>
      <c r="O30" s="39"/>
      <c r="P30" s="104"/>
      <c r="Q30" s="39"/>
      <c r="R30" s="104"/>
      <c r="S30" s="39"/>
      <c r="T30" s="104"/>
      <c r="U30" s="39"/>
      <c r="V30" s="106"/>
      <c r="W30" s="104"/>
      <c r="X30" s="104"/>
      <c r="Y30" s="105"/>
    </row>
    <row r="31" spans="1:25" ht="12.75">
      <c r="A31" s="103"/>
      <c r="B31" s="100" t="s">
        <v>217</v>
      </c>
      <c r="C31" s="39"/>
      <c r="D31" s="105"/>
      <c r="E31" s="39"/>
      <c r="F31" s="105"/>
      <c r="G31" s="39"/>
      <c r="H31" s="105"/>
      <c r="I31" s="39"/>
      <c r="J31" s="105"/>
      <c r="K31" s="39"/>
      <c r="L31" s="105"/>
      <c r="M31" s="39"/>
      <c r="N31" s="105"/>
      <c r="O31" s="39"/>
      <c r="P31" s="105"/>
      <c r="Q31" s="39"/>
      <c r="R31" s="105"/>
      <c r="S31" s="39"/>
      <c r="T31" s="105"/>
      <c r="U31" s="39"/>
      <c r="V31" s="106"/>
      <c r="W31" s="105"/>
      <c r="X31" s="105"/>
      <c r="Y31" s="105"/>
    </row>
    <row r="32" spans="1:25" ht="10.5">
      <c r="A32" s="102"/>
      <c r="B32" s="82" t="s">
        <v>255</v>
      </c>
      <c r="C32" s="39">
        <f>SUM('18dsec15'!C32+'18dsec16'!C32+'18dsec17'!C32+'18dsec18'!C32)</f>
        <v>0</v>
      </c>
      <c r="D32" s="104">
        <f>SUM('18dsec15'!D32+'18dsec16'!D32+'18dsec17'!D32+'18dsec18'!D32)</f>
        <v>0</v>
      </c>
      <c r="E32" s="39">
        <f>SUM('18dsec15'!E32+'18dsec16'!E32+'18dsec17'!E32+'18dsec18'!E32)</f>
        <v>0</v>
      </c>
      <c r="F32" s="104">
        <f>SUM('18dsec15'!F32+'18dsec16'!F32+'18dsec17'!F32+'18dsec18'!F32)</f>
        <v>0</v>
      </c>
      <c r="G32" s="39">
        <f>SUM('18dsec15'!G32+'18dsec16'!G32+'18dsec17'!G32+'18dsec18'!G32)</f>
        <v>0</v>
      </c>
      <c r="H32" s="104">
        <f>SUM('18dsec15'!H32+'18dsec16'!H32+'18dsec17'!H32+'18dsec18'!H32)</f>
        <v>0</v>
      </c>
      <c r="I32" s="39">
        <f>SUM('18dsec15'!I32+'18dsec16'!I32+'18dsec17'!I32+'18dsec18'!I32)</f>
        <v>0</v>
      </c>
      <c r="J32" s="104">
        <f>SUM('18dsec15'!J32+'18dsec16'!J32+'18dsec17'!J32+'18dsec18'!J32)</f>
        <v>0</v>
      </c>
      <c r="K32" s="39">
        <f>SUM('18dsec15'!K32+'18dsec16'!K32+'18dsec17'!K32+'18dsec18'!K32)</f>
        <v>0</v>
      </c>
      <c r="L32" s="104">
        <f>SUM('18dsec15'!L32+'18dsec16'!L32+'18dsec17'!L32+'18dsec18'!L32)</f>
        <v>0</v>
      </c>
      <c r="M32" s="39">
        <f>SUM('18dsec15'!M32+'18dsec16'!M32+'18dsec17'!M32+'18dsec18'!M32)</f>
        <v>0</v>
      </c>
      <c r="N32" s="104">
        <f>SUM('18dsec15'!N32+'18dsec16'!N32+'18dsec17'!N32+'18dsec18'!N32)</f>
        <v>0</v>
      </c>
      <c r="O32" s="39">
        <f>SUM('18dsec15'!O32+'18dsec16'!O32+'18dsec17'!O32+'18dsec18'!O32)</f>
        <v>56</v>
      </c>
      <c r="P32" s="104">
        <f>SUM('18dsec15'!P32+'18dsec16'!P32+'18dsec17'!P32+'18dsec18'!P32)</f>
        <v>52</v>
      </c>
      <c r="Q32" s="39">
        <f>SUM('18dsec15'!Q32+'18dsec16'!Q32+'18dsec17'!Q32+'18dsec18'!Q32)</f>
        <v>37</v>
      </c>
      <c r="R32" s="104">
        <f>SUM('18dsec15'!R32+'18dsec16'!R32+'18dsec17'!R32+'18dsec18'!R32)</f>
        <v>54</v>
      </c>
      <c r="S32" s="39">
        <f>SUM('18dsec15'!S32+'18dsec16'!S32+'18dsec17'!S32+'18dsec18'!S32)</f>
        <v>24</v>
      </c>
      <c r="T32" s="104">
        <f>SUM('18dsec15'!T32+'18dsec16'!T32+'18dsec17'!T32+'18dsec18'!T32)</f>
        <v>25</v>
      </c>
      <c r="U32" s="39">
        <f>SUM('18dsec15'!U32+'18dsec16'!U32+'18dsec17'!U32+'18dsec18'!U32)</f>
        <v>11</v>
      </c>
      <c r="V32" s="106">
        <f>SUM('18dsec15'!V32+'18dsec16'!V32+'18dsec17'!V32+'18dsec18'!V32)</f>
        <v>25</v>
      </c>
      <c r="W32" s="104">
        <f aca="true" t="shared" si="2" ref="W32:X34">C32+E32+G32+I32+K32+M32+O32+Q32+S32+U32</f>
        <v>128</v>
      </c>
      <c r="X32" s="104">
        <f t="shared" si="2"/>
        <v>156</v>
      </c>
      <c r="Y32" s="105">
        <f>SUM(W32:X32)</f>
        <v>284</v>
      </c>
    </row>
    <row r="33" spans="1:25" ht="11.25">
      <c r="A33" s="102"/>
      <c r="B33" s="82" t="s">
        <v>256</v>
      </c>
      <c r="C33" s="39">
        <f>SUM('18dsec15'!C33+'18dsec16'!C33+'18dsec17'!C33+'18dsec18'!C33)</f>
        <v>0</v>
      </c>
      <c r="D33" s="104">
        <f>SUM('18dsec15'!D33+'18dsec16'!D33+'18dsec17'!D33+'18dsec18'!D33)</f>
        <v>0</v>
      </c>
      <c r="E33" s="39">
        <f>SUM('18dsec15'!E33+'18dsec16'!E33+'18dsec17'!E33+'18dsec18'!E33)</f>
        <v>0</v>
      </c>
      <c r="F33" s="104">
        <f>SUM('18dsec15'!F33+'18dsec16'!F33+'18dsec17'!F33+'18dsec18'!F33)</f>
        <v>0</v>
      </c>
      <c r="G33" s="39">
        <f>SUM('18dsec15'!G33+'18dsec16'!G33+'18dsec17'!G33+'18dsec18'!G33)</f>
        <v>0</v>
      </c>
      <c r="H33" s="104">
        <f>SUM('18dsec15'!H33+'18dsec16'!H33+'18dsec17'!H33+'18dsec18'!H33)</f>
        <v>0</v>
      </c>
      <c r="I33" s="39">
        <f>SUM('18dsec15'!I33+'18dsec16'!I33+'18dsec17'!I33+'18dsec18'!I33)</f>
        <v>0</v>
      </c>
      <c r="J33" s="104">
        <f>SUM('18dsec15'!J33+'18dsec16'!J33+'18dsec17'!J33+'18dsec18'!J33)</f>
        <v>0</v>
      </c>
      <c r="K33" s="39">
        <f>SUM('18dsec15'!K33+'18dsec16'!K33+'18dsec17'!K33+'18dsec18'!K33)</f>
        <v>0</v>
      </c>
      <c r="L33" s="104">
        <f>SUM('18dsec15'!L33+'18dsec16'!L33+'18dsec17'!L33+'18dsec18'!L33)</f>
        <v>0</v>
      </c>
      <c r="M33" s="39">
        <f>SUM('18dsec15'!M33+'18dsec16'!M33+'18dsec17'!M33+'18dsec18'!M33)</f>
        <v>2</v>
      </c>
      <c r="N33" s="104">
        <f>SUM('18dsec15'!N33+'18dsec16'!N33+'18dsec17'!N33+'18dsec18'!N33)</f>
        <v>1</v>
      </c>
      <c r="O33" s="39">
        <f>SUM('18dsec15'!O33+'18dsec16'!O33+'18dsec17'!O33+'18dsec18'!O33)</f>
        <v>2184</v>
      </c>
      <c r="P33" s="104">
        <f>SUM('18dsec15'!P33+'18dsec16'!P33+'18dsec17'!P33+'18dsec18'!P33)</f>
        <v>2075</v>
      </c>
      <c r="Q33" s="39">
        <f>SUM('18dsec15'!Q33+'18dsec16'!Q33+'18dsec17'!Q33+'18dsec18'!Q33)</f>
        <v>2381</v>
      </c>
      <c r="R33" s="104">
        <f>SUM('18dsec15'!R33+'18dsec16'!R33+'18dsec17'!R33+'18dsec18'!R33)</f>
        <v>2143</v>
      </c>
      <c r="S33" s="39">
        <f>SUM('18dsec15'!S33+'18dsec16'!S33+'18dsec17'!S33+'18dsec18'!S33)</f>
        <v>772</v>
      </c>
      <c r="T33" s="104">
        <f>SUM('18dsec15'!T33+'18dsec16'!T33+'18dsec17'!T33+'18dsec18'!T33)</f>
        <v>611</v>
      </c>
      <c r="U33" s="39">
        <f>SUM('18dsec15'!U33+'18dsec16'!U33+'18dsec17'!U33+'18dsec18'!U33)</f>
        <v>299</v>
      </c>
      <c r="V33" s="106">
        <f>SUM('18dsec15'!V33+'18dsec16'!V33+'18dsec17'!V33+'18dsec18'!V33)</f>
        <v>252</v>
      </c>
      <c r="W33" s="104">
        <f>C33+E33+G33+I33+K33+M33+O33+Q33+S33+U33</f>
        <v>5638</v>
      </c>
      <c r="X33" s="104">
        <f t="shared" si="2"/>
        <v>5082</v>
      </c>
      <c r="Y33" s="175">
        <f>SUM(W33:X33)</f>
        <v>10720</v>
      </c>
    </row>
    <row r="34" spans="1:26" ht="11.25">
      <c r="A34" s="102"/>
      <c r="B34" s="82" t="s">
        <v>257</v>
      </c>
      <c r="C34" s="39">
        <f>SUM('18dsec15'!C34+'18dsec16'!C34+'18dsec17'!C34+'18dsec18'!C34)</f>
        <v>0</v>
      </c>
      <c r="D34" s="104">
        <f>SUM('18dsec15'!D34+'18dsec16'!D34+'18dsec17'!D34+'18dsec18'!D34)</f>
        <v>0</v>
      </c>
      <c r="E34" s="39">
        <f>SUM('18dsec15'!E34+'18dsec16'!E34+'18dsec17'!E34+'18dsec18'!E34)</f>
        <v>0</v>
      </c>
      <c r="F34" s="104">
        <f>SUM('18dsec15'!F34+'18dsec16'!F34+'18dsec17'!F34+'18dsec18'!F34)</f>
        <v>0</v>
      </c>
      <c r="G34" s="39">
        <f>SUM('18dsec15'!G34+'18dsec16'!G34+'18dsec17'!G34+'18dsec18'!G34)</f>
        <v>0</v>
      </c>
      <c r="H34" s="104">
        <f>SUM('18dsec15'!H34+'18dsec16'!H34+'18dsec17'!H34+'18dsec18'!H34)</f>
        <v>0</v>
      </c>
      <c r="I34" s="39">
        <f>SUM('18dsec15'!I34+'18dsec16'!I34+'18dsec17'!I34+'18dsec18'!I34)</f>
        <v>0</v>
      </c>
      <c r="J34" s="104">
        <f>SUM('18dsec15'!J34+'18dsec16'!J34+'18dsec17'!J34+'18dsec18'!J34)</f>
        <v>0</v>
      </c>
      <c r="K34" s="39">
        <f>SUM('18dsec15'!K34+'18dsec16'!K34+'18dsec17'!K34+'18dsec18'!K34)</f>
        <v>0</v>
      </c>
      <c r="L34" s="104">
        <f>SUM('18dsec15'!L34+'18dsec16'!L34+'18dsec17'!L34+'18dsec18'!L34)</f>
        <v>0</v>
      </c>
      <c r="M34" s="39">
        <f>SUM('18dsec15'!M34+'18dsec16'!M34+'18dsec17'!M34+'18dsec18'!M34)</f>
        <v>0</v>
      </c>
      <c r="N34" s="104">
        <f>SUM('18dsec15'!N34+'18dsec16'!N34+'18dsec17'!N34+'18dsec18'!N34)</f>
        <v>0</v>
      </c>
      <c r="O34" s="39">
        <f>SUM('18dsec15'!O34+'18dsec16'!O34+'18dsec17'!O34+'18dsec18'!O34)</f>
        <v>8</v>
      </c>
      <c r="P34" s="104">
        <f>SUM('18dsec15'!P34+'18dsec16'!P34+'18dsec17'!P34+'18dsec18'!P34)</f>
        <v>9</v>
      </c>
      <c r="Q34" s="39">
        <f>SUM('18dsec15'!Q34+'18dsec16'!Q34+'18dsec17'!Q34+'18dsec18'!Q34)</f>
        <v>5</v>
      </c>
      <c r="R34" s="104">
        <f>SUM('18dsec15'!R34+'18dsec16'!R34+'18dsec17'!R34+'18dsec18'!R34)</f>
        <v>9</v>
      </c>
      <c r="S34" s="39">
        <f>SUM('18dsec15'!S34+'18dsec16'!S34+'18dsec17'!S34+'18dsec18'!S34)</f>
        <v>5</v>
      </c>
      <c r="T34" s="104">
        <f>SUM('18dsec15'!T34+'18dsec16'!T34+'18dsec17'!T34+'18dsec18'!T34)</f>
        <v>3</v>
      </c>
      <c r="U34" s="39">
        <f>SUM('18dsec15'!U34+'18dsec16'!U34+'18dsec17'!U34+'18dsec18'!U34)</f>
        <v>3</v>
      </c>
      <c r="V34" s="106">
        <f>SUM('18dsec15'!V34+'18dsec16'!V34+'18dsec17'!V34+'18dsec18'!V34)</f>
        <v>1</v>
      </c>
      <c r="W34" s="104">
        <f t="shared" si="2"/>
        <v>21</v>
      </c>
      <c r="X34" s="104">
        <f t="shared" si="2"/>
        <v>22</v>
      </c>
      <c r="Y34" s="175">
        <f>SUM(W34:X34)</f>
        <v>43</v>
      </c>
      <c r="Z34" s="294"/>
    </row>
    <row r="35" spans="1:25" ht="10.5">
      <c r="A35" s="102"/>
      <c r="B35" s="82"/>
      <c r="C35" s="39"/>
      <c r="D35" s="104"/>
      <c r="E35" s="39"/>
      <c r="F35" s="104"/>
      <c r="G35" s="39"/>
      <c r="H35" s="104"/>
      <c r="I35" s="39"/>
      <c r="J35" s="104"/>
      <c r="K35" s="39"/>
      <c r="L35" s="104"/>
      <c r="M35" s="39"/>
      <c r="N35" s="104"/>
      <c r="O35" s="39"/>
      <c r="P35" s="104"/>
      <c r="Q35" s="39"/>
      <c r="R35" s="104"/>
      <c r="S35" s="39"/>
      <c r="T35" s="104"/>
      <c r="U35" s="39"/>
      <c r="V35" s="106"/>
      <c r="W35" s="105"/>
      <c r="X35" s="105"/>
      <c r="Y35" s="105"/>
    </row>
    <row r="36" spans="1:26" ht="10.5">
      <c r="A36" s="102"/>
      <c r="B36" s="83" t="s">
        <v>437</v>
      </c>
      <c r="C36" s="39"/>
      <c r="D36" s="104"/>
      <c r="E36" s="39"/>
      <c r="F36" s="104"/>
      <c r="G36" s="39"/>
      <c r="H36" s="104"/>
      <c r="I36" s="39"/>
      <c r="J36" s="104"/>
      <c r="K36" s="39"/>
      <c r="L36" s="104"/>
      <c r="M36" s="39"/>
      <c r="N36" s="104"/>
      <c r="O36" s="39"/>
      <c r="P36" s="104"/>
      <c r="Q36" s="39"/>
      <c r="R36" s="104"/>
      <c r="S36" s="39"/>
      <c r="T36" s="104"/>
      <c r="U36" s="39"/>
      <c r="V36" s="106"/>
      <c r="W36" s="104"/>
      <c r="X36" s="104"/>
      <c r="Y36" s="105"/>
      <c r="Z36" s="294"/>
    </row>
    <row r="37" spans="1:25" ht="10.5">
      <c r="A37" s="102"/>
      <c r="B37" s="82" t="s">
        <v>0</v>
      </c>
      <c r="C37" s="39">
        <f>SUM('18dsec15'!C37+'18dsec16'!C37+'18dsec17'!C37+'18dsec18'!C37)</f>
        <v>0</v>
      </c>
      <c r="D37" s="104">
        <f>SUM('18dsec15'!D37+'18dsec16'!D37+'18dsec17'!D37+'18dsec18'!D37)</f>
        <v>0</v>
      </c>
      <c r="E37" s="39">
        <f>SUM('18dsec15'!E37+'18dsec16'!E37+'18dsec17'!E37+'18dsec18'!E37)</f>
        <v>0</v>
      </c>
      <c r="F37" s="104">
        <f>SUM('18dsec15'!F37+'18dsec16'!F37+'18dsec17'!F37+'18dsec18'!F37)</f>
        <v>0</v>
      </c>
      <c r="G37" s="39">
        <f>SUM('18dsec15'!G37+'18dsec16'!G37+'18dsec17'!G37+'18dsec18'!G37)</f>
        <v>0</v>
      </c>
      <c r="H37" s="104">
        <f>SUM('18dsec15'!H37+'18dsec16'!H37+'18dsec17'!H37+'18dsec18'!H37)</f>
        <v>0</v>
      </c>
      <c r="I37" s="39">
        <f>SUM('18dsec15'!I37+'18dsec16'!I37+'18dsec17'!I37+'18dsec18'!I37)</f>
        <v>0</v>
      </c>
      <c r="J37" s="104">
        <f>SUM('18dsec15'!J37+'18dsec16'!J37+'18dsec17'!J37+'18dsec18'!J37)</f>
        <v>0</v>
      </c>
      <c r="K37" s="39">
        <f>SUM('18dsec15'!K37+'18dsec16'!K37+'18dsec17'!K37+'18dsec18'!K37)</f>
        <v>0</v>
      </c>
      <c r="L37" s="104">
        <f>SUM('18dsec15'!L37+'18dsec16'!L37+'18dsec17'!L37+'18dsec18'!L37)</f>
        <v>0</v>
      </c>
      <c r="M37" s="39">
        <f>SUM('18dsec15'!M37+'18dsec16'!M37+'18dsec17'!M37+'18dsec18'!M37)</f>
        <v>0</v>
      </c>
      <c r="N37" s="104">
        <f>SUM('18dsec15'!N37+'18dsec16'!N37+'18dsec17'!N37+'18dsec18'!N37)</f>
        <v>0</v>
      </c>
      <c r="O37" s="39">
        <f>SUM('18dsec15'!O37+'18dsec16'!O37+'18dsec17'!O37+'18dsec18'!O37)</f>
        <v>2</v>
      </c>
      <c r="P37" s="104">
        <f>SUM('18dsec15'!P37+'18dsec16'!P37+'18dsec17'!P37+'18dsec18'!P37)</f>
        <v>5</v>
      </c>
      <c r="Q37" s="39">
        <f>SUM('18dsec15'!Q37+'18dsec16'!Q37+'18dsec17'!Q37+'18dsec18'!Q37)</f>
        <v>3</v>
      </c>
      <c r="R37" s="104">
        <f>SUM('18dsec15'!R37+'18dsec16'!R37+'18dsec17'!R37+'18dsec18'!R37)</f>
        <v>6</v>
      </c>
      <c r="S37" s="39">
        <f>SUM('18dsec15'!S37+'18dsec16'!S37+'18dsec17'!S37+'18dsec18'!S37)</f>
        <v>7</v>
      </c>
      <c r="T37" s="104">
        <f>SUM('18dsec15'!T37+'18dsec16'!T37+'18dsec17'!T37+'18dsec18'!T37)</f>
        <v>9</v>
      </c>
      <c r="U37" s="39">
        <f>SUM('18dsec15'!U37+'18dsec16'!U37+'18dsec17'!U37+'18dsec18'!U37)</f>
        <v>4</v>
      </c>
      <c r="V37" s="106">
        <f>SUM('18dsec15'!V37+'18dsec16'!V37+'18dsec17'!V37+'18dsec18'!V37)</f>
        <v>5</v>
      </c>
      <c r="W37" s="104">
        <f>C37+E37+G37+I37+K37+M37+O37+Q37+S37+U37</f>
        <v>16</v>
      </c>
      <c r="X37" s="104">
        <f>D37+F37+H37+J37+L37+N37+P37+R37+T37+V37</f>
        <v>25</v>
      </c>
      <c r="Y37" s="105">
        <f>W37+X37</f>
        <v>41</v>
      </c>
    </row>
    <row r="38" spans="1:25" ht="10.5">
      <c r="A38" s="102"/>
      <c r="B38" s="82" t="s">
        <v>1</v>
      </c>
      <c r="C38" s="39">
        <f>SUM('18dsec15'!C38+'18dsec16'!C38+'18dsec17'!C38+'18dsec18'!C38)</f>
        <v>0</v>
      </c>
      <c r="D38" s="104">
        <f>SUM('18dsec15'!D38+'18dsec16'!D38+'18dsec17'!D38+'18dsec18'!D38)</f>
        <v>0</v>
      </c>
      <c r="E38" s="39">
        <f>SUM('18dsec15'!E38+'18dsec16'!E38+'18dsec17'!E38+'18dsec18'!E38)</f>
        <v>0</v>
      </c>
      <c r="F38" s="104">
        <f>SUM('18dsec15'!F38+'18dsec16'!F38+'18dsec17'!F38+'18dsec18'!F38)</f>
        <v>0</v>
      </c>
      <c r="G38" s="39">
        <f>SUM('18dsec15'!G38+'18dsec16'!G38+'18dsec17'!G38+'18dsec18'!G38)</f>
        <v>0</v>
      </c>
      <c r="H38" s="104">
        <f>SUM('18dsec15'!H38+'18dsec16'!H38+'18dsec17'!H38+'18dsec18'!H38)</f>
        <v>0</v>
      </c>
      <c r="I38" s="39">
        <f>SUM('18dsec15'!I38+'18dsec16'!I38+'18dsec17'!I38+'18dsec18'!I38)</f>
        <v>0</v>
      </c>
      <c r="J38" s="104">
        <f>SUM('18dsec15'!J38+'18dsec16'!J38+'18dsec17'!J38+'18dsec18'!J38)</f>
        <v>0</v>
      </c>
      <c r="K38" s="39">
        <f>SUM('18dsec15'!K38+'18dsec16'!K38+'18dsec17'!K38+'18dsec18'!K38)</f>
        <v>0</v>
      </c>
      <c r="L38" s="104">
        <f>SUM('18dsec15'!L38+'18dsec16'!L38+'18dsec17'!L38+'18dsec18'!L38)</f>
        <v>0</v>
      </c>
      <c r="M38" s="39">
        <f>SUM('18dsec15'!M38+'18dsec16'!M38+'18dsec17'!M38+'18dsec18'!M38)</f>
        <v>3</v>
      </c>
      <c r="N38" s="104">
        <f>SUM('18dsec15'!N38+'18dsec16'!N38+'18dsec17'!N38+'18dsec18'!N38)</f>
        <v>0</v>
      </c>
      <c r="O38" s="39">
        <f>SUM('18dsec15'!O38+'18dsec16'!O38+'18dsec17'!O38+'18dsec18'!O38)</f>
        <v>510</v>
      </c>
      <c r="P38" s="104">
        <f>SUM('18dsec15'!P38+'18dsec16'!P38+'18dsec17'!P38+'18dsec18'!P38)</f>
        <v>171</v>
      </c>
      <c r="Q38" s="39">
        <f>SUM('18dsec15'!Q38+'18dsec16'!Q38+'18dsec17'!Q38+'18dsec18'!Q38)</f>
        <v>451</v>
      </c>
      <c r="R38" s="104">
        <f>SUM('18dsec15'!R38+'18dsec16'!R38+'18dsec17'!R38+'18dsec18'!R38)</f>
        <v>189</v>
      </c>
      <c r="S38" s="39">
        <f>SUM('18dsec15'!S38+'18dsec16'!S38+'18dsec17'!S38+'18dsec18'!S38)</f>
        <v>269</v>
      </c>
      <c r="T38" s="104">
        <f>SUM('18dsec15'!T38+'18dsec16'!T38+'18dsec17'!T38+'18dsec18'!T38)</f>
        <v>160</v>
      </c>
      <c r="U38" s="39">
        <f>SUM('18dsec15'!U38+'18dsec16'!U38+'18dsec17'!U38+'18dsec18'!U38)</f>
        <v>239</v>
      </c>
      <c r="V38" s="106">
        <f>SUM('18dsec15'!V38+'18dsec16'!V38+'18dsec17'!V38+'18dsec18'!V38)</f>
        <v>249</v>
      </c>
      <c r="W38" s="104">
        <f>C38+E38+G38+I38+K38+M38+O38+Q38+S38+U38</f>
        <v>1472</v>
      </c>
      <c r="X38" s="104">
        <f>D38+F38+H38+J38+L38+N38+P38+R38+T38+V38</f>
        <v>769</v>
      </c>
      <c r="Y38" s="105">
        <f>W38+X38</f>
        <v>2241</v>
      </c>
    </row>
    <row r="39" spans="1:25" ht="10.5">
      <c r="A39" s="82"/>
      <c r="B39" s="82"/>
      <c r="C39" s="101"/>
      <c r="D39" s="82"/>
      <c r="E39" s="101"/>
      <c r="F39" s="82"/>
      <c r="G39" s="101"/>
      <c r="H39" s="82"/>
      <c r="I39" s="101"/>
      <c r="J39" s="82"/>
      <c r="K39" s="101"/>
      <c r="L39" s="82"/>
      <c r="M39" s="101"/>
      <c r="N39" s="82"/>
      <c r="O39" s="101"/>
      <c r="P39" s="82"/>
      <c r="Q39" s="101"/>
      <c r="R39" s="82"/>
      <c r="S39" s="101"/>
      <c r="T39" s="82"/>
      <c r="U39" s="101"/>
      <c r="V39" s="157"/>
      <c r="W39" s="82"/>
      <c r="X39" s="82"/>
      <c r="Y39" s="82"/>
    </row>
    <row r="40" spans="1:25" ht="12">
      <c r="A40" s="30" t="s">
        <v>293</v>
      </c>
      <c r="B40" s="102"/>
      <c r="C40" s="39"/>
      <c r="D40" s="105"/>
      <c r="E40" s="39"/>
      <c r="F40" s="105"/>
      <c r="G40" s="39"/>
      <c r="H40" s="105"/>
      <c r="I40" s="39"/>
      <c r="J40" s="105"/>
      <c r="K40" s="39"/>
      <c r="L40" s="105"/>
      <c r="M40" s="39"/>
      <c r="N40" s="105"/>
      <c r="O40" s="39"/>
      <c r="P40" s="105"/>
      <c r="Q40" s="39"/>
      <c r="R40" s="105"/>
      <c r="S40" s="39"/>
      <c r="T40" s="105"/>
      <c r="U40" s="39"/>
      <c r="V40" s="106"/>
      <c r="W40" s="105"/>
      <c r="X40" s="105"/>
      <c r="Y40" s="105"/>
    </row>
    <row r="41" spans="1:25" ht="12">
      <c r="A41" s="30"/>
      <c r="B41" s="102" t="s">
        <v>329</v>
      </c>
      <c r="C41" s="39">
        <f>SUM('18dsec15'!C41+'18dsec16'!C41+'18dsec17'!C41+'18dsec18'!C41)</f>
        <v>0</v>
      </c>
      <c r="D41" s="104">
        <f>SUM('18dsec15'!D41+'18dsec16'!D41+'18dsec17'!D41+'18dsec18'!D41)</f>
        <v>1</v>
      </c>
      <c r="E41" s="39">
        <f>SUM('18dsec15'!E41+'18dsec16'!E41+'18dsec17'!E41+'18dsec18'!E41)</f>
        <v>0</v>
      </c>
      <c r="F41" s="104">
        <f>SUM('18dsec15'!F41+'18dsec16'!F41+'18dsec17'!F41+'18dsec18'!F41)</f>
        <v>0</v>
      </c>
      <c r="G41" s="39">
        <f>SUM('18dsec15'!G41+'18dsec16'!G41+'18dsec17'!G41+'18dsec18'!G41)</f>
        <v>0</v>
      </c>
      <c r="H41" s="104">
        <f>SUM('18dsec15'!H41+'18dsec16'!H41+'18dsec17'!H41+'18dsec18'!H41)</f>
        <v>0</v>
      </c>
      <c r="I41" s="39">
        <f>SUM('18dsec15'!I41+'18dsec16'!I41+'18dsec17'!I41+'18dsec18'!I41)</f>
        <v>18</v>
      </c>
      <c r="J41" s="104">
        <f>SUM('18dsec15'!J41+'18dsec16'!J41+'18dsec17'!J41+'18dsec18'!J41)</f>
        <v>39</v>
      </c>
      <c r="K41" s="39">
        <f>SUM('18dsec15'!K41+'18dsec16'!K41+'18dsec17'!K41+'18dsec18'!K41)</f>
        <v>27</v>
      </c>
      <c r="L41" s="104">
        <f>SUM('18dsec15'!L41+'18dsec16'!L41+'18dsec17'!L41+'18dsec18'!L41)</f>
        <v>22</v>
      </c>
      <c r="M41" s="39">
        <f>SUM('18dsec15'!M41+'18dsec16'!M41+'18dsec17'!M41+'18dsec18'!M41)</f>
        <v>9</v>
      </c>
      <c r="N41" s="104">
        <f>SUM('18dsec15'!N41+'18dsec16'!N41+'18dsec17'!N41+'18dsec18'!N41)</f>
        <v>11</v>
      </c>
      <c r="O41" s="39">
        <f>SUM('18dsec15'!O41+'18dsec16'!O41+'18dsec17'!O41+'18dsec18'!O41)</f>
        <v>0</v>
      </c>
      <c r="P41" s="104">
        <f>SUM('18dsec15'!P41+'18dsec16'!P41+'18dsec17'!P41+'18dsec18'!P41)</f>
        <v>3</v>
      </c>
      <c r="Q41" s="39">
        <f>SUM('18dsec15'!Q41+'18dsec16'!Q41+'18dsec17'!Q41+'18dsec18'!Q41)</f>
        <v>0</v>
      </c>
      <c r="R41" s="104">
        <f>SUM('18dsec15'!R41+'18dsec16'!R41+'18dsec17'!R41+'18dsec18'!R41)</f>
        <v>1</v>
      </c>
      <c r="S41" s="39">
        <f>SUM('18dsec15'!S41+'18dsec16'!S41+'18dsec17'!S41+'18dsec18'!S41)</f>
        <v>0</v>
      </c>
      <c r="T41" s="104">
        <f>SUM('18dsec15'!T41+'18dsec16'!T41+'18dsec17'!T41+'18dsec18'!T41)</f>
        <v>0</v>
      </c>
      <c r="U41" s="39">
        <f>SUM('18dsec15'!U41+'18dsec16'!U41+'18dsec17'!U41+'18dsec18'!U41)</f>
        <v>0</v>
      </c>
      <c r="V41" s="106">
        <f>SUM('18dsec15'!V41+'18dsec16'!V41+'18dsec17'!V41+'18dsec18'!V41)</f>
        <v>0</v>
      </c>
      <c r="W41" s="104">
        <f aca="true" t="shared" si="3" ref="W41:X44">C41+E41+G41+I41+K41+M41+O41+Q41+S41+U41</f>
        <v>54</v>
      </c>
      <c r="X41" s="104">
        <f t="shared" si="3"/>
        <v>77</v>
      </c>
      <c r="Y41" s="105">
        <f>W41+X41</f>
        <v>131</v>
      </c>
    </row>
    <row r="42" spans="1:25" ht="10.5">
      <c r="A42" s="102"/>
      <c r="B42" s="82" t="s">
        <v>254</v>
      </c>
      <c r="C42" s="39">
        <f>SUM('18dsec15'!C42+'18dsec16'!C42+'18dsec17'!C42+'18dsec18'!C42)</f>
        <v>0</v>
      </c>
      <c r="D42" s="104">
        <f>SUM('18dsec15'!D42+'18dsec16'!D42+'18dsec17'!D42+'18dsec18'!D42)</f>
        <v>0</v>
      </c>
      <c r="E42" s="39">
        <f>SUM('18dsec15'!E42+'18dsec16'!E42+'18dsec17'!E42+'18dsec18'!E42)</f>
        <v>0</v>
      </c>
      <c r="F42" s="104">
        <f>SUM('18dsec15'!F42+'18dsec16'!F42+'18dsec17'!F42+'18dsec18'!F42)</f>
        <v>0</v>
      </c>
      <c r="G42" s="39">
        <f>SUM('18dsec15'!G42+'18dsec16'!G42+'18dsec17'!G42+'18dsec18'!G42)</f>
        <v>0</v>
      </c>
      <c r="H42" s="104">
        <f>SUM('18dsec15'!H42+'18dsec16'!H42+'18dsec17'!H42+'18dsec18'!H42)</f>
        <v>0</v>
      </c>
      <c r="I42" s="39">
        <f>SUM('18dsec15'!I42+'18dsec16'!I42+'18dsec17'!I42+'18dsec18'!I42)</f>
        <v>0</v>
      </c>
      <c r="J42" s="104">
        <f>SUM('18dsec15'!J42+'18dsec16'!J42+'18dsec17'!J42+'18dsec18'!J42)</f>
        <v>0</v>
      </c>
      <c r="K42" s="39">
        <f>SUM('18dsec15'!K42+'18dsec16'!K42+'18dsec17'!K42+'18dsec18'!K42)</f>
        <v>0</v>
      </c>
      <c r="L42" s="104">
        <f>SUM('18dsec15'!L42+'18dsec16'!L42+'18dsec17'!L42+'18dsec18'!L42)</f>
        <v>0</v>
      </c>
      <c r="M42" s="39">
        <f>SUM('18dsec15'!M42+'18dsec16'!M42+'18dsec17'!M42+'18dsec18'!M42)</f>
        <v>11</v>
      </c>
      <c r="N42" s="104">
        <f>SUM('18dsec15'!N42+'18dsec16'!N42+'18dsec17'!N42+'18dsec18'!N42)</f>
        <v>35</v>
      </c>
      <c r="O42" s="39">
        <f>SUM('18dsec15'!O42+'18dsec16'!O42+'18dsec17'!O42+'18dsec18'!O42)</f>
        <v>32</v>
      </c>
      <c r="P42" s="104">
        <f>SUM('18dsec15'!P42+'18dsec16'!P42+'18dsec17'!P42+'18dsec18'!P42)</f>
        <v>34</v>
      </c>
      <c r="Q42" s="39">
        <f>SUM('18dsec15'!Q42+'18dsec16'!Q42+'18dsec17'!Q42+'18dsec18'!Q42)</f>
        <v>6</v>
      </c>
      <c r="R42" s="104">
        <f>SUM('18dsec15'!R42+'18dsec16'!R42+'18dsec17'!R42+'18dsec18'!R42)</f>
        <v>25</v>
      </c>
      <c r="S42" s="39">
        <f>SUM('18dsec15'!S42+'18dsec16'!S42+'18dsec17'!S42+'18dsec18'!S42)</f>
        <v>5</v>
      </c>
      <c r="T42" s="104">
        <f>SUM('18dsec15'!T42+'18dsec16'!T42+'18dsec17'!T42+'18dsec18'!T42)</f>
        <v>6</v>
      </c>
      <c r="U42" s="39">
        <f>SUM('18dsec15'!U42+'18dsec16'!U42+'18dsec17'!U42+'18dsec18'!U42)</f>
        <v>0</v>
      </c>
      <c r="V42" s="106">
        <f>SUM('18dsec15'!V42+'18dsec16'!V42+'18dsec17'!V42+'18dsec18'!V42)</f>
        <v>3</v>
      </c>
      <c r="W42" s="104">
        <f t="shared" si="3"/>
        <v>54</v>
      </c>
      <c r="X42" s="104">
        <f t="shared" si="3"/>
        <v>103</v>
      </c>
      <c r="Y42" s="105">
        <f>W42+X42</f>
        <v>157</v>
      </c>
    </row>
    <row r="43" spans="1:25" ht="10.5">
      <c r="A43" s="102"/>
      <c r="B43" s="102" t="s">
        <v>304</v>
      </c>
      <c r="C43" s="39">
        <f>SUM('18dsec15'!C43+'18dsec16'!C43+'18dsec17'!C43+'18dsec18'!C43)</f>
        <v>0</v>
      </c>
      <c r="D43" s="104">
        <f>SUM('18dsec15'!D43+'18dsec16'!D43+'18dsec17'!D43+'18dsec18'!D43)</f>
        <v>0</v>
      </c>
      <c r="E43" s="39">
        <f>SUM('18dsec15'!E43+'18dsec16'!E43+'18dsec17'!E43+'18dsec18'!E43)</f>
        <v>0</v>
      </c>
      <c r="F43" s="104">
        <f>SUM('18dsec15'!F43+'18dsec16'!F43+'18dsec17'!F43+'18dsec18'!F43)</f>
        <v>0</v>
      </c>
      <c r="G43" s="39">
        <f>SUM('18dsec15'!G43+'18dsec16'!G43+'18dsec17'!G43+'18dsec18'!G43)</f>
        <v>0</v>
      </c>
      <c r="H43" s="104">
        <f>SUM('18dsec15'!H43+'18dsec16'!H43+'18dsec17'!H43+'18dsec18'!H43)</f>
        <v>0</v>
      </c>
      <c r="I43" s="39">
        <f>SUM('18dsec15'!I43+'18dsec16'!I43+'18dsec17'!I43+'18dsec18'!I43)</f>
        <v>0</v>
      </c>
      <c r="J43" s="104">
        <f>SUM('18dsec15'!J43+'18dsec16'!J43+'18dsec17'!J43+'18dsec18'!J43)</f>
        <v>0</v>
      </c>
      <c r="K43" s="39">
        <f>SUM('18dsec15'!K43+'18dsec16'!K43+'18dsec17'!K43+'18dsec18'!K43)</f>
        <v>0</v>
      </c>
      <c r="L43" s="104">
        <f>SUM('18dsec15'!L43+'18dsec16'!L43+'18dsec17'!L43+'18dsec18'!L43)</f>
        <v>0</v>
      </c>
      <c r="M43" s="39">
        <f>SUM('18dsec15'!M43+'18dsec16'!M43+'18dsec17'!M43+'18dsec18'!M43)</f>
        <v>0</v>
      </c>
      <c r="N43" s="104">
        <f>SUM('18dsec15'!N43+'18dsec16'!N43+'18dsec17'!N43+'18dsec18'!N43)</f>
        <v>0</v>
      </c>
      <c r="O43" s="39">
        <f>SUM('18dsec15'!O43+'18dsec16'!O43+'18dsec17'!O43+'18dsec18'!O43)</f>
        <v>2</v>
      </c>
      <c r="P43" s="104">
        <f>SUM('18dsec15'!P43+'18dsec16'!P43+'18dsec17'!P43+'18dsec18'!P43)</f>
        <v>1</v>
      </c>
      <c r="Q43" s="39">
        <f>SUM('18dsec15'!Q43+'18dsec16'!Q43+'18dsec17'!Q43+'18dsec18'!Q43)</f>
        <v>1</v>
      </c>
      <c r="R43" s="104">
        <f>SUM('18dsec15'!R43+'18dsec16'!R43+'18dsec17'!R43+'18dsec18'!R43)</f>
        <v>1</v>
      </c>
      <c r="S43" s="39">
        <f>SUM('18dsec15'!S43+'18dsec16'!S43+'18dsec17'!S43+'18dsec18'!S43)</f>
        <v>0</v>
      </c>
      <c r="T43" s="104">
        <f>SUM('18dsec15'!T43+'18dsec16'!T43+'18dsec17'!T43+'18dsec18'!T43)</f>
        <v>0</v>
      </c>
      <c r="U43" s="39">
        <f>SUM('18dsec15'!U43+'18dsec16'!U43+'18dsec17'!U43+'18dsec18'!U43)</f>
        <v>0</v>
      </c>
      <c r="V43" s="106">
        <f>SUM('18dsec15'!V43+'18dsec16'!V43+'18dsec17'!V43+'18dsec18'!V43)</f>
        <v>0</v>
      </c>
      <c r="W43" s="104">
        <f t="shared" si="3"/>
        <v>3</v>
      </c>
      <c r="X43" s="104">
        <f t="shared" si="3"/>
        <v>2</v>
      </c>
      <c r="Y43" s="105">
        <f>W43+X43</f>
        <v>5</v>
      </c>
    </row>
    <row r="44" spans="1:25" ht="10.5">
      <c r="A44" s="102"/>
      <c r="B44" s="102" t="s">
        <v>330</v>
      </c>
      <c r="C44" s="39">
        <f>SUM('18dsec15'!C44+'18dsec16'!C44+'18dsec17'!C44+'18dsec18'!C44)</f>
        <v>0</v>
      </c>
      <c r="D44" s="104">
        <f>SUM('18dsec15'!D44+'18dsec16'!D44+'18dsec17'!D44+'18dsec18'!D44)</f>
        <v>0</v>
      </c>
      <c r="E44" s="39">
        <f>SUM('18dsec15'!E44+'18dsec16'!E44+'18dsec17'!E44+'18dsec18'!E44)</f>
        <v>0</v>
      </c>
      <c r="F44" s="104">
        <f>SUM('18dsec15'!F44+'18dsec16'!F44+'18dsec17'!F44+'18dsec18'!F44)</f>
        <v>0</v>
      </c>
      <c r="G44" s="39">
        <f>SUM('18dsec15'!G44+'18dsec16'!G44+'18dsec17'!G44+'18dsec18'!G44)</f>
        <v>0</v>
      </c>
      <c r="H44" s="104">
        <f>SUM('18dsec15'!H44+'18dsec16'!H44+'18dsec17'!H44+'18dsec18'!H44)</f>
        <v>0</v>
      </c>
      <c r="I44" s="39">
        <f>SUM('18dsec15'!I44+'18dsec16'!I44+'18dsec17'!I44+'18dsec18'!I44)</f>
        <v>0</v>
      </c>
      <c r="J44" s="104">
        <f>SUM('18dsec15'!J44+'18dsec16'!J44+'18dsec17'!J44+'18dsec18'!J44)</f>
        <v>0</v>
      </c>
      <c r="K44" s="39">
        <f>SUM('18dsec15'!K44+'18dsec16'!K44+'18dsec17'!K44+'18dsec18'!K44)</f>
        <v>0</v>
      </c>
      <c r="L44" s="104">
        <f>SUM('18dsec15'!L44+'18dsec16'!L44+'18dsec17'!L44+'18dsec18'!L44)</f>
        <v>0</v>
      </c>
      <c r="M44" s="39">
        <f>SUM('18dsec15'!M44+'18dsec16'!M44+'18dsec17'!M44+'18dsec18'!M44)</f>
        <v>0</v>
      </c>
      <c r="N44" s="104">
        <f>SUM('18dsec15'!N44+'18dsec16'!N44+'18dsec17'!N44+'18dsec18'!N44)</f>
        <v>0</v>
      </c>
      <c r="O44" s="39">
        <f>SUM('18dsec15'!O44+'18dsec16'!O44+'18dsec17'!O44+'18dsec18'!O44)</f>
        <v>21</v>
      </c>
      <c r="P44" s="104">
        <f>SUM('18dsec15'!P44+'18dsec16'!P44+'18dsec17'!P44+'18dsec18'!P44)</f>
        <v>43</v>
      </c>
      <c r="Q44" s="39">
        <f>SUM('18dsec15'!Q44+'18dsec16'!Q44+'18dsec17'!Q44+'18dsec18'!Q44)</f>
        <v>29</v>
      </c>
      <c r="R44" s="104">
        <f>SUM('18dsec15'!R44+'18dsec16'!R44+'18dsec17'!R44+'18dsec18'!R44)</f>
        <v>44</v>
      </c>
      <c r="S44" s="39">
        <f>SUM('18dsec15'!S44+'18dsec16'!S44+'18dsec17'!S44+'18dsec18'!S44)</f>
        <v>10</v>
      </c>
      <c r="T44" s="104">
        <f>SUM('18dsec15'!T44+'18dsec16'!T44+'18dsec17'!T44+'18dsec18'!T44)</f>
        <v>19</v>
      </c>
      <c r="U44" s="39">
        <f>SUM('18dsec15'!U44+'18dsec16'!U44+'18dsec17'!U44+'18dsec18'!U44)</f>
        <v>1</v>
      </c>
      <c r="V44" s="106">
        <f>SUM('18dsec15'!V44+'18dsec16'!V44+'18dsec17'!V44+'18dsec18'!V44)</f>
        <v>6</v>
      </c>
      <c r="W44" s="104">
        <f>C44+E44+G44+I44+K44+M44+O44+Q44+S44+U44</f>
        <v>61</v>
      </c>
      <c r="X44" s="104">
        <f t="shared" si="3"/>
        <v>112</v>
      </c>
      <c r="Y44" s="105">
        <f>W44+X44</f>
        <v>173</v>
      </c>
    </row>
    <row r="45" spans="1:26" ht="10.5">
      <c r="A45" s="84"/>
      <c r="B45" s="8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row>
    <row r="46" spans="1:26" s="252" customFormat="1" ht="24" customHeight="1">
      <c r="A46" s="322" t="s">
        <v>378</v>
      </c>
      <c r="B46" s="322"/>
      <c r="C46" s="322"/>
      <c r="D46" s="322"/>
      <c r="E46" s="322"/>
      <c r="F46" s="322"/>
      <c r="G46" s="322"/>
      <c r="H46" s="322"/>
      <c r="I46" s="322"/>
      <c r="J46" s="322"/>
      <c r="K46" s="322"/>
      <c r="L46" s="322"/>
      <c r="M46" s="322"/>
      <c r="N46" s="322"/>
      <c r="O46" s="322"/>
      <c r="P46" s="322"/>
      <c r="Q46" s="322"/>
      <c r="R46" s="322"/>
      <c r="S46" s="322"/>
      <c r="T46" s="322"/>
      <c r="U46" s="322"/>
      <c r="V46" s="322"/>
      <c r="W46" s="322"/>
      <c r="X46" s="322"/>
      <c r="Y46" s="322"/>
      <c r="Z46" s="251"/>
    </row>
    <row r="47" spans="1:26" s="252" customFormat="1" ht="12" customHeight="1">
      <c r="A47" s="253"/>
      <c r="B47" s="251"/>
      <c r="C47" s="251"/>
      <c r="D47" s="251"/>
      <c r="E47" s="251"/>
      <c r="F47" s="251"/>
      <c r="G47" s="251"/>
      <c r="H47" s="251"/>
      <c r="I47" s="251"/>
      <c r="J47" s="251"/>
      <c r="K47" s="251"/>
      <c r="L47" s="251"/>
      <c r="M47" s="251"/>
      <c r="N47" s="251"/>
      <c r="O47" s="251"/>
      <c r="P47" s="251"/>
      <c r="Q47" s="251"/>
      <c r="R47" s="251"/>
      <c r="S47" s="251"/>
      <c r="T47" s="251"/>
      <c r="U47" s="251"/>
      <c r="V47" s="251"/>
      <c r="W47" s="251"/>
      <c r="X47" s="251"/>
      <c r="Y47" s="254"/>
      <c r="Z47" s="251"/>
    </row>
    <row r="50" spans="3:18" ht="9.75">
      <c r="C50" s="158"/>
      <c r="D50" s="158"/>
      <c r="E50" s="158"/>
      <c r="F50" s="158"/>
      <c r="G50" s="158"/>
      <c r="H50" s="158"/>
      <c r="I50" s="158"/>
      <c r="J50" s="158"/>
      <c r="K50" s="158"/>
      <c r="L50" s="158"/>
      <c r="M50" s="158"/>
      <c r="N50" s="158"/>
      <c r="O50" s="158"/>
      <c r="P50" s="158"/>
      <c r="Q50" s="158"/>
      <c r="R50" s="158"/>
    </row>
    <row r="53" spans="3:21" ht="9.75">
      <c r="C53" s="158"/>
      <c r="D53" s="158"/>
      <c r="E53" s="158"/>
      <c r="F53" s="158"/>
      <c r="G53" s="158"/>
      <c r="H53" s="158"/>
      <c r="I53" s="158"/>
      <c r="J53" s="158"/>
      <c r="K53" s="158"/>
      <c r="L53" s="158"/>
      <c r="M53" s="158"/>
      <c r="N53" s="158"/>
      <c r="O53" s="158"/>
      <c r="P53" s="158"/>
      <c r="Q53" s="158"/>
      <c r="R53" s="158"/>
      <c r="S53" s="158"/>
      <c r="T53" s="158"/>
      <c r="U53" s="158"/>
    </row>
    <row r="54" spans="3:21" ht="9.75">
      <c r="C54" s="158"/>
      <c r="D54" s="158"/>
      <c r="E54" s="158"/>
      <c r="F54" s="158"/>
      <c r="G54" s="158"/>
      <c r="H54" s="158"/>
      <c r="I54" s="158"/>
      <c r="J54" s="158"/>
      <c r="K54" s="158"/>
      <c r="L54" s="158"/>
      <c r="M54" s="158"/>
      <c r="N54" s="158"/>
      <c r="O54" s="158"/>
      <c r="P54" s="158"/>
      <c r="Q54" s="158"/>
      <c r="R54" s="158"/>
      <c r="S54" s="158"/>
      <c r="T54" s="158"/>
      <c r="U54" s="158"/>
    </row>
    <row r="55" spans="3:21" ht="9.75">
      <c r="C55" s="158"/>
      <c r="D55" s="158"/>
      <c r="E55" s="158"/>
      <c r="F55" s="158"/>
      <c r="G55" s="158"/>
      <c r="H55" s="158"/>
      <c r="I55" s="158"/>
      <c r="J55" s="158"/>
      <c r="K55" s="158"/>
      <c r="L55" s="158"/>
      <c r="M55" s="158"/>
      <c r="N55" s="158"/>
      <c r="O55" s="158"/>
      <c r="P55" s="158"/>
      <c r="Q55" s="158"/>
      <c r="R55" s="158"/>
      <c r="S55" s="158"/>
      <c r="T55" s="158"/>
      <c r="U55" s="158"/>
    </row>
    <row r="56" spans="3:21" ht="9.75">
      <c r="C56" s="158"/>
      <c r="D56" s="158"/>
      <c r="E56" s="158"/>
      <c r="F56" s="158"/>
      <c r="G56" s="158"/>
      <c r="H56" s="158"/>
      <c r="I56" s="158"/>
      <c r="J56" s="158"/>
      <c r="K56" s="158"/>
      <c r="L56" s="158"/>
      <c r="M56" s="158"/>
      <c r="N56" s="158"/>
      <c r="O56" s="158"/>
      <c r="P56" s="158"/>
      <c r="Q56" s="158"/>
      <c r="R56" s="158"/>
      <c r="S56" s="158"/>
      <c r="T56" s="158"/>
      <c r="U56" s="158"/>
    </row>
    <row r="57" spans="3:21" ht="9.75">
      <c r="C57" s="158"/>
      <c r="D57" s="158"/>
      <c r="E57" s="158"/>
      <c r="F57" s="158"/>
      <c r="G57" s="158"/>
      <c r="H57" s="158"/>
      <c r="I57" s="158"/>
      <c r="J57" s="158"/>
      <c r="K57" s="158"/>
      <c r="L57" s="158"/>
      <c r="M57" s="158"/>
      <c r="N57" s="158"/>
      <c r="O57" s="158"/>
      <c r="P57" s="158"/>
      <c r="Q57" s="158"/>
      <c r="R57" s="158"/>
      <c r="S57" s="158"/>
      <c r="T57" s="158"/>
      <c r="U57" s="158"/>
    </row>
    <row r="58" spans="3:21" ht="9.75">
      <c r="C58" s="158"/>
      <c r="D58" s="158"/>
      <c r="E58" s="158"/>
      <c r="F58" s="158"/>
      <c r="G58" s="158"/>
      <c r="H58" s="158"/>
      <c r="I58" s="158"/>
      <c r="J58" s="158"/>
      <c r="K58" s="158"/>
      <c r="L58" s="158"/>
      <c r="M58" s="158"/>
      <c r="N58" s="158"/>
      <c r="O58" s="158"/>
      <c r="P58" s="158"/>
      <c r="Q58" s="158"/>
      <c r="R58" s="158"/>
      <c r="S58" s="158"/>
      <c r="T58" s="158"/>
      <c r="U58" s="158"/>
    </row>
  </sheetData>
  <sheetProtection/>
  <mergeCells count="1">
    <mergeCell ref="A46:Y46"/>
  </mergeCells>
  <printOptions horizontalCentered="1"/>
  <pageMargins left="0" right="0" top="0.3937007874015748" bottom="0.1968503937007874" header="0.11811023622047245" footer="0.11811023622047245"/>
  <pageSetup fitToHeight="1" fitToWidth="1" horizontalDpi="600" verticalDpi="600" orientation="landscape" paperSize="9" scale="87"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Z104"/>
  <sheetViews>
    <sheetView zoomScale="110" zoomScaleNormal="110" zoomScalePageLayoutView="0" workbookViewId="0" topLeftCell="A1">
      <selection activeCell="A52" sqref="A52"/>
    </sheetView>
  </sheetViews>
  <sheetFormatPr defaultColWidth="9.33203125" defaultRowHeight="11.25"/>
  <cols>
    <col min="1" max="1" width="2.83203125" style="80" customWidth="1"/>
    <col min="2" max="2" width="54.83203125" style="80" customWidth="1"/>
    <col min="3" max="4" width="6.5" style="80" customWidth="1"/>
    <col min="5" max="22" width="6.33203125" style="80" customWidth="1"/>
    <col min="23" max="25" width="7.83203125" style="80" customWidth="1"/>
    <col min="26" max="16384" width="9.33203125" style="80" customWidth="1"/>
  </cols>
  <sheetData>
    <row r="1" spans="1:25" ht="10.5">
      <c r="A1" s="41"/>
      <c r="B1" s="85"/>
      <c r="C1" s="86"/>
      <c r="D1" s="86"/>
      <c r="E1" s="86"/>
      <c r="F1" s="86"/>
      <c r="G1" s="86"/>
      <c r="H1" s="86"/>
      <c r="I1" s="86"/>
      <c r="J1" s="86"/>
      <c r="K1" s="86"/>
      <c r="L1" s="86"/>
      <c r="M1" s="86"/>
      <c r="N1" s="86"/>
      <c r="O1" s="86"/>
      <c r="P1" s="86"/>
      <c r="Q1" s="86"/>
      <c r="R1" s="86"/>
      <c r="S1" s="86"/>
      <c r="T1" s="86"/>
      <c r="U1" s="86"/>
      <c r="V1" s="87"/>
      <c r="W1" s="87"/>
      <c r="X1" s="87"/>
      <c r="Y1" s="87"/>
    </row>
    <row r="2" spans="1:25" ht="10.5">
      <c r="A2" s="323" t="s">
        <v>33</v>
      </c>
      <c r="B2" s="323"/>
      <c r="C2" s="323"/>
      <c r="D2" s="323"/>
      <c r="E2" s="323"/>
      <c r="F2" s="323"/>
      <c r="G2" s="323"/>
      <c r="H2" s="323"/>
      <c r="I2" s="323"/>
      <c r="J2" s="323"/>
      <c r="K2" s="323"/>
      <c r="L2" s="323"/>
      <c r="M2" s="323"/>
      <c r="N2" s="323"/>
      <c r="O2" s="323"/>
      <c r="P2" s="323"/>
      <c r="Q2" s="323"/>
      <c r="R2" s="323"/>
      <c r="S2" s="323"/>
      <c r="T2" s="323"/>
      <c r="U2" s="323"/>
      <c r="V2" s="323"/>
      <c r="W2" s="323"/>
      <c r="X2" s="323"/>
      <c r="Y2" s="323"/>
    </row>
    <row r="3" spans="1:25" s="283" customFormat="1" ht="12.75">
      <c r="A3" s="324" t="s">
        <v>463</v>
      </c>
      <c r="B3" s="324"/>
      <c r="C3" s="324"/>
      <c r="D3" s="324"/>
      <c r="E3" s="324"/>
      <c r="F3" s="324"/>
      <c r="G3" s="324"/>
      <c r="H3" s="324"/>
      <c r="I3" s="324"/>
      <c r="J3" s="324"/>
      <c r="K3" s="324"/>
      <c r="L3" s="324"/>
      <c r="M3" s="324"/>
      <c r="N3" s="324"/>
      <c r="O3" s="324"/>
      <c r="P3" s="324"/>
      <c r="Q3" s="324"/>
      <c r="R3" s="324"/>
      <c r="S3" s="324"/>
      <c r="T3" s="324"/>
      <c r="U3" s="324"/>
      <c r="V3" s="324"/>
      <c r="W3" s="324"/>
      <c r="X3" s="324"/>
      <c r="Y3" s="324"/>
    </row>
    <row r="4" spans="1:25" ht="10.5">
      <c r="A4" s="85" t="s">
        <v>241</v>
      </c>
      <c r="B4" s="85"/>
      <c r="C4" s="86"/>
      <c r="D4" s="86"/>
      <c r="E4" s="86"/>
      <c r="F4" s="86"/>
      <c r="G4" s="86"/>
      <c r="H4" s="86"/>
      <c r="I4" s="86"/>
      <c r="J4" s="86"/>
      <c r="K4" s="86"/>
      <c r="L4" s="86"/>
      <c r="M4" s="86"/>
      <c r="N4" s="86"/>
      <c r="O4" s="86"/>
      <c r="P4" s="86"/>
      <c r="Q4" s="86"/>
      <c r="R4" s="86"/>
      <c r="S4" s="86"/>
      <c r="T4" s="86"/>
      <c r="U4" s="86"/>
      <c r="V4" s="87"/>
      <c r="W4" s="87"/>
      <c r="X4" s="87"/>
      <c r="Y4" s="87"/>
    </row>
    <row r="5" spans="1:25" ht="10.5">
      <c r="A5" s="85"/>
      <c r="B5" s="85"/>
      <c r="C5" s="86"/>
      <c r="D5" s="86"/>
      <c r="E5" s="86"/>
      <c r="F5" s="86"/>
      <c r="G5" s="86"/>
      <c r="H5" s="86"/>
      <c r="I5" s="86"/>
      <c r="J5" s="86"/>
      <c r="K5" s="86"/>
      <c r="L5" s="86"/>
      <c r="M5" s="86"/>
      <c r="N5" s="86"/>
      <c r="O5" s="86"/>
      <c r="P5" s="86"/>
      <c r="Q5" s="86"/>
      <c r="R5" s="86"/>
      <c r="S5" s="86"/>
      <c r="T5" s="86"/>
      <c r="U5" s="86"/>
      <c r="V5" s="87"/>
      <c r="W5" s="87"/>
      <c r="X5" s="87"/>
      <c r="Y5" s="87"/>
    </row>
    <row r="6" spans="1:25" ht="10.5">
      <c r="A6" s="85" t="s">
        <v>258</v>
      </c>
      <c r="B6" s="85"/>
      <c r="C6" s="86"/>
      <c r="D6" s="86"/>
      <c r="E6" s="86"/>
      <c r="F6" s="86"/>
      <c r="G6" s="86"/>
      <c r="H6" s="86"/>
      <c r="I6" s="86"/>
      <c r="J6" s="86"/>
      <c r="K6" s="86"/>
      <c r="L6" s="86"/>
      <c r="M6" s="86"/>
      <c r="N6" s="86"/>
      <c r="O6" s="86"/>
      <c r="P6" s="86"/>
      <c r="Q6" s="86"/>
      <c r="R6" s="86"/>
      <c r="S6" s="86"/>
      <c r="T6" s="86"/>
      <c r="U6" s="86"/>
      <c r="V6" s="87"/>
      <c r="W6" s="87"/>
      <c r="X6" s="87"/>
      <c r="Y6" s="87"/>
    </row>
    <row r="7" spans="1:25" ht="11.25" thickBot="1">
      <c r="A7" s="85"/>
      <c r="B7" s="85"/>
      <c r="C7" s="86"/>
      <c r="D7" s="86"/>
      <c r="E7" s="86"/>
      <c r="F7" s="86"/>
      <c r="G7" s="86"/>
      <c r="H7" s="86"/>
      <c r="I7" s="86"/>
      <c r="J7" s="86"/>
      <c r="K7" s="86"/>
      <c r="L7" s="86"/>
      <c r="M7" s="86"/>
      <c r="N7" s="86"/>
      <c r="O7" s="86"/>
      <c r="P7" s="86"/>
      <c r="Q7" s="86"/>
      <c r="R7" s="86"/>
      <c r="S7" s="86"/>
      <c r="T7" s="86"/>
      <c r="U7" s="86"/>
      <c r="V7" s="87"/>
      <c r="W7" s="87"/>
      <c r="X7" s="87"/>
      <c r="Y7" s="87"/>
    </row>
    <row r="8" spans="1:25" ht="10.5">
      <c r="A8" s="88"/>
      <c r="B8" s="88"/>
      <c r="C8" s="89" t="s">
        <v>242</v>
      </c>
      <c r="D8" s="90"/>
      <c r="E8" s="90"/>
      <c r="F8" s="90"/>
      <c r="G8" s="90"/>
      <c r="H8" s="90"/>
      <c r="I8" s="90"/>
      <c r="J8" s="90"/>
      <c r="K8" s="90"/>
      <c r="L8" s="90"/>
      <c r="M8" s="90"/>
      <c r="N8" s="90"/>
      <c r="O8" s="90"/>
      <c r="P8" s="90"/>
      <c r="Q8" s="90"/>
      <c r="R8" s="90"/>
      <c r="S8" s="90"/>
      <c r="T8" s="90"/>
      <c r="U8" s="90"/>
      <c r="V8" s="91"/>
      <c r="W8" s="91"/>
      <c r="X8" s="91"/>
      <c r="Y8" s="91"/>
    </row>
    <row r="9" spans="1:25" ht="10.5">
      <c r="A9" s="82"/>
      <c r="B9" s="82"/>
      <c r="C9" s="92" t="str">
        <f>E9+1&amp;" en volgende"</f>
        <v>2005 en volgende</v>
      </c>
      <c r="D9" s="86"/>
      <c r="E9" s="92">
        <v>2004</v>
      </c>
      <c r="F9" s="86"/>
      <c r="G9" s="92">
        <f>E9-1</f>
        <v>2003</v>
      </c>
      <c r="H9" s="86"/>
      <c r="I9" s="92">
        <f>G9-1</f>
        <v>2002</v>
      </c>
      <c r="J9" s="86"/>
      <c r="K9" s="92">
        <f>I9-1</f>
        <v>2001</v>
      </c>
      <c r="L9" s="86"/>
      <c r="M9" s="92">
        <f>K9-1</f>
        <v>2000</v>
      </c>
      <c r="N9" s="86"/>
      <c r="O9" s="92">
        <f>M9-1</f>
        <v>1999</v>
      </c>
      <c r="P9" s="86"/>
      <c r="Q9" s="92">
        <f>O9-1</f>
        <v>1998</v>
      </c>
      <c r="R9" s="86"/>
      <c r="S9" s="92">
        <f>Q9-1</f>
        <v>1997</v>
      </c>
      <c r="T9" s="86"/>
      <c r="U9" s="92" t="str">
        <f>S9-1&amp;" + vóór"</f>
        <v>1996 + vóór</v>
      </c>
      <c r="V9" s="87"/>
      <c r="W9" s="92" t="s">
        <v>8</v>
      </c>
      <c r="X9" s="87"/>
      <c r="Y9" s="93"/>
    </row>
    <row r="10" spans="1:25" ht="10.5">
      <c r="A10" s="94"/>
      <c r="B10" s="94"/>
      <c r="C10" s="95" t="s">
        <v>243</v>
      </c>
      <c r="D10" s="96" t="s">
        <v>7</v>
      </c>
      <c r="E10" s="95" t="s">
        <v>243</v>
      </c>
      <c r="F10" s="96" t="s">
        <v>7</v>
      </c>
      <c r="G10" s="95" t="s">
        <v>243</v>
      </c>
      <c r="H10" s="96" t="s">
        <v>7</v>
      </c>
      <c r="I10" s="95" t="s">
        <v>243</v>
      </c>
      <c r="J10" s="96" t="s">
        <v>7</v>
      </c>
      <c r="K10" s="95" t="s">
        <v>243</v>
      </c>
      <c r="L10" s="96" t="s">
        <v>7</v>
      </c>
      <c r="M10" s="95" t="s">
        <v>243</v>
      </c>
      <c r="N10" s="96" t="s">
        <v>7</v>
      </c>
      <c r="O10" s="95" t="s">
        <v>243</v>
      </c>
      <c r="P10" s="96" t="s">
        <v>7</v>
      </c>
      <c r="Q10" s="95" t="s">
        <v>243</v>
      </c>
      <c r="R10" s="96" t="s">
        <v>7</v>
      </c>
      <c r="S10" s="95" t="s">
        <v>243</v>
      </c>
      <c r="T10" s="96" t="s">
        <v>7</v>
      </c>
      <c r="U10" s="95" t="s">
        <v>243</v>
      </c>
      <c r="V10" s="96" t="s">
        <v>7</v>
      </c>
      <c r="W10" s="95" t="s">
        <v>243</v>
      </c>
      <c r="X10" s="96" t="s">
        <v>7</v>
      </c>
      <c r="Y10" s="96" t="s">
        <v>9</v>
      </c>
    </row>
    <row r="11" spans="1:25" ht="10.5">
      <c r="A11" s="97"/>
      <c r="B11" s="97"/>
      <c r="C11" s="98"/>
      <c r="D11" s="99"/>
      <c r="E11" s="98"/>
      <c r="F11" s="99"/>
      <c r="G11" s="98"/>
      <c r="H11" s="99"/>
      <c r="I11" s="98"/>
      <c r="J11" s="99"/>
      <c r="K11" s="98"/>
      <c r="L11" s="99"/>
      <c r="M11" s="98"/>
      <c r="N11" s="99"/>
      <c r="O11" s="98"/>
      <c r="P11" s="99"/>
      <c r="Q11" s="98"/>
      <c r="R11" s="99"/>
      <c r="S11" s="98"/>
      <c r="T11" s="99"/>
      <c r="U11" s="98"/>
      <c r="V11" s="99"/>
      <c r="W11" s="98"/>
      <c r="X11" s="99"/>
      <c r="Y11" s="99"/>
    </row>
    <row r="12" spans="1:25" ht="12">
      <c r="A12" s="30" t="s">
        <v>244</v>
      </c>
      <c r="B12" s="100"/>
      <c r="C12" s="101"/>
      <c r="D12" s="102"/>
      <c r="E12" s="101"/>
      <c r="F12" s="102"/>
      <c r="G12" s="101"/>
      <c r="H12" s="102"/>
      <c r="I12" s="101"/>
      <c r="J12" s="102"/>
      <c r="K12" s="101"/>
      <c r="L12" s="102"/>
      <c r="M12" s="101"/>
      <c r="N12" s="102"/>
      <c r="O12" s="101"/>
      <c r="P12" s="102"/>
      <c r="Q12" s="101"/>
      <c r="R12" s="102"/>
      <c r="S12" s="101"/>
      <c r="T12" s="102"/>
      <c r="U12" s="101"/>
      <c r="V12" s="97"/>
      <c r="W12" s="101"/>
      <c r="X12" s="97"/>
      <c r="Y12" s="97"/>
    </row>
    <row r="13" spans="1:25" ht="12.75">
      <c r="A13" s="103"/>
      <c r="B13" s="100" t="s">
        <v>34</v>
      </c>
      <c r="C13" s="101"/>
      <c r="D13" s="102"/>
      <c r="E13" s="101"/>
      <c r="F13" s="102"/>
      <c r="G13" s="101"/>
      <c r="H13" s="102"/>
      <c r="I13" s="101"/>
      <c r="J13" s="102"/>
      <c r="K13" s="101"/>
      <c r="L13" s="102"/>
      <c r="M13" s="101"/>
      <c r="N13" s="102"/>
      <c r="O13" s="101"/>
      <c r="P13" s="102"/>
      <c r="Q13" s="101"/>
      <c r="R13" s="102"/>
      <c r="S13" s="101"/>
      <c r="T13" s="102"/>
      <c r="U13" s="101"/>
      <c r="V13" s="97"/>
      <c r="W13" s="101"/>
      <c r="X13" s="97"/>
      <c r="Y13" s="97"/>
    </row>
    <row r="14" spans="1:25" ht="10.5">
      <c r="A14" s="82"/>
      <c r="B14" s="82" t="s">
        <v>35</v>
      </c>
      <c r="C14" s="39">
        <v>99</v>
      </c>
      <c r="D14" s="104">
        <v>88</v>
      </c>
      <c r="E14" s="39">
        <v>3698</v>
      </c>
      <c r="F14" s="104">
        <v>4031</v>
      </c>
      <c r="G14" s="39">
        <v>959</v>
      </c>
      <c r="H14" s="104">
        <v>943</v>
      </c>
      <c r="I14" s="39">
        <v>200</v>
      </c>
      <c r="J14" s="104">
        <v>153</v>
      </c>
      <c r="K14" s="39">
        <v>14</v>
      </c>
      <c r="L14" s="104">
        <v>11</v>
      </c>
      <c r="M14" s="39">
        <v>3</v>
      </c>
      <c r="N14" s="104">
        <v>1</v>
      </c>
      <c r="O14" s="39">
        <v>0</v>
      </c>
      <c r="P14" s="104">
        <v>0</v>
      </c>
      <c r="Q14" s="39">
        <v>0</v>
      </c>
      <c r="R14" s="104">
        <v>0</v>
      </c>
      <c r="S14" s="39">
        <v>0</v>
      </c>
      <c r="T14" s="104">
        <v>0</v>
      </c>
      <c r="U14" s="39">
        <v>0</v>
      </c>
      <c r="V14" s="104">
        <v>0</v>
      </c>
      <c r="W14" s="39">
        <f>C14+E14+G14+I14+K14+M14+O14+Q14+S14+U14</f>
        <v>4973</v>
      </c>
      <c r="X14" s="104">
        <f>D14+F14+H14+J14+L14+N14+P14+R14+T14+V14</f>
        <v>5227</v>
      </c>
      <c r="Y14" s="105">
        <f>SUM(W14:X14)</f>
        <v>10200</v>
      </c>
    </row>
    <row r="15" spans="1:25" ht="10.5">
      <c r="A15" s="82"/>
      <c r="B15" s="82" t="s">
        <v>308</v>
      </c>
      <c r="C15" s="39">
        <v>1</v>
      </c>
      <c r="D15" s="104">
        <v>0</v>
      </c>
      <c r="E15" s="39">
        <v>648</v>
      </c>
      <c r="F15" s="104">
        <v>518</v>
      </c>
      <c r="G15" s="39">
        <v>706</v>
      </c>
      <c r="H15" s="104">
        <v>570</v>
      </c>
      <c r="I15" s="39">
        <v>69</v>
      </c>
      <c r="J15" s="104">
        <v>60</v>
      </c>
      <c r="K15" s="39">
        <v>1</v>
      </c>
      <c r="L15" s="104">
        <v>0</v>
      </c>
      <c r="M15" s="39">
        <v>0</v>
      </c>
      <c r="N15" s="104">
        <v>0</v>
      </c>
      <c r="O15" s="39">
        <v>0</v>
      </c>
      <c r="P15" s="104">
        <v>0</v>
      </c>
      <c r="Q15" s="39">
        <v>0</v>
      </c>
      <c r="R15" s="104">
        <v>0</v>
      </c>
      <c r="S15" s="39">
        <v>0</v>
      </c>
      <c r="T15" s="104">
        <v>0</v>
      </c>
      <c r="U15" s="39">
        <v>0</v>
      </c>
      <c r="V15" s="104">
        <v>0</v>
      </c>
      <c r="W15" s="39">
        <f>C15+E15+G15+I15+K15+M15+O15+Q15+S15+U15</f>
        <v>1425</v>
      </c>
      <c r="X15" s="104">
        <f>D15+F15+H15+J15+L15+N15+P15+R15+T15+V15</f>
        <v>1148</v>
      </c>
      <c r="Y15" s="105">
        <f>SUM(W15:X15)</f>
        <v>2573</v>
      </c>
    </row>
    <row r="16" spans="1:25" ht="10.5">
      <c r="A16" s="82"/>
      <c r="B16" s="82"/>
      <c r="C16" s="39"/>
      <c r="D16" s="104"/>
      <c r="E16" s="39"/>
      <c r="F16" s="104"/>
      <c r="G16" s="39"/>
      <c r="H16" s="104"/>
      <c r="I16" s="39"/>
      <c r="J16" s="104"/>
      <c r="K16" s="39"/>
      <c r="L16" s="104"/>
      <c r="M16" s="39"/>
      <c r="N16" s="104"/>
      <c r="O16" s="39"/>
      <c r="P16" s="104"/>
      <c r="Q16" s="39"/>
      <c r="R16" s="104"/>
      <c r="S16" s="39"/>
      <c r="T16" s="104"/>
      <c r="U16" s="39"/>
      <c r="V16" s="104"/>
      <c r="W16" s="39"/>
      <c r="X16" s="104"/>
      <c r="Y16" s="105"/>
    </row>
    <row r="17" spans="1:25" ht="12">
      <c r="A17" s="30" t="s">
        <v>245</v>
      </c>
      <c r="B17" s="102"/>
      <c r="C17" s="39"/>
      <c r="D17" s="105"/>
      <c r="E17" s="39"/>
      <c r="F17" s="105"/>
      <c r="G17" s="39"/>
      <c r="H17" s="105"/>
      <c r="I17" s="39"/>
      <c r="J17" s="105"/>
      <c r="K17" s="39"/>
      <c r="L17" s="105"/>
      <c r="M17" s="39"/>
      <c r="N17" s="105"/>
      <c r="O17" s="39"/>
      <c r="P17" s="105"/>
      <c r="Q17" s="39"/>
      <c r="R17" s="105"/>
      <c r="S17" s="39"/>
      <c r="T17" s="105"/>
      <c r="U17" s="39"/>
      <c r="V17" s="105"/>
      <c r="W17" s="39"/>
      <c r="X17" s="105"/>
      <c r="Y17" s="105"/>
    </row>
    <row r="18" spans="1:25" ht="12.75">
      <c r="A18" s="103"/>
      <c r="B18" s="100" t="s">
        <v>85</v>
      </c>
      <c r="C18" s="39"/>
      <c r="D18" s="105"/>
      <c r="E18" s="39"/>
      <c r="F18" s="105"/>
      <c r="G18" s="39"/>
      <c r="H18" s="105"/>
      <c r="I18" s="39"/>
      <c r="J18" s="105"/>
      <c r="K18" s="39"/>
      <c r="L18" s="105"/>
      <c r="M18" s="39"/>
      <c r="N18" s="105"/>
      <c r="O18" s="39"/>
      <c r="P18" s="105"/>
      <c r="Q18" s="39"/>
      <c r="R18" s="105"/>
      <c r="S18" s="39"/>
      <c r="T18" s="105"/>
      <c r="U18" s="39"/>
      <c r="V18" s="105"/>
      <c r="W18" s="39"/>
      <c r="X18" s="105"/>
      <c r="Y18" s="105"/>
    </row>
    <row r="19" spans="1:25" ht="10.5">
      <c r="A19" s="82"/>
      <c r="B19" s="82" t="s">
        <v>246</v>
      </c>
      <c r="C19" s="39">
        <v>0</v>
      </c>
      <c r="D19" s="104">
        <v>0</v>
      </c>
      <c r="E19" s="39">
        <v>2</v>
      </c>
      <c r="F19" s="104">
        <v>0</v>
      </c>
      <c r="G19" s="39">
        <v>61</v>
      </c>
      <c r="H19" s="104">
        <v>73</v>
      </c>
      <c r="I19" s="39">
        <v>1827</v>
      </c>
      <c r="J19" s="104">
        <v>2370</v>
      </c>
      <c r="K19" s="39">
        <v>446</v>
      </c>
      <c r="L19" s="104">
        <v>451</v>
      </c>
      <c r="M19" s="39">
        <v>85</v>
      </c>
      <c r="N19" s="104">
        <v>80</v>
      </c>
      <c r="O19" s="39">
        <v>7</v>
      </c>
      <c r="P19" s="104">
        <v>18</v>
      </c>
      <c r="Q19" s="39">
        <v>0</v>
      </c>
      <c r="R19" s="104">
        <v>0</v>
      </c>
      <c r="S19" s="39">
        <v>0</v>
      </c>
      <c r="T19" s="104">
        <v>0</v>
      </c>
      <c r="U19" s="39">
        <v>0</v>
      </c>
      <c r="V19" s="104">
        <v>0</v>
      </c>
      <c r="W19" s="39">
        <f aca="true" t="shared" si="0" ref="W19:X22">C19+E19+G19+I19+K19+M19+O19+Q19+S19+U19</f>
        <v>2428</v>
      </c>
      <c r="X19" s="104">
        <f t="shared" si="0"/>
        <v>2992</v>
      </c>
      <c r="Y19" s="105">
        <f>SUM(W19:X19)</f>
        <v>5420</v>
      </c>
    </row>
    <row r="20" spans="1:25" ht="10.5">
      <c r="A20" s="82"/>
      <c r="B20" s="82" t="s">
        <v>247</v>
      </c>
      <c r="C20" s="39">
        <v>0</v>
      </c>
      <c r="D20" s="104">
        <v>0</v>
      </c>
      <c r="E20" s="39">
        <v>0</v>
      </c>
      <c r="F20" s="104">
        <v>1</v>
      </c>
      <c r="G20" s="39">
        <v>1</v>
      </c>
      <c r="H20" s="104">
        <v>4</v>
      </c>
      <c r="I20" s="39">
        <v>65</v>
      </c>
      <c r="J20" s="104">
        <v>131</v>
      </c>
      <c r="K20" s="39">
        <v>48</v>
      </c>
      <c r="L20" s="104">
        <v>50</v>
      </c>
      <c r="M20" s="39">
        <v>7</v>
      </c>
      <c r="N20" s="104">
        <v>6</v>
      </c>
      <c r="O20" s="39">
        <v>2</v>
      </c>
      <c r="P20" s="104">
        <v>1</v>
      </c>
      <c r="Q20" s="39">
        <v>0</v>
      </c>
      <c r="R20" s="104">
        <v>0</v>
      </c>
      <c r="S20" s="39">
        <v>0</v>
      </c>
      <c r="T20" s="104">
        <v>1</v>
      </c>
      <c r="U20" s="39">
        <v>0</v>
      </c>
      <c r="V20" s="104">
        <v>0</v>
      </c>
      <c r="W20" s="39">
        <f t="shared" si="0"/>
        <v>123</v>
      </c>
      <c r="X20" s="104">
        <f t="shared" si="0"/>
        <v>194</v>
      </c>
      <c r="Y20" s="105">
        <f>SUM(W20:X20)</f>
        <v>317</v>
      </c>
    </row>
    <row r="21" spans="1:25" ht="10.5">
      <c r="A21" s="82"/>
      <c r="B21" s="82" t="s">
        <v>248</v>
      </c>
      <c r="C21" s="39">
        <v>0</v>
      </c>
      <c r="D21" s="104">
        <v>0</v>
      </c>
      <c r="E21" s="39">
        <v>0</v>
      </c>
      <c r="F21" s="104">
        <v>0</v>
      </c>
      <c r="G21" s="39">
        <v>6</v>
      </c>
      <c r="H21" s="104">
        <v>5</v>
      </c>
      <c r="I21" s="39">
        <v>756</v>
      </c>
      <c r="J21" s="104">
        <v>670</v>
      </c>
      <c r="K21" s="39">
        <v>612</v>
      </c>
      <c r="L21" s="104">
        <v>396</v>
      </c>
      <c r="M21" s="39">
        <v>245</v>
      </c>
      <c r="N21" s="104">
        <v>144</v>
      </c>
      <c r="O21" s="39">
        <v>41</v>
      </c>
      <c r="P21" s="104">
        <v>15</v>
      </c>
      <c r="Q21" s="39">
        <v>10</v>
      </c>
      <c r="R21" s="104">
        <v>5</v>
      </c>
      <c r="S21" s="39">
        <v>0</v>
      </c>
      <c r="T21" s="104">
        <v>0</v>
      </c>
      <c r="U21" s="39">
        <v>0</v>
      </c>
      <c r="V21" s="104">
        <v>0</v>
      </c>
      <c r="W21" s="39">
        <f t="shared" si="0"/>
        <v>1670</v>
      </c>
      <c r="X21" s="104">
        <f t="shared" si="0"/>
        <v>1235</v>
      </c>
      <c r="Y21" s="105">
        <f>SUM(W21:X21)</f>
        <v>2905</v>
      </c>
    </row>
    <row r="22" spans="1:25" ht="10.5">
      <c r="A22" s="82"/>
      <c r="B22" s="82" t="s">
        <v>249</v>
      </c>
      <c r="C22" s="39">
        <v>0</v>
      </c>
      <c r="D22" s="104">
        <v>0</v>
      </c>
      <c r="E22" s="39">
        <v>0</v>
      </c>
      <c r="F22" s="104">
        <v>0</v>
      </c>
      <c r="G22" s="39">
        <v>2</v>
      </c>
      <c r="H22" s="104">
        <v>1</v>
      </c>
      <c r="I22" s="39">
        <v>542</v>
      </c>
      <c r="J22" s="104">
        <v>548</v>
      </c>
      <c r="K22" s="39">
        <v>809</v>
      </c>
      <c r="L22" s="104">
        <v>736</v>
      </c>
      <c r="M22" s="39">
        <v>269</v>
      </c>
      <c r="N22" s="104">
        <v>177</v>
      </c>
      <c r="O22" s="39">
        <v>55</v>
      </c>
      <c r="P22" s="104">
        <v>28</v>
      </c>
      <c r="Q22" s="39">
        <v>8</v>
      </c>
      <c r="R22" s="104">
        <v>6</v>
      </c>
      <c r="S22" s="39">
        <v>1</v>
      </c>
      <c r="T22" s="104">
        <v>0</v>
      </c>
      <c r="U22" s="39">
        <v>2</v>
      </c>
      <c r="V22" s="104">
        <v>0</v>
      </c>
      <c r="W22" s="39">
        <f t="shared" si="0"/>
        <v>1688</v>
      </c>
      <c r="X22" s="104">
        <f t="shared" si="0"/>
        <v>1496</v>
      </c>
      <c r="Y22" s="105">
        <f>SUM(W22:X22)</f>
        <v>3184</v>
      </c>
    </row>
    <row r="23" spans="1:26" ht="10.5">
      <c r="A23" s="83"/>
      <c r="B23" s="82"/>
      <c r="C23" s="39"/>
      <c r="D23" s="104"/>
      <c r="E23" s="39"/>
      <c r="F23" s="104"/>
      <c r="G23" s="39"/>
      <c r="H23" s="104"/>
      <c r="I23" s="39"/>
      <c r="J23" s="104"/>
      <c r="K23" s="39"/>
      <c r="L23" s="104"/>
      <c r="M23" s="39"/>
      <c r="N23" s="104"/>
      <c r="O23" s="39"/>
      <c r="P23" s="104"/>
      <c r="Q23" s="39"/>
      <c r="R23" s="104"/>
      <c r="S23" s="39"/>
      <c r="T23" s="104"/>
      <c r="U23" s="39"/>
      <c r="V23" s="104"/>
      <c r="W23" s="39"/>
      <c r="X23" s="104"/>
      <c r="Y23" s="105"/>
      <c r="Z23" s="294"/>
    </row>
    <row r="24" spans="1:25" ht="12">
      <c r="A24" s="30" t="s">
        <v>250</v>
      </c>
      <c r="B24" s="102"/>
      <c r="C24" s="39"/>
      <c r="D24" s="105"/>
      <c r="E24" s="39"/>
      <c r="F24" s="105"/>
      <c r="G24" s="39"/>
      <c r="H24" s="105"/>
      <c r="I24" s="39"/>
      <c r="J24" s="105"/>
      <c r="K24" s="39"/>
      <c r="L24" s="105"/>
      <c r="M24" s="39"/>
      <c r="N24" s="105"/>
      <c r="O24" s="39"/>
      <c r="P24" s="105"/>
      <c r="Q24" s="39"/>
      <c r="R24" s="105"/>
      <c r="S24" s="39"/>
      <c r="T24" s="105"/>
      <c r="U24" s="39"/>
      <c r="V24" s="105"/>
      <c r="W24" s="39"/>
      <c r="X24" s="105"/>
      <c r="Y24" s="105"/>
    </row>
    <row r="25" spans="1:25" ht="12.75">
      <c r="A25" s="103"/>
      <c r="B25" s="100" t="s">
        <v>134</v>
      </c>
      <c r="C25" s="39"/>
      <c r="D25" s="105"/>
      <c r="E25" s="39"/>
      <c r="F25" s="105"/>
      <c r="G25" s="39"/>
      <c r="H25" s="105"/>
      <c r="I25" s="39"/>
      <c r="J25" s="105"/>
      <c r="K25" s="39"/>
      <c r="L25" s="105"/>
      <c r="M25" s="39"/>
      <c r="N25" s="105"/>
      <c r="O25" s="39"/>
      <c r="P25" s="105"/>
      <c r="Q25" s="39"/>
      <c r="R25" s="105"/>
      <c r="S25" s="39"/>
      <c r="T25" s="105"/>
      <c r="U25" s="39"/>
      <c r="V25" s="105"/>
      <c r="W25" s="39"/>
      <c r="X25" s="105"/>
      <c r="Y25" s="105"/>
    </row>
    <row r="26" spans="1:25" ht="10.5">
      <c r="A26" s="102"/>
      <c r="B26" s="82" t="s">
        <v>251</v>
      </c>
      <c r="C26" s="39">
        <v>0</v>
      </c>
      <c r="D26" s="104">
        <v>0</v>
      </c>
      <c r="E26" s="39">
        <v>0</v>
      </c>
      <c r="F26" s="104">
        <v>0</v>
      </c>
      <c r="G26" s="39">
        <v>0</v>
      </c>
      <c r="H26" s="104">
        <v>0</v>
      </c>
      <c r="I26" s="39">
        <v>1</v>
      </c>
      <c r="J26" s="104">
        <v>0</v>
      </c>
      <c r="K26" s="39">
        <v>49</v>
      </c>
      <c r="L26" s="104">
        <v>44</v>
      </c>
      <c r="M26" s="39">
        <v>1317</v>
      </c>
      <c r="N26" s="104">
        <v>1983</v>
      </c>
      <c r="O26" s="39">
        <v>415</v>
      </c>
      <c r="P26" s="104">
        <v>421</v>
      </c>
      <c r="Q26" s="39">
        <v>86</v>
      </c>
      <c r="R26" s="104">
        <v>73</v>
      </c>
      <c r="S26" s="39">
        <v>16</v>
      </c>
      <c r="T26" s="104">
        <v>9</v>
      </c>
      <c r="U26" s="39">
        <v>0</v>
      </c>
      <c r="V26" s="104">
        <v>0</v>
      </c>
      <c r="W26" s="39">
        <f aca="true" t="shared" si="1" ref="W26:X29">C26+E26+G26+I26+K26+M26+O26+Q26+S26+U26</f>
        <v>1884</v>
      </c>
      <c r="X26" s="104">
        <f t="shared" si="1"/>
        <v>2530</v>
      </c>
      <c r="Y26" s="105">
        <f>SUM(W26:X26)</f>
        <v>4414</v>
      </c>
    </row>
    <row r="27" spans="1:25" ht="10.5">
      <c r="A27" s="102"/>
      <c r="B27" s="82" t="s">
        <v>252</v>
      </c>
      <c r="C27" s="39">
        <v>0</v>
      </c>
      <c r="D27" s="104">
        <v>0</v>
      </c>
      <c r="E27" s="39">
        <v>0</v>
      </c>
      <c r="F27" s="104">
        <v>0</v>
      </c>
      <c r="G27" s="39">
        <v>0</v>
      </c>
      <c r="H27" s="104">
        <v>0</v>
      </c>
      <c r="I27" s="39">
        <v>0</v>
      </c>
      <c r="J27" s="104">
        <v>0</v>
      </c>
      <c r="K27" s="39">
        <v>2</v>
      </c>
      <c r="L27" s="104">
        <v>3</v>
      </c>
      <c r="M27" s="39">
        <v>53</v>
      </c>
      <c r="N27" s="104">
        <v>110</v>
      </c>
      <c r="O27" s="39">
        <v>39</v>
      </c>
      <c r="P27" s="104">
        <v>56</v>
      </c>
      <c r="Q27" s="39">
        <v>10</v>
      </c>
      <c r="R27" s="104">
        <v>3</v>
      </c>
      <c r="S27" s="39">
        <v>2</v>
      </c>
      <c r="T27" s="104">
        <v>3</v>
      </c>
      <c r="U27" s="39">
        <v>1</v>
      </c>
      <c r="V27" s="104">
        <v>0</v>
      </c>
      <c r="W27" s="39">
        <f t="shared" si="1"/>
        <v>107</v>
      </c>
      <c r="X27" s="104">
        <f t="shared" si="1"/>
        <v>175</v>
      </c>
      <c r="Y27" s="105">
        <f>SUM(W27:X27)</f>
        <v>282</v>
      </c>
    </row>
    <row r="28" spans="1:25" ht="10.5">
      <c r="A28" s="102"/>
      <c r="B28" s="82" t="s">
        <v>253</v>
      </c>
      <c r="C28" s="39">
        <v>0</v>
      </c>
      <c r="D28" s="104">
        <v>0</v>
      </c>
      <c r="E28" s="39">
        <v>0</v>
      </c>
      <c r="F28" s="104">
        <v>0</v>
      </c>
      <c r="G28" s="39">
        <v>0</v>
      </c>
      <c r="H28" s="104">
        <v>0</v>
      </c>
      <c r="I28" s="39">
        <v>0</v>
      </c>
      <c r="J28" s="104">
        <v>0</v>
      </c>
      <c r="K28" s="39">
        <v>8</v>
      </c>
      <c r="L28" s="104">
        <v>3</v>
      </c>
      <c r="M28" s="39">
        <v>698</v>
      </c>
      <c r="N28" s="104">
        <v>654</v>
      </c>
      <c r="O28" s="39">
        <v>508</v>
      </c>
      <c r="P28" s="104">
        <v>416</v>
      </c>
      <c r="Q28" s="39">
        <v>231</v>
      </c>
      <c r="R28" s="104">
        <v>148</v>
      </c>
      <c r="S28" s="39">
        <v>72</v>
      </c>
      <c r="T28" s="104">
        <v>31</v>
      </c>
      <c r="U28" s="39">
        <v>18</v>
      </c>
      <c r="V28" s="104">
        <v>6</v>
      </c>
      <c r="W28" s="39">
        <f t="shared" si="1"/>
        <v>1535</v>
      </c>
      <c r="X28" s="104">
        <f t="shared" si="1"/>
        <v>1258</v>
      </c>
      <c r="Y28" s="105">
        <f>SUM(W28:X28)</f>
        <v>2793</v>
      </c>
    </row>
    <row r="29" spans="1:25" ht="10.5">
      <c r="A29" s="82"/>
      <c r="B29" s="82" t="s">
        <v>254</v>
      </c>
      <c r="C29" s="39">
        <v>0</v>
      </c>
      <c r="D29" s="104">
        <v>0</v>
      </c>
      <c r="E29" s="39">
        <v>0</v>
      </c>
      <c r="F29" s="104">
        <v>0</v>
      </c>
      <c r="G29" s="39">
        <v>0</v>
      </c>
      <c r="H29" s="104">
        <v>0</v>
      </c>
      <c r="I29" s="39">
        <v>0</v>
      </c>
      <c r="J29" s="104">
        <v>0</v>
      </c>
      <c r="K29" s="39">
        <v>0</v>
      </c>
      <c r="L29" s="104">
        <v>1</v>
      </c>
      <c r="M29" s="39">
        <v>421</v>
      </c>
      <c r="N29" s="104">
        <v>448</v>
      </c>
      <c r="O29" s="39">
        <v>618</v>
      </c>
      <c r="P29" s="104">
        <v>599</v>
      </c>
      <c r="Q29" s="39">
        <v>229</v>
      </c>
      <c r="R29" s="104">
        <v>174</v>
      </c>
      <c r="S29" s="39">
        <v>78</v>
      </c>
      <c r="T29" s="104">
        <v>48</v>
      </c>
      <c r="U29" s="39">
        <v>22</v>
      </c>
      <c r="V29" s="104">
        <v>9</v>
      </c>
      <c r="W29" s="39">
        <f t="shared" si="1"/>
        <v>1368</v>
      </c>
      <c r="X29" s="104">
        <f t="shared" si="1"/>
        <v>1279</v>
      </c>
      <c r="Y29" s="105">
        <f>SUM(W29:X29)</f>
        <v>2647</v>
      </c>
    </row>
    <row r="30" spans="1:25" ht="10.5">
      <c r="A30" s="82"/>
      <c r="B30" s="82"/>
      <c r="C30" s="39"/>
      <c r="D30" s="104"/>
      <c r="E30" s="39"/>
      <c r="F30" s="104"/>
      <c r="G30" s="39"/>
      <c r="H30" s="104"/>
      <c r="I30" s="39"/>
      <c r="J30" s="104"/>
      <c r="K30" s="39"/>
      <c r="L30" s="104"/>
      <c r="M30" s="39"/>
      <c r="N30" s="104"/>
      <c r="O30" s="39"/>
      <c r="P30" s="104"/>
      <c r="Q30" s="39"/>
      <c r="R30" s="104"/>
      <c r="S30" s="39"/>
      <c r="T30" s="104"/>
      <c r="U30" s="39"/>
      <c r="V30" s="104"/>
      <c r="W30" s="39"/>
      <c r="X30" s="104"/>
      <c r="Y30" s="105"/>
    </row>
    <row r="31" spans="1:25" ht="12.75">
      <c r="A31" s="103"/>
      <c r="B31" s="100" t="s">
        <v>217</v>
      </c>
      <c r="C31" s="39"/>
      <c r="D31" s="105"/>
      <c r="E31" s="39"/>
      <c r="F31" s="105"/>
      <c r="G31" s="39"/>
      <c r="H31" s="105"/>
      <c r="I31" s="39"/>
      <c r="J31" s="105"/>
      <c r="K31" s="39"/>
      <c r="L31" s="105"/>
      <c r="M31" s="39"/>
      <c r="N31" s="105"/>
      <c r="O31" s="39"/>
      <c r="P31" s="105"/>
      <c r="Q31" s="39"/>
      <c r="R31" s="105"/>
      <c r="S31" s="39"/>
      <c r="T31" s="105"/>
      <c r="U31" s="39"/>
      <c r="V31" s="105"/>
      <c r="W31" s="39"/>
      <c r="X31" s="105"/>
      <c r="Y31" s="105"/>
    </row>
    <row r="32" spans="1:25" ht="10.5">
      <c r="A32" s="102"/>
      <c r="B32" s="82" t="s">
        <v>255</v>
      </c>
      <c r="C32" s="39">
        <v>0</v>
      </c>
      <c r="D32" s="104">
        <v>0</v>
      </c>
      <c r="E32" s="39">
        <v>0</v>
      </c>
      <c r="F32" s="104">
        <v>0</v>
      </c>
      <c r="G32" s="39">
        <v>0</v>
      </c>
      <c r="H32" s="104">
        <v>0</v>
      </c>
      <c r="I32" s="39">
        <v>0</v>
      </c>
      <c r="J32" s="104">
        <v>0</v>
      </c>
      <c r="K32" s="39">
        <v>0</v>
      </c>
      <c r="L32" s="104">
        <v>0</v>
      </c>
      <c r="M32" s="39">
        <v>0</v>
      </c>
      <c r="N32" s="104">
        <v>0</v>
      </c>
      <c r="O32" s="39">
        <v>5</v>
      </c>
      <c r="P32" s="104">
        <v>3</v>
      </c>
      <c r="Q32" s="39">
        <v>7</v>
      </c>
      <c r="R32" s="104">
        <v>6</v>
      </c>
      <c r="S32" s="39">
        <v>3</v>
      </c>
      <c r="T32" s="104">
        <v>6</v>
      </c>
      <c r="U32" s="39">
        <v>4</v>
      </c>
      <c r="V32" s="104">
        <v>9</v>
      </c>
      <c r="W32" s="39">
        <f aca="true" t="shared" si="2" ref="W32:X34">C32+E32+G32+I32+K32+M32+O32+Q32+S32+U32</f>
        <v>19</v>
      </c>
      <c r="X32" s="104">
        <f t="shared" si="2"/>
        <v>24</v>
      </c>
      <c r="Y32" s="105">
        <f>SUM(W32:X32)</f>
        <v>43</v>
      </c>
    </row>
    <row r="33" spans="1:25" ht="10.5">
      <c r="A33" s="102"/>
      <c r="B33" s="82" t="s">
        <v>256</v>
      </c>
      <c r="C33" s="39">
        <v>0</v>
      </c>
      <c r="D33" s="104">
        <v>0</v>
      </c>
      <c r="E33" s="39">
        <v>0</v>
      </c>
      <c r="F33" s="104">
        <v>0</v>
      </c>
      <c r="G33" s="39">
        <v>0</v>
      </c>
      <c r="H33" s="104">
        <v>0</v>
      </c>
      <c r="I33" s="39">
        <v>0</v>
      </c>
      <c r="J33" s="104">
        <v>0</v>
      </c>
      <c r="K33" s="39">
        <v>0</v>
      </c>
      <c r="L33" s="104">
        <v>0</v>
      </c>
      <c r="M33" s="39">
        <v>1</v>
      </c>
      <c r="N33" s="104">
        <v>0</v>
      </c>
      <c r="O33" s="39">
        <v>391</v>
      </c>
      <c r="P33" s="104">
        <v>420</v>
      </c>
      <c r="Q33" s="39">
        <v>551</v>
      </c>
      <c r="R33" s="104">
        <v>575</v>
      </c>
      <c r="S33" s="39">
        <v>267</v>
      </c>
      <c r="T33" s="104">
        <v>216</v>
      </c>
      <c r="U33" s="39">
        <v>126</v>
      </c>
      <c r="V33" s="104">
        <v>102</v>
      </c>
      <c r="W33" s="39">
        <f t="shared" si="2"/>
        <v>1336</v>
      </c>
      <c r="X33" s="104">
        <f t="shared" si="2"/>
        <v>1313</v>
      </c>
      <c r="Y33" s="105">
        <f>SUM(W33:X33)</f>
        <v>2649</v>
      </c>
    </row>
    <row r="34" spans="1:25" ht="10.5">
      <c r="A34" s="102"/>
      <c r="B34" s="82" t="s">
        <v>257</v>
      </c>
      <c r="C34" s="39">
        <v>0</v>
      </c>
      <c r="D34" s="104">
        <v>0</v>
      </c>
      <c r="E34" s="39">
        <v>0</v>
      </c>
      <c r="F34" s="104">
        <v>0</v>
      </c>
      <c r="G34" s="39">
        <v>0</v>
      </c>
      <c r="H34" s="104">
        <v>0</v>
      </c>
      <c r="I34" s="39">
        <v>0</v>
      </c>
      <c r="J34" s="104">
        <v>0</v>
      </c>
      <c r="K34" s="39">
        <v>0</v>
      </c>
      <c r="L34" s="104">
        <v>0</v>
      </c>
      <c r="M34" s="39">
        <v>0</v>
      </c>
      <c r="N34" s="104">
        <v>0</v>
      </c>
      <c r="O34" s="39">
        <v>0</v>
      </c>
      <c r="P34" s="104">
        <v>0</v>
      </c>
      <c r="Q34" s="39">
        <v>0</v>
      </c>
      <c r="R34" s="104">
        <v>0</v>
      </c>
      <c r="S34" s="39">
        <v>0</v>
      </c>
      <c r="T34" s="104">
        <v>0</v>
      </c>
      <c r="U34" s="39">
        <v>0</v>
      </c>
      <c r="V34" s="104">
        <v>0</v>
      </c>
      <c r="W34" s="39">
        <f t="shared" si="2"/>
        <v>0</v>
      </c>
      <c r="X34" s="104">
        <f t="shared" si="2"/>
        <v>0</v>
      </c>
      <c r="Y34" s="105">
        <f>SUM(W34:X34)</f>
        <v>0</v>
      </c>
    </row>
    <row r="35" spans="1:25" ht="10.5">
      <c r="A35" s="102"/>
      <c r="B35" s="82"/>
      <c r="C35" s="39"/>
      <c r="D35" s="104"/>
      <c r="E35" s="39"/>
      <c r="F35" s="104"/>
      <c r="G35" s="39"/>
      <c r="H35" s="104"/>
      <c r="I35" s="39"/>
      <c r="J35" s="104"/>
      <c r="K35" s="39"/>
      <c r="L35" s="104"/>
      <c r="M35" s="39"/>
      <c r="N35" s="104"/>
      <c r="O35" s="39"/>
      <c r="P35" s="104"/>
      <c r="Q35" s="39"/>
      <c r="R35" s="104"/>
      <c r="S35" s="39"/>
      <c r="T35" s="104"/>
      <c r="U35" s="39"/>
      <c r="V35" s="104"/>
      <c r="W35" s="39"/>
      <c r="X35" s="104"/>
      <c r="Y35" s="105"/>
    </row>
    <row r="36" spans="1:25" ht="10.5">
      <c r="A36" s="102"/>
      <c r="B36" s="83" t="s">
        <v>437</v>
      </c>
      <c r="C36" s="39"/>
      <c r="D36" s="104"/>
      <c r="E36" s="39"/>
      <c r="F36" s="104"/>
      <c r="G36" s="39"/>
      <c r="H36" s="104"/>
      <c r="I36" s="39"/>
      <c r="J36" s="104"/>
      <c r="K36" s="39"/>
      <c r="L36" s="104"/>
      <c r="M36" s="39"/>
      <c r="N36" s="104"/>
      <c r="O36" s="39"/>
      <c r="P36" s="104"/>
      <c r="Q36" s="39"/>
      <c r="R36" s="104"/>
      <c r="S36" s="39"/>
      <c r="T36" s="104"/>
      <c r="U36" s="39"/>
      <c r="V36" s="104"/>
      <c r="W36" s="39"/>
      <c r="X36" s="104"/>
      <c r="Y36" s="105"/>
    </row>
    <row r="37" spans="1:25" ht="10.5">
      <c r="A37" s="102"/>
      <c r="B37" s="82" t="s">
        <v>0</v>
      </c>
      <c r="C37" s="39">
        <v>0</v>
      </c>
      <c r="D37" s="104">
        <v>0</v>
      </c>
      <c r="E37" s="39">
        <v>0</v>
      </c>
      <c r="F37" s="104">
        <v>0</v>
      </c>
      <c r="G37" s="39">
        <v>0</v>
      </c>
      <c r="H37" s="104">
        <v>0</v>
      </c>
      <c r="I37" s="39">
        <v>0</v>
      </c>
      <c r="J37" s="104">
        <v>0</v>
      </c>
      <c r="K37" s="39">
        <v>0</v>
      </c>
      <c r="L37" s="104">
        <v>0</v>
      </c>
      <c r="M37" s="39">
        <v>0</v>
      </c>
      <c r="N37" s="104">
        <v>0</v>
      </c>
      <c r="O37" s="39">
        <v>0</v>
      </c>
      <c r="P37" s="104">
        <v>0</v>
      </c>
      <c r="Q37" s="39">
        <v>0</v>
      </c>
      <c r="R37" s="104">
        <v>0</v>
      </c>
      <c r="S37" s="39">
        <v>0</v>
      </c>
      <c r="T37" s="104">
        <v>0</v>
      </c>
      <c r="U37" s="39">
        <v>0</v>
      </c>
      <c r="V37" s="104">
        <v>0</v>
      </c>
      <c r="W37" s="39">
        <f>C37+E37+G37+I37+K37+M37+O37+Q37+S37+U37</f>
        <v>0</v>
      </c>
      <c r="X37" s="104">
        <f>D37+F37+H37+J37+L37+N37+P37+R37+T37+V37</f>
        <v>0</v>
      </c>
      <c r="Y37" s="105">
        <f>SUM(W37:X37)</f>
        <v>0</v>
      </c>
    </row>
    <row r="38" spans="1:25" ht="10.5">
      <c r="A38" s="102"/>
      <c r="B38" s="82" t="s">
        <v>1</v>
      </c>
      <c r="C38" s="39">
        <v>0</v>
      </c>
      <c r="D38" s="104">
        <v>0</v>
      </c>
      <c r="E38" s="39">
        <v>0</v>
      </c>
      <c r="F38" s="104">
        <v>0</v>
      </c>
      <c r="G38" s="39">
        <v>0</v>
      </c>
      <c r="H38" s="104">
        <v>0</v>
      </c>
      <c r="I38" s="39">
        <v>0</v>
      </c>
      <c r="J38" s="104">
        <v>0</v>
      </c>
      <c r="K38" s="39">
        <v>0</v>
      </c>
      <c r="L38" s="104">
        <v>0</v>
      </c>
      <c r="M38" s="39">
        <v>0</v>
      </c>
      <c r="N38" s="104">
        <v>0</v>
      </c>
      <c r="O38" s="39">
        <v>89</v>
      </c>
      <c r="P38" s="104">
        <v>59</v>
      </c>
      <c r="Q38" s="39">
        <v>109</v>
      </c>
      <c r="R38" s="104">
        <v>52</v>
      </c>
      <c r="S38" s="39">
        <v>68</v>
      </c>
      <c r="T38" s="104">
        <v>33</v>
      </c>
      <c r="U38" s="39">
        <v>79</v>
      </c>
      <c r="V38" s="104">
        <v>80</v>
      </c>
      <c r="W38" s="39">
        <f>C38+E38+G38+I38+K38+M38+O38+Q38+S38+U38</f>
        <v>345</v>
      </c>
      <c r="X38" s="104">
        <f>D38+F38+H38+J38+L38+N38+P38+R38+T38+V38</f>
        <v>224</v>
      </c>
      <c r="Y38" s="105">
        <f>SUM(W38:X38)</f>
        <v>569</v>
      </c>
    </row>
    <row r="39" spans="1:25" ht="10.5">
      <c r="A39" s="82"/>
      <c r="B39" s="82"/>
      <c r="C39" s="101"/>
      <c r="D39" s="82"/>
      <c r="E39" s="101"/>
      <c r="F39" s="82"/>
      <c r="G39" s="101"/>
      <c r="H39" s="82"/>
      <c r="I39" s="101"/>
      <c r="J39" s="82"/>
      <c r="K39" s="101"/>
      <c r="L39" s="82"/>
      <c r="M39" s="101"/>
      <c r="N39" s="82"/>
      <c r="O39" s="101"/>
      <c r="P39" s="82"/>
      <c r="Q39" s="101"/>
      <c r="R39" s="82"/>
      <c r="S39" s="101"/>
      <c r="T39" s="82"/>
      <c r="U39" s="101"/>
      <c r="V39" s="84"/>
      <c r="W39" s="101"/>
      <c r="X39" s="82"/>
      <c r="Y39" s="82"/>
    </row>
    <row r="40" spans="1:25" ht="12">
      <c r="A40" s="30" t="s">
        <v>293</v>
      </c>
      <c r="B40" s="102"/>
      <c r="C40" s="39"/>
      <c r="D40" s="105"/>
      <c r="E40" s="39"/>
      <c r="F40" s="105"/>
      <c r="G40" s="39"/>
      <c r="H40" s="105"/>
      <c r="I40" s="39"/>
      <c r="J40" s="105"/>
      <c r="K40" s="39"/>
      <c r="L40" s="105"/>
      <c r="M40" s="39"/>
      <c r="N40" s="105"/>
      <c r="O40" s="39"/>
      <c r="P40" s="105"/>
      <c r="Q40" s="39"/>
      <c r="R40" s="105"/>
      <c r="S40" s="39"/>
      <c r="T40" s="105"/>
      <c r="U40" s="39"/>
      <c r="V40" s="105"/>
      <c r="W40" s="39"/>
      <c r="X40" s="105"/>
      <c r="Y40" s="105"/>
    </row>
    <row r="41" spans="1:25" ht="12">
      <c r="A41" s="30"/>
      <c r="B41" s="102" t="s">
        <v>329</v>
      </c>
      <c r="C41" s="198">
        <v>0</v>
      </c>
      <c r="D41" s="199">
        <v>1</v>
      </c>
      <c r="E41" s="198">
        <v>0</v>
      </c>
      <c r="F41" s="199">
        <v>0</v>
      </c>
      <c r="G41" s="198">
        <v>0</v>
      </c>
      <c r="H41" s="199">
        <v>0</v>
      </c>
      <c r="I41" s="198">
        <v>0</v>
      </c>
      <c r="J41" s="199">
        <v>3</v>
      </c>
      <c r="K41" s="198">
        <v>0</v>
      </c>
      <c r="L41" s="199">
        <v>5</v>
      </c>
      <c r="M41" s="198">
        <v>1</v>
      </c>
      <c r="N41" s="199">
        <v>5</v>
      </c>
      <c r="O41" s="198">
        <v>0</v>
      </c>
      <c r="P41" s="199">
        <v>3</v>
      </c>
      <c r="Q41" s="198">
        <v>0</v>
      </c>
      <c r="R41" s="199">
        <v>1</v>
      </c>
      <c r="S41" s="198">
        <v>0</v>
      </c>
      <c r="T41" s="199">
        <v>0</v>
      </c>
      <c r="U41" s="198">
        <v>0</v>
      </c>
      <c r="V41" s="199">
        <v>0</v>
      </c>
      <c r="W41" s="39">
        <f aca="true" t="shared" si="3" ref="W41:X44">C41+E41+G41+I41+K41+M41+O41+Q41+S41+U41</f>
        <v>1</v>
      </c>
      <c r="X41" s="104">
        <f t="shared" si="3"/>
        <v>18</v>
      </c>
      <c r="Y41" s="105">
        <f>SUM(W41:X41)</f>
        <v>19</v>
      </c>
    </row>
    <row r="42" spans="1:25" ht="10.5">
      <c r="A42" s="102"/>
      <c r="B42" s="82" t="s">
        <v>254</v>
      </c>
      <c r="C42" s="198">
        <v>0</v>
      </c>
      <c r="D42" s="199">
        <v>0</v>
      </c>
      <c r="E42" s="198">
        <v>0</v>
      </c>
      <c r="F42" s="199">
        <v>0</v>
      </c>
      <c r="G42" s="198">
        <v>0</v>
      </c>
      <c r="H42" s="199">
        <v>0</v>
      </c>
      <c r="I42" s="198">
        <v>0</v>
      </c>
      <c r="J42" s="199">
        <v>0</v>
      </c>
      <c r="K42" s="198">
        <v>0</v>
      </c>
      <c r="L42" s="199">
        <v>0</v>
      </c>
      <c r="M42" s="198">
        <v>0</v>
      </c>
      <c r="N42" s="199">
        <v>2</v>
      </c>
      <c r="O42" s="198">
        <v>0</v>
      </c>
      <c r="P42" s="199">
        <v>4</v>
      </c>
      <c r="Q42" s="198">
        <v>0</v>
      </c>
      <c r="R42" s="199">
        <v>3</v>
      </c>
      <c r="S42" s="198">
        <v>0</v>
      </c>
      <c r="T42" s="199">
        <v>1</v>
      </c>
      <c r="U42" s="198">
        <v>0</v>
      </c>
      <c r="V42" s="199">
        <v>1</v>
      </c>
      <c r="W42" s="39">
        <f t="shared" si="3"/>
        <v>0</v>
      </c>
      <c r="X42" s="104">
        <f t="shared" si="3"/>
        <v>11</v>
      </c>
      <c r="Y42" s="105">
        <f>SUM(W42:X42)</f>
        <v>11</v>
      </c>
    </row>
    <row r="43" spans="1:25" s="138" customFormat="1" ht="10.5">
      <c r="A43" s="102"/>
      <c r="B43" s="102" t="s">
        <v>304</v>
      </c>
      <c r="C43" s="198">
        <v>0</v>
      </c>
      <c r="D43" s="199">
        <v>0</v>
      </c>
      <c r="E43" s="198">
        <v>0</v>
      </c>
      <c r="F43" s="199">
        <v>0</v>
      </c>
      <c r="G43" s="198">
        <v>0</v>
      </c>
      <c r="H43" s="199">
        <v>0</v>
      </c>
      <c r="I43" s="198">
        <v>0</v>
      </c>
      <c r="J43" s="199">
        <v>0</v>
      </c>
      <c r="K43" s="198">
        <v>0</v>
      </c>
      <c r="L43" s="199">
        <v>0</v>
      </c>
      <c r="M43" s="198">
        <v>0</v>
      </c>
      <c r="N43" s="199">
        <v>0</v>
      </c>
      <c r="O43" s="198">
        <v>0</v>
      </c>
      <c r="P43" s="199">
        <v>0</v>
      </c>
      <c r="Q43" s="198">
        <v>0</v>
      </c>
      <c r="R43" s="199">
        <v>0</v>
      </c>
      <c r="S43" s="198">
        <v>0</v>
      </c>
      <c r="T43" s="199">
        <v>0</v>
      </c>
      <c r="U43" s="198">
        <v>0</v>
      </c>
      <c r="V43" s="199">
        <v>0</v>
      </c>
      <c r="W43" s="39">
        <f t="shared" si="3"/>
        <v>0</v>
      </c>
      <c r="X43" s="104">
        <f t="shared" si="3"/>
        <v>0</v>
      </c>
      <c r="Y43" s="105">
        <f>SUM(W43:X43)</f>
        <v>0</v>
      </c>
    </row>
    <row r="44" spans="1:25" s="138" customFormat="1" ht="10.5">
      <c r="A44" s="102"/>
      <c r="B44" s="102" t="s">
        <v>330</v>
      </c>
      <c r="C44" s="198">
        <v>0</v>
      </c>
      <c r="D44" s="199">
        <v>0</v>
      </c>
      <c r="E44" s="198">
        <v>0</v>
      </c>
      <c r="F44" s="199">
        <v>0</v>
      </c>
      <c r="G44" s="198">
        <v>0</v>
      </c>
      <c r="H44" s="199">
        <v>0</v>
      </c>
      <c r="I44" s="198">
        <v>0</v>
      </c>
      <c r="J44" s="199">
        <v>0</v>
      </c>
      <c r="K44" s="198">
        <v>0</v>
      </c>
      <c r="L44" s="199">
        <v>0</v>
      </c>
      <c r="M44" s="198">
        <v>0</v>
      </c>
      <c r="N44" s="199">
        <v>0</v>
      </c>
      <c r="O44" s="200">
        <v>0</v>
      </c>
      <c r="P44" s="201">
        <v>1</v>
      </c>
      <c r="Q44" s="200">
        <v>0</v>
      </c>
      <c r="R44" s="201">
        <v>3</v>
      </c>
      <c r="S44" s="200">
        <v>0</v>
      </c>
      <c r="T44" s="201">
        <v>1</v>
      </c>
      <c r="U44" s="200">
        <v>0</v>
      </c>
      <c r="V44" s="201">
        <v>0</v>
      </c>
      <c r="W44" s="39">
        <f t="shared" si="3"/>
        <v>0</v>
      </c>
      <c r="X44" s="104">
        <f t="shared" si="3"/>
        <v>5</v>
      </c>
      <c r="Y44" s="105">
        <f>SUM(W44:X44)</f>
        <v>5</v>
      </c>
    </row>
    <row r="45" spans="1:26" ht="10.5">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104"/>
    </row>
    <row r="46" spans="1:26" ht="21" customHeight="1">
      <c r="A46" s="317" t="s">
        <v>378</v>
      </c>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84"/>
    </row>
    <row r="47" spans="2:26" ht="10.5">
      <c r="B47" s="84"/>
      <c r="C47" s="84"/>
      <c r="D47" s="84"/>
      <c r="E47" s="84"/>
      <c r="F47" s="84"/>
      <c r="G47" s="84"/>
      <c r="H47" s="84"/>
      <c r="I47" s="84"/>
      <c r="J47" s="84"/>
      <c r="K47" s="84"/>
      <c r="L47" s="84"/>
      <c r="M47" s="84"/>
      <c r="N47" s="84"/>
      <c r="O47" s="84"/>
      <c r="P47" s="84"/>
      <c r="Q47" s="84"/>
      <c r="R47" s="84"/>
      <c r="S47" s="84"/>
      <c r="T47" s="84"/>
      <c r="U47" s="84"/>
      <c r="V47" s="84"/>
      <c r="W47" s="84"/>
      <c r="X47" s="84"/>
      <c r="Y47" s="84"/>
      <c r="Z47" s="84"/>
    </row>
    <row r="48" spans="1:21" ht="10.5">
      <c r="A48" s="84"/>
      <c r="B48" s="84"/>
      <c r="C48" s="84"/>
      <c r="D48" s="84"/>
      <c r="E48" s="84"/>
      <c r="F48" s="84"/>
      <c r="G48" s="84"/>
      <c r="H48" s="84"/>
      <c r="I48" s="84"/>
      <c r="J48" s="84"/>
      <c r="K48" s="84"/>
      <c r="L48" s="84"/>
      <c r="M48" s="84"/>
      <c r="N48" s="84"/>
      <c r="O48" s="84"/>
      <c r="P48" s="84"/>
      <c r="Q48" s="84"/>
      <c r="R48" s="84"/>
      <c r="S48" s="84"/>
      <c r="T48" s="84"/>
      <c r="U48" s="84"/>
    </row>
    <row r="50" spans="1:21" ht="10.5">
      <c r="A50" s="84"/>
      <c r="B50" s="84"/>
      <c r="C50" s="84"/>
      <c r="D50" s="84"/>
      <c r="E50" s="84"/>
      <c r="F50" s="84"/>
      <c r="G50" s="84"/>
      <c r="H50" s="84"/>
      <c r="I50" s="84"/>
      <c r="J50" s="84"/>
      <c r="K50" s="84"/>
      <c r="L50" s="84"/>
      <c r="M50" s="84"/>
      <c r="N50" s="84"/>
      <c r="O50" s="84"/>
      <c r="P50" s="84"/>
      <c r="Q50" s="84"/>
      <c r="R50" s="84"/>
      <c r="S50" s="84"/>
      <c r="T50" s="84"/>
      <c r="U50" s="84"/>
    </row>
    <row r="51" spans="1:21" ht="10.5">
      <c r="A51" s="84"/>
      <c r="B51" s="84"/>
      <c r="C51" s="84"/>
      <c r="D51" s="84"/>
      <c r="E51" s="84"/>
      <c r="F51" s="84"/>
      <c r="G51" s="84"/>
      <c r="H51" s="84"/>
      <c r="I51" s="84"/>
      <c r="J51" s="84"/>
      <c r="K51" s="84"/>
      <c r="L51" s="84"/>
      <c r="M51" s="84"/>
      <c r="N51" s="84"/>
      <c r="O51" s="84"/>
      <c r="P51" s="84"/>
      <c r="Q51" s="84"/>
      <c r="R51" s="84"/>
      <c r="S51" s="84"/>
      <c r="T51" s="84"/>
      <c r="U51" s="84"/>
    </row>
    <row r="52" spans="1:21" ht="10.5">
      <c r="A52" s="84"/>
      <c r="B52" s="84"/>
      <c r="C52" s="84"/>
      <c r="D52" s="84"/>
      <c r="E52" s="84"/>
      <c r="F52" s="84"/>
      <c r="G52" s="84"/>
      <c r="H52" s="84"/>
      <c r="I52" s="84"/>
      <c r="J52" s="84"/>
      <c r="K52" s="84"/>
      <c r="L52" s="84"/>
      <c r="M52" s="84"/>
      <c r="N52" s="84"/>
      <c r="O52" s="84"/>
      <c r="P52" s="84"/>
      <c r="Q52" s="84"/>
      <c r="R52" s="84"/>
      <c r="S52" s="84"/>
      <c r="T52" s="84"/>
      <c r="U52" s="84"/>
    </row>
    <row r="53" spans="1:21" ht="10.5">
      <c r="A53" s="84"/>
      <c r="B53" s="84"/>
      <c r="C53" s="84"/>
      <c r="D53" s="84"/>
      <c r="E53" s="84"/>
      <c r="F53" s="84"/>
      <c r="G53" s="84"/>
      <c r="H53" s="84"/>
      <c r="I53" s="84"/>
      <c r="J53" s="84"/>
      <c r="K53" s="84"/>
      <c r="L53" s="84"/>
      <c r="M53" s="84"/>
      <c r="N53" s="84"/>
      <c r="O53" s="84"/>
      <c r="P53" s="84"/>
      <c r="Q53" s="84"/>
      <c r="R53" s="84"/>
      <c r="S53" s="84"/>
      <c r="T53" s="84"/>
      <c r="U53" s="84"/>
    </row>
    <row r="54" spans="1:21" ht="10.5">
      <c r="A54" s="84"/>
      <c r="B54" s="84"/>
      <c r="C54" s="84"/>
      <c r="D54" s="84"/>
      <c r="E54" s="84"/>
      <c r="F54" s="84"/>
      <c r="G54" s="84"/>
      <c r="H54" s="84"/>
      <c r="I54" s="84"/>
      <c r="J54" s="84"/>
      <c r="K54" s="84"/>
      <c r="L54" s="84"/>
      <c r="M54" s="84"/>
      <c r="N54" s="84"/>
      <c r="O54" s="84"/>
      <c r="P54" s="84"/>
      <c r="Q54" s="84"/>
      <c r="R54" s="84"/>
      <c r="S54" s="84"/>
      <c r="T54" s="84"/>
      <c r="U54" s="84"/>
    </row>
    <row r="55" spans="1:21" ht="10.5">
      <c r="A55" s="84"/>
      <c r="B55" s="84"/>
      <c r="C55" s="84"/>
      <c r="D55" s="84"/>
      <c r="E55" s="84"/>
      <c r="F55" s="84"/>
      <c r="G55" s="84"/>
      <c r="H55" s="84"/>
      <c r="I55" s="84"/>
      <c r="J55" s="84"/>
      <c r="K55" s="84"/>
      <c r="L55" s="84"/>
      <c r="M55" s="84"/>
      <c r="N55" s="84"/>
      <c r="O55" s="84"/>
      <c r="P55" s="84"/>
      <c r="Q55" s="84"/>
      <c r="R55" s="84"/>
      <c r="S55" s="84"/>
      <c r="T55" s="84"/>
      <c r="U55" s="84"/>
    </row>
    <row r="56" spans="1:21" ht="10.5">
      <c r="A56" s="84"/>
      <c r="B56" s="84"/>
      <c r="C56" s="84"/>
      <c r="D56" s="84"/>
      <c r="E56" s="84"/>
      <c r="F56" s="84"/>
      <c r="G56" s="84"/>
      <c r="H56" s="84"/>
      <c r="I56" s="84"/>
      <c r="J56" s="84"/>
      <c r="K56" s="84"/>
      <c r="L56" s="84"/>
      <c r="M56" s="84"/>
      <c r="N56" s="84"/>
      <c r="O56" s="84"/>
      <c r="P56" s="84"/>
      <c r="Q56" s="84"/>
      <c r="R56" s="84"/>
      <c r="S56" s="84"/>
      <c r="T56" s="84"/>
      <c r="U56" s="84"/>
    </row>
    <row r="57" spans="1:21" ht="10.5">
      <c r="A57" s="84"/>
      <c r="B57" s="84"/>
      <c r="C57" s="84"/>
      <c r="D57" s="84"/>
      <c r="E57" s="84"/>
      <c r="F57" s="84"/>
      <c r="G57" s="84"/>
      <c r="H57" s="84"/>
      <c r="I57" s="84"/>
      <c r="J57" s="84"/>
      <c r="K57" s="84"/>
      <c r="L57" s="84"/>
      <c r="M57" s="84"/>
      <c r="N57" s="84"/>
      <c r="O57" s="84"/>
      <c r="P57" s="84"/>
      <c r="Q57" s="84"/>
      <c r="R57" s="84"/>
      <c r="S57" s="84"/>
      <c r="T57" s="84"/>
      <c r="U57" s="84"/>
    </row>
    <row r="58" spans="1:21" ht="10.5">
      <c r="A58" s="84"/>
      <c r="B58" s="84"/>
      <c r="C58" s="84"/>
      <c r="D58" s="84"/>
      <c r="E58" s="84"/>
      <c r="F58" s="84"/>
      <c r="G58" s="84"/>
      <c r="H58" s="84"/>
      <c r="I58" s="84"/>
      <c r="J58" s="84"/>
      <c r="K58" s="84"/>
      <c r="L58" s="84"/>
      <c r="M58" s="84"/>
      <c r="N58" s="84"/>
      <c r="O58" s="84"/>
      <c r="P58" s="84"/>
      <c r="Q58" s="84"/>
      <c r="R58" s="84"/>
      <c r="S58" s="84"/>
      <c r="T58" s="84"/>
      <c r="U58" s="84"/>
    </row>
    <row r="59" spans="1:21" ht="10.5">
      <c r="A59" s="84"/>
      <c r="B59" s="84"/>
      <c r="C59" s="84"/>
      <c r="D59" s="84"/>
      <c r="E59" s="84"/>
      <c r="F59" s="84"/>
      <c r="G59" s="84"/>
      <c r="H59" s="84"/>
      <c r="I59" s="84"/>
      <c r="J59" s="84"/>
      <c r="K59" s="84"/>
      <c r="L59" s="84"/>
      <c r="M59" s="84"/>
      <c r="N59" s="84"/>
      <c r="O59" s="84"/>
      <c r="P59" s="84"/>
      <c r="Q59" s="84"/>
      <c r="R59" s="84"/>
      <c r="S59" s="84"/>
      <c r="T59" s="84"/>
      <c r="U59" s="84"/>
    </row>
    <row r="60" spans="1:21" ht="10.5">
      <c r="A60" s="84"/>
      <c r="B60" s="84"/>
      <c r="C60" s="84"/>
      <c r="D60" s="84"/>
      <c r="E60" s="84"/>
      <c r="F60" s="84"/>
      <c r="G60" s="84"/>
      <c r="H60" s="84"/>
      <c r="I60" s="84"/>
      <c r="J60" s="84"/>
      <c r="K60" s="84"/>
      <c r="L60" s="84"/>
      <c r="M60" s="84"/>
      <c r="N60" s="84"/>
      <c r="O60" s="84"/>
      <c r="P60" s="84"/>
      <c r="Q60" s="84"/>
      <c r="R60" s="84"/>
      <c r="S60" s="84"/>
      <c r="T60" s="84"/>
      <c r="U60" s="84"/>
    </row>
    <row r="61" spans="1:21" ht="10.5">
      <c r="A61" s="84"/>
      <c r="B61" s="84"/>
      <c r="C61" s="84"/>
      <c r="D61" s="84"/>
      <c r="E61" s="84"/>
      <c r="F61" s="84"/>
      <c r="G61" s="84"/>
      <c r="H61" s="84"/>
      <c r="I61" s="84"/>
      <c r="J61" s="84"/>
      <c r="K61" s="84"/>
      <c r="L61" s="84"/>
      <c r="M61" s="84"/>
      <c r="N61" s="84"/>
      <c r="O61" s="84"/>
      <c r="P61" s="84"/>
      <c r="Q61" s="84"/>
      <c r="R61" s="84"/>
      <c r="S61" s="84"/>
      <c r="T61" s="84"/>
      <c r="U61" s="84"/>
    </row>
    <row r="62" spans="1:21" ht="10.5">
      <c r="A62" s="84"/>
      <c r="B62" s="84"/>
      <c r="C62" s="84"/>
      <c r="D62" s="84"/>
      <c r="E62" s="84"/>
      <c r="F62" s="84"/>
      <c r="G62" s="84"/>
      <c r="H62" s="84"/>
      <c r="I62" s="84"/>
      <c r="J62" s="84"/>
      <c r="K62" s="84"/>
      <c r="L62" s="84"/>
      <c r="M62" s="84"/>
      <c r="N62" s="84"/>
      <c r="O62" s="84"/>
      <c r="P62" s="84"/>
      <c r="Q62" s="84"/>
      <c r="R62" s="84"/>
      <c r="S62" s="84"/>
      <c r="T62" s="84"/>
      <c r="U62" s="84"/>
    </row>
    <row r="63" spans="1:21" ht="10.5">
      <c r="A63" s="84"/>
      <c r="B63" s="84"/>
      <c r="C63" s="84"/>
      <c r="D63" s="84"/>
      <c r="E63" s="84"/>
      <c r="F63" s="84"/>
      <c r="G63" s="84"/>
      <c r="H63" s="84"/>
      <c r="I63" s="84"/>
      <c r="J63" s="84"/>
      <c r="K63" s="84"/>
      <c r="L63" s="84"/>
      <c r="M63" s="84"/>
      <c r="N63" s="84"/>
      <c r="O63" s="84"/>
      <c r="P63" s="84"/>
      <c r="Q63" s="84"/>
      <c r="R63" s="84"/>
      <c r="S63" s="84"/>
      <c r="T63" s="84"/>
      <c r="U63" s="84"/>
    </row>
    <row r="64" spans="1:21" ht="10.5">
      <c r="A64" s="84"/>
      <c r="B64" s="84"/>
      <c r="C64" s="84"/>
      <c r="D64" s="84"/>
      <c r="E64" s="84"/>
      <c r="F64" s="84"/>
      <c r="G64" s="84"/>
      <c r="H64" s="84"/>
      <c r="I64" s="84"/>
      <c r="J64" s="84"/>
      <c r="K64" s="84"/>
      <c r="L64" s="84"/>
      <c r="M64" s="84"/>
      <c r="N64" s="84"/>
      <c r="O64" s="84"/>
      <c r="P64" s="84"/>
      <c r="Q64" s="84"/>
      <c r="R64" s="84"/>
      <c r="S64" s="84"/>
      <c r="T64" s="84"/>
      <c r="U64" s="84"/>
    </row>
    <row r="65" spans="1:21" ht="10.5">
      <c r="A65" s="84"/>
      <c r="B65" s="84"/>
      <c r="C65" s="84"/>
      <c r="D65" s="84"/>
      <c r="E65" s="84"/>
      <c r="F65" s="84"/>
      <c r="G65" s="84"/>
      <c r="H65" s="84"/>
      <c r="I65" s="84"/>
      <c r="J65" s="84"/>
      <c r="K65" s="84"/>
      <c r="L65" s="84"/>
      <c r="M65" s="84"/>
      <c r="N65" s="84"/>
      <c r="O65" s="84"/>
      <c r="P65" s="84"/>
      <c r="Q65" s="84"/>
      <c r="R65" s="84"/>
      <c r="S65" s="84"/>
      <c r="T65" s="84"/>
      <c r="U65" s="84"/>
    </row>
    <row r="66" spans="1:21" ht="10.5">
      <c r="A66" s="84"/>
      <c r="B66" s="84"/>
      <c r="C66" s="84"/>
      <c r="D66" s="84"/>
      <c r="E66" s="84"/>
      <c r="F66" s="84"/>
      <c r="G66" s="84"/>
      <c r="H66" s="84"/>
      <c r="I66" s="84"/>
      <c r="J66" s="84"/>
      <c r="K66" s="84"/>
      <c r="L66" s="84"/>
      <c r="M66" s="84"/>
      <c r="N66" s="84"/>
      <c r="O66" s="84"/>
      <c r="P66" s="84"/>
      <c r="Q66" s="84"/>
      <c r="R66" s="84"/>
      <c r="S66" s="84"/>
      <c r="T66" s="84"/>
      <c r="U66" s="84"/>
    </row>
    <row r="67" spans="1:21" ht="10.5">
      <c r="A67" s="84"/>
      <c r="B67" s="84"/>
      <c r="C67" s="84"/>
      <c r="D67" s="84"/>
      <c r="E67" s="84"/>
      <c r="F67" s="84"/>
      <c r="G67" s="84"/>
      <c r="H67" s="84"/>
      <c r="I67" s="84"/>
      <c r="J67" s="84"/>
      <c r="K67" s="84"/>
      <c r="L67" s="84"/>
      <c r="M67" s="84"/>
      <c r="N67" s="84"/>
      <c r="O67" s="84"/>
      <c r="P67" s="84"/>
      <c r="Q67" s="84"/>
      <c r="R67" s="84"/>
      <c r="S67" s="84"/>
      <c r="T67" s="84"/>
      <c r="U67" s="84"/>
    </row>
    <row r="68" spans="1:21" ht="10.5">
      <c r="A68" s="84"/>
      <c r="B68" s="84"/>
      <c r="C68" s="84"/>
      <c r="D68" s="84"/>
      <c r="E68" s="84"/>
      <c r="F68" s="84"/>
      <c r="G68" s="84"/>
      <c r="H68" s="84"/>
      <c r="I68" s="84"/>
      <c r="J68" s="84"/>
      <c r="K68" s="84"/>
      <c r="L68" s="84"/>
      <c r="M68" s="84"/>
      <c r="N68" s="84"/>
      <c r="O68" s="84"/>
      <c r="P68" s="84"/>
      <c r="Q68" s="84"/>
      <c r="R68" s="84"/>
      <c r="S68" s="84"/>
      <c r="T68" s="84"/>
      <c r="U68" s="84"/>
    </row>
    <row r="69" spans="1:21" ht="10.5">
      <c r="A69" s="84"/>
      <c r="B69" s="84"/>
      <c r="C69" s="84"/>
      <c r="D69" s="84"/>
      <c r="E69" s="84"/>
      <c r="F69" s="84"/>
      <c r="G69" s="84"/>
      <c r="H69" s="84"/>
      <c r="I69" s="84"/>
      <c r="J69" s="84"/>
      <c r="K69" s="84"/>
      <c r="L69" s="84"/>
      <c r="M69" s="84"/>
      <c r="N69" s="84"/>
      <c r="O69" s="84"/>
      <c r="P69" s="84"/>
      <c r="Q69" s="84"/>
      <c r="R69" s="84"/>
      <c r="S69" s="84"/>
      <c r="T69" s="84"/>
      <c r="U69" s="84"/>
    </row>
    <row r="70" spans="1:21" ht="10.5">
      <c r="A70" s="84"/>
      <c r="B70" s="84"/>
      <c r="C70" s="84"/>
      <c r="D70" s="84"/>
      <c r="E70" s="84"/>
      <c r="F70" s="84"/>
      <c r="G70" s="84"/>
      <c r="H70" s="84"/>
      <c r="I70" s="84"/>
      <c r="J70" s="84"/>
      <c r="K70" s="84"/>
      <c r="L70" s="84"/>
      <c r="M70" s="84"/>
      <c r="N70" s="84"/>
      <c r="O70" s="84"/>
      <c r="P70" s="84"/>
      <c r="Q70" s="84"/>
      <c r="R70" s="84"/>
      <c r="S70" s="84"/>
      <c r="T70" s="84"/>
      <c r="U70" s="84"/>
    </row>
    <row r="71" spans="1:21" ht="10.5">
      <c r="A71" s="84"/>
      <c r="B71" s="84"/>
      <c r="C71" s="84"/>
      <c r="D71" s="84"/>
      <c r="E71" s="84"/>
      <c r="F71" s="84"/>
      <c r="G71" s="84"/>
      <c r="H71" s="84"/>
      <c r="I71" s="84"/>
      <c r="J71" s="84"/>
      <c r="K71" s="84"/>
      <c r="L71" s="84"/>
      <c r="M71" s="84"/>
      <c r="N71" s="84"/>
      <c r="O71" s="84"/>
      <c r="P71" s="84"/>
      <c r="Q71" s="84"/>
      <c r="R71" s="84"/>
      <c r="S71" s="84"/>
      <c r="T71" s="84"/>
      <c r="U71" s="84"/>
    </row>
    <row r="72" spans="1:21" ht="10.5">
      <c r="A72" s="84"/>
      <c r="B72" s="84"/>
      <c r="C72" s="84"/>
      <c r="D72" s="84"/>
      <c r="E72" s="84"/>
      <c r="F72" s="84"/>
      <c r="G72" s="84"/>
      <c r="H72" s="84"/>
      <c r="I72" s="84"/>
      <c r="J72" s="84"/>
      <c r="K72" s="84"/>
      <c r="L72" s="84"/>
      <c r="M72" s="84"/>
      <c r="N72" s="84"/>
      <c r="O72" s="84"/>
      <c r="P72" s="84"/>
      <c r="Q72" s="84"/>
      <c r="R72" s="84"/>
      <c r="S72" s="84"/>
      <c r="T72" s="84"/>
      <c r="U72" s="84"/>
    </row>
    <row r="73" spans="1:21" ht="10.5">
      <c r="A73" s="84"/>
      <c r="B73" s="84"/>
      <c r="C73" s="84"/>
      <c r="D73" s="84"/>
      <c r="E73" s="84"/>
      <c r="F73" s="84"/>
      <c r="G73" s="84"/>
      <c r="H73" s="84"/>
      <c r="I73" s="84"/>
      <c r="J73" s="84"/>
      <c r="K73" s="84"/>
      <c r="L73" s="84"/>
      <c r="M73" s="84"/>
      <c r="N73" s="84"/>
      <c r="O73" s="84"/>
      <c r="P73" s="84"/>
      <c r="Q73" s="84"/>
      <c r="R73" s="84"/>
      <c r="S73" s="84"/>
      <c r="T73" s="84"/>
      <c r="U73" s="84"/>
    </row>
    <row r="74" spans="1:21" ht="10.5">
      <c r="A74" s="84"/>
      <c r="B74" s="84"/>
      <c r="C74" s="84"/>
      <c r="D74" s="84"/>
      <c r="E74" s="84"/>
      <c r="F74" s="84"/>
      <c r="G74" s="84"/>
      <c r="H74" s="84"/>
      <c r="I74" s="84"/>
      <c r="J74" s="84"/>
      <c r="K74" s="84"/>
      <c r="L74" s="84"/>
      <c r="M74" s="84"/>
      <c r="N74" s="84"/>
      <c r="O74" s="84"/>
      <c r="P74" s="84"/>
      <c r="Q74" s="84"/>
      <c r="R74" s="84"/>
      <c r="S74" s="84"/>
      <c r="T74" s="84"/>
      <c r="U74" s="84"/>
    </row>
    <row r="75" spans="1:21" ht="10.5">
      <c r="A75" s="84"/>
      <c r="B75" s="84"/>
      <c r="C75" s="84"/>
      <c r="D75" s="84"/>
      <c r="E75" s="84"/>
      <c r="F75" s="84"/>
      <c r="G75" s="84"/>
      <c r="H75" s="84"/>
      <c r="I75" s="84"/>
      <c r="J75" s="84"/>
      <c r="K75" s="84"/>
      <c r="L75" s="84"/>
      <c r="M75" s="84"/>
      <c r="N75" s="84"/>
      <c r="O75" s="84"/>
      <c r="P75" s="84"/>
      <c r="Q75" s="84"/>
      <c r="R75" s="84"/>
      <c r="S75" s="84"/>
      <c r="T75" s="84"/>
      <c r="U75" s="84"/>
    </row>
    <row r="76" spans="1:21" ht="10.5">
      <c r="A76" s="84"/>
      <c r="B76" s="84"/>
      <c r="C76" s="84"/>
      <c r="D76" s="84"/>
      <c r="E76" s="84"/>
      <c r="F76" s="84"/>
      <c r="G76" s="84"/>
      <c r="H76" s="84"/>
      <c r="I76" s="84"/>
      <c r="J76" s="84"/>
      <c r="K76" s="84"/>
      <c r="L76" s="84"/>
      <c r="M76" s="84"/>
      <c r="N76" s="84"/>
      <c r="O76" s="84"/>
      <c r="P76" s="84"/>
      <c r="Q76" s="84"/>
      <c r="R76" s="84"/>
      <c r="S76" s="84"/>
      <c r="T76" s="84"/>
      <c r="U76" s="84"/>
    </row>
    <row r="77" spans="1:21" ht="10.5">
      <c r="A77" s="84"/>
      <c r="B77" s="84"/>
      <c r="C77" s="84"/>
      <c r="D77" s="84"/>
      <c r="E77" s="84"/>
      <c r="F77" s="84"/>
      <c r="G77" s="84"/>
      <c r="H77" s="84"/>
      <c r="I77" s="84"/>
      <c r="J77" s="84"/>
      <c r="K77" s="84"/>
      <c r="L77" s="84"/>
      <c r="M77" s="84"/>
      <c r="N77" s="84"/>
      <c r="O77" s="84"/>
      <c r="P77" s="84"/>
      <c r="Q77" s="84"/>
      <c r="R77" s="84"/>
      <c r="S77" s="84"/>
      <c r="T77" s="84"/>
      <c r="U77" s="84"/>
    </row>
    <row r="78" spans="1:21" ht="10.5">
      <c r="A78" s="84"/>
      <c r="B78" s="84"/>
      <c r="C78" s="84"/>
      <c r="D78" s="84"/>
      <c r="E78" s="84"/>
      <c r="F78" s="84"/>
      <c r="G78" s="84"/>
      <c r="H78" s="84"/>
      <c r="I78" s="84"/>
      <c r="J78" s="84"/>
      <c r="K78" s="84"/>
      <c r="L78" s="84"/>
      <c r="M78" s="84"/>
      <c r="N78" s="84"/>
      <c r="O78" s="84"/>
      <c r="P78" s="84"/>
      <c r="Q78" s="84"/>
      <c r="R78" s="84"/>
      <c r="S78" s="84"/>
      <c r="T78" s="84"/>
      <c r="U78" s="84"/>
    </row>
    <row r="79" spans="1:21" ht="10.5">
      <c r="A79" s="84"/>
      <c r="B79" s="84"/>
      <c r="C79" s="84"/>
      <c r="D79" s="84"/>
      <c r="E79" s="84"/>
      <c r="F79" s="84"/>
      <c r="G79" s="84"/>
      <c r="H79" s="84"/>
      <c r="I79" s="84"/>
      <c r="J79" s="84"/>
      <c r="K79" s="84"/>
      <c r="L79" s="84"/>
      <c r="M79" s="84"/>
      <c r="N79" s="84"/>
      <c r="O79" s="84"/>
      <c r="P79" s="84"/>
      <c r="Q79" s="84"/>
      <c r="R79" s="84"/>
      <c r="S79" s="84"/>
      <c r="T79" s="84"/>
      <c r="U79" s="84"/>
    </row>
    <row r="80" spans="1:21" ht="10.5">
      <c r="A80" s="84"/>
      <c r="B80" s="84"/>
      <c r="C80" s="84"/>
      <c r="D80" s="84"/>
      <c r="E80" s="84"/>
      <c r="F80" s="84"/>
      <c r="G80" s="84"/>
      <c r="H80" s="84"/>
      <c r="I80" s="84"/>
      <c r="J80" s="84"/>
      <c r="K80" s="84"/>
      <c r="L80" s="84"/>
      <c r="M80" s="84"/>
      <c r="N80" s="84"/>
      <c r="O80" s="84"/>
      <c r="P80" s="84"/>
      <c r="Q80" s="84"/>
      <c r="R80" s="84"/>
      <c r="S80" s="84"/>
      <c r="T80" s="84"/>
      <c r="U80" s="84"/>
    </row>
    <row r="81" spans="1:21" ht="10.5">
      <c r="A81" s="84"/>
      <c r="B81" s="84"/>
      <c r="C81" s="84"/>
      <c r="D81" s="84"/>
      <c r="E81" s="84"/>
      <c r="F81" s="84"/>
      <c r="G81" s="84"/>
      <c r="H81" s="84"/>
      <c r="I81" s="84"/>
      <c r="J81" s="84"/>
      <c r="K81" s="84"/>
      <c r="L81" s="84"/>
      <c r="M81" s="84"/>
      <c r="N81" s="84"/>
      <c r="O81" s="84"/>
      <c r="P81" s="84"/>
      <c r="Q81" s="84"/>
      <c r="R81" s="84"/>
      <c r="S81" s="84"/>
      <c r="T81" s="84"/>
      <c r="U81" s="84"/>
    </row>
    <row r="82" spans="1:21" ht="10.5">
      <c r="A82" s="84"/>
      <c r="B82" s="84"/>
      <c r="C82" s="84"/>
      <c r="D82" s="84"/>
      <c r="E82" s="84"/>
      <c r="F82" s="84"/>
      <c r="G82" s="84"/>
      <c r="H82" s="84"/>
      <c r="I82" s="84"/>
      <c r="J82" s="84"/>
      <c r="K82" s="84"/>
      <c r="L82" s="84"/>
      <c r="M82" s="84"/>
      <c r="N82" s="84"/>
      <c r="O82" s="84"/>
      <c r="P82" s="84"/>
      <c r="Q82" s="84"/>
      <c r="R82" s="84"/>
      <c r="S82" s="84"/>
      <c r="T82" s="84"/>
      <c r="U82" s="84"/>
    </row>
    <row r="83" spans="1:21" ht="10.5">
      <c r="A83" s="84"/>
      <c r="B83" s="84"/>
      <c r="C83" s="84"/>
      <c r="D83" s="84"/>
      <c r="E83" s="84"/>
      <c r="F83" s="84"/>
      <c r="G83" s="84"/>
      <c r="H83" s="84"/>
      <c r="I83" s="84"/>
      <c r="J83" s="84"/>
      <c r="K83" s="84"/>
      <c r="L83" s="84"/>
      <c r="M83" s="84"/>
      <c r="N83" s="84"/>
      <c r="O83" s="84"/>
      <c r="P83" s="84"/>
      <c r="Q83" s="84"/>
      <c r="R83" s="84"/>
      <c r="S83" s="84"/>
      <c r="T83" s="84"/>
      <c r="U83" s="84"/>
    </row>
    <row r="84" spans="1:21" ht="10.5">
      <c r="A84" s="84"/>
      <c r="B84" s="84"/>
      <c r="C84" s="84"/>
      <c r="D84" s="84"/>
      <c r="E84" s="84"/>
      <c r="F84" s="84"/>
      <c r="G84" s="84"/>
      <c r="H84" s="84"/>
      <c r="I84" s="84"/>
      <c r="J84" s="84"/>
      <c r="K84" s="84"/>
      <c r="L84" s="84"/>
      <c r="M84" s="84"/>
      <c r="N84" s="84"/>
      <c r="O84" s="84"/>
      <c r="P84" s="84"/>
      <c r="Q84" s="84"/>
      <c r="R84" s="84"/>
      <c r="S84" s="84"/>
      <c r="T84" s="84"/>
      <c r="U84" s="84"/>
    </row>
    <row r="85" spans="1:21" ht="10.5">
      <c r="A85" s="84"/>
      <c r="B85" s="84"/>
      <c r="C85" s="84"/>
      <c r="D85" s="84"/>
      <c r="E85" s="84"/>
      <c r="F85" s="84"/>
      <c r="G85" s="84"/>
      <c r="H85" s="84"/>
      <c r="I85" s="84"/>
      <c r="J85" s="84"/>
      <c r="K85" s="84"/>
      <c r="L85" s="84"/>
      <c r="M85" s="84"/>
      <c r="N85" s="84"/>
      <c r="O85" s="84"/>
      <c r="P85" s="84"/>
      <c r="Q85" s="84"/>
      <c r="R85" s="84"/>
      <c r="S85" s="84"/>
      <c r="T85" s="84"/>
      <c r="U85" s="84"/>
    </row>
    <row r="86" spans="1:21" ht="10.5">
      <c r="A86" s="84"/>
      <c r="B86" s="84"/>
      <c r="C86" s="84"/>
      <c r="D86" s="84"/>
      <c r="E86" s="84"/>
      <c r="F86" s="84"/>
      <c r="G86" s="84"/>
      <c r="H86" s="84"/>
      <c r="I86" s="84"/>
      <c r="J86" s="84"/>
      <c r="K86" s="84"/>
      <c r="L86" s="84"/>
      <c r="M86" s="84"/>
      <c r="N86" s="84"/>
      <c r="O86" s="84"/>
      <c r="P86" s="84"/>
      <c r="Q86" s="84"/>
      <c r="R86" s="84"/>
      <c r="S86" s="84"/>
      <c r="T86" s="84"/>
      <c r="U86" s="84"/>
    </row>
    <row r="87" spans="1:21" ht="10.5">
      <c r="A87" s="84"/>
      <c r="B87" s="84"/>
      <c r="C87" s="84"/>
      <c r="D87" s="84"/>
      <c r="E87" s="84"/>
      <c r="F87" s="84"/>
      <c r="G87" s="84"/>
      <c r="H87" s="84"/>
      <c r="I87" s="84"/>
      <c r="J87" s="84"/>
      <c r="K87" s="84"/>
      <c r="L87" s="84"/>
      <c r="M87" s="84"/>
      <c r="N87" s="84"/>
      <c r="O87" s="84"/>
      <c r="P87" s="84"/>
      <c r="Q87" s="84"/>
      <c r="R87" s="84"/>
      <c r="S87" s="84"/>
      <c r="T87" s="84"/>
      <c r="U87" s="84"/>
    </row>
    <row r="88" spans="1:21" ht="10.5">
      <c r="A88" s="84"/>
      <c r="B88" s="84"/>
      <c r="C88" s="84"/>
      <c r="D88" s="84"/>
      <c r="E88" s="84"/>
      <c r="F88" s="84"/>
      <c r="G88" s="84"/>
      <c r="H88" s="84"/>
      <c r="I88" s="84"/>
      <c r="J88" s="84"/>
      <c r="K88" s="84"/>
      <c r="L88" s="84"/>
      <c r="M88" s="84"/>
      <c r="N88" s="84"/>
      <c r="O88" s="84"/>
      <c r="P88" s="84"/>
      <c r="Q88" s="84"/>
      <c r="R88" s="84"/>
      <c r="S88" s="84"/>
      <c r="T88" s="84"/>
      <c r="U88" s="84"/>
    </row>
    <row r="89" spans="1:21" ht="10.5">
      <c r="A89" s="84"/>
      <c r="B89" s="84"/>
      <c r="C89" s="84"/>
      <c r="D89" s="84"/>
      <c r="E89" s="84"/>
      <c r="F89" s="84"/>
      <c r="G89" s="84"/>
      <c r="H89" s="84"/>
      <c r="I89" s="84"/>
      <c r="J89" s="84"/>
      <c r="K89" s="84"/>
      <c r="L89" s="84"/>
      <c r="M89" s="84"/>
      <c r="N89" s="84"/>
      <c r="O89" s="84"/>
      <c r="P89" s="84"/>
      <c r="Q89" s="84"/>
      <c r="R89" s="84"/>
      <c r="S89" s="84"/>
      <c r="T89" s="84"/>
      <c r="U89" s="84"/>
    </row>
    <row r="90" spans="1:21" ht="10.5">
      <c r="A90" s="84"/>
      <c r="B90" s="84"/>
      <c r="C90" s="84"/>
      <c r="D90" s="84"/>
      <c r="E90" s="84"/>
      <c r="F90" s="84"/>
      <c r="G90" s="84"/>
      <c r="H90" s="84"/>
      <c r="I90" s="84"/>
      <c r="J90" s="84"/>
      <c r="K90" s="84"/>
      <c r="L90" s="84"/>
      <c r="M90" s="84"/>
      <c r="N90" s="84"/>
      <c r="O90" s="84"/>
      <c r="P90" s="84"/>
      <c r="Q90" s="84"/>
      <c r="R90" s="84"/>
      <c r="S90" s="84"/>
      <c r="T90" s="84"/>
      <c r="U90" s="84"/>
    </row>
    <row r="91" spans="1:21" ht="10.5">
      <c r="A91" s="84"/>
      <c r="B91" s="84"/>
      <c r="C91" s="84"/>
      <c r="D91" s="84"/>
      <c r="E91" s="84"/>
      <c r="F91" s="84"/>
      <c r="G91" s="84"/>
      <c r="H91" s="84"/>
      <c r="I91" s="84"/>
      <c r="J91" s="84"/>
      <c r="K91" s="84"/>
      <c r="L91" s="84"/>
      <c r="M91" s="84"/>
      <c r="N91" s="84"/>
      <c r="O91" s="84"/>
      <c r="P91" s="84"/>
      <c r="Q91" s="84"/>
      <c r="R91" s="84"/>
      <c r="S91" s="84"/>
      <c r="T91" s="84"/>
      <c r="U91" s="84"/>
    </row>
    <row r="92" spans="1:21" ht="10.5">
      <c r="A92" s="84"/>
      <c r="B92" s="84"/>
      <c r="C92" s="84"/>
      <c r="D92" s="84"/>
      <c r="E92" s="84"/>
      <c r="F92" s="84"/>
      <c r="G92" s="84"/>
      <c r="H92" s="84"/>
      <c r="I92" s="84"/>
      <c r="J92" s="84"/>
      <c r="K92" s="84"/>
      <c r="L92" s="84"/>
      <c r="M92" s="84"/>
      <c r="N92" s="84"/>
      <c r="O92" s="84"/>
      <c r="P92" s="84"/>
      <c r="Q92" s="84"/>
      <c r="R92" s="84"/>
      <c r="S92" s="84"/>
      <c r="T92" s="84"/>
      <c r="U92" s="84"/>
    </row>
    <row r="93" spans="1:21" ht="10.5">
      <c r="A93" s="84"/>
      <c r="B93" s="84"/>
      <c r="C93" s="84"/>
      <c r="D93" s="84"/>
      <c r="E93" s="84"/>
      <c r="F93" s="84"/>
      <c r="G93" s="84"/>
      <c r="H93" s="84"/>
      <c r="I93" s="84"/>
      <c r="J93" s="84"/>
      <c r="K93" s="84"/>
      <c r="L93" s="84"/>
      <c r="M93" s="84"/>
      <c r="N93" s="84"/>
      <c r="O93" s="84"/>
      <c r="P93" s="84"/>
      <c r="Q93" s="84"/>
      <c r="R93" s="84"/>
      <c r="S93" s="84"/>
      <c r="T93" s="84"/>
      <c r="U93" s="84"/>
    </row>
    <row r="94" spans="1:21" ht="10.5">
      <c r="A94" s="84"/>
      <c r="B94" s="84"/>
      <c r="C94" s="84"/>
      <c r="D94" s="84"/>
      <c r="E94" s="84"/>
      <c r="F94" s="84"/>
      <c r="G94" s="84"/>
      <c r="H94" s="84"/>
      <c r="I94" s="84"/>
      <c r="J94" s="84"/>
      <c r="K94" s="84"/>
      <c r="L94" s="84"/>
      <c r="M94" s="84"/>
      <c r="N94" s="84"/>
      <c r="O94" s="84"/>
      <c r="P94" s="84"/>
      <c r="Q94" s="84"/>
      <c r="R94" s="84"/>
      <c r="S94" s="84"/>
      <c r="T94" s="84"/>
      <c r="U94" s="84"/>
    </row>
    <row r="95" spans="1:21" ht="10.5">
      <c r="A95" s="84"/>
      <c r="B95" s="84"/>
      <c r="C95" s="84"/>
      <c r="D95" s="84"/>
      <c r="E95" s="84"/>
      <c r="F95" s="84"/>
      <c r="G95" s="84"/>
      <c r="H95" s="84"/>
      <c r="I95" s="84"/>
      <c r="J95" s="84"/>
      <c r="K95" s="84"/>
      <c r="L95" s="84"/>
      <c r="M95" s="84"/>
      <c r="N95" s="84"/>
      <c r="O95" s="84"/>
      <c r="P95" s="84"/>
      <c r="Q95" s="84"/>
      <c r="R95" s="84"/>
      <c r="S95" s="84"/>
      <c r="T95" s="84"/>
      <c r="U95" s="84"/>
    </row>
    <row r="96" spans="1:21" ht="10.5">
      <c r="A96" s="84"/>
      <c r="B96" s="84"/>
      <c r="C96" s="84"/>
      <c r="D96" s="84"/>
      <c r="E96" s="84"/>
      <c r="F96" s="84"/>
      <c r="G96" s="84"/>
      <c r="H96" s="84"/>
      <c r="I96" s="84"/>
      <c r="J96" s="84"/>
      <c r="K96" s="84"/>
      <c r="L96" s="84"/>
      <c r="M96" s="84"/>
      <c r="N96" s="84"/>
      <c r="O96" s="84"/>
      <c r="P96" s="84"/>
      <c r="Q96" s="84"/>
      <c r="R96" s="84"/>
      <c r="S96" s="84"/>
      <c r="T96" s="84"/>
      <c r="U96" s="84"/>
    </row>
    <row r="97" spans="1:21" ht="10.5">
      <c r="A97" s="84"/>
      <c r="B97" s="84"/>
      <c r="C97" s="84"/>
      <c r="D97" s="84"/>
      <c r="E97" s="84"/>
      <c r="F97" s="84"/>
      <c r="G97" s="84"/>
      <c r="H97" s="84"/>
      <c r="I97" s="84"/>
      <c r="J97" s="84"/>
      <c r="K97" s="84"/>
      <c r="L97" s="84"/>
      <c r="M97" s="84"/>
      <c r="N97" s="84"/>
      <c r="O97" s="84"/>
      <c r="P97" s="84"/>
      <c r="Q97" s="84"/>
      <c r="R97" s="84"/>
      <c r="S97" s="84"/>
      <c r="T97" s="84"/>
      <c r="U97" s="84"/>
    </row>
    <row r="98" spans="1:21" ht="10.5">
      <c r="A98" s="84"/>
      <c r="B98" s="84"/>
      <c r="C98" s="84"/>
      <c r="D98" s="84"/>
      <c r="E98" s="84"/>
      <c r="F98" s="84"/>
      <c r="G98" s="84"/>
      <c r="H98" s="84"/>
      <c r="I98" s="84"/>
      <c r="J98" s="84"/>
      <c r="K98" s="84"/>
      <c r="L98" s="84"/>
      <c r="M98" s="84"/>
      <c r="N98" s="84"/>
      <c r="O98" s="84"/>
      <c r="P98" s="84"/>
      <c r="Q98" s="84"/>
      <c r="R98" s="84"/>
      <c r="S98" s="84"/>
      <c r="T98" s="84"/>
      <c r="U98" s="84"/>
    </row>
    <row r="99" spans="1:21" ht="10.5">
      <c r="A99" s="84"/>
      <c r="B99" s="84"/>
      <c r="C99" s="84"/>
      <c r="D99" s="84"/>
      <c r="E99" s="84"/>
      <c r="F99" s="84"/>
      <c r="G99" s="84"/>
      <c r="H99" s="84"/>
      <c r="I99" s="84"/>
      <c r="J99" s="84"/>
      <c r="K99" s="84"/>
      <c r="L99" s="84"/>
      <c r="M99" s="84"/>
      <c r="N99" s="84"/>
      <c r="O99" s="84"/>
      <c r="P99" s="84"/>
      <c r="Q99" s="84"/>
      <c r="R99" s="84"/>
      <c r="S99" s="84"/>
      <c r="T99" s="84"/>
      <c r="U99" s="84"/>
    </row>
    <row r="100" spans="1:21" ht="10.5">
      <c r="A100" s="84"/>
      <c r="B100" s="84"/>
      <c r="C100" s="84"/>
      <c r="D100" s="84"/>
      <c r="E100" s="84"/>
      <c r="F100" s="84"/>
      <c r="G100" s="84"/>
      <c r="H100" s="84"/>
      <c r="I100" s="84"/>
      <c r="J100" s="84"/>
      <c r="K100" s="84"/>
      <c r="L100" s="84"/>
      <c r="M100" s="84"/>
      <c r="N100" s="84"/>
      <c r="O100" s="84"/>
      <c r="P100" s="84"/>
      <c r="Q100" s="84"/>
      <c r="R100" s="84"/>
      <c r="S100" s="84"/>
      <c r="T100" s="84"/>
      <c r="U100" s="84"/>
    </row>
    <row r="101" spans="1:21" ht="10.5">
      <c r="A101" s="84"/>
      <c r="B101" s="84"/>
      <c r="C101" s="84"/>
      <c r="D101" s="84"/>
      <c r="E101" s="84"/>
      <c r="F101" s="84"/>
      <c r="G101" s="84"/>
      <c r="H101" s="84"/>
      <c r="I101" s="84"/>
      <c r="J101" s="84"/>
      <c r="K101" s="84"/>
      <c r="L101" s="84"/>
      <c r="M101" s="84"/>
      <c r="N101" s="84"/>
      <c r="O101" s="84"/>
      <c r="P101" s="84"/>
      <c r="Q101" s="84"/>
      <c r="R101" s="84"/>
      <c r="S101" s="84"/>
      <c r="T101" s="84"/>
      <c r="U101" s="84"/>
    </row>
    <row r="102" spans="1:21" ht="10.5">
      <c r="A102" s="84"/>
      <c r="B102" s="84"/>
      <c r="C102" s="84"/>
      <c r="D102" s="84"/>
      <c r="E102" s="84"/>
      <c r="F102" s="84"/>
      <c r="G102" s="84"/>
      <c r="H102" s="84"/>
      <c r="I102" s="84"/>
      <c r="J102" s="84"/>
      <c r="K102" s="84"/>
      <c r="L102" s="84"/>
      <c r="M102" s="84"/>
      <c r="N102" s="84"/>
      <c r="O102" s="84"/>
      <c r="P102" s="84"/>
      <c r="Q102" s="84"/>
      <c r="R102" s="84"/>
      <c r="S102" s="84"/>
      <c r="T102" s="84"/>
      <c r="U102" s="84"/>
    </row>
    <row r="103" spans="1:21" ht="10.5">
      <c r="A103" s="84"/>
      <c r="B103" s="84"/>
      <c r="C103" s="84"/>
      <c r="D103" s="84"/>
      <c r="E103" s="84"/>
      <c r="F103" s="84"/>
      <c r="G103" s="84"/>
      <c r="H103" s="84"/>
      <c r="I103" s="84"/>
      <c r="J103" s="84"/>
      <c r="K103" s="84"/>
      <c r="L103" s="84"/>
      <c r="M103" s="84"/>
      <c r="N103" s="84"/>
      <c r="O103" s="84"/>
      <c r="P103" s="84"/>
      <c r="Q103" s="84"/>
      <c r="R103" s="84"/>
      <c r="S103" s="84"/>
      <c r="T103" s="84"/>
      <c r="U103" s="84"/>
    </row>
    <row r="104" spans="1:21" ht="10.5">
      <c r="A104" s="84"/>
      <c r="B104" s="84"/>
      <c r="C104" s="84"/>
      <c r="D104" s="84"/>
      <c r="E104" s="84"/>
      <c r="F104" s="84"/>
      <c r="G104" s="84"/>
      <c r="H104" s="84"/>
      <c r="I104" s="84"/>
      <c r="J104" s="84"/>
      <c r="K104" s="84"/>
      <c r="L104" s="84"/>
      <c r="M104" s="84"/>
      <c r="N104" s="84"/>
      <c r="O104" s="84"/>
      <c r="P104" s="84"/>
      <c r="Q104" s="84"/>
      <c r="R104" s="84"/>
      <c r="S104" s="84"/>
      <c r="T104" s="84"/>
      <c r="U104" s="84"/>
    </row>
  </sheetData>
  <sheetProtection/>
  <mergeCells count="3">
    <mergeCell ref="A2:Y2"/>
    <mergeCell ref="A46:Y46"/>
    <mergeCell ref="A3:Y3"/>
  </mergeCells>
  <printOptions horizontalCentered="1"/>
  <pageMargins left="0" right="0" top="0.3937007874015748" bottom="0.1968503937007874" header="0.11811023622047245" footer="0.11811023622047245"/>
  <pageSetup fitToHeight="1" fitToWidth="1" horizontalDpi="600" verticalDpi="600" orientation="landscape" paperSize="9" scale="87"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Z47"/>
  <sheetViews>
    <sheetView zoomScale="115" zoomScaleNormal="115" zoomScalePageLayoutView="0" workbookViewId="0" topLeftCell="A1">
      <selection activeCell="E20" sqref="E20"/>
    </sheetView>
  </sheetViews>
  <sheetFormatPr defaultColWidth="9.33203125" defaultRowHeight="11.25"/>
  <cols>
    <col min="1" max="1" width="3.16015625" style="80" customWidth="1"/>
    <col min="2" max="2" width="54.5" style="80" customWidth="1"/>
    <col min="3" max="4" width="8.33203125" style="80" customWidth="1"/>
    <col min="5" max="22" width="7.5" style="80" customWidth="1"/>
    <col min="23" max="25" width="8.33203125" style="80" customWidth="1"/>
    <col min="26" max="16384" width="9.33203125" style="80" customWidth="1"/>
  </cols>
  <sheetData>
    <row r="1" spans="1:25" ht="10.5">
      <c r="A1" s="41"/>
      <c r="B1" s="83"/>
      <c r="C1" s="82"/>
      <c r="D1" s="82"/>
      <c r="E1" s="82"/>
      <c r="F1" s="82"/>
      <c r="G1" s="82"/>
      <c r="H1" s="82"/>
      <c r="I1" s="82"/>
      <c r="J1" s="82"/>
      <c r="K1" s="82"/>
      <c r="L1" s="82"/>
      <c r="M1" s="82"/>
      <c r="N1" s="82"/>
      <c r="O1" s="82"/>
      <c r="P1" s="82"/>
      <c r="Q1" s="82"/>
      <c r="R1" s="82"/>
      <c r="S1" s="82"/>
      <c r="T1" s="82"/>
      <c r="U1" s="82"/>
      <c r="V1" s="84"/>
      <c r="W1" s="84"/>
      <c r="X1" s="84"/>
      <c r="Y1" s="84"/>
    </row>
    <row r="2" spans="1:25" ht="10.5">
      <c r="A2" s="85" t="s">
        <v>33</v>
      </c>
      <c r="B2" s="85"/>
      <c r="C2" s="86"/>
      <c r="D2" s="86"/>
      <c r="E2" s="86"/>
      <c r="F2" s="86"/>
      <c r="G2" s="86"/>
      <c r="H2" s="86"/>
      <c r="I2" s="86"/>
      <c r="J2" s="86"/>
      <c r="K2" s="86"/>
      <c r="L2" s="86"/>
      <c r="M2" s="86"/>
      <c r="N2" s="86"/>
      <c r="O2" s="86"/>
      <c r="P2" s="86"/>
      <c r="Q2" s="86"/>
      <c r="R2" s="86"/>
      <c r="S2" s="86"/>
      <c r="T2" s="86"/>
      <c r="U2" s="86"/>
      <c r="V2" s="87"/>
      <c r="W2" s="87"/>
      <c r="X2" s="87"/>
      <c r="Y2" s="87"/>
    </row>
    <row r="3" spans="1:25" s="283" customFormat="1" ht="12.75">
      <c r="A3" s="272" t="s">
        <v>463</v>
      </c>
      <c r="B3" s="281"/>
      <c r="C3" s="281"/>
      <c r="D3" s="281"/>
      <c r="E3" s="281"/>
      <c r="F3" s="281"/>
      <c r="G3" s="281"/>
      <c r="H3" s="281"/>
      <c r="I3" s="281"/>
      <c r="J3" s="281"/>
      <c r="K3" s="281"/>
      <c r="L3" s="281"/>
      <c r="M3" s="281"/>
      <c r="N3" s="281"/>
      <c r="O3" s="281"/>
      <c r="P3" s="281"/>
      <c r="Q3" s="281"/>
      <c r="R3" s="281"/>
      <c r="S3" s="281"/>
      <c r="T3" s="281"/>
      <c r="U3" s="281"/>
      <c r="V3" s="282"/>
      <c r="W3" s="282"/>
      <c r="X3" s="282"/>
      <c r="Y3" s="282"/>
    </row>
    <row r="4" spans="1:25" ht="10.5">
      <c r="A4" s="85" t="s">
        <v>241</v>
      </c>
      <c r="B4" s="85"/>
      <c r="C4" s="86"/>
      <c r="D4" s="86"/>
      <c r="E4" s="86"/>
      <c r="F4" s="86"/>
      <c r="G4" s="86"/>
      <c r="H4" s="86"/>
      <c r="I4" s="86"/>
      <c r="J4" s="86"/>
      <c r="K4" s="86"/>
      <c r="L4" s="86"/>
      <c r="M4" s="86"/>
      <c r="N4" s="86"/>
      <c r="O4" s="86"/>
      <c r="P4" s="86"/>
      <c r="Q4" s="86"/>
      <c r="R4" s="86"/>
      <c r="S4" s="86"/>
      <c r="T4" s="86"/>
      <c r="U4" s="86"/>
      <c r="V4" s="87"/>
      <c r="W4" s="87"/>
      <c r="X4" s="87"/>
      <c r="Y4" s="87"/>
    </row>
    <row r="5" spans="1:25" ht="10.5">
      <c r="A5" s="85"/>
      <c r="B5" s="85"/>
      <c r="C5" s="86"/>
      <c r="D5" s="86"/>
      <c r="E5" s="86"/>
      <c r="F5" s="86"/>
      <c r="G5" s="86"/>
      <c r="H5" s="86"/>
      <c r="I5" s="86"/>
      <c r="J5" s="86"/>
      <c r="K5" s="86"/>
      <c r="L5" s="86"/>
      <c r="M5" s="86"/>
      <c r="N5" s="86"/>
      <c r="O5" s="86"/>
      <c r="P5" s="86"/>
      <c r="Q5" s="86"/>
      <c r="R5" s="86"/>
      <c r="S5" s="86"/>
      <c r="T5" s="86"/>
      <c r="U5" s="86"/>
      <c r="V5" s="87"/>
      <c r="W5" s="87"/>
      <c r="X5" s="87"/>
      <c r="Y5" s="87"/>
    </row>
    <row r="6" spans="1:25" ht="10.5">
      <c r="A6" s="85" t="s">
        <v>259</v>
      </c>
      <c r="B6" s="85"/>
      <c r="C6" s="86"/>
      <c r="D6" s="86"/>
      <c r="E6" s="86"/>
      <c r="F6" s="86"/>
      <c r="G6" s="86"/>
      <c r="H6" s="86"/>
      <c r="I6" s="86"/>
      <c r="J6" s="86"/>
      <c r="K6" s="86"/>
      <c r="L6" s="86"/>
      <c r="M6" s="86"/>
      <c r="N6" s="86"/>
      <c r="O6" s="86"/>
      <c r="P6" s="86"/>
      <c r="Q6" s="86"/>
      <c r="R6" s="86"/>
      <c r="S6" s="86"/>
      <c r="T6" s="86"/>
      <c r="U6" s="86"/>
      <c r="V6" s="87"/>
      <c r="W6" s="87"/>
      <c r="X6" s="87"/>
      <c r="Y6" s="87"/>
    </row>
    <row r="7" spans="1:25" ht="11.25" thickBot="1">
      <c r="A7" s="85"/>
      <c r="B7" s="85"/>
      <c r="C7" s="86"/>
      <c r="D7" s="86"/>
      <c r="E7" s="86"/>
      <c r="F7" s="86"/>
      <c r="G7" s="86"/>
      <c r="H7" s="86"/>
      <c r="I7" s="86"/>
      <c r="J7" s="86"/>
      <c r="K7" s="86"/>
      <c r="L7" s="86"/>
      <c r="M7" s="86"/>
      <c r="N7" s="86"/>
      <c r="O7" s="86"/>
      <c r="P7" s="86"/>
      <c r="Q7" s="86"/>
      <c r="R7" s="86"/>
      <c r="S7" s="86"/>
      <c r="T7" s="86"/>
      <c r="U7" s="86"/>
      <c r="V7" s="87"/>
      <c r="W7" s="87"/>
      <c r="X7" s="87"/>
      <c r="Y7" s="87"/>
    </row>
    <row r="8" spans="1:25" ht="10.5">
      <c r="A8" s="88"/>
      <c r="B8" s="88"/>
      <c r="C8" s="89" t="s">
        <v>242</v>
      </c>
      <c r="D8" s="90"/>
      <c r="E8" s="90"/>
      <c r="F8" s="90"/>
      <c r="G8" s="90"/>
      <c r="H8" s="90"/>
      <c r="I8" s="90"/>
      <c r="J8" s="90"/>
      <c r="K8" s="90"/>
      <c r="L8" s="90"/>
      <c r="M8" s="90"/>
      <c r="N8" s="90"/>
      <c r="O8" s="90"/>
      <c r="P8" s="90"/>
      <c r="Q8" s="90"/>
      <c r="R8" s="90"/>
      <c r="S8" s="90"/>
      <c r="T8" s="90"/>
      <c r="U8" s="90"/>
      <c r="V8" s="91"/>
      <c r="W8" s="91"/>
      <c r="X8" s="91"/>
      <c r="Y8" s="91"/>
    </row>
    <row r="9" spans="1:25" ht="10.5">
      <c r="A9" s="82"/>
      <c r="B9" s="82"/>
      <c r="C9" s="92" t="str">
        <f>E9+1&amp;" en volgende"</f>
        <v>2005 en volgende</v>
      </c>
      <c r="D9" s="86"/>
      <c r="E9" s="92">
        <v>2004</v>
      </c>
      <c r="F9" s="86"/>
      <c r="G9" s="92">
        <f>E9-1</f>
        <v>2003</v>
      </c>
      <c r="H9" s="86"/>
      <c r="I9" s="92">
        <f>G9-1</f>
        <v>2002</v>
      </c>
      <c r="J9" s="86"/>
      <c r="K9" s="92">
        <f>I9-1</f>
        <v>2001</v>
      </c>
      <c r="L9" s="86"/>
      <c r="M9" s="92">
        <f>K9-1</f>
        <v>2000</v>
      </c>
      <c r="N9" s="86"/>
      <c r="O9" s="92">
        <f>M9-1</f>
        <v>1999</v>
      </c>
      <c r="P9" s="86"/>
      <c r="Q9" s="92">
        <f>O9-1</f>
        <v>1998</v>
      </c>
      <c r="R9" s="86"/>
      <c r="S9" s="92">
        <f>Q9-1</f>
        <v>1997</v>
      </c>
      <c r="T9" s="86"/>
      <c r="U9" s="92" t="str">
        <f>S9-1&amp;" + vóór"</f>
        <v>1996 + vóór</v>
      </c>
      <c r="V9" s="87"/>
      <c r="W9" s="92" t="s">
        <v>8</v>
      </c>
      <c r="X9" s="87"/>
      <c r="Y9" s="93"/>
    </row>
    <row r="10" spans="1:25" ht="10.5">
      <c r="A10" s="94"/>
      <c r="B10" s="94"/>
      <c r="C10" s="95" t="s">
        <v>243</v>
      </c>
      <c r="D10" s="96" t="s">
        <v>7</v>
      </c>
      <c r="E10" s="95" t="s">
        <v>243</v>
      </c>
      <c r="F10" s="96" t="s">
        <v>7</v>
      </c>
      <c r="G10" s="95" t="s">
        <v>243</v>
      </c>
      <c r="H10" s="96" t="s">
        <v>7</v>
      </c>
      <c r="I10" s="95" t="s">
        <v>243</v>
      </c>
      <c r="J10" s="96" t="s">
        <v>7</v>
      </c>
      <c r="K10" s="95" t="s">
        <v>243</v>
      </c>
      <c r="L10" s="96" t="s">
        <v>7</v>
      </c>
      <c r="M10" s="95" t="s">
        <v>243</v>
      </c>
      <c r="N10" s="96" t="s">
        <v>7</v>
      </c>
      <c r="O10" s="95" t="s">
        <v>243</v>
      </c>
      <c r="P10" s="96" t="s">
        <v>7</v>
      </c>
      <c r="Q10" s="95" t="s">
        <v>243</v>
      </c>
      <c r="R10" s="96" t="s">
        <v>7</v>
      </c>
      <c r="S10" s="95" t="s">
        <v>243</v>
      </c>
      <c r="T10" s="96" t="s">
        <v>7</v>
      </c>
      <c r="U10" s="95" t="s">
        <v>243</v>
      </c>
      <c r="V10" s="96" t="s">
        <v>7</v>
      </c>
      <c r="W10" s="95" t="s">
        <v>243</v>
      </c>
      <c r="X10" s="96" t="s">
        <v>7</v>
      </c>
      <c r="Y10" s="96" t="s">
        <v>9</v>
      </c>
    </row>
    <row r="11" spans="1:25" ht="10.5">
      <c r="A11" s="97"/>
      <c r="B11" s="97"/>
      <c r="C11" s="98"/>
      <c r="D11" s="99"/>
      <c r="E11" s="98"/>
      <c r="F11" s="99"/>
      <c r="G11" s="98"/>
      <c r="H11" s="99"/>
      <c r="I11" s="98"/>
      <c r="J11" s="99"/>
      <c r="K11" s="98"/>
      <c r="L11" s="99"/>
      <c r="M11" s="98"/>
      <c r="N11" s="99"/>
      <c r="O11" s="98"/>
      <c r="P11" s="99"/>
      <c r="Q11" s="98"/>
      <c r="R11" s="99"/>
      <c r="S11" s="98"/>
      <c r="T11" s="99"/>
      <c r="U11" s="98"/>
      <c r="V11" s="99"/>
      <c r="W11" s="98"/>
      <c r="X11" s="99"/>
      <c r="Y11" s="99"/>
    </row>
    <row r="12" spans="1:25" ht="12">
      <c r="A12" s="30" t="s">
        <v>244</v>
      </c>
      <c r="B12" s="100"/>
      <c r="C12" s="101"/>
      <c r="D12" s="102"/>
      <c r="E12" s="101"/>
      <c r="F12" s="102"/>
      <c r="G12" s="101"/>
      <c r="H12" s="102"/>
      <c r="I12" s="101"/>
      <c r="J12" s="102"/>
      <c r="K12" s="101"/>
      <c r="L12" s="102"/>
      <c r="M12" s="101"/>
      <c r="N12" s="102"/>
      <c r="O12" s="101"/>
      <c r="P12" s="102"/>
      <c r="Q12" s="101"/>
      <c r="R12" s="102"/>
      <c r="S12" s="101"/>
      <c r="T12" s="102"/>
      <c r="U12" s="101"/>
      <c r="V12" s="97"/>
      <c r="W12" s="101"/>
      <c r="X12" s="97"/>
      <c r="Y12" s="97"/>
    </row>
    <row r="13" spans="1:25" ht="12.75">
      <c r="A13" s="103"/>
      <c r="B13" s="100" t="s">
        <v>34</v>
      </c>
      <c r="C13" s="101"/>
      <c r="D13" s="102"/>
      <c r="E13" s="101"/>
      <c r="F13" s="102"/>
      <c r="G13" s="101"/>
      <c r="H13" s="102"/>
      <c r="I13" s="101"/>
      <c r="J13" s="102"/>
      <c r="K13" s="101"/>
      <c r="L13" s="102"/>
      <c r="M13" s="101"/>
      <c r="N13" s="102"/>
      <c r="O13" s="101"/>
      <c r="P13" s="102"/>
      <c r="Q13" s="101"/>
      <c r="R13" s="102"/>
      <c r="S13" s="101"/>
      <c r="T13" s="102"/>
      <c r="U13" s="101"/>
      <c r="V13" s="97"/>
      <c r="W13" s="101"/>
      <c r="X13" s="97"/>
      <c r="Y13" s="97"/>
    </row>
    <row r="14" spans="1:25" ht="10.5">
      <c r="A14" s="82"/>
      <c r="B14" s="82" t="s">
        <v>35</v>
      </c>
      <c r="C14" s="39">
        <v>409</v>
      </c>
      <c r="D14" s="104">
        <v>395</v>
      </c>
      <c r="E14" s="39">
        <v>17816</v>
      </c>
      <c r="F14" s="104">
        <v>19345</v>
      </c>
      <c r="G14" s="39">
        <v>2452</v>
      </c>
      <c r="H14" s="104">
        <v>2416</v>
      </c>
      <c r="I14" s="39">
        <v>312</v>
      </c>
      <c r="J14" s="104">
        <v>261</v>
      </c>
      <c r="K14" s="39">
        <v>13</v>
      </c>
      <c r="L14" s="104">
        <v>11</v>
      </c>
      <c r="M14" s="39">
        <v>0</v>
      </c>
      <c r="N14" s="104">
        <v>2</v>
      </c>
      <c r="O14" s="39">
        <v>0</v>
      </c>
      <c r="P14" s="104">
        <v>0</v>
      </c>
      <c r="Q14" s="39">
        <v>0</v>
      </c>
      <c r="R14" s="104">
        <v>0</v>
      </c>
      <c r="S14" s="39">
        <v>0</v>
      </c>
      <c r="T14" s="104">
        <v>0</v>
      </c>
      <c r="U14" s="39">
        <v>0</v>
      </c>
      <c r="V14" s="104">
        <v>0</v>
      </c>
      <c r="W14" s="39">
        <f>C14+E14+G14+I14+K14+M14+O14+Q14+S14+U14</f>
        <v>21002</v>
      </c>
      <c r="X14" s="104">
        <f>D14+F14+H14+J14+L14+N14+P14+R14+T14+V14</f>
        <v>22430</v>
      </c>
      <c r="Y14" s="105">
        <f>SUM(W14:X14)</f>
        <v>43432</v>
      </c>
    </row>
    <row r="15" spans="1:25" ht="10.5">
      <c r="A15" s="82"/>
      <c r="B15" s="82" t="s">
        <v>308</v>
      </c>
      <c r="C15" s="39">
        <v>1</v>
      </c>
      <c r="D15" s="104">
        <v>2</v>
      </c>
      <c r="E15" s="39">
        <v>1884</v>
      </c>
      <c r="F15" s="104">
        <v>1659</v>
      </c>
      <c r="G15" s="39">
        <v>1545</v>
      </c>
      <c r="H15" s="104">
        <v>1285</v>
      </c>
      <c r="I15" s="39">
        <v>95</v>
      </c>
      <c r="J15" s="104">
        <v>61</v>
      </c>
      <c r="K15" s="39">
        <v>1</v>
      </c>
      <c r="L15" s="104">
        <v>0</v>
      </c>
      <c r="M15" s="39">
        <v>1</v>
      </c>
      <c r="N15" s="104">
        <v>2</v>
      </c>
      <c r="O15" s="39">
        <v>0</v>
      </c>
      <c r="P15" s="104">
        <v>0</v>
      </c>
      <c r="Q15" s="39">
        <v>0</v>
      </c>
      <c r="R15" s="104">
        <v>0</v>
      </c>
      <c r="S15" s="39">
        <v>0</v>
      </c>
      <c r="T15" s="104">
        <v>0</v>
      </c>
      <c r="U15" s="39">
        <v>0</v>
      </c>
      <c r="V15" s="104">
        <v>0</v>
      </c>
      <c r="W15" s="39">
        <f>C15+E15+G15+I15+K15+M15+O15+Q15+S15+U15</f>
        <v>3527</v>
      </c>
      <c r="X15" s="104">
        <f>D15+F15+H15+J15+L15+N15+P15+R15+T15+V15</f>
        <v>3009</v>
      </c>
      <c r="Y15" s="105">
        <f>SUM(W15:X15)</f>
        <v>6536</v>
      </c>
    </row>
    <row r="16" spans="1:25" ht="10.5">
      <c r="A16" s="82"/>
      <c r="B16" s="82"/>
      <c r="C16" s="39"/>
      <c r="D16" s="104"/>
      <c r="E16" s="39"/>
      <c r="F16" s="104"/>
      <c r="G16" s="39"/>
      <c r="H16" s="104"/>
      <c r="I16" s="39"/>
      <c r="J16" s="104"/>
      <c r="K16" s="39"/>
      <c r="L16" s="104"/>
      <c r="M16" s="39"/>
      <c r="N16" s="104"/>
      <c r="O16" s="39"/>
      <c r="P16" s="104"/>
      <c r="Q16" s="39"/>
      <c r="R16" s="104"/>
      <c r="S16" s="39"/>
      <c r="T16" s="104"/>
      <c r="U16" s="39"/>
      <c r="V16" s="104"/>
      <c r="W16" s="39"/>
      <c r="X16" s="104"/>
      <c r="Y16" s="105"/>
    </row>
    <row r="17" spans="1:25" ht="12">
      <c r="A17" s="30" t="s">
        <v>245</v>
      </c>
      <c r="B17" s="102"/>
      <c r="C17" s="39"/>
      <c r="D17" s="105"/>
      <c r="E17" s="39"/>
      <c r="F17" s="105"/>
      <c r="G17" s="39"/>
      <c r="H17" s="105"/>
      <c r="I17" s="39"/>
      <c r="J17" s="105"/>
      <c r="K17" s="39"/>
      <c r="L17" s="105"/>
      <c r="M17" s="39"/>
      <c r="N17" s="105"/>
      <c r="O17" s="39"/>
      <c r="P17" s="105"/>
      <c r="Q17" s="39"/>
      <c r="R17" s="105"/>
      <c r="S17" s="39"/>
      <c r="T17" s="105"/>
      <c r="U17" s="39"/>
      <c r="V17" s="105"/>
      <c r="W17" s="39"/>
      <c r="X17" s="105"/>
      <c r="Y17" s="105"/>
    </row>
    <row r="18" spans="1:25" ht="12.75">
      <c r="A18" s="103"/>
      <c r="B18" s="100" t="s">
        <v>85</v>
      </c>
      <c r="C18" s="39"/>
      <c r="D18" s="105"/>
      <c r="E18" s="39"/>
      <c r="F18" s="105"/>
      <c r="G18" s="39"/>
      <c r="H18" s="105"/>
      <c r="I18" s="39"/>
      <c r="J18" s="105"/>
      <c r="K18" s="39"/>
      <c r="L18" s="105"/>
      <c r="M18" s="39"/>
      <c r="N18" s="105"/>
      <c r="O18" s="39"/>
      <c r="P18" s="105"/>
      <c r="Q18" s="39"/>
      <c r="R18" s="105"/>
      <c r="S18" s="39"/>
      <c r="T18" s="105"/>
      <c r="U18" s="39"/>
      <c r="V18" s="105"/>
      <c r="W18" s="39"/>
      <c r="X18" s="105"/>
      <c r="Y18" s="105"/>
    </row>
    <row r="19" spans="1:25" ht="10.5">
      <c r="A19" s="82"/>
      <c r="B19" s="82" t="s">
        <v>246</v>
      </c>
      <c r="C19" s="39">
        <v>0</v>
      </c>
      <c r="D19" s="104">
        <v>1</v>
      </c>
      <c r="E19" s="39">
        <v>10</v>
      </c>
      <c r="F19" s="104">
        <v>5</v>
      </c>
      <c r="G19" s="39">
        <v>327</v>
      </c>
      <c r="H19" s="104">
        <v>299</v>
      </c>
      <c r="I19" s="39">
        <v>8882</v>
      </c>
      <c r="J19" s="104">
        <v>11757</v>
      </c>
      <c r="K19" s="39">
        <v>829</v>
      </c>
      <c r="L19" s="104">
        <v>794</v>
      </c>
      <c r="M19" s="39">
        <v>90</v>
      </c>
      <c r="N19" s="104">
        <v>101</v>
      </c>
      <c r="O19" s="39">
        <v>8</v>
      </c>
      <c r="P19" s="104">
        <v>7</v>
      </c>
      <c r="Q19" s="39">
        <v>0</v>
      </c>
      <c r="R19" s="104">
        <v>0</v>
      </c>
      <c r="S19" s="39">
        <v>0</v>
      </c>
      <c r="T19" s="104">
        <v>0</v>
      </c>
      <c r="U19" s="39">
        <v>0</v>
      </c>
      <c r="V19" s="104">
        <v>0</v>
      </c>
      <c r="W19" s="39">
        <f aca="true" t="shared" si="0" ref="W19:X22">C19+E19+G19+I19+K19+M19+O19+Q19+S19+U19</f>
        <v>10146</v>
      </c>
      <c r="X19" s="104">
        <f t="shared" si="0"/>
        <v>12964</v>
      </c>
      <c r="Y19" s="105">
        <f>SUM(W19:X19)</f>
        <v>23110</v>
      </c>
    </row>
    <row r="20" spans="1:25" ht="10.5">
      <c r="A20" s="82"/>
      <c r="B20" s="82" t="s">
        <v>247</v>
      </c>
      <c r="C20" s="39">
        <v>0</v>
      </c>
      <c r="D20" s="104">
        <v>0</v>
      </c>
      <c r="E20" s="39">
        <v>0</v>
      </c>
      <c r="F20" s="104">
        <v>0</v>
      </c>
      <c r="G20" s="39">
        <v>1</v>
      </c>
      <c r="H20" s="104">
        <v>5</v>
      </c>
      <c r="I20" s="39">
        <v>131</v>
      </c>
      <c r="J20" s="104">
        <v>293</v>
      </c>
      <c r="K20" s="39">
        <v>73</v>
      </c>
      <c r="L20" s="104">
        <v>101</v>
      </c>
      <c r="M20" s="39">
        <v>16</v>
      </c>
      <c r="N20" s="104">
        <v>27</v>
      </c>
      <c r="O20" s="39">
        <v>2</v>
      </c>
      <c r="P20" s="104">
        <v>3</v>
      </c>
      <c r="Q20" s="39">
        <v>0</v>
      </c>
      <c r="R20" s="104">
        <v>1</v>
      </c>
      <c r="S20" s="39">
        <v>0</v>
      </c>
      <c r="T20" s="104">
        <v>1</v>
      </c>
      <c r="U20" s="39">
        <v>0</v>
      </c>
      <c r="V20" s="104">
        <v>0</v>
      </c>
      <c r="W20" s="39">
        <f t="shared" si="0"/>
        <v>223</v>
      </c>
      <c r="X20" s="104">
        <f t="shared" si="0"/>
        <v>431</v>
      </c>
      <c r="Y20" s="105">
        <f>SUM(W20:X20)</f>
        <v>654</v>
      </c>
    </row>
    <row r="21" spans="1:25" ht="10.5">
      <c r="A21" s="82"/>
      <c r="B21" s="82" t="s">
        <v>248</v>
      </c>
      <c r="C21" s="39">
        <v>0</v>
      </c>
      <c r="D21" s="104">
        <v>0</v>
      </c>
      <c r="E21" s="39">
        <v>1</v>
      </c>
      <c r="F21" s="104">
        <v>0</v>
      </c>
      <c r="G21" s="39">
        <v>33</v>
      </c>
      <c r="H21" s="104">
        <v>17</v>
      </c>
      <c r="I21" s="39">
        <v>5653</v>
      </c>
      <c r="J21" s="104">
        <v>4683</v>
      </c>
      <c r="K21" s="39">
        <v>1981</v>
      </c>
      <c r="L21" s="104">
        <v>1580</v>
      </c>
      <c r="M21" s="39">
        <v>443</v>
      </c>
      <c r="N21" s="104">
        <v>284</v>
      </c>
      <c r="O21" s="39">
        <v>49</v>
      </c>
      <c r="P21" s="104">
        <v>34</v>
      </c>
      <c r="Q21" s="39">
        <v>5</v>
      </c>
      <c r="R21" s="104">
        <v>1</v>
      </c>
      <c r="S21" s="39">
        <v>0</v>
      </c>
      <c r="T21" s="104">
        <v>0</v>
      </c>
      <c r="U21" s="39">
        <v>0</v>
      </c>
      <c r="V21" s="104">
        <v>0</v>
      </c>
      <c r="W21" s="39">
        <f t="shared" si="0"/>
        <v>8165</v>
      </c>
      <c r="X21" s="104">
        <f t="shared" si="0"/>
        <v>6599</v>
      </c>
      <c r="Y21" s="105">
        <f>SUM(W21:X21)</f>
        <v>14764</v>
      </c>
    </row>
    <row r="22" spans="1:25" ht="10.5">
      <c r="A22" s="82"/>
      <c r="B22" s="82" t="s">
        <v>249</v>
      </c>
      <c r="C22" s="39">
        <v>0</v>
      </c>
      <c r="D22" s="104">
        <v>0</v>
      </c>
      <c r="E22" s="39">
        <v>0</v>
      </c>
      <c r="F22" s="104">
        <v>1</v>
      </c>
      <c r="G22" s="39">
        <v>0</v>
      </c>
      <c r="H22" s="104">
        <v>0</v>
      </c>
      <c r="I22" s="39">
        <v>1993</v>
      </c>
      <c r="J22" s="104">
        <v>1900</v>
      </c>
      <c r="K22" s="39">
        <v>1970</v>
      </c>
      <c r="L22" s="104">
        <v>1719</v>
      </c>
      <c r="M22" s="39">
        <v>397</v>
      </c>
      <c r="N22" s="104">
        <v>208</v>
      </c>
      <c r="O22" s="39">
        <v>80</v>
      </c>
      <c r="P22" s="104">
        <v>27</v>
      </c>
      <c r="Q22" s="39">
        <v>14</v>
      </c>
      <c r="R22" s="104">
        <v>15</v>
      </c>
      <c r="S22" s="39">
        <v>2</v>
      </c>
      <c r="T22" s="104">
        <v>2</v>
      </c>
      <c r="U22" s="39">
        <v>0</v>
      </c>
      <c r="V22" s="104">
        <v>1</v>
      </c>
      <c r="W22" s="39">
        <f t="shared" si="0"/>
        <v>4456</v>
      </c>
      <c r="X22" s="104">
        <f t="shared" si="0"/>
        <v>3873</v>
      </c>
      <c r="Y22" s="105">
        <f>SUM(W22:X22)</f>
        <v>8329</v>
      </c>
    </row>
    <row r="23" spans="1:25" ht="10.5">
      <c r="A23" s="83"/>
      <c r="B23" s="82"/>
      <c r="C23" s="39"/>
      <c r="D23" s="104"/>
      <c r="E23" s="39"/>
      <c r="F23" s="104"/>
      <c r="G23" s="39"/>
      <c r="H23" s="104"/>
      <c r="I23" s="39"/>
      <c r="J23" s="104"/>
      <c r="K23" s="39"/>
      <c r="L23" s="104"/>
      <c r="M23" s="39"/>
      <c r="N23" s="104"/>
      <c r="O23" s="39"/>
      <c r="P23" s="104"/>
      <c r="Q23" s="39"/>
      <c r="R23" s="104"/>
      <c r="S23" s="39"/>
      <c r="T23" s="104"/>
      <c r="U23" s="39"/>
      <c r="V23" s="104"/>
      <c r="W23" s="39"/>
      <c r="X23" s="104"/>
      <c r="Y23" s="105"/>
    </row>
    <row r="24" spans="1:25" ht="12">
      <c r="A24" s="30" t="s">
        <v>250</v>
      </c>
      <c r="B24" s="102"/>
      <c r="C24" s="39"/>
      <c r="D24" s="105"/>
      <c r="E24" s="39"/>
      <c r="F24" s="105"/>
      <c r="G24" s="39"/>
      <c r="H24" s="105"/>
      <c r="I24" s="39"/>
      <c r="J24" s="105"/>
      <c r="K24" s="39"/>
      <c r="L24" s="105"/>
      <c r="M24" s="39"/>
      <c r="N24" s="105"/>
      <c r="O24" s="39"/>
      <c r="P24" s="105"/>
      <c r="Q24" s="39"/>
      <c r="R24" s="105"/>
      <c r="S24" s="39"/>
      <c r="T24" s="105"/>
      <c r="U24" s="39"/>
      <c r="V24" s="105"/>
      <c r="W24" s="39"/>
      <c r="X24" s="105"/>
      <c r="Y24" s="105"/>
    </row>
    <row r="25" spans="1:25" ht="12.75">
      <c r="A25" s="103"/>
      <c r="B25" s="100" t="s">
        <v>134</v>
      </c>
      <c r="C25" s="39"/>
      <c r="D25" s="105"/>
      <c r="E25" s="39"/>
      <c r="F25" s="105"/>
      <c r="G25" s="39"/>
      <c r="H25" s="105"/>
      <c r="I25" s="39"/>
      <c r="J25" s="105"/>
      <c r="K25" s="39"/>
      <c r="L25" s="105"/>
      <c r="M25" s="39"/>
      <c r="N25" s="105"/>
      <c r="O25" s="39"/>
      <c r="P25" s="105"/>
      <c r="Q25" s="39"/>
      <c r="R25" s="105"/>
      <c r="S25" s="39"/>
      <c r="T25" s="105"/>
      <c r="U25" s="39"/>
      <c r="V25" s="105"/>
      <c r="W25" s="39"/>
      <c r="X25" s="105"/>
      <c r="Y25" s="105"/>
    </row>
    <row r="26" spans="1:25" ht="10.5">
      <c r="A26" s="102"/>
      <c r="B26" s="82" t="s">
        <v>251</v>
      </c>
      <c r="C26" s="39">
        <v>1</v>
      </c>
      <c r="D26" s="104">
        <v>0</v>
      </c>
      <c r="E26" s="39">
        <v>0</v>
      </c>
      <c r="F26" s="104">
        <v>0</v>
      </c>
      <c r="G26" s="39">
        <v>0</v>
      </c>
      <c r="H26" s="104">
        <v>0</v>
      </c>
      <c r="I26" s="39">
        <v>4</v>
      </c>
      <c r="J26" s="104">
        <v>1</v>
      </c>
      <c r="K26" s="39">
        <v>290</v>
      </c>
      <c r="L26" s="104">
        <v>271</v>
      </c>
      <c r="M26" s="39">
        <v>6867</v>
      </c>
      <c r="N26" s="104">
        <v>10326</v>
      </c>
      <c r="O26" s="39">
        <v>792</v>
      </c>
      <c r="P26" s="104">
        <v>765</v>
      </c>
      <c r="Q26" s="39">
        <v>82</v>
      </c>
      <c r="R26" s="104">
        <v>92</v>
      </c>
      <c r="S26" s="39">
        <v>8</v>
      </c>
      <c r="T26" s="104">
        <v>9</v>
      </c>
      <c r="U26" s="39">
        <v>2</v>
      </c>
      <c r="V26" s="104">
        <v>1</v>
      </c>
      <c r="W26" s="39">
        <f aca="true" t="shared" si="1" ref="W26:X28">C26+E26+G26+I26+K26+M26+O26+Q26+S26+U26</f>
        <v>8046</v>
      </c>
      <c r="X26" s="104">
        <f t="shared" si="1"/>
        <v>11465</v>
      </c>
      <c r="Y26" s="105">
        <f>SUM(W26:X26)</f>
        <v>19511</v>
      </c>
    </row>
    <row r="27" spans="1:25" ht="10.5">
      <c r="A27" s="102"/>
      <c r="B27" s="82" t="s">
        <v>252</v>
      </c>
      <c r="C27" s="39">
        <v>0</v>
      </c>
      <c r="D27" s="104">
        <v>0</v>
      </c>
      <c r="E27" s="39">
        <v>0</v>
      </c>
      <c r="F27" s="104">
        <v>0</v>
      </c>
      <c r="G27" s="39">
        <v>0</v>
      </c>
      <c r="H27" s="104">
        <v>0</v>
      </c>
      <c r="I27" s="39">
        <v>0</v>
      </c>
      <c r="J27" s="104">
        <v>0</v>
      </c>
      <c r="K27" s="39">
        <v>3</v>
      </c>
      <c r="L27" s="104">
        <v>2</v>
      </c>
      <c r="M27" s="39">
        <v>96</v>
      </c>
      <c r="N27" s="104">
        <v>318</v>
      </c>
      <c r="O27" s="39">
        <v>68</v>
      </c>
      <c r="P27" s="104">
        <v>131</v>
      </c>
      <c r="Q27" s="39">
        <v>21</v>
      </c>
      <c r="R27" s="104">
        <v>18</v>
      </c>
      <c r="S27" s="39">
        <v>2</v>
      </c>
      <c r="T27" s="104">
        <v>4</v>
      </c>
      <c r="U27" s="39">
        <v>1</v>
      </c>
      <c r="V27" s="104">
        <v>0</v>
      </c>
      <c r="W27" s="39">
        <f t="shared" si="1"/>
        <v>191</v>
      </c>
      <c r="X27" s="104">
        <f t="shared" si="1"/>
        <v>473</v>
      </c>
      <c r="Y27" s="105">
        <f>SUM(W27:X27)</f>
        <v>664</v>
      </c>
    </row>
    <row r="28" spans="1:25" ht="10.5">
      <c r="A28" s="102"/>
      <c r="B28" s="82" t="s">
        <v>253</v>
      </c>
      <c r="C28" s="39">
        <v>0</v>
      </c>
      <c r="D28" s="104">
        <v>0</v>
      </c>
      <c r="E28" s="39">
        <v>0</v>
      </c>
      <c r="F28" s="104">
        <v>0</v>
      </c>
      <c r="G28" s="39">
        <v>0</v>
      </c>
      <c r="H28" s="104">
        <v>0</v>
      </c>
      <c r="I28" s="39">
        <v>0</v>
      </c>
      <c r="J28" s="104">
        <v>0</v>
      </c>
      <c r="K28" s="39">
        <v>29</v>
      </c>
      <c r="L28" s="104">
        <v>19</v>
      </c>
      <c r="M28" s="39">
        <v>5141</v>
      </c>
      <c r="N28" s="104">
        <v>4888</v>
      </c>
      <c r="O28" s="39">
        <v>2133</v>
      </c>
      <c r="P28" s="104">
        <v>1620</v>
      </c>
      <c r="Q28" s="39">
        <v>544</v>
      </c>
      <c r="R28" s="104">
        <v>303</v>
      </c>
      <c r="S28" s="39">
        <v>103</v>
      </c>
      <c r="T28" s="104">
        <v>58</v>
      </c>
      <c r="U28" s="39">
        <v>22</v>
      </c>
      <c r="V28" s="104">
        <v>24</v>
      </c>
      <c r="W28" s="39">
        <f t="shared" si="1"/>
        <v>7972</v>
      </c>
      <c r="X28" s="104">
        <f t="shared" si="1"/>
        <v>6912</v>
      </c>
      <c r="Y28" s="105">
        <f>SUM(W28:X28)</f>
        <v>14884</v>
      </c>
    </row>
    <row r="29" spans="1:25" ht="10.5">
      <c r="A29" s="82"/>
      <c r="B29" s="82" t="s">
        <v>254</v>
      </c>
      <c r="C29" s="39">
        <v>0</v>
      </c>
      <c r="D29" s="104">
        <v>0</v>
      </c>
      <c r="E29" s="39">
        <v>0</v>
      </c>
      <c r="F29" s="104">
        <v>0</v>
      </c>
      <c r="G29" s="39">
        <v>0</v>
      </c>
      <c r="H29" s="104">
        <v>0</v>
      </c>
      <c r="I29" s="39">
        <v>0</v>
      </c>
      <c r="J29" s="104">
        <v>0</v>
      </c>
      <c r="K29" s="39">
        <v>0</v>
      </c>
      <c r="L29" s="104">
        <v>1</v>
      </c>
      <c r="M29" s="39">
        <v>1911</v>
      </c>
      <c r="N29" s="104">
        <v>1870</v>
      </c>
      <c r="O29" s="39">
        <v>1841</v>
      </c>
      <c r="P29" s="104">
        <v>1557</v>
      </c>
      <c r="Q29" s="39">
        <v>453</v>
      </c>
      <c r="R29" s="104">
        <v>335</v>
      </c>
      <c r="S29" s="39">
        <v>91</v>
      </c>
      <c r="T29" s="104">
        <v>53</v>
      </c>
      <c r="U29" s="39">
        <v>22</v>
      </c>
      <c r="V29" s="104">
        <v>12</v>
      </c>
      <c r="W29" s="39">
        <f>C29+E29+G29+I29+K29+M29+O29+Q29+S29+U29</f>
        <v>4318</v>
      </c>
      <c r="X29" s="104">
        <f>D29+F29+H29+J29+L29+N29+P29+R29+T29+V29</f>
        <v>3828</v>
      </c>
      <c r="Y29" s="105">
        <f>SUM(W29:X29)</f>
        <v>8146</v>
      </c>
    </row>
    <row r="30" spans="1:25" ht="10.5">
      <c r="A30" s="82"/>
      <c r="B30" s="82"/>
      <c r="C30" s="39"/>
      <c r="D30" s="104"/>
      <c r="E30" s="39"/>
      <c r="F30" s="104"/>
      <c r="G30" s="39"/>
      <c r="H30" s="104"/>
      <c r="I30" s="39"/>
      <c r="J30" s="104"/>
      <c r="K30" s="39"/>
      <c r="L30" s="104"/>
      <c r="M30" s="39"/>
      <c r="N30" s="104"/>
      <c r="O30" s="39"/>
      <c r="P30" s="104"/>
      <c r="Q30" s="39"/>
      <c r="R30" s="104"/>
      <c r="S30" s="39"/>
      <c r="T30" s="104"/>
      <c r="U30" s="39"/>
      <c r="V30" s="104"/>
      <c r="W30" s="39"/>
      <c r="X30" s="104"/>
      <c r="Y30" s="105"/>
    </row>
    <row r="31" spans="1:25" ht="12.75">
      <c r="A31" s="103"/>
      <c r="B31" s="100" t="s">
        <v>217</v>
      </c>
      <c r="C31" s="39"/>
      <c r="D31" s="105"/>
      <c r="E31" s="39"/>
      <c r="F31" s="105"/>
      <c r="G31" s="39"/>
      <c r="H31" s="105"/>
      <c r="I31" s="39"/>
      <c r="J31" s="105"/>
      <c r="K31" s="39"/>
      <c r="L31" s="105"/>
      <c r="M31" s="39"/>
      <c r="N31" s="105"/>
      <c r="O31" s="39"/>
      <c r="P31" s="105"/>
      <c r="Q31" s="39"/>
      <c r="R31" s="105"/>
      <c r="S31" s="39"/>
      <c r="T31" s="105"/>
      <c r="U31" s="39"/>
      <c r="V31" s="105"/>
      <c r="W31" s="39"/>
      <c r="X31" s="104"/>
      <c r="Y31" s="105"/>
    </row>
    <row r="32" spans="1:25" ht="10.5">
      <c r="A32" s="102"/>
      <c r="B32" s="82" t="s">
        <v>255</v>
      </c>
      <c r="C32" s="39">
        <v>0</v>
      </c>
      <c r="D32" s="104">
        <v>0</v>
      </c>
      <c r="E32" s="39">
        <v>0</v>
      </c>
      <c r="F32" s="104">
        <v>0</v>
      </c>
      <c r="G32" s="39">
        <v>0</v>
      </c>
      <c r="H32" s="104">
        <v>0</v>
      </c>
      <c r="I32" s="39">
        <v>0</v>
      </c>
      <c r="J32" s="104">
        <v>0</v>
      </c>
      <c r="K32" s="39">
        <v>0</v>
      </c>
      <c r="L32" s="104">
        <v>0</v>
      </c>
      <c r="M32" s="39">
        <v>0</v>
      </c>
      <c r="N32" s="104">
        <v>0</v>
      </c>
      <c r="O32" s="39">
        <v>45</v>
      </c>
      <c r="P32" s="104">
        <v>46</v>
      </c>
      <c r="Q32" s="39">
        <v>24</v>
      </c>
      <c r="R32" s="104">
        <v>42</v>
      </c>
      <c r="S32" s="39">
        <v>19</v>
      </c>
      <c r="T32" s="104">
        <v>17</v>
      </c>
      <c r="U32" s="39">
        <v>5</v>
      </c>
      <c r="V32" s="104">
        <v>15</v>
      </c>
      <c r="W32" s="39">
        <f aca="true" t="shared" si="2" ref="W32:X34">C32+E32+G32+I32+K32+M32+O32+Q32+S32+U32</f>
        <v>93</v>
      </c>
      <c r="X32" s="104">
        <f t="shared" si="2"/>
        <v>120</v>
      </c>
      <c r="Y32" s="105">
        <f>SUM(W32:X32)</f>
        <v>213</v>
      </c>
    </row>
    <row r="33" spans="1:25" ht="10.5">
      <c r="A33" s="102"/>
      <c r="B33" s="82" t="s">
        <v>256</v>
      </c>
      <c r="C33" s="39">
        <v>0</v>
      </c>
      <c r="D33" s="104">
        <v>0</v>
      </c>
      <c r="E33" s="39">
        <v>0</v>
      </c>
      <c r="F33" s="104">
        <v>0</v>
      </c>
      <c r="G33" s="39">
        <v>0</v>
      </c>
      <c r="H33" s="104">
        <v>0</v>
      </c>
      <c r="I33" s="39">
        <v>0</v>
      </c>
      <c r="J33" s="104">
        <v>0</v>
      </c>
      <c r="K33" s="39">
        <v>0</v>
      </c>
      <c r="L33" s="104">
        <v>0</v>
      </c>
      <c r="M33" s="39">
        <v>0</v>
      </c>
      <c r="N33" s="104">
        <v>1</v>
      </c>
      <c r="O33" s="39">
        <v>1451</v>
      </c>
      <c r="P33" s="104">
        <v>1497</v>
      </c>
      <c r="Q33" s="39">
        <v>1475</v>
      </c>
      <c r="R33" s="104">
        <v>1379</v>
      </c>
      <c r="S33" s="39">
        <v>400</v>
      </c>
      <c r="T33" s="106">
        <v>311</v>
      </c>
      <c r="U33" s="194">
        <v>123</v>
      </c>
      <c r="V33" s="194">
        <v>113</v>
      </c>
      <c r="W33" s="39">
        <f t="shared" si="2"/>
        <v>3449</v>
      </c>
      <c r="X33" s="104">
        <f t="shared" si="2"/>
        <v>3301</v>
      </c>
      <c r="Y33" s="105">
        <f>SUM(W33:X33)</f>
        <v>6750</v>
      </c>
    </row>
    <row r="34" spans="1:25" ht="10.5">
      <c r="A34" s="102"/>
      <c r="B34" s="82" t="s">
        <v>257</v>
      </c>
      <c r="C34" s="39">
        <v>0</v>
      </c>
      <c r="D34" s="104">
        <v>0</v>
      </c>
      <c r="E34" s="39">
        <v>0</v>
      </c>
      <c r="F34" s="104">
        <v>0</v>
      </c>
      <c r="G34" s="39">
        <v>0</v>
      </c>
      <c r="H34" s="104">
        <v>0</v>
      </c>
      <c r="I34" s="39">
        <v>0</v>
      </c>
      <c r="J34" s="104">
        <v>0</v>
      </c>
      <c r="K34" s="39">
        <v>0</v>
      </c>
      <c r="L34" s="104">
        <v>0</v>
      </c>
      <c r="M34" s="39">
        <v>0</v>
      </c>
      <c r="N34" s="104">
        <v>0</v>
      </c>
      <c r="O34" s="39">
        <v>8</v>
      </c>
      <c r="P34" s="104">
        <v>9</v>
      </c>
      <c r="Q34" s="39">
        <v>5</v>
      </c>
      <c r="R34" s="104">
        <v>9</v>
      </c>
      <c r="S34" s="39">
        <v>5</v>
      </c>
      <c r="T34" s="106">
        <v>3</v>
      </c>
      <c r="U34" s="194">
        <v>3</v>
      </c>
      <c r="V34" s="194">
        <v>1</v>
      </c>
      <c r="W34" s="39">
        <f t="shared" si="2"/>
        <v>21</v>
      </c>
      <c r="X34" s="104">
        <f t="shared" si="2"/>
        <v>22</v>
      </c>
      <c r="Y34" s="105">
        <f>SUM(W34:X34)</f>
        <v>43</v>
      </c>
    </row>
    <row r="35" spans="1:25" ht="10.5">
      <c r="A35" s="82"/>
      <c r="B35" s="82"/>
      <c r="C35" s="101"/>
      <c r="D35" s="82"/>
      <c r="E35" s="101"/>
      <c r="F35" s="82"/>
      <c r="G35" s="101"/>
      <c r="H35" s="82"/>
      <c r="I35" s="101"/>
      <c r="J35" s="82"/>
      <c r="K35" s="101"/>
      <c r="L35" s="82"/>
      <c r="M35" s="101"/>
      <c r="N35" s="82"/>
      <c r="O35" s="101"/>
      <c r="P35" s="82"/>
      <c r="Q35" s="101"/>
      <c r="R35" s="82"/>
      <c r="S35" s="101"/>
      <c r="T35" s="82"/>
      <c r="U35" s="101"/>
      <c r="V35" s="84"/>
      <c r="W35" s="101"/>
      <c r="X35" s="82"/>
      <c r="Y35" s="82"/>
    </row>
    <row r="36" spans="1:25" ht="10.5">
      <c r="A36" s="82"/>
      <c r="B36" s="83" t="s">
        <v>437</v>
      </c>
      <c r="C36" s="101"/>
      <c r="D36" s="82"/>
      <c r="E36" s="101"/>
      <c r="F36" s="82"/>
      <c r="G36" s="101"/>
      <c r="H36" s="82"/>
      <c r="I36" s="101"/>
      <c r="J36" s="82"/>
      <c r="K36" s="101"/>
      <c r="L36" s="82"/>
      <c r="M36" s="101"/>
      <c r="N36" s="82"/>
      <c r="O36" s="101"/>
      <c r="P36" s="82"/>
      <c r="Q36" s="101"/>
      <c r="R36" s="82"/>
      <c r="S36" s="101"/>
      <c r="T36" s="82"/>
      <c r="U36" s="101"/>
      <c r="V36" s="84"/>
      <c r="W36" s="101"/>
      <c r="X36" s="82"/>
      <c r="Y36" s="82"/>
    </row>
    <row r="37" spans="1:25" ht="10.5">
      <c r="A37" s="102"/>
      <c r="B37" s="82" t="s">
        <v>0</v>
      </c>
      <c r="C37" s="39">
        <v>0</v>
      </c>
      <c r="D37" s="104">
        <v>0</v>
      </c>
      <c r="E37" s="39">
        <v>0</v>
      </c>
      <c r="F37" s="104">
        <v>0</v>
      </c>
      <c r="G37" s="39">
        <v>0</v>
      </c>
      <c r="H37" s="104">
        <v>0</v>
      </c>
      <c r="I37" s="39">
        <v>0</v>
      </c>
      <c r="J37" s="104">
        <v>0</v>
      </c>
      <c r="K37" s="39">
        <v>0</v>
      </c>
      <c r="L37" s="104">
        <v>0</v>
      </c>
      <c r="M37" s="39">
        <v>0</v>
      </c>
      <c r="N37" s="104">
        <v>0</v>
      </c>
      <c r="O37" s="39">
        <v>2</v>
      </c>
      <c r="P37" s="104">
        <v>5</v>
      </c>
      <c r="Q37" s="39">
        <v>2</v>
      </c>
      <c r="R37" s="104">
        <v>3</v>
      </c>
      <c r="S37" s="39">
        <v>4</v>
      </c>
      <c r="T37" s="104">
        <v>6</v>
      </c>
      <c r="U37" s="39">
        <v>3</v>
      </c>
      <c r="V37" s="106">
        <v>5</v>
      </c>
      <c r="W37" s="39">
        <f>C37+E37+G37+I37+K37+M37+O37+Q37+S37+U37</f>
        <v>11</v>
      </c>
      <c r="X37" s="104">
        <f>D37+F37+H37+J37+L37+N37+P37+R37+T37+V37</f>
        <v>19</v>
      </c>
      <c r="Y37" s="105">
        <f>SUM(W37:X37)</f>
        <v>30</v>
      </c>
    </row>
    <row r="38" spans="1:25" ht="10.5">
      <c r="A38" s="102"/>
      <c r="B38" s="82" t="s">
        <v>1</v>
      </c>
      <c r="C38" s="39">
        <v>0</v>
      </c>
      <c r="D38" s="104">
        <v>0</v>
      </c>
      <c r="E38" s="39">
        <v>0</v>
      </c>
      <c r="F38" s="104">
        <v>0</v>
      </c>
      <c r="G38" s="39">
        <v>0</v>
      </c>
      <c r="H38" s="104">
        <v>0</v>
      </c>
      <c r="I38" s="39">
        <v>0</v>
      </c>
      <c r="J38" s="104">
        <v>0</v>
      </c>
      <c r="K38" s="39">
        <v>0</v>
      </c>
      <c r="L38" s="104">
        <v>0</v>
      </c>
      <c r="M38" s="39">
        <v>2</v>
      </c>
      <c r="N38" s="104">
        <v>0</v>
      </c>
      <c r="O38" s="39">
        <v>376</v>
      </c>
      <c r="P38" s="104">
        <v>104</v>
      </c>
      <c r="Q38" s="39">
        <v>294</v>
      </c>
      <c r="R38" s="104">
        <v>103</v>
      </c>
      <c r="S38" s="39">
        <v>170</v>
      </c>
      <c r="T38" s="104">
        <v>107</v>
      </c>
      <c r="U38" s="39">
        <v>128</v>
      </c>
      <c r="V38" s="106">
        <v>143</v>
      </c>
      <c r="W38" s="39">
        <f>C38+E38+G38+I38+K38+M38+O38+Q38+S38+U38</f>
        <v>970</v>
      </c>
      <c r="X38" s="104">
        <f>D38+F38+H38+J38+L38+N38+P38+R38+T38+V38</f>
        <v>457</v>
      </c>
      <c r="Y38" s="105">
        <f>SUM(W38:X38)</f>
        <v>1427</v>
      </c>
    </row>
    <row r="39" spans="1:25" ht="10.5">
      <c r="A39" s="82"/>
      <c r="B39" s="82"/>
      <c r="C39" s="101"/>
      <c r="D39" s="82"/>
      <c r="E39" s="101"/>
      <c r="F39" s="82"/>
      <c r="G39" s="101"/>
      <c r="H39" s="82"/>
      <c r="I39" s="101"/>
      <c r="J39" s="82"/>
      <c r="K39" s="101"/>
      <c r="L39" s="82"/>
      <c r="M39" s="101"/>
      <c r="N39" s="82"/>
      <c r="O39" s="101"/>
      <c r="P39" s="82"/>
      <c r="Q39" s="101"/>
      <c r="R39" s="82"/>
      <c r="S39" s="101"/>
      <c r="T39" s="82"/>
      <c r="U39" s="101"/>
      <c r="V39" s="84"/>
      <c r="W39" s="101"/>
      <c r="X39" s="82"/>
      <c r="Y39" s="82"/>
    </row>
    <row r="40" spans="1:25" ht="12">
      <c r="A40" s="30" t="s">
        <v>293</v>
      </c>
      <c r="B40" s="102"/>
      <c r="C40" s="39"/>
      <c r="D40" s="105"/>
      <c r="E40" s="39"/>
      <c r="F40" s="105"/>
      <c r="G40" s="39"/>
      <c r="H40" s="105"/>
      <c r="I40" s="39"/>
      <c r="J40" s="105"/>
      <c r="K40" s="39"/>
      <c r="L40" s="105"/>
      <c r="M40" s="39"/>
      <c r="N40" s="105"/>
      <c r="O40" s="39"/>
      <c r="P40" s="105"/>
      <c r="Q40" s="39"/>
      <c r="R40" s="105"/>
      <c r="S40" s="39"/>
      <c r="T40" s="105"/>
      <c r="U40" s="39"/>
      <c r="V40" s="105"/>
      <c r="W40" s="39"/>
      <c r="X40" s="105"/>
      <c r="Y40" s="105"/>
    </row>
    <row r="41" spans="1:25" ht="12">
      <c r="A41" s="30"/>
      <c r="B41" s="102" t="s">
        <v>329</v>
      </c>
      <c r="C41" s="39">
        <v>0</v>
      </c>
      <c r="D41" s="104">
        <v>0</v>
      </c>
      <c r="E41" s="39">
        <v>0</v>
      </c>
      <c r="F41" s="104">
        <v>0</v>
      </c>
      <c r="G41" s="39">
        <v>0</v>
      </c>
      <c r="H41" s="104">
        <v>0</v>
      </c>
      <c r="I41" s="39">
        <v>4</v>
      </c>
      <c r="J41" s="104">
        <v>36</v>
      </c>
      <c r="K41" s="39">
        <v>1</v>
      </c>
      <c r="L41" s="104">
        <v>17</v>
      </c>
      <c r="M41" s="39">
        <v>1</v>
      </c>
      <c r="N41" s="104">
        <v>6</v>
      </c>
      <c r="O41" s="39">
        <v>0</v>
      </c>
      <c r="P41" s="104">
        <v>0</v>
      </c>
      <c r="Q41" s="39">
        <v>0</v>
      </c>
      <c r="R41" s="104">
        <v>0</v>
      </c>
      <c r="S41" s="39">
        <v>0</v>
      </c>
      <c r="T41" s="104">
        <v>0</v>
      </c>
      <c r="U41" s="39">
        <v>0</v>
      </c>
      <c r="V41" s="106">
        <v>0</v>
      </c>
      <c r="W41" s="39">
        <f aca="true" t="shared" si="3" ref="W41:X44">C41+E41+G41+I41+K41+M41+O41+Q41+S41+U41</f>
        <v>6</v>
      </c>
      <c r="X41" s="104">
        <f t="shared" si="3"/>
        <v>59</v>
      </c>
      <c r="Y41" s="105">
        <f>W41+X41</f>
        <v>65</v>
      </c>
    </row>
    <row r="42" spans="1:25" ht="10.5">
      <c r="A42" s="102"/>
      <c r="B42" s="82" t="s">
        <v>254</v>
      </c>
      <c r="C42" s="39">
        <v>0</v>
      </c>
      <c r="D42" s="104">
        <v>0</v>
      </c>
      <c r="E42" s="39">
        <v>0</v>
      </c>
      <c r="F42" s="104">
        <v>0</v>
      </c>
      <c r="G42" s="39">
        <v>0</v>
      </c>
      <c r="H42" s="104">
        <v>0</v>
      </c>
      <c r="I42" s="39">
        <v>0</v>
      </c>
      <c r="J42" s="104">
        <v>0</v>
      </c>
      <c r="K42" s="39">
        <v>0</v>
      </c>
      <c r="L42" s="104">
        <v>0</v>
      </c>
      <c r="M42" s="39">
        <v>2</v>
      </c>
      <c r="N42" s="104">
        <v>33</v>
      </c>
      <c r="O42" s="39">
        <v>5</v>
      </c>
      <c r="P42" s="104">
        <v>30</v>
      </c>
      <c r="Q42" s="39">
        <v>1</v>
      </c>
      <c r="R42" s="104">
        <v>22</v>
      </c>
      <c r="S42" s="39">
        <v>0</v>
      </c>
      <c r="T42" s="104">
        <v>5</v>
      </c>
      <c r="U42" s="39">
        <v>0</v>
      </c>
      <c r="V42" s="106">
        <v>2</v>
      </c>
      <c r="W42" s="39">
        <f t="shared" si="3"/>
        <v>8</v>
      </c>
      <c r="X42" s="104">
        <f t="shared" si="3"/>
        <v>92</v>
      </c>
      <c r="Y42" s="105">
        <f>W42+X42</f>
        <v>100</v>
      </c>
    </row>
    <row r="43" spans="1:25" ht="10.5">
      <c r="A43" s="102"/>
      <c r="B43" s="102" t="s">
        <v>304</v>
      </c>
      <c r="C43" s="39">
        <v>0</v>
      </c>
      <c r="D43" s="104">
        <v>0</v>
      </c>
      <c r="E43" s="39">
        <v>0</v>
      </c>
      <c r="F43" s="104">
        <v>0</v>
      </c>
      <c r="G43" s="39">
        <v>0</v>
      </c>
      <c r="H43" s="104">
        <v>0</v>
      </c>
      <c r="I43" s="39">
        <v>0</v>
      </c>
      <c r="J43" s="104">
        <v>0</v>
      </c>
      <c r="K43" s="39">
        <v>0</v>
      </c>
      <c r="L43" s="104">
        <v>0</v>
      </c>
      <c r="M43" s="39">
        <v>0</v>
      </c>
      <c r="N43" s="104">
        <v>0</v>
      </c>
      <c r="O43" s="39">
        <v>1</v>
      </c>
      <c r="P43" s="104">
        <v>1</v>
      </c>
      <c r="Q43" s="39">
        <v>0</v>
      </c>
      <c r="R43" s="104">
        <v>1</v>
      </c>
      <c r="S43" s="39">
        <v>0</v>
      </c>
      <c r="T43" s="104">
        <v>0</v>
      </c>
      <c r="U43" s="39">
        <v>0</v>
      </c>
      <c r="V43" s="106">
        <v>0</v>
      </c>
      <c r="W43" s="39">
        <f t="shared" si="3"/>
        <v>1</v>
      </c>
      <c r="X43" s="104">
        <f t="shared" si="3"/>
        <v>2</v>
      </c>
      <c r="Y43" s="105">
        <f>W43+X43</f>
        <v>3</v>
      </c>
    </row>
    <row r="44" spans="1:25" ht="10.5">
      <c r="A44" s="102"/>
      <c r="B44" s="102" t="s">
        <v>330</v>
      </c>
      <c r="C44" s="39">
        <v>0</v>
      </c>
      <c r="D44" s="104">
        <v>0</v>
      </c>
      <c r="E44" s="39">
        <v>0</v>
      </c>
      <c r="F44" s="104">
        <v>0</v>
      </c>
      <c r="G44" s="39">
        <v>0</v>
      </c>
      <c r="H44" s="104">
        <v>0</v>
      </c>
      <c r="I44" s="39">
        <v>0</v>
      </c>
      <c r="J44" s="104">
        <v>0</v>
      </c>
      <c r="K44" s="39">
        <v>0</v>
      </c>
      <c r="L44" s="104">
        <v>0</v>
      </c>
      <c r="M44" s="39">
        <v>0</v>
      </c>
      <c r="N44" s="104">
        <v>0</v>
      </c>
      <c r="O44" s="39">
        <v>10</v>
      </c>
      <c r="P44" s="104">
        <v>42</v>
      </c>
      <c r="Q44" s="39">
        <v>14</v>
      </c>
      <c r="R44" s="104">
        <v>41</v>
      </c>
      <c r="S44" s="39">
        <v>4</v>
      </c>
      <c r="T44" s="104">
        <v>18</v>
      </c>
      <c r="U44" s="39">
        <v>1</v>
      </c>
      <c r="V44" s="106">
        <v>6</v>
      </c>
      <c r="W44" s="39">
        <f t="shared" si="3"/>
        <v>29</v>
      </c>
      <c r="X44" s="104">
        <f t="shared" si="3"/>
        <v>107</v>
      </c>
      <c r="Y44" s="105">
        <f>W44+X44</f>
        <v>136</v>
      </c>
    </row>
    <row r="45" spans="1:26" ht="10.5">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104"/>
    </row>
    <row r="46" spans="1:26" ht="21" customHeight="1">
      <c r="A46" s="317" t="s">
        <v>378</v>
      </c>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84"/>
    </row>
    <row r="47" spans="2:26" ht="10.5">
      <c r="B47" s="84"/>
      <c r="C47" s="84"/>
      <c r="D47" s="84"/>
      <c r="E47" s="84"/>
      <c r="F47" s="84"/>
      <c r="G47" s="84"/>
      <c r="H47" s="84"/>
      <c r="I47" s="84"/>
      <c r="J47" s="84"/>
      <c r="K47" s="84"/>
      <c r="L47" s="84"/>
      <c r="M47" s="84"/>
      <c r="N47" s="84"/>
      <c r="O47" s="84"/>
      <c r="P47" s="84"/>
      <c r="Q47" s="84"/>
      <c r="R47" s="84"/>
      <c r="S47" s="84"/>
      <c r="T47" s="84"/>
      <c r="U47" s="84"/>
      <c r="V47" s="84"/>
      <c r="W47" s="84"/>
      <c r="X47" s="84"/>
      <c r="Y47" s="84"/>
      <c r="Z47" s="84"/>
    </row>
  </sheetData>
  <sheetProtection/>
  <mergeCells count="1">
    <mergeCell ref="A46:Y46"/>
  </mergeCells>
  <printOptions horizontalCentered="1"/>
  <pageMargins left="0" right="0" top="0.3937007874015748" bottom="0.1968503937007874" header="0.11811023622047245" footer="0.11811023622047245"/>
  <pageSetup fitToHeight="1" fitToWidth="1" horizontalDpi="600" verticalDpi="600" orientation="landscape" paperSize="9" scale="79"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Z134"/>
  <sheetViews>
    <sheetView zoomScale="115" zoomScaleNormal="115" zoomScalePageLayoutView="0" workbookViewId="0" topLeftCell="A1">
      <selection activeCell="A50" sqref="A50"/>
    </sheetView>
  </sheetViews>
  <sheetFormatPr defaultColWidth="9.33203125" defaultRowHeight="11.25"/>
  <cols>
    <col min="1" max="1" width="3.16015625" style="80" customWidth="1"/>
    <col min="2" max="2" width="55.16015625" style="80" customWidth="1"/>
    <col min="3" max="4" width="8.5" style="80" customWidth="1"/>
    <col min="5" max="25" width="7.66015625" style="80" customWidth="1"/>
    <col min="26" max="16384" width="9.33203125" style="80" customWidth="1"/>
  </cols>
  <sheetData>
    <row r="1" spans="1:25" ht="10.5">
      <c r="A1" s="41"/>
      <c r="B1" s="83"/>
      <c r="C1" s="82"/>
      <c r="D1" s="82"/>
      <c r="E1" s="82"/>
      <c r="F1" s="82"/>
      <c r="G1" s="82"/>
      <c r="H1" s="82"/>
      <c r="I1" s="82"/>
      <c r="J1" s="82"/>
      <c r="K1" s="82"/>
      <c r="L1" s="82"/>
      <c r="M1" s="82"/>
      <c r="N1" s="82"/>
      <c r="O1" s="82"/>
      <c r="P1" s="82"/>
      <c r="Q1" s="82"/>
      <c r="R1" s="82"/>
      <c r="S1" s="82"/>
      <c r="T1" s="82"/>
      <c r="U1" s="82"/>
      <c r="V1" s="84"/>
      <c r="W1" s="84"/>
      <c r="X1" s="84"/>
      <c r="Y1" s="84"/>
    </row>
    <row r="2" spans="1:25" ht="10.5">
      <c r="A2" s="85" t="s">
        <v>33</v>
      </c>
      <c r="B2" s="85"/>
      <c r="C2" s="86"/>
      <c r="D2" s="86"/>
      <c r="E2" s="86"/>
      <c r="F2" s="86"/>
      <c r="G2" s="86"/>
      <c r="H2" s="86"/>
      <c r="I2" s="86"/>
      <c r="J2" s="86"/>
      <c r="K2" s="86"/>
      <c r="L2" s="86"/>
      <c r="M2" s="86"/>
      <c r="N2" s="86"/>
      <c r="O2" s="86"/>
      <c r="P2" s="86"/>
      <c r="Q2" s="86"/>
      <c r="R2" s="86"/>
      <c r="S2" s="86"/>
      <c r="T2" s="86"/>
      <c r="U2" s="86"/>
      <c r="V2" s="87"/>
      <c r="W2" s="87"/>
      <c r="X2" s="87"/>
      <c r="Y2" s="87"/>
    </row>
    <row r="3" spans="1:25" s="283" customFormat="1" ht="12.75">
      <c r="A3" s="272" t="s">
        <v>463</v>
      </c>
      <c r="B3" s="281"/>
      <c r="C3" s="281"/>
      <c r="D3" s="281"/>
      <c r="E3" s="281"/>
      <c r="F3" s="281"/>
      <c r="G3" s="281"/>
      <c r="H3" s="281"/>
      <c r="I3" s="281"/>
      <c r="J3" s="281"/>
      <c r="K3" s="281"/>
      <c r="L3" s="281"/>
      <c r="M3" s="281"/>
      <c r="N3" s="281"/>
      <c r="O3" s="281"/>
      <c r="P3" s="281"/>
      <c r="Q3" s="281"/>
      <c r="R3" s="281"/>
      <c r="S3" s="281"/>
      <c r="T3" s="281"/>
      <c r="U3" s="281"/>
      <c r="V3" s="282"/>
      <c r="W3" s="282"/>
      <c r="X3" s="282"/>
      <c r="Y3" s="282"/>
    </row>
    <row r="4" spans="1:25" ht="10.5">
      <c r="A4" s="85" t="s">
        <v>241</v>
      </c>
      <c r="B4" s="85"/>
      <c r="C4" s="86"/>
      <c r="D4" s="86"/>
      <c r="E4" s="86"/>
      <c r="F4" s="86"/>
      <c r="G4" s="86"/>
      <c r="H4" s="86"/>
      <c r="I4" s="86"/>
      <c r="J4" s="86"/>
      <c r="K4" s="86"/>
      <c r="L4" s="86"/>
      <c r="M4" s="86"/>
      <c r="N4" s="86"/>
      <c r="O4" s="86"/>
      <c r="P4" s="86"/>
      <c r="Q4" s="86"/>
      <c r="R4" s="86"/>
      <c r="S4" s="86"/>
      <c r="T4" s="86"/>
      <c r="U4" s="86"/>
      <c r="V4" s="87"/>
      <c r="W4" s="87"/>
      <c r="X4" s="87"/>
      <c r="Y4" s="87"/>
    </row>
    <row r="5" spans="1:25" ht="10.5">
      <c r="A5" s="85"/>
      <c r="B5" s="85"/>
      <c r="C5" s="86"/>
      <c r="D5" s="86"/>
      <c r="E5" s="86"/>
      <c r="F5" s="86"/>
      <c r="G5" s="86"/>
      <c r="H5" s="86"/>
      <c r="I5" s="86"/>
      <c r="J5" s="86"/>
      <c r="K5" s="86"/>
      <c r="L5" s="86"/>
      <c r="M5" s="86"/>
      <c r="N5" s="86"/>
      <c r="O5" s="86"/>
      <c r="P5" s="86"/>
      <c r="Q5" s="86"/>
      <c r="R5" s="86"/>
      <c r="S5" s="86"/>
      <c r="T5" s="86"/>
      <c r="U5" s="86"/>
      <c r="V5" s="87"/>
      <c r="W5" s="87"/>
      <c r="X5" s="87"/>
      <c r="Y5" s="87"/>
    </row>
    <row r="6" spans="1:25" ht="10.5">
      <c r="A6" s="85" t="s">
        <v>260</v>
      </c>
      <c r="B6" s="85"/>
      <c r="C6" s="86"/>
      <c r="D6" s="86"/>
      <c r="E6" s="86"/>
      <c r="F6" s="86"/>
      <c r="G6" s="86"/>
      <c r="H6" s="86"/>
      <c r="I6" s="86"/>
      <c r="J6" s="86"/>
      <c r="K6" s="86"/>
      <c r="L6" s="86"/>
      <c r="M6" s="86"/>
      <c r="N6" s="86"/>
      <c r="O6" s="86"/>
      <c r="P6" s="86"/>
      <c r="Q6" s="86"/>
      <c r="R6" s="86"/>
      <c r="S6" s="86"/>
      <c r="T6" s="86"/>
      <c r="U6" s="86"/>
      <c r="V6" s="87"/>
      <c r="W6" s="87"/>
      <c r="X6" s="87"/>
      <c r="Y6" s="87"/>
    </row>
    <row r="7" spans="1:25" ht="11.25" thickBot="1">
      <c r="A7" s="85"/>
      <c r="B7" s="85"/>
      <c r="C7" s="86"/>
      <c r="D7" s="86"/>
      <c r="E7" s="86"/>
      <c r="F7" s="86"/>
      <c r="G7" s="86"/>
      <c r="H7" s="86"/>
      <c r="I7" s="86"/>
      <c r="J7" s="86"/>
      <c r="K7" s="86"/>
      <c r="L7" s="86"/>
      <c r="M7" s="86"/>
      <c r="N7" s="86"/>
      <c r="O7" s="86"/>
      <c r="P7" s="86"/>
      <c r="Q7" s="86"/>
      <c r="R7" s="86"/>
      <c r="S7" s="86"/>
      <c r="T7" s="86"/>
      <c r="U7" s="86"/>
      <c r="V7" s="87"/>
      <c r="W7" s="87"/>
      <c r="X7" s="87"/>
      <c r="Y7" s="87"/>
    </row>
    <row r="8" spans="1:25" ht="10.5">
      <c r="A8" s="88"/>
      <c r="B8" s="88"/>
      <c r="C8" s="89" t="s">
        <v>242</v>
      </c>
      <c r="D8" s="90"/>
      <c r="E8" s="90"/>
      <c r="F8" s="90"/>
      <c r="G8" s="90"/>
      <c r="H8" s="90"/>
      <c r="I8" s="90"/>
      <c r="J8" s="90"/>
      <c r="K8" s="90"/>
      <c r="L8" s="90"/>
      <c r="M8" s="90"/>
      <c r="N8" s="90"/>
      <c r="O8" s="90"/>
      <c r="P8" s="90"/>
      <c r="Q8" s="90"/>
      <c r="R8" s="90"/>
      <c r="S8" s="90"/>
      <c r="T8" s="90"/>
      <c r="U8" s="90"/>
      <c r="V8" s="91"/>
      <c r="W8" s="91"/>
      <c r="X8" s="91"/>
      <c r="Y8" s="91"/>
    </row>
    <row r="9" spans="1:25" ht="10.5">
      <c r="A9" s="82"/>
      <c r="B9" s="82"/>
      <c r="C9" s="92" t="str">
        <f>E9+1&amp;" en volgende"</f>
        <v>2005 en volgende</v>
      </c>
      <c r="D9" s="86"/>
      <c r="E9" s="92">
        <v>2004</v>
      </c>
      <c r="F9" s="86"/>
      <c r="G9" s="92">
        <f>E9-1</f>
        <v>2003</v>
      </c>
      <c r="H9" s="86"/>
      <c r="I9" s="92">
        <f>G9-1</f>
        <v>2002</v>
      </c>
      <c r="J9" s="86"/>
      <c r="K9" s="92">
        <f>I9-1</f>
        <v>2001</v>
      </c>
      <c r="L9" s="86"/>
      <c r="M9" s="92">
        <f>K9-1</f>
        <v>2000</v>
      </c>
      <c r="N9" s="86"/>
      <c r="O9" s="92">
        <f>M9-1</f>
        <v>1999</v>
      </c>
      <c r="P9" s="86"/>
      <c r="Q9" s="92">
        <f>O9-1</f>
        <v>1998</v>
      </c>
      <c r="R9" s="86"/>
      <c r="S9" s="92">
        <f>Q9-1</f>
        <v>1997</v>
      </c>
      <c r="T9" s="86"/>
      <c r="U9" s="92" t="str">
        <f>S9-1&amp;" + vóór"</f>
        <v>1996 + vóór</v>
      </c>
      <c r="V9" s="87"/>
      <c r="W9" s="92" t="s">
        <v>8</v>
      </c>
      <c r="X9" s="87"/>
      <c r="Y9" s="93"/>
    </row>
    <row r="10" spans="1:25" ht="10.5">
      <c r="A10" s="94"/>
      <c r="B10" s="94"/>
      <c r="C10" s="95" t="s">
        <v>243</v>
      </c>
      <c r="D10" s="96" t="s">
        <v>7</v>
      </c>
      <c r="E10" s="95" t="s">
        <v>243</v>
      </c>
      <c r="F10" s="96" t="s">
        <v>7</v>
      </c>
      <c r="G10" s="95" t="s">
        <v>243</v>
      </c>
      <c r="H10" s="96" t="s">
        <v>7</v>
      </c>
      <c r="I10" s="95" t="s">
        <v>243</v>
      </c>
      <c r="J10" s="96" t="s">
        <v>7</v>
      </c>
      <c r="K10" s="95" t="s">
        <v>243</v>
      </c>
      <c r="L10" s="96" t="s">
        <v>7</v>
      </c>
      <c r="M10" s="95" t="s">
        <v>243</v>
      </c>
      <c r="N10" s="96" t="s">
        <v>7</v>
      </c>
      <c r="O10" s="95" t="s">
        <v>243</v>
      </c>
      <c r="P10" s="96" t="s">
        <v>7</v>
      </c>
      <c r="Q10" s="95" t="s">
        <v>243</v>
      </c>
      <c r="R10" s="96" t="s">
        <v>7</v>
      </c>
      <c r="S10" s="95" t="s">
        <v>243</v>
      </c>
      <c r="T10" s="96" t="s">
        <v>7</v>
      </c>
      <c r="U10" s="95" t="s">
        <v>243</v>
      </c>
      <c r="V10" s="96" t="s">
        <v>7</v>
      </c>
      <c r="W10" s="95" t="s">
        <v>243</v>
      </c>
      <c r="X10" s="96" t="s">
        <v>7</v>
      </c>
      <c r="Y10" s="96" t="s">
        <v>9</v>
      </c>
    </row>
    <row r="11" spans="1:25" ht="10.5">
      <c r="A11" s="97"/>
      <c r="B11" s="97"/>
      <c r="C11" s="98"/>
      <c r="D11" s="99"/>
      <c r="E11" s="98"/>
      <c r="F11" s="99"/>
      <c r="G11" s="98"/>
      <c r="H11" s="99"/>
      <c r="I11" s="98"/>
      <c r="J11" s="99"/>
      <c r="K11" s="98"/>
      <c r="L11" s="99"/>
      <c r="M11" s="98"/>
      <c r="N11" s="99"/>
      <c r="O11" s="98"/>
      <c r="P11" s="99"/>
      <c r="Q11" s="98"/>
      <c r="R11" s="99"/>
      <c r="S11" s="98"/>
      <c r="T11" s="99"/>
      <c r="U11" s="98"/>
      <c r="V11" s="99"/>
      <c r="W11" s="98"/>
      <c r="X11" s="99"/>
      <c r="Y11" s="99"/>
    </row>
    <row r="12" spans="1:25" ht="12">
      <c r="A12" s="30" t="s">
        <v>244</v>
      </c>
      <c r="B12" s="100"/>
      <c r="C12" s="101"/>
      <c r="D12" s="102"/>
      <c r="E12" s="101"/>
      <c r="F12" s="102"/>
      <c r="G12" s="101"/>
      <c r="H12" s="102"/>
      <c r="I12" s="101"/>
      <c r="J12" s="102"/>
      <c r="K12" s="101"/>
      <c r="L12" s="102"/>
      <c r="M12" s="101"/>
      <c r="N12" s="102"/>
      <c r="O12" s="101"/>
      <c r="P12" s="102"/>
      <c r="Q12" s="101"/>
      <c r="R12" s="102"/>
      <c r="S12" s="101"/>
      <c r="T12" s="102"/>
      <c r="U12" s="101"/>
      <c r="V12" s="97"/>
      <c r="W12" s="101"/>
      <c r="X12" s="97"/>
      <c r="Y12" s="97"/>
    </row>
    <row r="13" spans="1:25" ht="12.75">
      <c r="A13" s="103"/>
      <c r="B13" s="100" t="s">
        <v>34</v>
      </c>
      <c r="C13" s="101"/>
      <c r="D13" s="102"/>
      <c r="E13" s="101"/>
      <c r="F13" s="102"/>
      <c r="G13" s="101"/>
      <c r="H13" s="102"/>
      <c r="I13" s="101"/>
      <c r="J13" s="102"/>
      <c r="K13" s="101"/>
      <c r="L13" s="102"/>
      <c r="M13" s="101"/>
      <c r="N13" s="102"/>
      <c r="O13" s="101"/>
      <c r="P13" s="102"/>
      <c r="Q13" s="101"/>
      <c r="R13" s="102"/>
      <c r="S13" s="101"/>
      <c r="T13" s="102"/>
      <c r="U13" s="101"/>
      <c r="V13" s="97"/>
      <c r="W13" s="101"/>
      <c r="X13" s="97"/>
      <c r="Y13" s="97"/>
    </row>
    <row r="14" spans="1:25" ht="10.5">
      <c r="A14" s="82"/>
      <c r="B14" s="82" t="s">
        <v>35</v>
      </c>
      <c r="C14" s="39">
        <v>7</v>
      </c>
      <c r="D14" s="104">
        <v>2</v>
      </c>
      <c r="E14" s="39">
        <v>542</v>
      </c>
      <c r="F14" s="104">
        <v>262</v>
      </c>
      <c r="G14" s="39">
        <v>160</v>
      </c>
      <c r="H14" s="104">
        <v>66</v>
      </c>
      <c r="I14" s="39">
        <v>17</v>
      </c>
      <c r="J14" s="104">
        <v>11</v>
      </c>
      <c r="K14" s="39">
        <v>3</v>
      </c>
      <c r="L14" s="104">
        <v>1</v>
      </c>
      <c r="M14" s="39">
        <v>0</v>
      </c>
      <c r="N14" s="104">
        <v>0</v>
      </c>
      <c r="O14" s="39">
        <v>0</v>
      </c>
      <c r="P14" s="104">
        <v>0</v>
      </c>
      <c r="Q14" s="39">
        <v>0</v>
      </c>
      <c r="R14" s="104">
        <v>0</v>
      </c>
      <c r="S14" s="39">
        <v>0</v>
      </c>
      <c r="T14" s="104">
        <v>0</v>
      </c>
      <c r="U14" s="39">
        <v>0</v>
      </c>
      <c r="V14" s="104">
        <v>0</v>
      </c>
      <c r="W14" s="39">
        <f>C14+E14+G14+I14+K14+M14+O14+Q14+S14+U14</f>
        <v>729</v>
      </c>
      <c r="X14" s="104">
        <f>D14+F14+H14+J14+L14+N14+P14+R14+T14+V14</f>
        <v>342</v>
      </c>
      <c r="Y14" s="105">
        <f>SUM(W14:X14)</f>
        <v>1071</v>
      </c>
    </row>
    <row r="15" spans="1:25" ht="10.5">
      <c r="A15" s="82"/>
      <c r="B15" s="82" t="s">
        <v>308</v>
      </c>
      <c r="C15" s="39">
        <v>0</v>
      </c>
      <c r="D15" s="104">
        <v>0</v>
      </c>
      <c r="E15" s="39">
        <v>250</v>
      </c>
      <c r="F15" s="104">
        <v>86</v>
      </c>
      <c r="G15" s="39">
        <v>206</v>
      </c>
      <c r="H15" s="104">
        <v>82</v>
      </c>
      <c r="I15" s="39">
        <v>12</v>
      </c>
      <c r="J15" s="104">
        <v>5</v>
      </c>
      <c r="K15" s="39">
        <v>0</v>
      </c>
      <c r="L15" s="104">
        <v>0</v>
      </c>
      <c r="M15" s="39">
        <v>0</v>
      </c>
      <c r="N15" s="104">
        <v>0</v>
      </c>
      <c r="O15" s="39">
        <v>0</v>
      </c>
      <c r="P15" s="104">
        <v>0</v>
      </c>
      <c r="Q15" s="39">
        <v>0</v>
      </c>
      <c r="R15" s="104">
        <v>0</v>
      </c>
      <c r="S15" s="39">
        <v>0</v>
      </c>
      <c r="T15" s="104">
        <v>0</v>
      </c>
      <c r="U15" s="39">
        <v>0</v>
      </c>
      <c r="V15" s="104">
        <v>0</v>
      </c>
      <c r="W15" s="39">
        <f>C15+E15+G15+I15+K15+M15+O15+Q15+S15+U15</f>
        <v>468</v>
      </c>
      <c r="X15" s="104">
        <f>D15+F15+H15+J15+L15+N15+P15+R15+T15+V15</f>
        <v>173</v>
      </c>
      <c r="Y15" s="105">
        <f>SUM(W15:X15)</f>
        <v>641</v>
      </c>
    </row>
    <row r="16" spans="1:25" ht="10.5">
      <c r="A16" s="82"/>
      <c r="B16" s="82"/>
      <c r="C16" s="39"/>
      <c r="D16" s="104"/>
      <c r="E16" s="39"/>
      <c r="F16" s="104"/>
      <c r="G16" s="39"/>
      <c r="H16" s="104"/>
      <c r="I16" s="39"/>
      <c r="J16" s="104"/>
      <c r="K16" s="39"/>
      <c r="L16" s="104"/>
      <c r="M16" s="39"/>
      <c r="N16" s="104"/>
      <c r="O16" s="39"/>
      <c r="P16" s="104"/>
      <c r="Q16" s="39"/>
      <c r="R16" s="104"/>
      <c r="S16" s="39"/>
      <c r="T16" s="104"/>
      <c r="U16" s="39"/>
      <c r="V16" s="104"/>
      <c r="W16" s="39"/>
      <c r="X16" s="104"/>
      <c r="Y16" s="105"/>
    </row>
    <row r="17" spans="1:25" ht="12">
      <c r="A17" s="30" t="s">
        <v>245</v>
      </c>
      <c r="B17" s="102"/>
      <c r="C17" s="39"/>
      <c r="D17" s="105"/>
      <c r="E17" s="39"/>
      <c r="F17" s="105"/>
      <c r="G17" s="39"/>
      <c r="H17" s="105"/>
      <c r="I17" s="39"/>
      <c r="J17" s="105"/>
      <c r="K17" s="39"/>
      <c r="L17" s="105"/>
      <c r="M17" s="39"/>
      <c r="N17" s="105"/>
      <c r="O17" s="39"/>
      <c r="P17" s="105"/>
      <c r="Q17" s="39"/>
      <c r="R17" s="105"/>
      <c r="S17" s="39"/>
      <c r="T17" s="105"/>
      <c r="U17" s="39"/>
      <c r="V17" s="105"/>
      <c r="W17" s="39"/>
      <c r="X17" s="105"/>
      <c r="Y17" s="105"/>
    </row>
    <row r="18" spans="1:25" ht="12.75">
      <c r="A18" s="103"/>
      <c r="B18" s="100" t="s">
        <v>85</v>
      </c>
      <c r="C18" s="39"/>
      <c r="D18" s="105"/>
      <c r="E18" s="39"/>
      <c r="F18" s="105"/>
      <c r="G18" s="39"/>
      <c r="H18" s="105"/>
      <c r="I18" s="39"/>
      <c r="J18" s="105"/>
      <c r="K18" s="39"/>
      <c r="L18" s="105"/>
      <c r="M18" s="39"/>
      <c r="N18" s="105"/>
      <c r="O18" s="39"/>
      <c r="P18" s="105"/>
      <c r="Q18" s="39"/>
      <c r="R18" s="105"/>
      <c r="S18" s="39"/>
      <c r="T18" s="105"/>
      <c r="U18" s="39"/>
      <c r="V18" s="105"/>
      <c r="W18" s="39"/>
      <c r="X18" s="105"/>
      <c r="Y18" s="105"/>
    </row>
    <row r="19" spans="1:25" ht="10.5">
      <c r="A19" s="82"/>
      <c r="B19" s="82" t="s">
        <v>246</v>
      </c>
      <c r="C19" s="39">
        <v>0</v>
      </c>
      <c r="D19" s="104">
        <v>1</v>
      </c>
      <c r="E19" s="39">
        <v>0</v>
      </c>
      <c r="F19" s="104">
        <v>0</v>
      </c>
      <c r="G19" s="39">
        <v>0</v>
      </c>
      <c r="H19" s="104">
        <v>1</v>
      </c>
      <c r="I19" s="39">
        <v>40</v>
      </c>
      <c r="J19" s="104">
        <v>47</v>
      </c>
      <c r="K19" s="39">
        <v>11</v>
      </c>
      <c r="L19" s="104">
        <v>9</v>
      </c>
      <c r="M19" s="39">
        <v>1</v>
      </c>
      <c r="N19" s="104">
        <v>3</v>
      </c>
      <c r="O19" s="39">
        <v>0</v>
      </c>
      <c r="P19" s="104">
        <v>0</v>
      </c>
      <c r="Q19" s="39">
        <v>0</v>
      </c>
      <c r="R19" s="104">
        <v>0</v>
      </c>
      <c r="S19" s="39">
        <v>0</v>
      </c>
      <c r="T19" s="104">
        <v>0</v>
      </c>
      <c r="U19" s="39">
        <v>0</v>
      </c>
      <c r="V19" s="104">
        <v>0</v>
      </c>
      <c r="W19" s="39">
        <f aca="true" t="shared" si="0" ref="W19:X22">C19+E19+G19+I19+K19+M19+O19+Q19+S19+U19</f>
        <v>52</v>
      </c>
      <c r="X19" s="104">
        <f t="shared" si="0"/>
        <v>61</v>
      </c>
      <c r="Y19" s="105">
        <f>SUM(W19:X19)</f>
        <v>113</v>
      </c>
    </row>
    <row r="20" spans="1:25" ht="10.5">
      <c r="A20" s="82"/>
      <c r="B20" s="82" t="s">
        <v>247</v>
      </c>
      <c r="C20" s="39">
        <v>0</v>
      </c>
      <c r="D20" s="104">
        <v>0</v>
      </c>
      <c r="E20" s="39">
        <v>0</v>
      </c>
      <c r="F20" s="104">
        <v>0</v>
      </c>
      <c r="G20" s="39">
        <v>1</v>
      </c>
      <c r="H20" s="104">
        <v>3</v>
      </c>
      <c r="I20" s="39">
        <v>34</v>
      </c>
      <c r="J20" s="104">
        <v>100</v>
      </c>
      <c r="K20" s="39">
        <v>27</v>
      </c>
      <c r="L20" s="104">
        <v>32</v>
      </c>
      <c r="M20" s="39">
        <v>0</v>
      </c>
      <c r="N20" s="104">
        <v>1</v>
      </c>
      <c r="O20" s="39">
        <v>0</v>
      </c>
      <c r="P20" s="104">
        <v>0</v>
      </c>
      <c r="Q20" s="39">
        <v>0</v>
      </c>
      <c r="R20" s="104">
        <v>0</v>
      </c>
      <c r="S20" s="39">
        <v>0</v>
      </c>
      <c r="T20" s="104">
        <v>0</v>
      </c>
      <c r="U20" s="39">
        <v>0</v>
      </c>
      <c r="V20" s="104">
        <v>0</v>
      </c>
      <c r="W20" s="39">
        <f t="shared" si="0"/>
        <v>62</v>
      </c>
      <c r="X20" s="104">
        <f t="shared" si="0"/>
        <v>136</v>
      </c>
      <c r="Y20" s="105">
        <f>SUM(W20:X20)</f>
        <v>198</v>
      </c>
    </row>
    <row r="21" spans="1:25" ht="10.5">
      <c r="A21" s="82"/>
      <c r="B21" s="82" t="s">
        <v>248</v>
      </c>
      <c r="C21" s="39">
        <v>0</v>
      </c>
      <c r="D21" s="104">
        <v>0</v>
      </c>
      <c r="E21" s="39">
        <v>0</v>
      </c>
      <c r="F21" s="104">
        <v>0</v>
      </c>
      <c r="G21" s="39">
        <v>0</v>
      </c>
      <c r="H21" s="104">
        <v>1</v>
      </c>
      <c r="I21" s="39">
        <v>412</v>
      </c>
      <c r="J21" s="104">
        <v>156</v>
      </c>
      <c r="K21" s="39">
        <v>146</v>
      </c>
      <c r="L21" s="104">
        <v>69</v>
      </c>
      <c r="M21" s="39">
        <v>29</v>
      </c>
      <c r="N21" s="104">
        <v>29</v>
      </c>
      <c r="O21" s="39">
        <v>5</v>
      </c>
      <c r="P21" s="104">
        <v>2</v>
      </c>
      <c r="Q21" s="39">
        <v>0</v>
      </c>
      <c r="R21" s="104">
        <v>1</v>
      </c>
      <c r="S21" s="39">
        <v>0</v>
      </c>
      <c r="T21" s="104">
        <v>0</v>
      </c>
      <c r="U21" s="39">
        <v>0</v>
      </c>
      <c r="V21" s="104">
        <v>0</v>
      </c>
      <c r="W21" s="39">
        <f t="shared" si="0"/>
        <v>592</v>
      </c>
      <c r="X21" s="104">
        <f t="shared" si="0"/>
        <v>258</v>
      </c>
      <c r="Y21" s="105">
        <f>SUM(W21:X21)</f>
        <v>850</v>
      </c>
    </row>
    <row r="22" spans="1:25" ht="10.5">
      <c r="A22" s="82"/>
      <c r="B22" s="82" t="s">
        <v>249</v>
      </c>
      <c r="C22" s="39">
        <v>0</v>
      </c>
      <c r="D22" s="104">
        <v>0</v>
      </c>
      <c r="E22" s="39">
        <v>0</v>
      </c>
      <c r="F22" s="104">
        <v>0</v>
      </c>
      <c r="G22" s="39">
        <v>1</v>
      </c>
      <c r="H22" s="104">
        <v>0</v>
      </c>
      <c r="I22" s="39">
        <v>256</v>
      </c>
      <c r="J22" s="104">
        <v>102</v>
      </c>
      <c r="K22" s="39">
        <v>239</v>
      </c>
      <c r="L22" s="104">
        <v>145</v>
      </c>
      <c r="M22" s="39">
        <v>37</v>
      </c>
      <c r="N22" s="104">
        <v>22</v>
      </c>
      <c r="O22" s="39">
        <v>11</v>
      </c>
      <c r="P22" s="104">
        <v>4</v>
      </c>
      <c r="Q22" s="39">
        <v>2</v>
      </c>
      <c r="R22" s="104">
        <v>1</v>
      </c>
      <c r="S22" s="39">
        <v>0</v>
      </c>
      <c r="T22" s="104">
        <v>0</v>
      </c>
      <c r="U22" s="39">
        <v>0</v>
      </c>
      <c r="V22" s="104">
        <v>0</v>
      </c>
      <c r="W22" s="39">
        <f t="shared" si="0"/>
        <v>546</v>
      </c>
      <c r="X22" s="104">
        <f t="shared" si="0"/>
        <v>274</v>
      </c>
      <c r="Y22" s="105">
        <f>SUM(W22:X22)</f>
        <v>820</v>
      </c>
    </row>
    <row r="23" spans="1:25" ht="10.5">
      <c r="A23" s="83"/>
      <c r="B23" s="82"/>
      <c r="C23" s="39"/>
      <c r="D23" s="104"/>
      <c r="E23" s="39"/>
      <c r="F23" s="104"/>
      <c r="G23" s="39"/>
      <c r="H23" s="104"/>
      <c r="I23" s="39"/>
      <c r="J23" s="104"/>
      <c r="K23" s="39"/>
      <c r="L23" s="104"/>
      <c r="M23" s="39"/>
      <c r="N23" s="104"/>
      <c r="O23" s="39"/>
      <c r="P23" s="104"/>
      <c r="Q23" s="39"/>
      <c r="R23" s="104"/>
      <c r="S23" s="39"/>
      <c r="T23" s="104"/>
      <c r="U23" s="39"/>
      <c r="V23" s="104"/>
      <c r="W23" s="39"/>
      <c r="X23" s="104"/>
      <c r="Y23" s="105"/>
    </row>
    <row r="24" spans="1:25" ht="12">
      <c r="A24" s="30" t="s">
        <v>250</v>
      </c>
      <c r="B24" s="102"/>
      <c r="C24" s="39"/>
      <c r="D24" s="105"/>
      <c r="E24" s="39"/>
      <c r="F24" s="105"/>
      <c r="G24" s="39"/>
      <c r="H24" s="105"/>
      <c r="I24" s="39"/>
      <c r="J24" s="105"/>
      <c r="K24" s="39"/>
      <c r="L24" s="105"/>
      <c r="M24" s="39"/>
      <c r="N24" s="105"/>
      <c r="O24" s="39"/>
      <c r="P24" s="105"/>
      <c r="Q24" s="39"/>
      <c r="R24" s="105"/>
      <c r="S24" s="39"/>
      <c r="T24" s="105"/>
      <c r="U24" s="39"/>
      <c r="V24" s="105"/>
      <c r="W24" s="39"/>
      <c r="X24" s="105"/>
      <c r="Y24" s="105"/>
    </row>
    <row r="25" spans="1:25" ht="12.75">
      <c r="A25" s="103"/>
      <c r="B25" s="100" t="s">
        <v>134</v>
      </c>
      <c r="C25" s="39"/>
      <c r="D25" s="105"/>
      <c r="E25" s="39"/>
      <c r="F25" s="105"/>
      <c r="G25" s="39"/>
      <c r="H25" s="105"/>
      <c r="I25" s="39"/>
      <c r="J25" s="105"/>
      <c r="K25" s="39"/>
      <c r="L25" s="105"/>
      <c r="M25" s="39"/>
      <c r="N25" s="105"/>
      <c r="O25" s="39"/>
      <c r="P25" s="105"/>
      <c r="Q25" s="39"/>
      <c r="R25" s="105"/>
      <c r="S25" s="39"/>
      <c r="T25" s="105"/>
      <c r="U25" s="39"/>
      <c r="V25" s="105"/>
      <c r="W25" s="39"/>
      <c r="X25" s="105"/>
      <c r="Y25" s="105"/>
    </row>
    <row r="26" spans="1:25" ht="10.5">
      <c r="A26" s="102"/>
      <c r="B26" s="82" t="s">
        <v>251</v>
      </c>
      <c r="C26" s="39">
        <v>0</v>
      </c>
      <c r="D26" s="104">
        <v>0</v>
      </c>
      <c r="E26" s="39">
        <v>0</v>
      </c>
      <c r="F26" s="104">
        <v>0</v>
      </c>
      <c r="G26" s="39">
        <v>0</v>
      </c>
      <c r="H26" s="104">
        <v>0</v>
      </c>
      <c r="I26" s="39">
        <v>0</v>
      </c>
      <c r="J26" s="104">
        <v>0</v>
      </c>
      <c r="K26" s="39">
        <v>1</v>
      </c>
      <c r="L26" s="104">
        <v>1</v>
      </c>
      <c r="M26" s="39">
        <v>33</v>
      </c>
      <c r="N26" s="104">
        <v>49</v>
      </c>
      <c r="O26" s="39">
        <v>5</v>
      </c>
      <c r="P26" s="104">
        <v>14</v>
      </c>
      <c r="Q26" s="39">
        <v>2</v>
      </c>
      <c r="R26" s="104">
        <v>2</v>
      </c>
      <c r="S26" s="39">
        <v>0</v>
      </c>
      <c r="T26" s="104">
        <v>1</v>
      </c>
      <c r="U26" s="39">
        <v>0</v>
      </c>
      <c r="V26" s="104">
        <v>1</v>
      </c>
      <c r="W26" s="39">
        <f aca="true" t="shared" si="1" ref="W26:X29">C26+E26+G26+I26+K26+M26+O26+Q26+S26+U26</f>
        <v>41</v>
      </c>
      <c r="X26" s="104">
        <f t="shared" si="1"/>
        <v>68</v>
      </c>
      <c r="Y26" s="105">
        <f>SUM(W26:X26)</f>
        <v>109</v>
      </c>
    </row>
    <row r="27" spans="1:25" ht="10.5">
      <c r="A27" s="102"/>
      <c r="B27" s="82" t="s">
        <v>252</v>
      </c>
      <c r="C27" s="39">
        <v>0</v>
      </c>
      <c r="D27" s="104">
        <v>0</v>
      </c>
      <c r="E27" s="39">
        <v>0</v>
      </c>
      <c r="F27" s="104">
        <v>0</v>
      </c>
      <c r="G27" s="39">
        <v>0</v>
      </c>
      <c r="H27" s="104">
        <v>0</v>
      </c>
      <c r="I27" s="39">
        <v>0</v>
      </c>
      <c r="J27" s="104">
        <v>0</v>
      </c>
      <c r="K27" s="39">
        <v>0</v>
      </c>
      <c r="L27" s="104">
        <v>3</v>
      </c>
      <c r="M27" s="39">
        <v>21</v>
      </c>
      <c r="N27" s="104">
        <v>88</v>
      </c>
      <c r="O27" s="39">
        <v>20</v>
      </c>
      <c r="P27" s="104">
        <v>33</v>
      </c>
      <c r="Q27" s="39">
        <v>3</v>
      </c>
      <c r="R27" s="104">
        <v>5</v>
      </c>
      <c r="S27" s="39">
        <v>2</v>
      </c>
      <c r="T27" s="104">
        <v>1</v>
      </c>
      <c r="U27" s="39">
        <v>0</v>
      </c>
      <c r="V27" s="104">
        <v>0</v>
      </c>
      <c r="W27" s="39">
        <f t="shared" si="1"/>
        <v>46</v>
      </c>
      <c r="X27" s="104">
        <f t="shared" si="1"/>
        <v>130</v>
      </c>
      <c r="Y27" s="105">
        <f>SUM(W27:X27)</f>
        <v>176</v>
      </c>
    </row>
    <row r="28" spans="1:25" ht="10.5">
      <c r="A28" s="102"/>
      <c r="B28" s="82" t="s">
        <v>253</v>
      </c>
      <c r="C28" s="39">
        <v>0</v>
      </c>
      <c r="D28" s="104">
        <v>0</v>
      </c>
      <c r="E28" s="39">
        <v>0</v>
      </c>
      <c r="F28" s="104">
        <v>0</v>
      </c>
      <c r="G28" s="39">
        <v>0</v>
      </c>
      <c r="H28" s="104">
        <v>0</v>
      </c>
      <c r="I28" s="39">
        <v>0</v>
      </c>
      <c r="J28" s="104">
        <v>0</v>
      </c>
      <c r="K28" s="39">
        <v>2</v>
      </c>
      <c r="L28" s="104">
        <v>0</v>
      </c>
      <c r="M28" s="39">
        <v>328</v>
      </c>
      <c r="N28" s="104">
        <v>132</v>
      </c>
      <c r="O28" s="39">
        <v>184</v>
      </c>
      <c r="P28" s="104">
        <v>85</v>
      </c>
      <c r="Q28" s="39">
        <v>57</v>
      </c>
      <c r="R28" s="104">
        <v>24</v>
      </c>
      <c r="S28" s="39">
        <v>12</v>
      </c>
      <c r="T28" s="104">
        <v>5</v>
      </c>
      <c r="U28" s="39">
        <v>3</v>
      </c>
      <c r="V28" s="104">
        <v>2</v>
      </c>
      <c r="W28" s="39">
        <f t="shared" si="1"/>
        <v>586</v>
      </c>
      <c r="X28" s="104">
        <f t="shared" si="1"/>
        <v>248</v>
      </c>
      <c r="Y28" s="105">
        <f>SUM(W28:X28)</f>
        <v>834</v>
      </c>
    </row>
    <row r="29" spans="1:25" ht="10.5">
      <c r="A29" s="82"/>
      <c r="B29" s="82" t="s">
        <v>254</v>
      </c>
      <c r="C29" s="39">
        <v>0</v>
      </c>
      <c r="D29" s="104">
        <v>0</v>
      </c>
      <c r="E29" s="39">
        <v>0</v>
      </c>
      <c r="F29" s="104">
        <v>0</v>
      </c>
      <c r="G29" s="39">
        <v>0</v>
      </c>
      <c r="H29" s="104">
        <v>0</v>
      </c>
      <c r="I29" s="39">
        <v>0</v>
      </c>
      <c r="J29" s="104">
        <v>0</v>
      </c>
      <c r="K29" s="39">
        <v>0</v>
      </c>
      <c r="L29" s="104">
        <v>0</v>
      </c>
      <c r="M29" s="39">
        <v>255</v>
      </c>
      <c r="N29" s="104">
        <v>85</v>
      </c>
      <c r="O29" s="39">
        <v>202</v>
      </c>
      <c r="P29" s="104">
        <v>103</v>
      </c>
      <c r="Q29" s="39">
        <v>42</v>
      </c>
      <c r="R29" s="104">
        <v>30</v>
      </c>
      <c r="S29" s="39">
        <v>9</v>
      </c>
      <c r="T29" s="104">
        <v>9</v>
      </c>
      <c r="U29" s="39">
        <v>7</v>
      </c>
      <c r="V29" s="104">
        <v>0</v>
      </c>
      <c r="W29" s="39">
        <f t="shared" si="1"/>
        <v>515</v>
      </c>
      <c r="X29" s="104">
        <f t="shared" si="1"/>
        <v>227</v>
      </c>
      <c r="Y29" s="105">
        <f>SUM(W29:X29)</f>
        <v>742</v>
      </c>
    </row>
    <row r="30" spans="1:25" ht="10.5">
      <c r="A30" s="82"/>
      <c r="B30" s="82"/>
      <c r="C30" s="39"/>
      <c r="D30" s="104"/>
      <c r="E30" s="39"/>
      <c r="F30" s="104"/>
      <c r="G30" s="39"/>
      <c r="H30" s="104"/>
      <c r="I30" s="39"/>
      <c r="J30" s="104"/>
      <c r="K30" s="39"/>
      <c r="L30" s="104"/>
      <c r="M30" s="39"/>
      <c r="N30" s="104"/>
      <c r="O30" s="39"/>
      <c r="P30" s="104"/>
      <c r="Q30" s="39"/>
      <c r="R30" s="104"/>
      <c r="S30" s="39"/>
      <c r="T30" s="104"/>
      <c r="U30" s="39"/>
      <c r="V30" s="104"/>
      <c r="W30" s="39"/>
      <c r="X30" s="104"/>
      <c r="Y30" s="105"/>
    </row>
    <row r="31" spans="1:25" ht="12.75">
      <c r="A31" s="103"/>
      <c r="B31" s="100" t="s">
        <v>217</v>
      </c>
      <c r="C31" s="39"/>
      <c r="D31" s="105"/>
      <c r="E31" s="39"/>
      <c r="F31" s="105"/>
      <c r="G31" s="39"/>
      <c r="H31" s="105"/>
      <c r="I31" s="39"/>
      <c r="J31" s="105"/>
      <c r="K31" s="39"/>
      <c r="L31" s="105"/>
      <c r="M31" s="39"/>
      <c r="N31" s="105"/>
      <c r="O31" s="39"/>
      <c r="P31" s="105"/>
      <c r="Q31" s="39"/>
      <c r="R31" s="105"/>
      <c r="S31" s="39"/>
      <c r="T31" s="105"/>
      <c r="U31" s="39"/>
      <c r="V31" s="105"/>
      <c r="W31" s="39"/>
      <c r="X31" s="105"/>
      <c r="Y31" s="105"/>
    </row>
    <row r="32" spans="1:25" ht="10.5">
      <c r="A32" s="102"/>
      <c r="B32" s="82" t="s">
        <v>255</v>
      </c>
      <c r="C32" s="39">
        <v>0</v>
      </c>
      <c r="D32" s="104">
        <v>0</v>
      </c>
      <c r="E32" s="39">
        <v>0</v>
      </c>
      <c r="F32" s="104">
        <v>0</v>
      </c>
      <c r="G32" s="39">
        <v>0</v>
      </c>
      <c r="H32" s="104">
        <v>0</v>
      </c>
      <c r="I32" s="39">
        <v>0</v>
      </c>
      <c r="J32" s="104">
        <v>0</v>
      </c>
      <c r="K32" s="39">
        <v>0</v>
      </c>
      <c r="L32" s="104">
        <v>0</v>
      </c>
      <c r="M32" s="39">
        <v>0</v>
      </c>
      <c r="N32" s="104">
        <v>0</v>
      </c>
      <c r="O32" s="39">
        <v>5</v>
      </c>
      <c r="P32" s="104">
        <v>2</v>
      </c>
      <c r="Q32" s="39">
        <v>3</v>
      </c>
      <c r="R32" s="104">
        <v>1</v>
      </c>
      <c r="S32" s="39">
        <v>1</v>
      </c>
      <c r="T32" s="104">
        <v>0</v>
      </c>
      <c r="U32" s="39">
        <v>1</v>
      </c>
      <c r="V32" s="104">
        <v>0</v>
      </c>
      <c r="W32" s="39">
        <f aca="true" t="shared" si="2" ref="W32:X34">C32+E32+G32+I32+K32+M32+O32+Q32+S32+U32</f>
        <v>10</v>
      </c>
      <c r="X32" s="104">
        <f t="shared" si="2"/>
        <v>3</v>
      </c>
      <c r="Y32" s="105">
        <f>SUM(W32:X32)</f>
        <v>13</v>
      </c>
    </row>
    <row r="33" spans="1:25" ht="10.5">
      <c r="A33" s="100"/>
      <c r="B33" s="82" t="s">
        <v>256</v>
      </c>
      <c r="C33" s="39">
        <v>0</v>
      </c>
      <c r="D33" s="104">
        <v>0</v>
      </c>
      <c r="E33" s="39">
        <v>0</v>
      </c>
      <c r="F33" s="104">
        <v>0</v>
      </c>
      <c r="G33" s="39">
        <v>0</v>
      </c>
      <c r="H33" s="104">
        <v>0</v>
      </c>
      <c r="I33" s="39">
        <v>0</v>
      </c>
      <c r="J33" s="104">
        <v>0</v>
      </c>
      <c r="K33" s="39">
        <v>0</v>
      </c>
      <c r="L33" s="104">
        <v>0</v>
      </c>
      <c r="M33" s="39">
        <v>1</v>
      </c>
      <c r="N33" s="104">
        <v>0</v>
      </c>
      <c r="O33" s="39">
        <v>180</v>
      </c>
      <c r="P33" s="104">
        <v>73</v>
      </c>
      <c r="Q33" s="39">
        <v>204</v>
      </c>
      <c r="R33" s="104">
        <v>89</v>
      </c>
      <c r="S33" s="39">
        <v>47</v>
      </c>
      <c r="T33" s="104">
        <v>36</v>
      </c>
      <c r="U33" s="39">
        <v>20</v>
      </c>
      <c r="V33" s="104">
        <v>11</v>
      </c>
      <c r="W33" s="39">
        <f t="shared" si="2"/>
        <v>452</v>
      </c>
      <c r="X33" s="104">
        <f t="shared" si="2"/>
        <v>209</v>
      </c>
      <c r="Y33" s="105">
        <f>SUM(W33:X33)</f>
        <v>661</v>
      </c>
    </row>
    <row r="34" spans="1:25" ht="10.5">
      <c r="A34" s="102"/>
      <c r="B34" s="82" t="s">
        <v>257</v>
      </c>
      <c r="C34" s="39">
        <v>0</v>
      </c>
      <c r="D34" s="104">
        <v>0</v>
      </c>
      <c r="E34" s="39">
        <v>0</v>
      </c>
      <c r="F34" s="104">
        <v>0</v>
      </c>
      <c r="G34" s="39">
        <v>0</v>
      </c>
      <c r="H34" s="104">
        <v>0</v>
      </c>
      <c r="I34" s="39">
        <v>0</v>
      </c>
      <c r="J34" s="104">
        <v>0</v>
      </c>
      <c r="K34" s="39">
        <v>0</v>
      </c>
      <c r="L34" s="104">
        <v>0</v>
      </c>
      <c r="M34" s="39">
        <v>0</v>
      </c>
      <c r="N34" s="104">
        <v>0</v>
      </c>
      <c r="O34" s="39">
        <v>0</v>
      </c>
      <c r="P34" s="104">
        <v>0</v>
      </c>
      <c r="Q34" s="39">
        <v>0</v>
      </c>
      <c r="R34" s="104">
        <v>0</v>
      </c>
      <c r="S34" s="39">
        <v>0</v>
      </c>
      <c r="T34" s="104">
        <v>0</v>
      </c>
      <c r="U34" s="39">
        <v>0</v>
      </c>
      <c r="V34" s="104">
        <v>0</v>
      </c>
      <c r="W34" s="39">
        <f t="shared" si="2"/>
        <v>0</v>
      </c>
      <c r="X34" s="104">
        <f t="shared" si="2"/>
        <v>0</v>
      </c>
      <c r="Y34" s="105">
        <f>SUM(W34:X34)</f>
        <v>0</v>
      </c>
    </row>
    <row r="35" spans="1:25" ht="10.5">
      <c r="A35" s="82"/>
      <c r="B35" s="82"/>
      <c r="C35" s="101"/>
      <c r="D35" s="82"/>
      <c r="E35" s="101"/>
      <c r="F35" s="82"/>
      <c r="G35" s="101"/>
      <c r="H35" s="82"/>
      <c r="I35" s="101"/>
      <c r="J35" s="82"/>
      <c r="K35" s="101"/>
      <c r="L35" s="82"/>
      <c r="M35" s="101"/>
      <c r="N35" s="82"/>
      <c r="O35" s="101"/>
      <c r="P35" s="82"/>
      <c r="Q35" s="101"/>
      <c r="R35" s="82"/>
      <c r="S35" s="101"/>
      <c r="T35" s="82"/>
      <c r="U35" s="101"/>
      <c r="V35" s="84"/>
      <c r="W35" s="101"/>
      <c r="X35" s="82"/>
      <c r="Y35" s="82"/>
    </row>
    <row r="36" spans="1:25" ht="10.5">
      <c r="A36" s="82"/>
      <c r="B36" s="83" t="s">
        <v>437</v>
      </c>
      <c r="C36" s="101"/>
      <c r="D36" s="82"/>
      <c r="E36" s="101"/>
      <c r="F36" s="82"/>
      <c r="G36" s="101"/>
      <c r="H36" s="82"/>
      <c r="I36" s="101"/>
      <c r="J36" s="82"/>
      <c r="K36" s="101"/>
      <c r="L36" s="82"/>
      <c r="M36" s="101"/>
      <c r="N36" s="82"/>
      <c r="O36" s="101"/>
      <c r="P36" s="82"/>
      <c r="Q36" s="101"/>
      <c r="R36" s="82"/>
      <c r="S36" s="101"/>
      <c r="T36" s="82"/>
      <c r="U36" s="101"/>
      <c r="V36" s="84"/>
      <c r="W36" s="101"/>
      <c r="X36" s="82"/>
      <c r="Y36" s="82"/>
    </row>
    <row r="37" spans="1:25" ht="10.5">
      <c r="A37" s="102"/>
      <c r="B37" s="82" t="s">
        <v>0</v>
      </c>
      <c r="C37" s="39">
        <v>0</v>
      </c>
      <c r="D37" s="104">
        <v>0</v>
      </c>
      <c r="E37" s="39">
        <v>0</v>
      </c>
      <c r="F37" s="104">
        <v>0</v>
      </c>
      <c r="G37" s="39">
        <v>0</v>
      </c>
      <c r="H37" s="104">
        <v>0</v>
      </c>
      <c r="I37" s="39">
        <v>0</v>
      </c>
      <c r="J37" s="104">
        <v>0</v>
      </c>
      <c r="K37" s="39">
        <v>0</v>
      </c>
      <c r="L37" s="104">
        <v>0</v>
      </c>
      <c r="M37" s="39">
        <v>0</v>
      </c>
      <c r="N37" s="104">
        <v>0</v>
      </c>
      <c r="O37" s="39">
        <v>0</v>
      </c>
      <c r="P37" s="104">
        <v>0</v>
      </c>
      <c r="Q37" s="39">
        <v>1</v>
      </c>
      <c r="R37" s="104">
        <v>3</v>
      </c>
      <c r="S37" s="39">
        <v>3</v>
      </c>
      <c r="T37" s="104">
        <v>3</v>
      </c>
      <c r="U37" s="39">
        <v>1</v>
      </c>
      <c r="V37" s="104">
        <v>0</v>
      </c>
      <c r="W37" s="39">
        <f>C37+E37+G37+I37+K37+M37+O37+Q37+S37+U37</f>
        <v>5</v>
      </c>
      <c r="X37" s="104">
        <f>D37+F37+H37+J37+L37+N37+P37+R37+T37+V37</f>
        <v>6</v>
      </c>
      <c r="Y37" s="105">
        <f>SUM(W37:X37)</f>
        <v>11</v>
      </c>
    </row>
    <row r="38" spans="1:25" ht="10.5">
      <c r="A38" s="102"/>
      <c r="B38" s="82" t="s">
        <v>1</v>
      </c>
      <c r="C38" s="39">
        <v>0</v>
      </c>
      <c r="D38" s="104">
        <v>0</v>
      </c>
      <c r="E38" s="39">
        <v>0</v>
      </c>
      <c r="F38" s="104">
        <v>0</v>
      </c>
      <c r="G38" s="39">
        <v>0</v>
      </c>
      <c r="H38" s="104">
        <v>0</v>
      </c>
      <c r="I38" s="39">
        <v>0</v>
      </c>
      <c r="J38" s="104">
        <v>0</v>
      </c>
      <c r="K38" s="39">
        <v>0</v>
      </c>
      <c r="L38" s="104">
        <v>0</v>
      </c>
      <c r="M38" s="39">
        <v>1</v>
      </c>
      <c r="N38" s="104">
        <v>0</v>
      </c>
      <c r="O38" s="39">
        <v>36</v>
      </c>
      <c r="P38" s="104">
        <v>5</v>
      </c>
      <c r="Q38" s="39">
        <v>32</v>
      </c>
      <c r="R38" s="104">
        <v>25</v>
      </c>
      <c r="S38" s="39">
        <v>15</v>
      </c>
      <c r="T38" s="104">
        <v>12</v>
      </c>
      <c r="U38" s="39">
        <v>27</v>
      </c>
      <c r="V38" s="104">
        <v>22</v>
      </c>
      <c r="W38" s="39">
        <f>C38+E38+G38+I38+K38+M38+O38+Q38+S38+U38</f>
        <v>111</v>
      </c>
      <c r="X38" s="104">
        <f>D38+F38+H38+J38+L38+N38+P38+R38+T38+V38</f>
        <v>64</v>
      </c>
      <c r="Y38" s="105">
        <f>SUM(W38:X38)</f>
        <v>175</v>
      </c>
    </row>
    <row r="39" spans="1:25" ht="10.5">
      <c r="A39" s="82"/>
      <c r="B39" s="82"/>
      <c r="C39" s="101"/>
      <c r="D39" s="82"/>
      <c r="E39" s="101"/>
      <c r="F39" s="82"/>
      <c r="G39" s="101"/>
      <c r="H39" s="82"/>
      <c r="I39" s="101"/>
      <c r="J39" s="82"/>
      <c r="K39" s="101"/>
      <c r="L39" s="82"/>
      <c r="M39" s="101"/>
      <c r="N39" s="82"/>
      <c r="O39" s="101"/>
      <c r="P39" s="82"/>
      <c r="Q39" s="101"/>
      <c r="R39" s="82"/>
      <c r="S39" s="101"/>
      <c r="T39" s="82"/>
      <c r="U39" s="101"/>
      <c r="V39" s="84"/>
      <c r="W39" s="101"/>
      <c r="X39" s="82"/>
      <c r="Y39" s="82"/>
    </row>
    <row r="40" spans="1:25" ht="12">
      <c r="A40" s="30" t="s">
        <v>293</v>
      </c>
      <c r="B40" s="102"/>
      <c r="C40" s="39"/>
      <c r="D40" s="105"/>
      <c r="E40" s="39"/>
      <c r="F40" s="105"/>
      <c r="G40" s="39"/>
      <c r="H40" s="105"/>
      <c r="I40" s="39"/>
      <c r="J40" s="105"/>
      <c r="K40" s="39"/>
      <c r="L40" s="105"/>
      <c r="M40" s="39"/>
      <c r="N40" s="105"/>
      <c r="O40" s="39"/>
      <c r="P40" s="105"/>
      <c r="Q40" s="39"/>
      <c r="R40" s="105"/>
      <c r="S40" s="39"/>
      <c r="T40" s="105"/>
      <c r="U40" s="39"/>
      <c r="V40" s="105"/>
      <c r="W40" s="39"/>
      <c r="X40" s="105"/>
      <c r="Y40" s="105"/>
    </row>
    <row r="41" spans="1:25" ht="12">
      <c r="A41" s="30"/>
      <c r="B41" s="102" t="s">
        <v>329</v>
      </c>
      <c r="C41" s="39">
        <v>0</v>
      </c>
      <c r="D41" s="104">
        <v>0</v>
      </c>
      <c r="E41" s="39">
        <v>0</v>
      </c>
      <c r="F41" s="104">
        <v>0</v>
      </c>
      <c r="G41" s="39">
        <v>0</v>
      </c>
      <c r="H41" s="104">
        <v>0</v>
      </c>
      <c r="I41" s="39">
        <v>9</v>
      </c>
      <c r="J41" s="104">
        <v>0</v>
      </c>
      <c r="K41" s="39">
        <v>16</v>
      </c>
      <c r="L41" s="104">
        <v>0</v>
      </c>
      <c r="M41" s="39">
        <v>6</v>
      </c>
      <c r="N41" s="104">
        <v>0</v>
      </c>
      <c r="O41" s="39">
        <v>0</v>
      </c>
      <c r="P41" s="104">
        <v>0</v>
      </c>
      <c r="Q41" s="39">
        <v>0</v>
      </c>
      <c r="R41" s="104">
        <v>0</v>
      </c>
      <c r="S41" s="39">
        <v>0</v>
      </c>
      <c r="T41" s="104">
        <v>0</v>
      </c>
      <c r="U41" s="39">
        <v>0</v>
      </c>
      <c r="V41" s="104">
        <v>0</v>
      </c>
      <c r="W41" s="39">
        <f aca="true" t="shared" si="3" ref="W41:X44">C41+E41+G41+I41+K41+M41+O41+Q41+S41+U41</f>
        <v>31</v>
      </c>
      <c r="X41" s="104">
        <f t="shared" si="3"/>
        <v>0</v>
      </c>
      <c r="Y41" s="105">
        <f>SUM(W41:X41)</f>
        <v>31</v>
      </c>
    </row>
    <row r="42" spans="1:25" ht="10.5">
      <c r="A42" s="102"/>
      <c r="B42" s="82" t="s">
        <v>254</v>
      </c>
      <c r="C42" s="39">
        <v>0</v>
      </c>
      <c r="D42" s="104">
        <v>0</v>
      </c>
      <c r="E42" s="39">
        <v>0</v>
      </c>
      <c r="F42" s="104">
        <v>0</v>
      </c>
      <c r="G42" s="39">
        <v>0</v>
      </c>
      <c r="H42" s="104">
        <v>0</v>
      </c>
      <c r="I42" s="39">
        <v>0</v>
      </c>
      <c r="J42" s="104">
        <v>0</v>
      </c>
      <c r="K42" s="39">
        <v>0</v>
      </c>
      <c r="L42" s="104">
        <v>0</v>
      </c>
      <c r="M42" s="39">
        <v>6</v>
      </c>
      <c r="N42" s="104">
        <v>0</v>
      </c>
      <c r="O42" s="39">
        <v>17</v>
      </c>
      <c r="P42" s="104">
        <v>0</v>
      </c>
      <c r="Q42" s="39">
        <v>5</v>
      </c>
      <c r="R42" s="104">
        <v>0</v>
      </c>
      <c r="S42" s="39">
        <v>4</v>
      </c>
      <c r="T42" s="104">
        <v>0</v>
      </c>
      <c r="U42" s="39">
        <v>0</v>
      </c>
      <c r="V42" s="104">
        <v>0</v>
      </c>
      <c r="W42" s="39">
        <f t="shared" si="3"/>
        <v>32</v>
      </c>
      <c r="X42" s="104">
        <f t="shared" si="3"/>
        <v>0</v>
      </c>
      <c r="Y42" s="105">
        <f>SUM(W42:X42)</f>
        <v>32</v>
      </c>
    </row>
    <row r="43" spans="1:25" ht="10.5">
      <c r="A43" s="102"/>
      <c r="B43" s="102" t="s">
        <v>304</v>
      </c>
      <c r="C43" s="39">
        <v>0</v>
      </c>
      <c r="D43" s="104">
        <v>0</v>
      </c>
      <c r="E43" s="39">
        <v>0</v>
      </c>
      <c r="F43" s="104">
        <v>0</v>
      </c>
      <c r="G43" s="39">
        <v>0</v>
      </c>
      <c r="H43" s="104">
        <v>0</v>
      </c>
      <c r="I43" s="39">
        <v>0</v>
      </c>
      <c r="J43" s="104">
        <v>0</v>
      </c>
      <c r="K43" s="39">
        <v>0</v>
      </c>
      <c r="L43" s="104">
        <v>0</v>
      </c>
      <c r="M43" s="39">
        <v>0</v>
      </c>
      <c r="N43" s="104">
        <v>0</v>
      </c>
      <c r="O43" s="39">
        <v>0</v>
      </c>
      <c r="P43" s="104">
        <v>0</v>
      </c>
      <c r="Q43" s="39">
        <v>0</v>
      </c>
      <c r="R43" s="104">
        <v>0</v>
      </c>
      <c r="S43" s="39">
        <v>0</v>
      </c>
      <c r="T43" s="104">
        <v>0</v>
      </c>
      <c r="U43" s="39">
        <v>0</v>
      </c>
      <c r="V43" s="104">
        <v>0</v>
      </c>
      <c r="W43" s="39">
        <f t="shared" si="3"/>
        <v>0</v>
      </c>
      <c r="X43" s="104">
        <f t="shared" si="3"/>
        <v>0</v>
      </c>
      <c r="Y43" s="105">
        <f>SUM(W43:X43)</f>
        <v>0</v>
      </c>
    </row>
    <row r="44" spans="1:25" ht="10.5">
      <c r="A44" s="102"/>
      <c r="B44" s="102" t="s">
        <v>330</v>
      </c>
      <c r="C44" s="39">
        <v>0</v>
      </c>
      <c r="D44" s="104">
        <v>0</v>
      </c>
      <c r="E44" s="39">
        <v>0</v>
      </c>
      <c r="F44" s="104">
        <v>0</v>
      </c>
      <c r="G44" s="39">
        <v>0</v>
      </c>
      <c r="H44" s="104">
        <v>0</v>
      </c>
      <c r="I44" s="39">
        <v>0</v>
      </c>
      <c r="J44" s="104">
        <v>0</v>
      </c>
      <c r="K44" s="39">
        <v>0</v>
      </c>
      <c r="L44" s="104">
        <v>0</v>
      </c>
      <c r="M44" s="39">
        <v>0</v>
      </c>
      <c r="N44" s="104">
        <v>0</v>
      </c>
      <c r="O44" s="39">
        <v>4</v>
      </c>
      <c r="P44" s="104">
        <v>0</v>
      </c>
      <c r="Q44" s="39">
        <v>11</v>
      </c>
      <c r="R44" s="104">
        <v>0</v>
      </c>
      <c r="S44" s="39">
        <v>5</v>
      </c>
      <c r="T44" s="104">
        <v>0</v>
      </c>
      <c r="U44" s="39">
        <v>0</v>
      </c>
      <c r="V44" s="104">
        <v>0</v>
      </c>
      <c r="W44" s="39">
        <f t="shared" si="3"/>
        <v>20</v>
      </c>
      <c r="X44" s="104">
        <f t="shared" si="3"/>
        <v>0</v>
      </c>
      <c r="Y44" s="105">
        <f>SUM(W44:X44)</f>
        <v>20</v>
      </c>
    </row>
    <row r="45" spans="1:26" ht="10.5">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104"/>
    </row>
    <row r="46" spans="1:26" ht="21" customHeight="1">
      <c r="A46" s="317" t="s">
        <v>378</v>
      </c>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84"/>
    </row>
    <row r="47" spans="2:26" ht="10.5">
      <c r="B47" s="84"/>
      <c r="C47" s="84"/>
      <c r="D47" s="84"/>
      <c r="E47" s="84"/>
      <c r="F47" s="84"/>
      <c r="G47" s="84"/>
      <c r="H47" s="84"/>
      <c r="I47" s="84"/>
      <c r="J47" s="84"/>
      <c r="K47" s="84"/>
      <c r="L47" s="84"/>
      <c r="M47" s="84"/>
      <c r="N47" s="84"/>
      <c r="O47" s="84"/>
      <c r="P47" s="84"/>
      <c r="Q47" s="84"/>
      <c r="R47" s="84"/>
      <c r="S47" s="84"/>
      <c r="T47" s="84"/>
      <c r="U47" s="84"/>
      <c r="V47" s="84"/>
      <c r="W47" s="84"/>
      <c r="X47" s="84"/>
      <c r="Y47" s="84"/>
      <c r="Z47" s="84"/>
    </row>
    <row r="48" spans="1:21" ht="10.5">
      <c r="A48" s="84"/>
      <c r="B48" s="84"/>
      <c r="C48" s="84"/>
      <c r="D48" s="84"/>
      <c r="E48" s="84"/>
      <c r="F48" s="84"/>
      <c r="G48" s="84"/>
      <c r="H48" s="84"/>
      <c r="I48" s="84"/>
      <c r="J48" s="84"/>
      <c r="K48" s="84"/>
      <c r="L48" s="84"/>
      <c r="M48" s="84"/>
      <c r="N48" s="84"/>
      <c r="O48" s="84"/>
      <c r="P48" s="84"/>
      <c r="Q48" s="84"/>
      <c r="R48" s="84"/>
      <c r="S48" s="84"/>
      <c r="T48" s="84"/>
      <c r="U48" s="84"/>
    </row>
    <row r="49" spans="1:21" ht="10.5">
      <c r="A49" s="84"/>
      <c r="B49" s="84"/>
      <c r="C49" s="84"/>
      <c r="D49" s="84"/>
      <c r="E49" s="84"/>
      <c r="F49" s="84"/>
      <c r="G49" s="84"/>
      <c r="H49" s="84"/>
      <c r="I49" s="84"/>
      <c r="J49" s="84"/>
      <c r="K49" s="84"/>
      <c r="L49" s="84"/>
      <c r="M49" s="84"/>
      <c r="N49" s="84"/>
      <c r="O49" s="84"/>
      <c r="P49" s="84"/>
      <c r="Q49" s="84"/>
      <c r="R49" s="84"/>
      <c r="S49" s="84"/>
      <c r="T49" s="84"/>
      <c r="U49" s="84"/>
    </row>
    <row r="50" spans="1:21" ht="10.5">
      <c r="A50" s="84"/>
      <c r="B50" s="84"/>
      <c r="C50" s="84"/>
      <c r="D50" s="84"/>
      <c r="E50" s="84"/>
      <c r="F50" s="84"/>
      <c r="G50" s="84"/>
      <c r="H50" s="84"/>
      <c r="I50" s="84"/>
      <c r="J50" s="84"/>
      <c r="K50" s="84"/>
      <c r="L50" s="84"/>
      <c r="M50" s="84"/>
      <c r="N50" s="84"/>
      <c r="O50" s="84"/>
      <c r="P50" s="84"/>
      <c r="Q50" s="84"/>
      <c r="R50" s="84"/>
      <c r="S50" s="84"/>
      <c r="T50" s="84"/>
      <c r="U50" s="84"/>
    </row>
    <row r="51" spans="1:21" ht="10.5">
      <c r="A51" s="84"/>
      <c r="B51" s="84"/>
      <c r="C51" s="84"/>
      <c r="D51" s="84"/>
      <c r="E51" s="84"/>
      <c r="F51" s="84"/>
      <c r="G51" s="84"/>
      <c r="H51" s="84"/>
      <c r="I51" s="84"/>
      <c r="J51" s="84"/>
      <c r="K51" s="84"/>
      <c r="L51" s="84"/>
      <c r="M51" s="84"/>
      <c r="N51" s="84"/>
      <c r="O51" s="84"/>
      <c r="P51" s="84"/>
      <c r="Q51" s="84"/>
      <c r="R51" s="84"/>
      <c r="S51" s="84"/>
      <c r="T51" s="84"/>
      <c r="U51" s="84"/>
    </row>
    <row r="52" spans="1:21" ht="10.5">
      <c r="A52" s="84"/>
      <c r="B52" s="84"/>
      <c r="C52" s="84"/>
      <c r="D52" s="84"/>
      <c r="E52" s="84"/>
      <c r="F52" s="84"/>
      <c r="G52" s="84"/>
      <c r="H52" s="84"/>
      <c r="I52" s="84"/>
      <c r="J52" s="84"/>
      <c r="K52" s="84"/>
      <c r="L52" s="84"/>
      <c r="M52" s="84"/>
      <c r="N52" s="84"/>
      <c r="O52" s="84"/>
      <c r="P52" s="84"/>
      <c r="Q52" s="84"/>
      <c r="R52" s="84"/>
      <c r="S52" s="84"/>
      <c r="T52" s="84"/>
      <c r="U52" s="84"/>
    </row>
    <row r="53" spans="1:21" ht="10.5">
      <c r="A53" s="84"/>
      <c r="B53" s="84"/>
      <c r="C53" s="84"/>
      <c r="D53" s="84"/>
      <c r="E53" s="84"/>
      <c r="F53" s="84"/>
      <c r="G53" s="84"/>
      <c r="H53" s="84"/>
      <c r="I53" s="84"/>
      <c r="J53" s="84"/>
      <c r="K53" s="84"/>
      <c r="L53" s="84"/>
      <c r="M53" s="84"/>
      <c r="N53" s="84"/>
      <c r="O53" s="84"/>
      <c r="P53" s="84"/>
      <c r="Q53" s="84"/>
      <c r="R53" s="84"/>
      <c r="S53" s="84"/>
      <c r="T53" s="84"/>
      <c r="U53" s="84"/>
    </row>
    <row r="54" spans="1:21" ht="10.5">
      <c r="A54" s="84"/>
      <c r="B54" s="84"/>
      <c r="C54" s="84"/>
      <c r="D54" s="84"/>
      <c r="E54" s="84"/>
      <c r="F54" s="84"/>
      <c r="G54" s="84"/>
      <c r="H54" s="84"/>
      <c r="I54" s="84"/>
      <c r="J54" s="84"/>
      <c r="K54" s="84"/>
      <c r="L54" s="84"/>
      <c r="M54" s="84"/>
      <c r="N54" s="84"/>
      <c r="O54" s="84"/>
      <c r="P54" s="84"/>
      <c r="Q54" s="84"/>
      <c r="R54" s="84"/>
      <c r="S54" s="84"/>
      <c r="T54" s="84"/>
      <c r="U54" s="84"/>
    </row>
    <row r="55" spans="1:21" ht="10.5">
      <c r="A55" s="84"/>
      <c r="B55" s="84"/>
      <c r="C55" s="84"/>
      <c r="D55" s="84"/>
      <c r="E55" s="84"/>
      <c r="F55" s="84"/>
      <c r="G55" s="84"/>
      <c r="H55" s="84"/>
      <c r="I55" s="84"/>
      <c r="J55" s="84"/>
      <c r="K55" s="84"/>
      <c r="L55" s="84"/>
      <c r="M55" s="84"/>
      <c r="N55" s="84"/>
      <c r="O55" s="84"/>
      <c r="P55" s="84"/>
      <c r="Q55" s="84"/>
      <c r="R55" s="84"/>
      <c r="S55" s="84"/>
      <c r="T55" s="84"/>
      <c r="U55" s="84"/>
    </row>
    <row r="56" spans="1:21" ht="10.5">
      <c r="A56" s="84"/>
      <c r="B56" s="84"/>
      <c r="C56" s="84"/>
      <c r="D56" s="84"/>
      <c r="E56" s="84"/>
      <c r="F56" s="84"/>
      <c r="G56" s="84"/>
      <c r="H56" s="84"/>
      <c r="I56" s="84"/>
      <c r="J56" s="84"/>
      <c r="K56" s="84"/>
      <c r="L56" s="84"/>
      <c r="M56" s="84"/>
      <c r="N56" s="84"/>
      <c r="O56" s="84"/>
      <c r="P56" s="84"/>
      <c r="Q56" s="84"/>
      <c r="R56" s="84"/>
      <c r="S56" s="84"/>
      <c r="T56" s="84"/>
      <c r="U56" s="84"/>
    </row>
    <row r="57" spans="1:21" ht="10.5">
      <c r="A57" s="84"/>
      <c r="B57" s="84"/>
      <c r="C57" s="84"/>
      <c r="D57" s="84"/>
      <c r="E57" s="84"/>
      <c r="F57" s="84"/>
      <c r="G57" s="84"/>
      <c r="H57" s="84"/>
      <c r="I57" s="84"/>
      <c r="J57" s="84"/>
      <c r="K57" s="84"/>
      <c r="L57" s="84"/>
      <c r="M57" s="84"/>
      <c r="N57" s="84"/>
      <c r="O57" s="84"/>
      <c r="P57" s="84"/>
      <c r="Q57" s="84"/>
      <c r="R57" s="84"/>
      <c r="S57" s="84"/>
      <c r="T57" s="84"/>
      <c r="U57" s="84"/>
    </row>
    <row r="58" spans="1:21" ht="10.5">
      <c r="A58" s="84"/>
      <c r="B58" s="84"/>
      <c r="C58" s="84"/>
      <c r="D58" s="84"/>
      <c r="E58" s="84"/>
      <c r="F58" s="84"/>
      <c r="G58" s="84"/>
      <c r="H58" s="84"/>
      <c r="I58" s="84"/>
      <c r="J58" s="84"/>
      <c r="K58" s="84"/>
      <c r="L58" s="84"/>
      <c r="M58" s="84"/>
      <c r="N58" s="84"/>
      <c r="O58" s="84"/>
      <c r="P58" s="84"/>
      <c r="Q58" s="84"/>
      <c r="R58" s="84"/>
      <c r="S58" s="84"/>
      <c r="T58" s="84"/>
      <c r="U58" s="84"/>
    </row>
    <row r="59" spans="1:21" ht="10.5">
      <c r="A59" s="84"/>
      <c r="B59" s="84"/>
      <c r="C59" s="84"/>
      <c r="D59" s="84"/>
      <c r="E59" s="84"/>
      <c r="F59" s="84"/>
      <c r="G59" s="84"/>
      <c r="H59" s="84"/>
      <c r="I59" s="84"/>
      <c r="J59" s="84"/>
      <c r="K59" s="84"/>
      <c r="L59" s="84"/>
      <c r="M59" s="84"/>
      <c r="N59" s="84"/>
      <c r="O59" s="84"/>
      <c r="P59" s="84"/>
      <c r="Q59" s="84"/>
      <c r="R59" s="84"/>
      <c r="S59" s="84"/>
      <c r="T59" s="84"/>
      <c r="U59" s="84"/>
    </row>
    <row r="60" spans="1:21" ht="10.5">
      <c r="A60" s="84"/>
      <c r="B60" s="84"/>
      <c r="C60" s="84"/>
      <c r="D60" s="84"/>
      <c r="E60" s="84"/>
      <c r="F60" s="84"/>
      <c r="G60" s="84"/>
      <c r="H60" s="84"/>
      <c r="I60" s="84"/>
      <c r="J60" s="84"/>
      <c r="K60" s="84"/>
      <c r="L60" s="84"/>
      <c r="M60" s="84"/>
      <c r="N60" s="84"/>
      <c r="O60" s="84"/>
      <c r="P60" s="84"/>
      <c r="Q60" s="84"/>
      <c r="R60" s="84"/>
      <c r="S60" s="84"/>
      <c r="T60" s="84"/>
      <c r="U60" s="84"/>
    </row>
    <row r="61" spans="1:21" ht="10.5">
      <c r="A61" s="84"/>
      <c r="B61" s="84"/>
      <c r="C61" s="84"/>
      <c r="D61" s="84"/>
      <c r="E61" s="84"/>
      <c r="F61" s="84"/>
      <c r="G61" s="84"/>
      <c r="H61" s="84"/>
      <c r="I61" s="84"/>
      <c r="J61" s="84"/>
      <c r="K61" s="84"/>
      <c r="L61" s="84"/>
      <c r="M61" s="84"/>
      <c r="N61" s="84"/>
      <c r="O61" s="84"/>
      <c r="P61" s="84"/>
      <c r="Q61" s="84"/>
      <c r="R61" s="84"/>
      <c r="S61" s="84"/>
      <c r="T61" s="84"/>
      <c r="U61" s="84"/>
    </row>
    <row r="62" spans="1:21" ht="10.5">
      <c r="A62" s="84"/>
      <c r="B62" s="84"/>
      <c r="C62" s="84"/>
      <c r="D62" s="84"/>
      <c r="E62" s="84"/>
      <c r="F62" s="84"/>
      <c r="G62" s="84"/>
      <c r="H62" s="84"/>
      <c r="I62" s="84"/>
      <c r="J62" s="84"/>
      <c r="K62" s="84"/>
      <c r="L62" s="84"/>
      <c r="M62" s="84"/>
      <c r="N62" s="84"/>
      <c r="O62" s="84"/>
      <c r="P62" s="84"/>
      <c r="Q62" s="84"/>
      <c r="R62" s="84"/>
      <c r="S62" s="84"/>
      <c r="T62" s="84"/>
      <c r="U62" s="84"/>
    </row>
    <row r="63" spans="1:21" ht="10.5">
      <c r="A63" s="84"/>
      <c r="B63" s="84"/>
      <c r="C63" s="84"/>
      <c r="D63" s="84"/>
      <c r="E63" s="84"/>
      <c r="F63" s="84"/>
      <c r="G63" s="84"/>
      <c r="H63" s="84"/>
      <c r="I63" s="84"/>
      <c r="J63" s="84"/>
      <c r="K63" s="84"/>
      <c r="L63" s="84"/>
      <c r="M63" s="84"/>
      <c r="N63" s="84"/>
      <c r="O63" s="84"/>
      <c r="P63" s="84"/>
      <c r="Q63" s="84"/>
      <c r="R63" s="84"/>
      <c r="S63" s="84"/>
      <c r="T63" s="84"/>
      <c r="U63" s="84"/>
    </row>
    <row r="64" spans="1:21" ht="10.5">
      <c r="A64" s="84"/>
      <c r="B64" s="84"/>
      <c r="C64" s="84"/>
      <c r="D64" s="84"/>
      <c r="E64" s="84"/>
      <c r="F64" s="84"/>
      <c r="G64" s="84"/>
      <c r="H64" s="84"/>
      <c r="I64" s="84"/>
      <c r="J64" s="84"/>
      <c r="K64" s="84"/>
      <c r="L64" s="84"/>
      <c r="M64" s="84"/>
      <c r="N64" s="84"/>
      <c r="O64" s="84"/>
      <c r="P64" s="84"/>
      <c r="Q64" s="84"/>
      <c r="R64" s="84"/>
      <c r="S64" s="84"/>
      <c r="T64" s="84"/>
      <c r="U64" s="84"/>
    </row>
    <row r="65" spans="1:21" ht="10.5">
      <c r="A65" s="84"/>
      <c r="B65" s="84"/>
      <c r="C65" s="84"/>
      <c r="D65" s="84"/>
      <c r="E65" s="84"/>
      <c r="F65" s="84"/>
      <c r="G65" s="84"/>
      <c r="H65" s="84"/>
      <c r="I65" s="84"/>
      <c r="J65" s="84"/>
      <c r="K65" s="84"/>
      <c r="L65" s="84"/>
      <c r="M65" s="84"/>
      <c r="N65" s="84"/>
      <c r="O65" s="84"/>
      <c r="P65" s="84"/>
      <c r="Q65" s="84"/>
      <c r="R65" s="84"/>
      <c r="S65" s="84"/>
      <c r="T65" s="84"/>
      <c r="U65" s="84"/>
    </row>
    <row r="66" spans="1:21" ht="10.5">
      <c r="A66" s="84"/>
      <c r="B66" s="84"/>
      <c r="C66" s="84"/>
      <c r="D66" s="84"/>
      <c r="E66" s="84"/>
      <c r="F66" s="84"/>
      <c r="G66" s="84"/>
      <c r="H66" s="84"/>
      <c r="I66" s="84"/>
      <c r="J66" s="84"/>
      <c r="K66" s="84"/>
      <c r="L66" s="84"/>
      <c r="M66" s="84"/>
      <c r="N66" s="84"/>
      <c r="O66" s="84"/>
      <c r="P66" s="84"/>
      <c r="Q66" s="84"/>
      <c r="R66" s="84"/>
      <c r="S66" s="84"/>
      <c r="T66" s="84"/>
      <c r="U66" s="84"/>
    </row>
    <row r="67" spans="1:21" ht="10.5">
      <c r="A67" s="84"/>
      <c r="B67" s="84"/>
      <c r="C67" s="84"/>
      <c r="D67" s="84"/>
      <c r="E67" s="84"/>
      <c r="F67" s="84"/>
      <c r="G67" s="84"/>
      <c r="H67" s="84"/>
      <c r="I67" s="84"/>
      <c r="J67" s="84"/>
      <c r="K67" s="84"/>
      <c r="L67" s="84"/>
      <c r="M67" s="84"/>
      <c r="N67" s="84"/>
      <c r="O67" s="84"/>
      <c r="P67" s="84"/>
      <c r="Q67" s="84"/>
      <c r="R67" s="84"/>
      <c r="S67" s="84"/>
      <c r="T67" s="84"/>
      <c r="U67" s="84"/>
    </row>
    <row r="68" spans="1:21" ht="10.5">
      <c r="A68" s="84"/>
      <c r="B68" s="84"/>
      <c r="C68" s="84"/>
      <c r="D68" s="84"/>
      <c r="E68" s="84"/>
      <c r="F68" s="84"/>
      <c r="G68" s="84"/>
      <c r="H68" s="84"/>
      <c r="I68" s="84"/>
      <c r="J68" s="84"/>
      <c r="K68" s="84"/>
      <c r="L68" s="84"/>
      <c r="M68" s="84"/>
      <c r="N68" s="84"/>
      <c r="O68" s="84"/>
      <c r="P68" s="84"/>
      <c r="Q68" s="84"/>
      <c r="R68" s="84"/>
      <c r="S68" s="84"/>
      <c r="T68" s="84"/>
      <c r="U68" s="84"/>
    </row>
    <row r="69" spans="1:21" ht="10.5">
      <c r="A69" s="84"/>
      <c r="B69" s="84"/>
      <c r="C69" s="84"/>
      <c r="D69" s="84"/>
      <c r="E69" s="84"/>
      <c r="F69" s="84"/>
      <c r="G69" s="84"/>
      <c r="H69" s="84"/>
      <c r="I69" s="84"/>
      <c r="J69" s="84"/>
      <c r="K69" s="84"/>
      <c r="L69" s="84"/>
      <c r="M69" s="84"/>
      <c r="N69" s="84"/>
      <c r="O69" s="84"/>
      <c r="P69" s="84"/>
      <c r="Q69" s="84"/>
      <c r="R69" s="84"/>
      <c r="S69" s="84"/>
      <c r="T69" s="84"/>
      <c r="U69" s="84"/>
    </row>
    <row r="70" spans="1:21" ht="10.5">
      <c r="A70" s="84"/>
      <c r="B70" s="84"/>
      <c r="C70" s="84"/>
      <c r="D70" s="84"/>
      <c r="E70" s="84"/>
      <c r="F70" s="84"/>
      <c r="G70" s="84"/>
      <c r="H70" s="84"/>
      <c r="I70" s="84"/>
      <c r="J70" s="84"/>
      <c r="K70" s="84"/>
      <c r="L70" s="84"/>
      <c r="M70" s="84"/>
      <c r="N70" s="84"/>
      <c r="O70" s="84"/>
      <c r="P70" s="84"/>
      <c r="Q70" s="84"/>
      <c r="R70" s="84"/>
      <c r="S70" s="84"/>
      <c r="T70" s="84"/>
      <c r="U70" s="84"/>
    </row>
    <row r="71" spans="1:21" ht="10.5">
      <c r="A71" s="84"/>
      <c r="B71" s="84"/>
      <c r="C71" s="84"/>
      <c r="D71" s="84"/>
      <c r="E71" s="84"/>
      <c r="F71" s="84"/>
      <c r="G71" s="84"/>
      <c r="H71" s="84"/>
      <c r="I71" s="84"/>
      <c r="J71" s="84"/>
      <c r="K71" s="84"/>
      <c r="L71" s="84"/>
      <c r="M71" s="84"/>
      <c r="N71" s="84"/>
      <c r="O71" s="84"/>
      <c r="P71" s="84"/>
      <c r="Q71" s="84"/>
      <c r="R71" s="84"/>
      <c r="S71" s="84"/>
      <c r="T71" s="84"/>
      <c r="U71" s="84"/>
    </row>
    <row r="72" spans="1:21" ht="10.5">
      <c r="A72" s="84"/>
      <c r="B72" s="84"/>
      <c r="C72" s="84"/>
      <c r="D72" s="84"/>
      <c r="E72" s="84"/>
      <c r="F72" s="84"/>
      <c r="G72" s="84"/>
      <c r="H72" s="84"/>
      <c r="I72" s="84"/>
      <c r="J72" s="84"/>
      <c r="K72" s="84"/>
      <c r="L72" s="84"/>
      <c r="M72" s="84"/>
      <c r="N72" s="84"/>
      <c r="O72" s="84"/>
      <c r="P72" s="84"/>
      <c r="Q72" s="84"/>
      <c r="R72" s="84"/>
      <c r="S72" s="84"/>
      <c r="T72" s="84"/>
      <c r="U72" s="84"/>
    </row>
    <row r="73" spans="1:21" ht="10.5">
      <c r="A73" s="84"/>
      <c r="B73" s="84"/>
      <c r="C73" s="84"/>
      <c r="D73" s="84"/>
      <c r="E73" s="84"/>
      <c r="F73" s="84"/>
      <c r="G73" s="84"/>
      <c r="H73" s="84"/>
      <c r="I73" s="84"/>
      <c r="J73" s="84"/>
      <c r="K73" s="84"/>
      <c r="L73" s="84"/>
      <c r="M73" s="84"/>
      <c r="N73" s="84"/>
      <c r="O73" s="84"/>
      <c r="P73" s="84"/>
      <c r="Q73" s="84"/>
      <c r="R73" s="84"/>
      <c r="S73" s="84"/>
      <c r="T73" s="84"/>
      <c r="U73" s="84"/>
    </row>
    <row r="74" spans="1:21" ht="10.5">
      <c r="A74" s="84"/>
      <c r="B74" s="84"/>
      <c r="C74" s="84"/>
      <c r="D74" s="84"/>
      <c r="E74" s="84"/>
      <c r="F74" s="84"/>
      <c r="G74" s="84"/>
      <c r="H74" s="84"/>
      <c r="I74" s="84"/>
      <c r="J74" s="84"/>
      <c r="K74" s="84"/>
      <c r="L74" s="84"/>
      <c r="M74" s="84"/>
      <c r="N74" s="84"/>
      <c r="O74" s="84"/>
      <c r="P74" s="84"/>
      <c r="Q74" s="84"/>
      <c r="R74" s="84"/>
      <c r="S74" s="84"/>
      <c r="T74" s="84"/>
      <c r="U74" s="84"/>
    </row>
    <row r="75" spans="1:21" ht="10.5">
      <c r="A75" s="84"/>
      <c r="B75" s="84"/>
      <c r="C75" s="84"/>
      <c r="D75" s="84"/>
      <c r="E75" s="84"/>
      <c r="F75" s="84"/>
      <c r="G75" s="84"/>
      <c r="H75" s="84"/>
      <c r="I75" s="84"/>
      <c r="J75" s="84"/>
      <c r="K75" s="84"/>
      <c r="L75" s="84"/>
      <c r="M75" s="84"/>
      <c r="N75" s="84"/>
      <c r="O75" s="84"/>
      <c r="P75" s="84"/>
      <c r="Q75" s="84"/>
      <c r="R75" s="84"/>
      <c r="S75" s="84"/>
      <c r="T75" s="84"/>
      <c r="U75" s="84"/>
    </row>
    <row r="76" spans="1:21" ht="10.5">
      <c r="A76" s="84"/>
      <c r="B76" s="84"/>
      <c r="C76" s="84"/>
      <c r="D76" s="84"/>
      <c r="E76" s="84"/>
      <c r="F76" s="84"/>
      <c r="G76" s="84"/>
      <c r="H76" s="84"/>
      <c r="I76" s="84"/>
      <c r="J76" s="84"/>
      <c r="K76" s="84"/>
      <c r="L76" s="84"/>
      <c r="M76" s="84"/>
      <c r="N76" s="84"/>
      <c r="O76" s="84"/>
      <c r="P76" s="84"/>
      <c r="Q76" s="84"/>
      <c r="R76" s="84"/>
      <c r="S76" s="84"/>
      <c r="T76" s="84"/>
      <c r="U76" s="84"/>
    </row>
    <row r="77" spans="1:21" ht="10.5">
      <c r="A77" s="84"/>
      <c r="B77" s="84"/>
      <c r="C77" s="84"/>
      <c r="D77" s="84"/>
      <c r="E77" s="84"/>
      <c r="F77" s="84"/>
      <c r="G77" s="84"/>
      <c r="H77" s="84"/>
      <c r="I77" s="84"/>
      <c r="J77" s="84"/>
      <c r="K77" s="84"/>
      <c r="L77" s="84"/>
      <c r="M77" s="84"/>
      <c r="N77" s="84"/>
      <c r="O77" s="84"/>
      <c r="P77" s="84"/>
      <c r="Q77" s="84"/>
      <c r="R77" s="84"/>
      <c r="S77" s="84"/>
      <c r="T77" s="84"/>
      <c r="U77" s="84"/>
    </row>
    <row r="78" spans="1:21" ht="10.5">
      <c r="A78" s="84"/>
      <c r="B78" s="84"/>
      <c r="C78" s="84"/>
      <c r="D78" s="84"/>
      <c r="E78" s="84"/>
      <c r="F78" s="84"/>
      <c r="G78" s="84"/>
      <c r="H78" s="84"/>
      <c r="I78" s="84"/>
      <c r="J78" s="84"/>
      <c r="K78" s="84"/>
      <c r="L78" s="84"/>
      <c r="M78" s="84"/>
      <c r="N78" s="84"/>
      <c r="O78" s="84"/>
      <c r="P78" s="84"/>
      <c r="Q78" s="84"/>
      <c r="R78" s="84"/>
      <c r="S78" s="84"/>
      <c r="T78" s="84"/>
      <c r="U78" s="84"/>
    </row>
    <row r="79" spans="1:21" ht="10.5">
      <c r="A79" s="84"/>
      <c r="B79" s="84"/>
      <c r="C79" s="84"/>
      <c r="D79" s="84"/>
      <c r="E79" s="84"/>
      <c r="F79" s="84"/>
      <c r="G79" s="84"/>
      <c r="H79" s="84"/>
      <c r="I79" s="84"/>
      <c r="J79" s="84"/>
      <c r="K79" s="84"/>
      <c r="L79" s="84"/>
      <c r="M79" s="84"/>
      <c r="N79" s="84"/>
      <c r="O79" s="84"/>
      <c r="P79" s="84"/>
      <c r="Q79" s="84"/>
      <c r="R79" s="84"/>
      <c r="S79" s="84"/>
      <c r="T79" s="84"/>
      <c r="U79" s="84"/>
    </row>
    <row r="80" spans="1:21" ht="10.5">
      <c r="A80" s="84"/>
      <c r="B80" s="84"/>
      <c r="C80" s="84"/>
      <c r="D80" s="84"/>
      <c r="E80" s="84"/>
      <c r="F80" s="84"/>
      <c r="G80" s="84"/>
      <c r="H80" s="84"/>
      <c r="I80" s="84"/>
      <c r="J80" s="84"/>
      <c r="K80" s="84"/>
      <c r="L80" s="84"/>
      <c r="M80" s="84"/>
      <c r="N80" s="84"/>
      <c r="O80" s="84"/>
      <c r="P80" s="84"/>
      <c r="Q80" s="84"/>
      <c r="R80" s="84"/>
      <c r="S80" s="84"/>
      <c r="T80" s="84"/>
      <c r="U80" s="84"/>
    </row>
    <row r="81" spans="1:21" ht="10.5">
      <c r="A81" s="84"/>
      <c r="B81" s="84"/>
      <c r="C81" s="84"/>
      <c r="D81" s="84"/>
      <c r="E81" s="84"/>
      <c r="F81" s="84"/>
      <c r="G81" s="84"/>
      <c r="H81" s="84"/>
      <c r="I81" s="84"/>
      <c r="J81" s="84"/>
      <c r="K81" s="84"/>
      <c r="L81" s="84"/>
      <c r="M81" s="84"/>
      <c r="N81" s="84"/>
      <c r="O81" s="84"/>
      <c r="P81" s="84"/>
      <c r="Q81" s="84"/>
      <c r="R81" s="84"/>
      <c r="S81" s="84"/>
      <c r="T81" s="84"/>
      <c r="U81" s="84"/>
    </row>
    <row r="82" spans="1:21" ht="10.5">
      <c r="A82" s="84"/>
      <c r="B82" s="84"/>
      <c r="C82" s="84"/>
      <c r="D82" s="84"/>
      <c r="E82" s="84"/>
      <c r="F82" s="84"/>
      <c r="G82" s="84"/>
      <c r="H82" s="84"/>
      <c r="I82" s="84"/>
      <c r="J82" s="84"/>
      <c r="K82" s="84"/>
      <c r="L82" s="84"/>
      <c r="M82" s="84"/>
      <c r="N82" s="84"/>
      <c r="O82" s="84"/>
      <c r="P82" s="84"/>
      <c r="Q82" s="84"/>
      <c r="R82" s="84"/>
      <c r="S82" s="84"/>
      <c r="T82" s="84"/>
      <c r="U82" s="84"/>
    </row>
    <row r="83" spans="1:21" ht="10.5">
      <c r="A83" s="84"/>
      <c r="B83" s="84"/>
      <c r="C83" s="84"/>
      <c r="D83" s="84"/>
      <c r="E83" s="84"/>
      <c r="F83" s="84"/>
      <c r="G83" s="84"/>
      <c r="H83" s="84"/>
      <c r="I83" s="84"/>
      <c r="J83" s="84"/>
      <c r="K83" s="84"/>
      <c r="L83" s="84"/>
      <c r="M83" s="84"/>
      <c r="N83" s="84"/>
      <c r="O83" s="84"/>
      <c r="P83" s="84"/>
      <c r="Q83" s="84"/>
      <c r="R83" s="84"/>
      <c r="S83" s="84"/>
      <c r="T83" s="84"/>
      <c r="U83" s="84"/>
    </row>
    <row r="84" spans="1:21" ht="10.5">
      <c r="A84" s="84"/>
      <c r="B84" s="84"/>
      <c r="C84" s="84"/>
      <c r="D84" s="84"/>
      <c r="E84" s="84"/>
      <c r="F84" s="84"/>
      <c r="G84" s="84"/>
      <c r="H84" s="84"/>
      <c r="I84" s="84"/>
      <c r="J84" s="84"/>
      <c r="K84" s="84"/>
      <c r="L84" s="84"/>
      <c r="M84" s="84"/>
      <c r="N84" s="84"/>
      <c r="O84" s="84"/>
      <c r="P84" s="84"/>
      <c r="Q84" s="84"/>
      <c r="R84" s="84"/>
      <c r="S84" s="84"/>
      <c r="T84" s="84"/>
      <c r="U84" s="84"/>
    </row>
    <row r="85" spans="1:21" ht="10.5">
      <c r="A85" s="84"/>
      <c r="B85" s="84"/>
      <c r="C85" s="84"/>
      <c r="D85" s="84"/>
      <c r="E85" s="84"/>
      <c r="F85" s="84"/>
      <c r="G85" s="84"/>
      <c r="H85" s="84"/>
      <c r="I85" s="84"/>
      <c r="J85" s="84"/>
      <c r="K85" s="84"/>
      <c r="L85" s="84"/>
      <c r="M85" s="84"/>
      <c r="N85" s="84"/>
      <c r="O85" s="84"/>
      <c r="P85" s="84"/>
      <c r="Q85" s="84"/>
      <c r="R85" s="84"/>
      <c r="S85" s="84"/>
      <c r="T85" s="84"/>
      <c r="U85" s="84"/>
    </row>
    <row r="86" spans="1:21" ht="10.5">
      <c r="A86" s="84"/>
      <c r="B86" s="84"/>
      <c r="C86" s="84"/>
      <c r="D86" s="84"/>
      <c r="E86" s="84"/>
      <c r="F86" s="84"/>
      <c r="G86" s="84"/>
      <c r="H86" s="84"/>
      <c r="I86" s="84"/>
      <c r="J86" s="84"/>
      <c r="K86" s="84"/>
      <c r="L86" s="84"/>
      <c r="M86" s="84"/>
      <c r="N86" s="84"/>
      <c r="O86" s="84"/>
      <c r="P86" s="84"/>
      <c r="Q86" s="84"/>
      <c r="R86" s="84"/>
      <c r="S86" s="84"/>
      <c r="T86" s="84"/>
      <c r="U86" s="84"/>
    </row>
    <row r="87" spans="1:21" ht="10.5">
      <c r="A87" s="84"/>
      <c r="B87" s="84"/>
      <c r="C87" s="84"/>
      <c r="D87" s="84"/>
      <c r="E87" s="84"/>
      <c r="F87" s="84"/>
      <c r="G87" s="84"/>
      <c r="H87" s="84"/>
      <c r="I87" s="84"/>
      <c r="J87" s="84"/>
      <c r="K87" s="84"/>
      <c r="L87" s="84"/>
      <c r="M87" s="84"/>
      <c r="N87" s="84"/>
      <c r="O87" s="84"/>
      <c r="P87" s="84"/>
      <c r="Q87" s="84"/>
      <c r="R87" s="84"/>
      <c r="S87" s="84"/>
      <c r="T87" s="84"/>
      <c r="U87" s="84"/>
    </row>
    <row r="88" spans="1:21" ht="10.5">
      <c r="A88" s="84"/>
      <c r="B88" s="84"/>
      <c r="C88" s="84"/>
      <c r="D88" s="84"/>
      <c r="E88" s="84"/>
      <c r="F88" s="84"/>
      <c r="G88" s="84"/>
      <c r="H88" s="84"/>
      <c r="I88" s="84"/>
      <c r="J88" s="84"/>
      <c r="K88" s="84"/>
      <c r="L88" s="84"/>
      <c r="M88" s="84"/>
      <c r="N88" s="84"/>
      <c r="O88" s="84"/>
      <c r="P88" s="84"/>
      <c r="Q88" s="84"/>
      <c r="R88" s="84"/>
      <c r="S88" s="84"/>
      <c r="T88" s="84"/>
      <c r="U88" s="84"/>
    </row>
    <row r="89" spans="1:21" ht="10.5">
      <c r="A89" s="84"/>
      <c r="B89" s="84"/>
      <c r="C89" s="84"/>
      <c r="D89" s="84"/>
      <c r="E89" s="84"/>
      <c r="F89" s="84"/>
      <c r="G89" s="84"/>
      <c r="H89" s="84"/>
      <c r="I89" s="84"/>
      <c r="J89" s="84"/>
      <c r="K89" s="84"/>
      <c r="L89" s="84"/>
      <c r="M89" s="84"/>
      <c r="N89" s="84"/>
      <c r="O89" s="84"/>
      <c r="P89" s="84"/>
      <c r="Q89" s="84"/>
      <c r="R89" s="84"/>
      <c r="S89" s="84"/>
      <c r="T89" s="84"/>
      <c r="U89" s="84"/>
    </row>
    <row r="90" spans="1:21" ht="10.5">
      <c r="A90" s="84"/>
      <c r="B90" s="84"/>
      <c r="C90" s="84"/>
      <c r="D90" s="84"/>
      <c r="E90" s="84"/>
      <c r="F90" s="84"/>
      <c r="G90" s="84"/>
      <c r="H90" s="84"/>
      <c r="I90" s="84"/>
      <c r="J90" s="84"/>
      <c r="K90" s="84"/>
      <c r="L90" s="84"/>
      <c r="M90" s="84"/>
      <c r="N90" s="84"/>
      <c r="O90" s="84"/>
      <c r="P90" s="84"/>
      <c r="Q90" s="84"/>
      <c r="R90" s="84"/>
      <c r="S90" s="84"/>
      <c r="T90" s="84"/>
      <c r="U90" s="84"/>
    </row>
    <row r="91" spans="1:21" ht="10.5">
      <c r="A91" s="84"/>
      <c r="B91" s="84"/>
      <c r="C91" s="84"/>
      <c r="D91" s="84"/>
      <c r="E91" s="84"/>
      <c r="F91" s="84"/>
      <c r="G91" s="84"/>
      <c r="H91" s="84"/>
      <c r="I91" s="84"/>
      <c r="J91" s="84"/>
      <c r="K91" s="84"/>
      <c r="L91" s="84"/>
      <c r="M91" s="84"/>
      <c r="N91" s="84"/>
      <c r="O91" s="84"/>
      <c r="P91" s="84"/>
      <c r="Q91" s="84"/>
      <c r="R91" s="84"/>
      <c r="S91" s="84"/>
      <c r="T91" s="84"/>
      <c r="U91" s="84"/>
    </row>
    <row r="92" spans="1:21" ht="10.5">
      <c r="A92" s="84"/>
      <c r="B92" s="84"/>
      <c r="C92" s="84"/>
      <c r="D92" s="84"/>
      <c r="E92" s="84"/>
      <c r="F92" s="84"/>
      <c r="G92" s="84"/>
      <c r="H92" s="84"/>
      <c r="I92" s="84"/>
      <c r="J92" s="84"/>
      <c r="K92" s="84"/>
      <c r="L92" s="84"/>
      <c r="M92" s="84"/>
      <c r="N92" s="84"/>
      <c r="O92" s="84"/>
      <c r="P92" s="84"/>
      <c r="Q92" s="84"/>
      <c r="R92" s="84"/>
      <c r="S92" s="84"/>
      <c r="T92" s="84"/>
      <c r="U92" s="84"/>
    </row>
    <row r="93" spans="1:21" ht="10.5">
      <c r="A93" s="84"/>
      <c r="B93" s="84"/>
      <c r="C93" s="84"/>
      <c r="D93" s="84"/>
      <c r="E93" s="84"/>
      <c r="F93" s="84"/>
      <c r="G93" s="84"/>
      <c r="H93" s="84"/>
      <c r="I93" s="84"/>
      <c r="J93" s="84"/>
      <c r="K93" s="84"/>
      <c r="L93" s="84"/>
      <c r="M93" s="84"/>
      <c r="N93" s="84"/>
      <c r="O93" s="84"/>
      <c r="P93" s="84"/>
      <c r="Q93" s="84"/>
      <c r="R93" s="84"/>
      <c r="S93" s="84"/>
      <c r="T93" s="84"/>
      <c r="U93" s="84"/>
    </row>
    <row r="94" spans="1:21" ht="10.5">
      <c r="A94" s="84"/>
      <c r="B94" s="84"/>
      <c r="C94" s="84"/>
      <c r="D94" s="84"/>
      <c r="E94" s="84"/>
      <c r="F94" s="84"/>
      <c r="G94" s="84"/>
      <c r="H94" s="84"/>
      <c r="I94" s="84"/>
      <c r="J94" s="84"/>
      <c r="K94" s="84"/>
      <c r="L94" s="84"/>
      <c r="M94" s="84"/>
      <c r="N94" s="84"/>
      <c r="O94" s="84"/>
      <c r="P94" s="84"/>
      <c r="Q94" s="84"/>
      <c r="R94" s="84"/>
      <c r="S94" s="84"/>
      <c r="T94" s="84"/>
      <c r="U94" s="84"/>
    </row>
    <row r="95" spans="1:21" ht="10.5">
      <c r="A95" s="84"/>
      <c r="B95" s="84"/>
      <c r="C95" s="84"/>
      <c r="D95" s="84"/>
      <c r="E95" s="84"/>
      <c r="F95" s="84"/>
      <c r="G95" s="84"/>
      <c r="H95" s="84"/>
      <c r="I95" s="84"/>
      <c r="J95" s="84"/>
      <c r="K95" s="84"/>
      <c r="L95" s="84"/>
      <c r="M95" s="84"/>
      <c r="N95" s="84"/>
      <c r="O95" s="84"/>
      <c r="P95" s="84"/>
      <c r="Q95" s="84"/>
      <c r="R95" s="84"/>
      <c r="S95" s="84"/>
      <c r="T95" s="84"/>
      <c r="U95" s="84"/>
    </row>
    <row r="96" spans="1:21" ht="10.5">
      <c r="A96" s="84"/>
      <c r="B96" s="84"/>
      <c r="C96" s="84"/>
      <c r="D96" s="84"/>
      <c r="E96" s="84"/>
      <c r="F96" s="84"/>
      <c r="G96" s="84"/>
      <c r="H96" s="84"/>
      <c r="I96" s="84"/>
      <c r="J96" s="84"/>
      <c r="K96" s="84"/>
      <c r="L96" s="84"/>
      <c r="M96" s="84"/>
      <c r="N96" s="84"/>
      <c r="O96" s="84"/>
      <c r="P96" s="84"/>
      <c r="Q96" s="84"/>
      <c r="R96" s="84"/>
      <c r="S96" s="84"/>
      <c r="T96" s="84"/>
      <c r="U96" s="84"/>
    </row>
    <row r="97" spans="1:21" ht="10.5">
      <c r="A97" s="84"/>
      <c r="B97" s="84"/>
      <c r="C97" s="84"/>
      <c r="D97" s="84"/>
      <c r="E97" s="84"/>
      <c r="F97" s="84"/>
      <c r="G97" s="84"/>
      <c r="H97" s="84"/>
      <c r="I97" s="84"/>
      <c r="J97" s="84"/>
      <c r="K97" s="84"/>
      <c r="L97" s="84"/>
      <c r="M97" s="84"/>
      <c r="N97" s="84"/>
      <c r="O97" s="84"/>
      <c r="P97" s="84"/>
      <c r="Q97" s="84"/>
      <c r="R97" s="84"/>
      <c r="S97" s="84"/>
      <c r="T97" s="84"/>
      <c r="U97" s="84"/>
    </row>
    <row r="98" spans="1:21" ht="10.5">
      <c r="A98" s="84"/>
      <c r="B98" s="84"/>
      <c r="C98" s="84"/>
      <c r="D98" s="84"/>
      <c r="E98" s="84"/>
      <c r="F98" s="84"/>
      <c r="G98" s="84"/>
      <c r="H98" s="84"/>
      <c r="I98" s="84"/>
      <c r="J98" s="84"/>
      <c r="K98" s="84"/>
      <c r="L98" s="84"/>
      <c r="M98" s="84"/>
      <c r="N98" s="84"/>
      <c r="O98" s="84"/>
      <c r="P98" s="84"/>
      <c r="Q98" s="84"/>
      <c r="R98" s="84"/>
      <c r="S98" s="84"/>
      <c r="T98" s="84"/>
      <c r="U98" s="84"/>
    </row>
    <row r="99" spans="1:21" ht="10.5">
      <c r="A99" s="84"/>
      <c r="B99" s="84"/>
      <c r="C99" s="84"/>
      <c r="D99" s="84"/>
      <c r="E99" s="84"/>
      <c r="F99" s="84"/>
      <c r="G99" s="84"/>
      <c r="H99" s="84"/>
      <c r="I99" s="84"/>
      <c r="J99" s="84"/>
      <c r="K99" s="84"/>
      <c r="L99" s="84"/>
      <c r="M99" s="84"/>
      <c r="N99" s="84"/>
      <c r="O99" s="84"/>
      <c r="P99" s="84"/>
      <c r="Q99" s="84"/>
      <c r="R99" s="84"/>
      <c r="S99" s="84"/>
      <c r="T99" s="84"/>
      <c r="U99" s="84"/>
    </row>
    <row r="100" spans="1:21" ht="10.5">
      <c r="A100" s="84"/>
      <c r="B100" s="84"/>
      <c r="C100" s="84"/>
      <c r="D100" s="84"/>
      <c r="E100" s="84"/>
      <c r="F100" s="84"/>
      <c r="G100" s="84"/>
      <c r="H100" s="84"/>
      <c r="I100" s="84"/>
      <c r="J100" s="84"/>
      <c r="K100" s="84"/>
      <c r="L100" s="84"/>
      <c r="M100" s="84"/>
      <c r="N100" s="84"/>
      <c r="O100" s="84"/>
      <c r="P100" s="84"/>
      <c r="Q100" s="84"/>
      <c r="R100" s="84"/>
      <c r="S100" s="84"/>
      <c r="T100" s="84"/>
      <c r="U100" s="84"/>
    </row>
    <row r="101" spans="1:21" ht="10.5">
      <c r="A101" s="84"/>
      <c r="B101" s="84"/>
      <c r="C101" s="84"/>
      <c r="D101" s="84"/>
      <c r="E101" s="84"/>
      <c r="F101" s="84"/>
      <c r="G101" s="84"/>
      <c r="H101" s="84"/>
      <c r="I101" s="84"/>
      <c r="J101" s="84"/>
      <c r="K101" s="84"/>
      <c r="L101" s="84"/>
      <c r="M101" s="84"/>
      <c r="N101" s="84"/>
      <c r="O101" s="84"/>
      <c r="P101" s="84"/>
      <c r="Q101" s="84"/>
      <c r="R101" s="84"/>
      <c r="S101" s="84"/>
      <c r="T101" s="84"/>
      <c r="U101" s="84"/>
    </row>
    <row r="102" spans="1:21" ht="10.5">
      <c r="A102" s="84"/>
      <c r="B102" s="84"/>
      <c r="C102" s="84"/>
      <c r="D102" s="84"/>
      <c r="E102" s="84"/>
      <c r="F102" s="84"/>
      <c r="G102" s="84"/>
      <c r="H102" s="84"/>
      <c r="I102" s="84"/>
      <c r="J102" s="84"/>
      <c r="K102" s="84"/>
      <c r="L102" s="84"/>
      <c r="M102" s="84"/>
      <c r="N102" s="84"/>
      <c r="O102" s="84"/>
      <c r="P102" s="84"/>
      <c r="Q102" s="84"/>
      <c r="R102" s="84"/>
      <c r="S102" s="84"/>
      <c r="T102" s="84"/>
      <c r="U102" s="84"/>
    </row>
    <row r="103" spans="1:21" ht="10.5">
      <c r="A103" s="84"/>
      <c r="B103" s="84"/>
      <c r="C103" s="84"/>
      <c r="D103" s="84"/>
      <c r="E103" s="84"/>
      <c r="F103" s="84"/>
      <c r="G103" s="84"/>
      <c r="H103" s="84"/>
      <c r="I103" s="84"/>
      <c r="J103" s="84"/>
      <c r="K103" s="84"/>
      <c r="L103" s="84"/>
      <c r="M103" s="84"/>
      <c r="N103" s="84"/>
      <c r="O103" s="84"/>
      <c r="P103" s="84"/>
      <c r="Q103" s="84"/>
      <c r="R103" s="84"/>
      <c r="S103" s="84"/>
      <c r="T103" s="84"/>
      <c r="U103" s="84"/>
    </row>
    <row r="104" spans="1:21" ht="10.5">
      <c r="A104" s="84"/>
      <c r="B104" s="84"/>
      <c r="C104" s="84"/>
      <c r="D104" s="84"/>
      <c r="E104" s="84"/>
      <c r="F104" s="84"/>
      <c r="G104" s="84"/>
      <c r="H104" s="84"/>
      <c r="I104" s="84"/>
      <c r="J104" s="84"/>
      <c r="K104" s="84"/>
      <c r="L104" s="84"/>
      <c r="M104" s="84"/>
      <c r="N104" s="84"/>
      <c r="O104" s="84"/>
      <c r="P104" s="84"/>
      <c r="Q104" s="84"/>
      <c r="R104" s="84"/>
      <c r="S104" s="84"/>
      <c r="T104" s="84"/>
      <c r="U104" s="84"/>
    </row>
    <row r="105" spans="1:21" ht="10.5">
      <c r="A105" s="84"/>
      <c r="B105" s="84"/>
      <c r="C105" s="84"/>
      <c r="D105" s="84"/>
      <c r="E105" s="84"/>
      <c r="F105" s="84"/>
      <c r="G105" s="84"/>
      <c r="H105" s="84"/>
      <c r="I105" s="84"/>
      <c r="J105" s="84"/>
      <c r="K105" s="84"/>
      <c r="L105" s="84"/>
      <c r="M105" s="84"/>
      <c r="N105" s="84"/>
      <c r="O105" s="84"/>
      <c r="P105" s="84"/>
      <c r="Q105" s="84"/>
      <c r="R105" s="84"/>
      <c r="S105" s="84"/>
      <c r="T105" s="84"/>
      <c r="U105" s="84"/>
    </row>
    <row r="106" spans="1:21" ht="10.5">
      <c r="A106" s="84"/>
      <c r="B106" s="84"/>
      <c r="C106" s="84"/>
      <c r="D106" s="84"/>
      <c r="E106" s="84"/>
      <c r="F106" s="84"/>
      <c r="G106" s="84"/>
      <c r="H106" s="84"/>
      <c r="I106" s="84"/>
      <c r="J106" s="84"/>
      <c r="K106" s="84"/>
      <c r="L106" s="84"/>
      <c r="M106" s="84"/>
      <c r="N106" s="84"/>
      <c r="O106" s="84"/>
      <c r="P106" s="84"/>
      <c r="Q106" s="84"/>
      <c r="R106" s="84"/>
      <c r="S106" s="84"/>
      <c r="T106" s="84"/>
      <c r="U106" s="84"/>
    </row>
    <row r="107" spans="1:21" ht="10.5">
      <c r="A107" s="84"/>
      <c r="B107" s="84"/>
      <c r="C107" s="84"/>
      <c r="D107" s="84"/>
      <c r="E107" s="84"/>
      <c r="F107" s="84"/>
      <c r="G107" s="84"/>
      <c r="H107" s="84"/>
      <c r="I107" s="84"/>
      <c r="J107" s="84"/>
      <c r="K107" s="84"/>
      <c r="L107" s="84"/>
      <c r="M107" s="84"/>
      <c r="N107" s="84"/>
      <c r="O107" s="84"/>
      <c r="P107" s="84"/>
      <c r="Q107" s="84"/>
      <c r="R107" s="84"/>
      <c r="S107" s="84"/>
      <c r="T107" s="84"/>
      <c r="U107" s="84"/>
    </row>
    <row r="108" spans="1:21" ht="10.5">
      <c r="A108" s="84"/>
      <c r="B108" s="84"/>
      <c r="C108" s="84"/>
      <c r="D108" s="84"/>
      <c r="E108" s="84"/>
      <c r="F108" s="84"/>
      <c r="G108" s="84"/>
      <c r="H108" s="84"/>
      <c r="I108" s="84"/>
      <c r="J108" s="84"/>
      <c r="K108" s="84"/>
      <c r="L108" s="84"/>
      <c r="M108" s="84"/>
      <c r="N108" s="84"/>
      <c r="O108" s="84"/>
      <c r="P108" s="84"/>
      <c r="Q108" s="84"/>
      <c r="R108" s="84"/>
      <c r="S108" s="84"/>
      <c r="T108" s="84"/>
      <c r="U108" s="84"/>
    </row>
    <row r="109" spans="1:21" ht="10.5">
      <c r="A109" s="84"/>
      <c r="B109" s="84"/>
      <c r="C109" s="84"/>
      <c r="D109" s="84"/>
      <c r="E109" s="84"/>
      <c r="F109" s="84"/>
      <c r="G109" s="84"/>
      <c r="H109" s="84"/>
      <c r="I109" s="84"/>
      <c r="J109" s="84"/>
      <c r="K109" s="84"/>
      <c r="L109" s="84"/>
      <c r="M109" s="84"/>
      <c r="N109" s="84"/>
      <c r="O109" s="84"/>
      <c r="P109" s="84"/>
      <c r="Q109" s="84"/>
      <c r="R109" s="84"/>
      <c r="S109" s="84"/>
      <c r="T109" s="84"/>
      <c r="U109" s="84"/>
    </row>
    <row r="110" spans="1:21" ht="10.5">
      <c r="A110" s="84"/>
      <c r="B110" s="84"/>
      <c r="C110" s="84"/>
      <c r="D110" s="84"/>
      <c r="E110" s="84"/>
      <c r="F110" s="84"/>
      <c r="G110" s="84"/>
      <c r="H110" s="84"/>
      <c r="I110" s="84"/>
      <c r="J110" s="84"/>
      <c r="K110" s="84"/>
      <c r="L110" s="84"/>
      <c r="M110" s="84"/>
      <c r="N110" s="84"/>
      <c r="O110" s="84"/>
      <c r="P110" s="84"/>
      <c r="Q110" s="84"/>
      <c r="R110" s="84"/>
      <c r="S110" s="84"/>
      <c r="T110" s="84"/>
      <c r="U110" s="84"/>
    </row>
    <row r="111" spans="1:21" ht="10.5">
      <c r="A111" s="84"/>
      <c r="B111" s="84"/>
      <c r="C111" s="84"/>
      <c r="D111" s="84"/>
      <c r="E111" s="84"/>
      <c r="F111" s="84"/>
      <c r="G111" s="84"/>
      <c r="H111" s="84"/>
      <c r="I111" s="84"/>
      <c r="J111" s="84"/>
      <c r="K111" s="84"/>
      <c r="L111" s="84"/>
      <c r="M111" s="84"/>
      <c r="N111" s="84"/>
      <c r="O111" s="84"/>
      <c r="P111" s="84"/>
      <c r="Q111" s="84"/>
      <c r="R111" s="84"/>
      <c r="S111" s="84"/>
      <c r="T111" s="84"/>
      <c r="U111" s="84"/>
    </row>
    <row r="112" spans="1:21" ht="10.5">
      <c r="A112" s="84"/>
      <c r="B112" s="84"/>
      <c r="C112" s="84"/>
      <c r="D112" s="84"/>
      <c r="E112" s="84"/>
      <c r="F112" s="84"/>
      <c r="G112" s="84"/>
      <c r="H112" s="84"/>
      <c r="I112" s="84"/>
      <c r="J112" s="84"/>
      <c r="K112" s="84"/>
      <c r="L112" s="84"/>
      <c r="M112" s="84"/>
      <c r="N112" s="84"/>
      <c r="O112" s="84"/>
      <c r="P112" s="84"/>
      <c r="Q112" s="84"/>
      <c r="R112" s="84"/>
      <c r="S112" s="84"/>
      <c r="T112" s="84"/>
      <c r="U112" s="84"/>
    </row>
    <row r="113" spans="1:21" ht="10.5">
      <c r="A113" s="84"/>
      <c r="B113" s="84"/>
      <c r="C113" s="84"/>
      <c r="D113" s="84"/>
      <c r="E113" s="84"/>
      <c r="F113" s="84"/>
      <c r="G113" s="84"/>
      <c r="H113" s="84"/>
      <c r="I113" s="84"/>
      <c r="J113" s="84"/>
      <c r="K113" s="84"/>
      <c r="L113" s="84"/>
      <c r="M113" s="84"/>
      <c r="N113" s="84"/>
      <c r="O113" s="84"/>
      <c r="P113" s="84"/>
      <c r="Q113" s="84"/>
      <c r="R113" s="84"/>
      <c r="S113" s="84"/>
      <c r="T113" s="84"/>
      <c r="U113" s="84"/>
    </row>
    <row r="114" spans="1:21" ht="10.5">
      <c r="A114" s="84"/>
      <c r="B114" s="84"/>
      <c r="C114" s="84"/>
      <c r="D114" s="84"/>
      <c r="E114" s="84"/>
      <c r="F114" s="84"/>
      <c r="G114" s="84"/>
      <c r="H114" s="84"/>
      <c r="I114" s="84"/>
      <c r="J114" s="84"/>
      <c r="K114" s="84"/>
      <c r="L114" s="84"/>
      <c r="M114" s="84"/>
      <c r="N114" s="84"/>
      <c r="O114" s="84"/>
      <c r="P114" s="84"/>
      <c r="Q114" s="84"/>
      <c r="R114" s="84"/>
      <c r="S114" s="84"/>
      <c r="T114" s="84"/>
      <c r="U114" s="84"/>
    </row>
    <row r="115" spans="1:21" ht="10.5">
      <c r="A115" s="84"/>
      <c r="B115" s="84"/>
      <c r="C115" s="84"/>
      <c r="D115" s="84"/>
      <c r="E115" s="84"/>
      <c r="F115" s="84"/>
      <c r="G115" s="84"/>
      <c r="H115" s="84"/>
      <c r="I115" s="84"/>
      <c r="J115" s="84"/>
      <c r="K115" s="84"/>
      <c r="L115" s="84"/>
      <c r="M115" s="84"/>
      <c r="N115" s="84"/>
      <c r="O115" s="84"/>
      <c r="P115" s="84"/>
      <c r="Q115" s="84"/>
      <c r="R115" s="84"/>
      <c r="S115" s="84"/>
      <c r="T115" s="84"/>
      <c r="U115" s="84"/>
    </row>
    <row r="116" spans="1:21" ht="10.5">
      <c r="A116" s="84"/>
      <c r="B116" s="84"/>
      <c r="C116" s="84"/>
      <c r="D116" s="84"/>
      <c r="E116" s="84"/>
      <c r="F116" s="84"/>
      <c r="G116" s="84"/>
      <c r="H116" s="84"/>
      <c r="I116" s="84"/>
      <c r="J116" s="84"/>
      <c r="K116" s="84"/>
      <c r="L116" s="84"/>
      <c r="M116" s="84"/>
      <c r="N116" s="84"/>
      <c r="O116" s="84"/>
      <c r="P116" s="84"/>
      <c r="Q116" s="84"/>
      <c r="R116" s="84"/>
      <c r="S116" s="84"/>
      <c r="T116" s="84"/>
      <c r="U116" s="84"/>
    </row>
    <row r="117" spans="1:21" ht="10.5">
      <c r="A117" s="84"/>
      <c r="B117" s="84"/>
      <c r="C117" s="84"/>
      <c r="D117" s="84"/>
      <c r="E117" s="84"/>
      <c r="F117" s="84"/>
      <c r="G117" s="84"/>
      <c r="H117" s="84"/>
      <c r="I117" s="84"/>
      <c r="J117" s="84"/>
      <c r="K117" s="84"/>
      <c r="L117" s="84"/>
      <c r="M117" s="84"/>
      <c r="N117" s="84"/>
      <c r="O117" s="84"/>
      <c r="P117" s="84"/>
      <c r="Q117" s="84"/>
      <c r="R117" s="84"/>
      <c r="S117" s="84"/>
      <c r="T117" s="84"/>
      <c r="U117" s="84"/>
    </row>
    <row r="118" spans="1:21" ht="10.5">
      <c r="A118" s="84"/>
      <c r="B118" s="84"/>
      <c r="C118" s="84"/>
      <c r="D118" s="84"/>
      <c r="E118" s="84"/>
      <c r="F118" s="84"/>
      <c r="G118" s="84"/>
      <c r="H118" s="84"/>
      <c r="I118" s="84"/>
      <c r="J118" s="84"/>
      <c r="K118" s="84"/>
      <c r="L118" s="84"/>
      <c r="M118" s="84"/>
      <c r="N118" s="84"/>
      <c r="O118" s="84"/>
      <c r="P118" s="84"/>
      <c r="Q118" s="84"/>
      <c r="R118" s="84"/>
      <c r="S118" s="84"/>
      <c r="T118" s="84"/>
      <c r="U118" s="84"/>
    </row>
    <row r="119" spans="1:21" ht="10.5">
      <c r="A119" s="84"/>
      <c r="B119" s="84"/>
      <c r="C119" s="84"/>
      <c r="D119" s="84"/>
      <c r="E119" s="84"/>
      <c r="F119" s="84"/>
      <c r="G119" s="84"/>
      <c r="H119" s="84"/>
      <c r="I119" s="84"/>
      <c r="J119" s="84"/>
      <c r="K119" s="84"/>
      <c r="L119" s="84"/>
      <c r="M119" s="84"/>
      <c r="N119" s="84"/>
      <c r="O119" s="84"/>
      <c r="P119" s="84"/>
      <c r="Q119" s="84"/>
      <c r="R119" s="84"/>
      <c r="S119" s="84"/>
      <c r="T119" s="84"/>
      <c r="U119" s="84"/>
    </row>
    <row r="120" spans="1:21" ht="10.5">
      <c r="A120" s="84"/>
      <c r="B120" s="84"/>
      <c r="C120" s="84"/>
      <c r="D120" s="84"/>
      <c r="E120" s="84"/>
      <c r="F120" s="84"/>
      <c r="G120" s="84"/>
      <c r="H120" s="84"/>
      <c r="I120" s="84"/>
      <c r="J120" s="84"/>
      <c r="K120" s="84"/>
      <c r="L120" s="84"/>
      <c r="M120" s="84"/>
      <c r="N120" s="84"/>
      <c r="O120" s="84"/>
      <c r="P120" s="84"/>
      <c r="Q120" s="84"/>
      <c r="R120" s="84"/>
      <c r="S120" s="84"/>
      <c r="T120" s="84"/>
      <c r="U120" s="84"/>
    </row>
    <row r="121" spans="1:21" ht="10.5">
      <c r="A121" s="84"/>
      <c r="B121" s="84"/>
      <c r="C121" s="84"/>
      <c r="D121" s="84"/>
      <c r="E121" s="84"/>
      <c r="F121" s="84"/>
      <c r="G121" s="84"/>
      <c r="H121" s="84"/>
      <c r="I121" s="84"/>
      <c r="J121" s="84"/>
      <c r="K121" s="84"/>
      <c r="L121" s="84"/>
      <c r="M121" s="84"/>
      <c r="N121" s="84"/>
      <c r="O121" s="84"/>
      <c r="P121" s="84"/>
      <c r="Q121" s="84"/>
      <c r="R121" s="84"/>
      <c r="S121" s="84"/>
      <c r="T121" s="84"/>
      <c r="U121" s="84"/>
    </row>
    <row r="122" spans="1:21" ht="10.5">
      <c r="A122" s="84"/>
      <c r="B122" s="84"/>
      <c r="C122" s="84"/>
      <c r="D122" s="84"/>
      <c r="E122" s="84"/>
      <c r="F122" s="84"/>
      <c r="G122" s="84"/>
      <c r="H122" s="84"/>
      <c r="I122" s="84"/>
      <c r="J122" s="84"/>
      <c r="K122" s="84"/>
      <c r="L122" s="84"/>
      <c r="M122" s="84"/>
      <c r="N122" s="84"/>
      <c r="O122" s="84"/>
      <c r="P122" s="84"/>
      <c r="Q122" s="84"/>
      <c r="R122" s="84"/>
      <c r="S122" s="84"/>
      <c r="T122" s="84"/>
      <c r="U122" s="84"/>
    </row>
    <row r="123" spans="1:21" ht="10.5">
      <c r="A123" s="84"/>
      <c r="B123" s="84"/>
      <c r="C123" s="84"/>
      <c r="D123" s="84"/>
      <c r="E123" s="84"/>
      <c r="F123" s="84"/>
      <c r="G123" s="84"/>
      <c r="H123" s="84"/>
      <c r="I123" s="84"/>
      <c r="J123" s="84"/>
      <c r="K123" s="84"/>
      <c r="L123" s="84"/>
      <c r="M123" s="84"/>
      <c r="N123" s="84"/>
      <c r="O123" s="84"/>
      <c r="P123" s="84"/>
      <c r="Q123" s="84"/>
      <c r="R123" s="84"/>
      <c r="S123" s="84"/>
      <c r="T123" s="84"/>
      <c r="U123" s="84"/>
    </row>
    <row r="124" spans="1:21" ht="10.5">
      <c r="A124" s="84"/>
      <c r="B124" s="84"/>
      <c r="C124" s="84"/>
      <c r="D124" s="84"/>
      <c r="E124" s="84"/>
      <c r="F124" s="84"/>
      <c r="G124" s="84"/>
      <c r="H124" s="84"/>
      <c r="I124" s="84"/>
      <c r="J124" s="84"/>
      <c r="K124" s="84"/>
      <c r="L124" s="84"/>
      <c r="M124" s="84"/>
      <c r="N124" s="84"/>
      <c r="O124" s="84"/>
      <c r="P124" s="84"/>
      <c r="Q124" s="84"/>
      <c r="R124" s="84"/>
      <c r="S124" s="84"/>
      <c r="T124" s="84"/>
      <c r="U124" s="84"/>
    </row>
    <row r="125" spans="1:21" ht="10.5">
      <c r="A125" s="84"/>
      <c r="B125" s="84"/>
      <c r="C125" s="84"/>
      <c r="D125" s="84"/>
      <c r="E125" s="84"/>
      <c r="F125" s="84"/>
      <c r="G125" s="84"/>
      <c r="H125" s="84"/>
      <c r="I125" s="84"/>
      <c r="J125" s="84"/>
      <c r="K125" s="84"/>
      <c r="L125" s="84"/>
      <c r="M125" s="84"/>
      <c r="N125" s="84"/>
      <c r="O125" s="84"/>
      <c r="P125" s="84"/>
      <c r="Q125" s="84"/>
      <c r="R125" s="84"/>
      <c r="S125" s="84"/>
      <c r="T125" s="84"/>
      <c r="U125" s="84"/>
    </row>
    <row r="126" spans="1:21" ht="10.5">
      <c r="A126" s="84"/>
      <c r="B126" s="84"/>
      <c r="C126" s="84"/>
      <c r="D126" s="84"/>
      <c r="E126" s="84"/>
      <c r="F126" s="84"/>
      <c r="G126" s="84"/>
      <c r="H126" s="84"/>
      <c r="I126" s="84"/>
      <c r="J126" s="84"/>
      <c r="K126" s="84"/>
      <c r="L126" s="84"/>
      <c r="M126" s="84"/>
      <c r="N126" s="84"/>
      <c r="O126" s="84"/>
      <c r="P126" s="84"/>
      <c r="Q126" s="84"/>
      <c r="R126" s="84"/>
      <c r="S126" s="84"/>
      <c r="T126" s="84"/>
      <c r="U126" s="84"/>
    </row>
    <row r="127" spans="1:21" ht="10.5">
      <c r="A127" s="84"/>
      <c r="B127" s="84"/>
      <c r="C127" s="84"/>
      <c r="D127" s="84"/>
      <c r="E127" s="84"/>
      <c r="F127" s="84"/>
      <c r="G127" s="84"/>
      <c r="H127" s="84"/>
      <c r="I127" s="84"/>
      <c r="J127" s="84"/>
      <c r="K127" s="84"/>
      <c r="L127" s="84"/>
      <c r="M127" s="84"/>
      <c r="N127" s="84"/>
      <c r="O127" s="84"/>
      <c r="P127" s="84"/>
      <c r="Q127" s="84"/>
      <c r="R127" s="84"/>
      <c r="S127" s="84"/>
      <c r="T127" s="84"/>
      <c r="U127" s="84"/>
    </row>
    <row r="128" spans="1:21" ht="10.5">
      <c r="A128" s="84"/>
      <c r="B128" s="84"/>
      <c r="C128" s="84"/>
      <c r="D128" s="84"/>
      <c r="E128" s="84"/>
      <c r="F128" s="84"/>
      <c r="G128" s="84"/>
      <c r="H128" s="84"/>
      <c r="I128" s="84"/>
      <c r="J128" s="84"/>
      <c r="K128" s="84"/>
      <c r="L128" s="84"/>
      <c r="M128" s="84"/>
      <c r="N128" s="84"/>
      <c r="O128" s="84"/>
      <c r="P128" s="84"/>
      <c r="Q128" s="84"/>
      <c r="R128" s="84"/>
      <c r="S128" s="84"/>
      <c r="T128" s="84"/>
      <c r="U128" s="84"/>
    </row>
    <row r="129" spans="1:21" ht="10.5">
      <c r="A129" s="84"/>
      <c r="B129" s="84"/>
      <c r="C129" s="84"/>
      <c r="D129" s="84"/>
      <c r="E129" s="84"/>
      <c r="F129" s="84"/>
      <c r="G129" s="84"/>
      <c r="H129" s="84"/>
      <c r="I129" s="84"/>
      <c r="J129" s="84"/>
      <c r="K129" s="84"/>
      <c r="L129" s="84"/>
      <c r="M129" s="84"/>
      <c r="N129" s="84"/>
      <c r="O129" s="84"/>
      <c r="P129" s="84"/>
      <c r="Q129" s="84"/>
      <c r="R129" s="84"/>
      <c r="S129" s="84"/>
      <c r="T129" s="84"/>
      <c r="U129" s="84"/>
    </row>
    <row r="130" spans="1:21" ht="10.5">
      <c r="A130" s="84"/>
      <c r="B130" s="84"/>
      <c r="C130" s="84"/>
      <c r="D130" s="84"/>
      <c r="E130" s="84"/>
      <c r="F130" s="84"/>
      <c r="G130" s="84"/>
      <c r="H130" s="84"/>
      <c r="I130" s="84"/>
      <c r="J130" s="84"/>
      <c r="K130" s="84"/>
      <c r="L130" s="84"/>
      <c r="M130" s="84"/>
      <c r="N130" s="84"/>
      <c r="O130" s="84"/>
      <c r="P130" s="84"/>
      <c r="Q130" s="84"/>
      <c r="R130" s="84"/>
      <c r="S130" s="84"/>
      <c r="T130" s="84"/>
      <c r="U130" s="84"/>
    </row>
    <row r="131" spans="1:21" ht="10.5">
      <c r="A131" s="84"/>
      <c r="B131" s="84"/>
      <c r="C131" s="84"/>
      <c r="D131" s="84"/>
      <c r="E131" s="84"/>
      <c r="F131" s="84"/>
      <c r="G131" s="84"/>
      <c r="H131" s="84"/>
      <c r="I131" s="84"/>
      <c r="J131" s="84"/>
      <c r="K131" s="84"/>
      <c r="L131" s="84"/>
      <c r="M131" s="84"/>
      <c r="N131" s="84"/>
      <c r="O131" s="84"/>
      <c r="P131" s="84"/>
      <c r="Q131" s="84"/>
      <c r="R131" s="84"/>
      <c r="S131" s="84"/>
      <c r="T131" s="84"/>
      <c r="U131" s="84"/>
    </row>
    <row r="132" spans="1:21" ht="10.5">
      <c r="A132" s="84"/>
      <c r="B132" s="84"/>
      <c r="C132" s="84"/>
      <c r="D132" s="84"/>
      <c r="E132" s="84"/>
      <c r="F132" s="84"/>
      <c r="G132" s="84"/>
      <c r="H132" s="84"/>
      <c r="I132" s="84"/>
      <c r="J132" s="84"/>
      <c r="K132" s="84"/>
      <c r="L132" s="84"/>
      <c r="M132" s="84"/>
      <c r="N132" s="84"/>
      <c r="O132" s="84"/>
      <c r="P132" s="84"/>
      <c r="Q132" s="84"/>
      <c r="R132" s="84"/>
      <c r="S132" s="84"/>
      <c r="T132" s="84"/>
      <c r="U132" s="84"/>
    </row>
    <row r="133" spans="1:21" ht="10.5">
      <c r="A133" s="84"/>
      <c r="B133" s="84"/>
      <c r="C133" s="84"/>
      <c r="D133" s="84"/>
      <c r="E133" s="84"/>
      <c r="F133" s="84"/>
      <c r="G133" s="84"/>
      <c r="H133" s="84"/>
      <c r="I133" s="84"/>
      <c r="J133" s="84"/>
      <c r="K133" s="84"/>
      <c r="L133" s="84"/>
      <c r="M133" s="84"/>
      <c r="N133" s="84"/>
      <c r="O133" s="84"/>
      <c r="P133" s="84"/>
      <c r="Q133" s="84"/>
      <c r="R133" s="84"/>
      <c r="S133" s="84"/>
      <c r="T133" s="84"/>
      <c r="U133" s="84"/>
    </row>
    <row r="134" spans="1:21" ht="10.5">
      <c r="A134" s="84"/>
      <c r="B134" s="84"/>
      <c r="C134" s="84"/>
      <c r="D134" s="84"/>
      <c r="E134" s="84"/>
      <c r="F134" s="84"/>
      <c r="G134" s="84"/>
      <c r="H134" s="84"/>
      <c r="I134" s="84"/>
      <c r="J134" s="84"/>
      <c r="K134" s="84"/>
      <c r="L134" s="84"/>
      <c r="M134" s="84"/>
      <c r="N134" s="84"/>
      <c r="O134" s="84"/>
      <c r="P134" s="84"/>
      <c r="Q134" s="84"/>
      <c r="R134" s="84"/>
      <c r="S134" s="84"/>
      <c r="T134" s="84"/>
      <c r="U134" s="84"/>
    </row>
  </sheetData>
  <sheetProtection/>
  <mergeCells count="1">
    <mergeCell ref="A46:Y46"/>
  </mergeCells>
  <printOptions horizontalCentered="1"/>
  <pageMargins left="0" right="0" top="0.3937007874015748" bottom="0.1968503937007874" header="0.11811023622047245" footer="0.11811023622047245"/>
  <pageSetup fitToHeight="1" fitToWidth="1" horizontalDpi="600" verticalDpi="600" orientation="landscape" paperSize="9" scale="77" r:id="rId1"/>
  <headerFooter alignWithMargins="0">
    <oddFooter>&amp;R&amp;A</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Y132"/>
  <sheetViews>
    <sheetView zoomScale="115" zoomScaleNormal="115" zoomScalePageLayoutView="0" workbookViewId="0" topLeftCell="A1">
      <selection activeCell="A67" sqref="A67"/>
    </sheetView>
  </sheetViews>
  <sheetFormatPr defaultColWidth="9.33203125" defaultRowHeight="11.25"/>
  <cols>
    <col min="1" max="1" width="3" style="80" customWidth="1"/>
    <col min="2" max="2" width="58.16015625" style="80" customWidth="1"/>
    <col min="3" max="4" width="8.5" style="80" customWidth="1"/>
    <col min="5" max="25" width="6.66015625" style="80" customWidth="1"/>
    <col min="26" max="16384" width="9.33203125" style="80" customWidth="1"/>
  </cols>
  <sheetData>
    <row r="1" spans="1:25" ht="10.5">
      <c r="A1" s="41"/>
      <c r="B1" s="83"/>
      <c r="C1" s="82"/>
      <c r="D1" s="82"/>
      <c r="E1" s="82"/>
      <c r="F1" s="82"/>
      <c r="G1" s="82"/>
      <c r="H1" s="82"/>
      <c r="I1" s="82"/>
      <c r="J1" s="82"/>
      <c r="K1" s="82"/>
      <c r="L1" s="82"/>
      <c r="M1" s="82"/>
      <c r="N1" s="82"/>
      <c r="O1" s="82"/>
      <c r="P1" s="82"/>
      <c r="Q1" s="82"/>
      <c r="R1" s="82"/>
      <c r="S1" s="82"/>
      <c r="T1" s="82"/>
      <c r="U1" s="82"/>
      <c r="V1" s="84"/>
      <c r="W1" s="84"/>
      <c r="X1" s="84"/>
      <c r="Y1" s="84"/>
    </row>
    <row r="2" spans="1:25" ht="10.5">
      <c r="A2" s="85" t="s">
        <v>33</v>
      </c>
      <c r="B2" s="85"/>
      <c r="C2" s="86"/>
      <c r="D2" s="86"/>
      <c r="E2" s="86"/>
      <c r="F2" s="86"/>
      <c r="G2" s="86"/>
      <c r="H2" s="86"/>
      <c r="I2" s="86"/>
      <c r="J2" s="86"/>
      <c r="K2" s="86"/>
      <c r="L2" s="86"/>
      <c r="M2" s="86"/>
      <c r="N2" s="86"/>
      <c r="O2" s="86"/>
      <c r="P2" s="86"/>
      <c r="Q2" s="86"/>
      <c r="R2" s="86"/>
      <c r="S2" s="86"/>
      <c r="T2" s="86"/>
      <c r="U2" s="86"/>
      <c r="V2" s="87"/>
      <c r="W2" s="87"/>
      <c r="X2" s="87"/>
      <c r="Y2" s="87"/>
    </row>
    <row r="3" spans="1:25" s="283" customFormat="1" ht="12.75">
      <c r="A3" s="272" t="s">
        <v>463</v>
      </c>
      <c r="B3" s="281"/>
      <c r="C3" s="281"/>
      <c r="D3" s="281"/>
      <c r="E3" s="281"/>
      <c r="F3" s="281"/>
      <c r="G3" s="281"/>
      <c r="H3" s="281"/>
      <c r="I3" s="281"/>
      <c r="J3" s="281"/>
      <c r="K3" s="281"/>
      <c r="L3" s="281"/>
      <c r="M3" s="281"/>
      <c r="N3" s="281"/>
      <c r="O3" s="281"/>
      <c r="P3" s="281"/>
      <c r="Q3" s="281"/>
      <c r="R3" s="281"/>
      <c r="S3" s="281"/>
      <c r="T3" s="281"/>
      <c r="U3" s="281"/>
      <c r="V3" s="282"/>
      <c r="W3" s="282"/>
      <c r="X3" s="282"/>
      <c r="Y3" s="282"/>
    </row>
    <row r="4" spans="1:25" ht="10.5">
      <c r="A4" s="85" t="s">
        <v>241</v>
      </c>
      <c r="B4" s="85"/>
      <c r="C4" s="86"/>
      <c r="D4" s="86"/>
      <c r="E4" s="86"/>
      <c r="F4" s="86"/>
      <c r="G4" s="86"/>
      <c r="H4" s="86"/>
      <c r="I4" s="86"/>
      <c r="J4" s="86"/>
      <c r="K4" s="86"/>
      <c r="L4" s="86"/>
      <c r="M4" s="86"/>
      <c r="N4" s="86"/>
      <c r="O4" s="86"/>
      <c r="P4" s="86"/>
      <c r="Q4" s="86"/>
      <c r="R4" s="86"/>
      <c r="S4" s="86"/>
      <c r="T4" s="86"/>
      <c r="U4" s="86"/>
      <c r="V4" s="87"/>
      <c r="W4" s="87"/>
      <c r="X4" s="87"/>
      <c r="Y4" s="87"/>
    </row>
    <row r="5" spans="1:25" ht="10.5">
      <c r="A5" s="85"/>
      <c r="B5" s="85"/>
      <c r="C5" s="86"/>
      <c r="D5" s="86"/>
      <c r="E5" s="86"/>
      <c r="F5" s="86"/>
      <c r="G5" s="86"/>
      <c r="H5" s="86"/>
      <c r="I5" s="86"/>
      <c r="J5" s="86"/>
      <c r="K5" s="86"/>
      <c r="L5" s="86"/>
      <c r="M5" s="86"/>
      <c r="N5" s="86"/>
      <c r="O5" s="86"/>
      <c r="P5" s="86"/>
      <c r="Q5" s="86"/>
      <c r="R5" s="86"/>
      <c r="S5" s="86"/>
      <c r="T5" s="86"/>
      <c r="U5" s="86"/>
      <c r="V5" s="87"/>
      <c r="W5" s="87"/>
      <c r="X5" s="87"/>
      <c r="Y5" s="87"/>
    </row>
    <row r="6" spans="1:25" ht="10.5">
      <c r="A6" s="85" t="s">
        <v>261</v>
      </c>
      <c r="B6" s="85"/>
      <c r="C6" s="86"/>
      <c r="D6" s="86"/>
      <c r="E6" s="86"/>
      <c r="F6" s="86"/>
      <c r="G6" s="86"/>
      <c r="H6" s="86"/>
      <c r="I6" s="86"/>
      <c r="J6" s="86"/>
      <c r="K6" s="86"/>
      <c r="L6" s="86"/>
      <c r="M6" s="86"/>
      <c r="N6" s="86"/>
      <c r="O6" s="86"/>
      <c r="P6" s="86"/>
      <c r="Q6" s="86"/>
      <c r="R6" s="86"/>
      <c r="S6" s="86"/>
      <c r="T6" s="86"/>
      <c r="U6" s="86"/>
      <c r="V6" s="87"/>
      <c r="W6" s="87"/>
      <c r="X6" s="87"/>
      <c r="Y6" s="87"/>
    </row>
    <row r="7" spans="1:25" ht="11.25" thickBot="1">
      <c r="A7" s="85"/>
      <c r="B7" s="85"/>
      <c r="C7" s="86"/>
      <c r="D7" s="86"/>
      <c r="E7" s="86"/>
      <c r="F7" s="86"/>
      <c r="G7" s="86"/>
      <c r="H7" s="86"/>
      <c r="I7" s="86"/>
      <c r="J7" s="86"/>
      <c r="K7" s="86"/>
      <c r="L7" s="86"/>
      <c r="M7" s="86"/>
      <c r="N7" s="86"/>
      <c r="O7" s="86"/>
      <c r="P7" s="86"/>
      <c r="Q7" s="86"/>
      <c r="R7" s="86"/>
      <c r="S7" s="86"/>
      <c r="T7" s="86"/>
      <c r="U7" s="86"/>
      <c r="V7" s="87"/>
      <c r="W7" s="87"/>
      <c r="X7" s="87"/>
      <c r="Y7" s="87"/>
    </row>
    <row r="8" spans="1:25" ht="10.5">
      <c r="A8" s="88"/>
      <c r="B8" s="88"/>
      <c r="C8" s="89" t="s">
        <v>242</v>
      </c>
      <c r="D8" s="90"/>
      <c r="E8" s="90"/>
      <c r="F8" s="90"/>
      <c r="G8" s="90"/>
      <c r="H8" s="90"/>
      <c r="I8" s="90"/>
      <c r="J8" s="90"/>
      <c r="K8" s="90"/>
      <c r="L8" s="90"/>
      <c r="M8" s="90"/>
      <c r="N8" s="90"/>
      <c r="O8" s="90"/>
      <c r="P8" s="90"/>
      <c r="Q8" s="90"/>
      <c r="R8" s="90"/>
      <c r="S8" s="90"/>
      <c r="T8" s="90"/>
      <c r="U8" s="90"/>
      <c r="V8" s="91"/>
      <c r="W8" s="91"/>
      <c r="X8" s="91"/>
      <c r="Y8" s="91"/>
    </row>
    <row r="9" spans="1:25" ht="10.5">
      <c r="A9" s="82"/>
      <c r="B9" s="82"/>
      <c r="C9" s="92" t="str">
        <f>E9+1&amp;" en volgende"</f>
        <v>2005 en volgende</v>
      </c>
      <c r="D9" s="86"/>
      <c r="E9" s="92">
        <v>2004</v>
      </c>
      <c r="F9" s="86"/>
      <c r="G9" s="92">
        <f>E9-1</f>
        <v>2003</v>
      </c>
      <c r="H9" s="86"/>
      <c r="I9" s="92">
        <f>G9-1</f>
        <v>2002</v>
      </c>
      <c r="J9" s="86"/>
      <c r="K9" s="92">
        <f>I9-1</f>
        <v>2001</v>
      </c>
      <c r="L9" s="86"/>
      <c r="M9" s="92">
        <f>K9-1</f>
        <v>2000</v>
      </c>
      <c r="N9" s="86"/>
      <c r="O9" s="92">
        <f>M9-1</f>
        <v>1999</v>
      </c>
      <c r="P9" s="86"/>
      <c r="Q9" s="92">
        <f>O9-1</f>
        <v>1998</v>
      </c>
      <c r="R9" s="86"/>
      <c r="S9" s="92">
        <f>Q9-1</f>
        <v>1997</v>
      </c>
      <c r="T9" s="86"/>
      <c r="U9" s="92" t="str">
        <f>S9-1&amp;" + vóór"</f>
        <v>1996 + vóór</v>
      </c>
      <c r="V9" s="87"/>
      <c r="W9" s="92" t="s">
        <v>8</v>
      </c>
      <c r="X9" s="87"/>
      <c r="Y9" s="93"/>
    </row>
    <row r="10" spans="1:25" ht="10.5">
      <c r="A10" s="94"/>
      <c r="B10" s="94"/>
      <c r="C10" s="95" t="s">
        <v>243</v>
      </c>
      <c r="D10" s="96" t="s">
        <v>7</v>
      </c>
      <c r="E10" s="95" t="s">
        <v>243</v>
      </c>
      <c r="F10" s="96" t="s">
        <v>7</v>
      </c>
      <c r="G10" s="95" t="s">
        <v>243</v>
      </c>
      <c r="H10" s="96" t="s">
        <v>7</v>
      </c>
      <c r="I10" s="95" t="s">
        <v>243</v>
      </c>
      <c r="J10" s="96" t="s">
        <v>7</v>
      </c>
      <c r="K10" s="95" t="s">
        <v>243</v>
      </c>
      <c r="L10" s="96" t="s">
        <v>7</v>
      </c>
      <c r="M10" s="95" t="s">
        <v>243</v>
      </c>
      <c r="N10" s="96" t="s">
        <v>7</v>
      </c>
      <c r="O10" s="95" t="s">
        <v>243</v>
      </c>
      <c r="P10" s="96" t="s">
        <v>7</v>
      </c>
      <c r="Q10" s="95" t="s">
        <v>243</v>
      </c>
      <c r="R10" s="96" t="s">
        <v>7</v>
      </c>
      <c r="S10" s="95" t="s">
        <v>243</v>
      </c>
      <c r="T10" s="96" t="s">
        <v>7</v>
      </c>
      <c r="U10" s="95" t="s">
        <v>243</v>
      </c>
      <c r="V10" s="96" t="s">
        <v>7</v>
      </c>
      <c r="W10" s="95" t="s">
        <v>243</v>
      </c>
      <c r="X10" s="96" t="s">
        <v>7</v>
      </c>
      <c r="Y10" s="96" t="s">
        <v>9</v>
      </c>
    </row>
    <row r="11" spans="1:25" ht="10.5">
      <c r="A11" s="97"/>
      <c r="B11" s="97"/>
      <c r="C11" s="98"/>
      <c r="D11" s="99"/>
      <c r="E11" s="98"/>
      <c r="F11" s="99"/>
      <c r="G11" s="98"/>
      <c r="H11" s="99"/>
      <c r="I11" s="98"/>
      <c r="J11" s="99"/>
      <c r="K11" s="98"/>
      <c r="L11" s="99"/>
      <c r="M11" s="98"/>
      <c r="N11" s="99"/>
      <c r="O11" s="98"/>
      <c r="P11" s="99"/>
      <c r="Q11" s="98"/>
      <c r="R11" s="99"/>
      <c r="S11" s="98"/>
      <c r="T11" s="99"/>
      <c r="U11" s="98"/>
      <c r="V11" s="99"/>
      <c r="W11" s="98"/>
      <c r="X11" s="99"/>
      <c r="Y11" s="99"/>
    </row>
    <row r="12" spans="1:25" ht="12">
      <c r="A12" s="30" t="s">
        <v>244</v>
      </c>
      <c r="B12" s="100"/>
      <c r="C12" s="101"/>
      <c r="D12" s="102"/>
      <c r="E12" s="101"/>
      <c r="F12" s="102"/>
      <c r="G12" s="101"/>
      <c r="H12" s="102"/>
      <c r="I12" s="101"/>
      <c r="J12" s="102"/>
      <c r="K12" s="101"/>
      <c r="L12" s="102"/>
      <c r="M12" s="101"/>
      <c r="N12" s="102"/>
      <c r="O12" s="101"/>
      <c r="P12" s="102"/>
      <c r="Q12" s="101"/>
      <c r="R12" s="102"/>
      <c r="S12" s="101"/>
      <c r="T12" s="102"/>
      <c r="U12" s="101"/>
      <c r="V12" s="97"/>
      <c r="W12" s="101"/>
      <c r="X12" s="97"/>
      <c r="Y12" s="97"/>
    </row>
    <row r="13" spans="1:25" ht="12.75">
      <c r="A13" s="103"/>
      <c r="B13" s="100" t="s">
        <v>34</v>
      </c>
      <c r="C13" s="101"/>
      <c r="D13" s="102"/>
      <c r="E13" s="101"/>
      <c r="F13" s="102"/>
      <c r="G13" s="101"/>
      <c r="H13" s="102"/>
      <c r="I13" s="101"/>
      <c r="J13" s="102"/>
      <c r="K13" s="101"/>
      <c r="L13" s="102"/>
      <c r="M13" s="101"/>
      <c r="N13" s="102"/>
      <c r="O13" s="101"/>
      <c r="P13" s="102"/>
      <c r="Q13" s="101"/>
      <c r="R13" s="102"/>
      <c r="S13" s="101"/>
      <c r="T13" s="102"/>
      <c r="U13" s="101"/>
      <c r="V13" s="97"/>
      <c r="W13" s="101"/>
      <c r="X13" s="97"/>
      <c r="Y13" s="97"/>
    </row>
    <row r="14" spans="1:25" ht="10.5">
      <c r="A14" s="82"/>
      <c r="B14" s="82" t="s">
        <v>35</v>
      </c>
      <c r="C14" s="39">
        <v>13</v>
      </c>
      <c r="D14" s="104">
        <v>6</v>
      </c>
      <c r="E14" s="39">
        <v>765</v>
      </c>
      <c r="F14" s="104">
        <v>608</v>
      </c>
      <c r="G14" s="39">
        <v>240</v>
      </c>
      <c r="H14" s="104">
        <v>135</v>
      </c>
      <c r="I14" s="39">
        <v>30</v>
      </c>
      <c r="J14" s="104">
        <v>31</v>
      </c>
      <c r="K14" s="39">
        <v>4</v>
      </c>
      <c r="L14" s="104">
        <v>0</v>
      </c>
      <c r="M14" s="39">
        <v>0</v>
      </c>
      <c r="N14" s="104">
        <v>0</v>
      </c>
      <c r="O14" s="39">
        <v>0</v>
      </c>
      <c r="P14" s="104">
        <v>0</v>
      </c>
      <c r="Q14" s="39">
        <v>0</v>
      </c>
      <c r="R14" s="104">
        <v>0</v>
      </c>
      <c r="S14" s="39">
        <v>0</v>
      </c>
      <c r="T14" s="104">
        <v>0</v>
      </c>
      <c r="U14" s="39">
        <v>0</v>
      </c>
      <c r="V14" s="104">
        <v>0</v>
      </c>
      <c r="W14" s="39">
        <f>C14+E14+G14+I14+K14+M14+O14+Q14+S14+U14</f>
        <v>1052</v>
      </c>
      <c r="X14" s="104">
        <f>D14+F14+H14+J14+L14+N14+P14+R14+T14+V14</f>
        <v>780</v>
      </c>
      <c r="Y14" s="105">
        <f>SUM(W14:X14)</f>
        <v>1832</v>
      </c>
    </row>
    <row r="15" spans="1:25" ht="10.5">
      <c r="A15" s="82"/>
      <c r="B15" s="82" t="s">
        <v>308</v>
      </c>
      <c r="C15" s="39">
        <v>3</v>
      </c>
      <c r="D15" s="104">
        <v>0</v>
      </c>
      <c r="E15" s="39">
        <v>262</v>
      </c>
      <c r="F15" s="104">
        <v>134</v>
      </c>
      <c r="G15" s="39">
        <v>220</v>
      </c>
      <c r="H15" s="104">
        <v>97</v>
      </c>
      <c r="I15" s="39">
        <v>12</v>
      </c>
      <c r="J15" s="104">
        <v>7</v>
      </c>
      <c r="K15" s="39">
        <v>1</v>
      </c>
      <c r="L15" s="104">
        <v>2</v>
      </c>
      <c r="M15" s="39">
        <v>0</v>
      </c>
      <c r="N15" s="104">
        <v>2</v>
      </c>
      <c r="O15" s="39">
        <v>0</v>
      </c>
      <c r="P15" s="104">
        <v>1</v>
      </c>
      <c r="Q15" s="39">
        <v>0</v>
      </c>
      <c r="R15" s="104">
        <v>1</v>
      </c>
      <c r="S15" s="39">
        <v>0</v>
      </c>
      <c r="T15" s="104">
        <v>0</v>
      </c>
      <c r="U15" s="39">
        <v>0</v>
      </c>
      <c r="V15" s="104">
        <v>0</v>
      </c>
      <c r="W15" s="39">
        <f>C15+E15+G15+I15+K15+M15+O15+Q15+S15+U15</f>
        <v>498</v>
      </c>
      <c r="X15" s="104">
        <f>D15+F15+H15+J15+L15+N15+P15+R15+T15+V15</f>
        <v>244</v>
      </c>
      <c r="Y15" s="105">
        <f>SUM(W15:X15)</f>
        <v>742</v>
      </c>
    </row>
    <row r="16" spans="1:25" ht="10.5">
      <c r="A16" s="82"/>
      <c r="B16" s="82"/>
      <c r="C16" s="39"/>
      <c r="D16" s="104"/>
      <c r="E16" s="39"/>
      <c r="F16" s="104"/>
      <c r="G16" s="39"/>
      <c r="H16" s="104"/>
      <c r="I16" s="39"/>
      <c r="J16" s="104"/>
      <c r="K16" s="39"/>
      <c r="L16" s="104"/>
      <c r="M16" s="39"/>
      <c r="N16" s="104"/>
      <c r="O16" s="39"/>
      <c r="P16" s="104"/>
      <c r="Q16" s="39"/>
      <c r="R16" s="104"/>
      <c r="S16" s="39"/>
      <c r="T16" s="104"/>
      <c r="U16" s="39"/>
      <c r="V16" s="104"/>
      <c r="W16" s="39"/>
      <c r="X16" s="104"/>
      <c r="Y16" s="105"/>
    </row>
    <row r="17" spans="1:25" ht="12">
      <c r="A17" s="30" t="s">
        <v>245</v>
      </c>
      <c r="B17" s="102"/>
      <c r="C17" s="39"/>
      <c r="D17" s="105"/>
      <c r="E17" s="39"/>
      <c r="F17" s="105"/>
      <c r="G17" s="39"/>
      <c r="H17" s="105"/>
      <c r="I17" s="39"/>
      <c r="J17" s="105"/>
      <c r="K17" s="39"/>
      <c r="L17" s="105"/>
      <c r="M17" s="39"/>
      <c r="N17" s="105"/>
      <c r="O17" s="39"/>
      <c r="P17" s="105"/>
      <c r="Q17" s="39"/>
      <c r="R17" s="105"/>
      <c r="S17" s="39"/>
      <c r="T17" s="105"/>
      <c r="U17" s="39"/>
      <c r="V17" s="105"/>
      <c r="W17" s="39"/>
      <c r="X17" s="105"/>
      <c r="Y17" s="105"/>
    </row>
    <row r="18" spans="1:25" ht="12.75">
      <c r="A18" s="103"/>
      <c r="B18" s="100" t="s">
        <v>85</v>
      </c>
      <c r="C18" s="39"/>
      <c r="D18" s="105"/>
      <c r="E18" s="39"/>
      <c r="F18" s="105"/>
      <c r="G18" s="39"/>
      <c r="H18" s="105"/>
      <c r="I18" s="39"/>
      <c r="J18" s="105"/>
      <c r="K18" s="39"/>
      <c r="L18" s="105"/>
      <c r="M18" s="39"/>
      <c r="N18" s="105"/>
      <c r="O18" s="39"/>
      <c r="P18" s="105"/>
      <c r="Q18" s="39"/>
      <c r="R18" s="105"/>
      <c r="S18" s="39"/>
      <c r="T18" s="105"/>
      <c r="U18" s="39"/>
      <c r="V18" s="105"/>
      <c r="W18" s="39"/>
      <c r="X18" s="105"/>
      <c r="Y18" s="105"/>
    </row>
    <row r="19" spans="1:25" ht="10.5">
      <c r="A19" s="82"/>
      <c r="B19" s="82" t="s">
        <v>246</v>
      </c>
      <c r="C19" s="39">
        <v>0</v>
      </c>
      <c r="D19" s="104">
        <v>0</v>
      </c>
      <c r="E19" s="39">
        <v>0</v>
      </c>
      <c r="F19" s="104">
        <v>0</v>
      </c>
      <c r="G19" s="39">
        <v>9</v>
      </c>
      <c r="H19" s="104">
        <v>10</v>
      </c>
      <c r="I19" s="39">
        <v>209</v>
      </c>
      <c r="J19" s="104">
        <v>274</v>
      </c>
      <c r="K19" s="39">
        <v>60</v>
      </c>
      <c r="L19" s="104">
        <v>48</v>
      </c>
      <c r="M19" s="39">
        <v>13</v>
      </c>
      <c r="N19" s="104">
        <v>7</v>
      </c>
      <c r="O19" s="39">
        <v>2</v>
      </c>
      <c r="P19" s="104">
        <v>0</v>
      </c>
      <c r="Q19" s="39">
        <v>0</v>
      </c>
      <c r="R19" s="104">
        <v>0</v>
      </c>
      <c r="S19" s="39">
        <v>0</v>
      </c>
      <c r="T19" s="104">
        <v>0</v>
      </c>
      <c r="U19" s="39">
        <v>0</v>
      </c>
      <c r="V19" s="104">
        <v>0</v>
      </c>
      <c r="W19" s="39">
        <f aca="true" t="shared" si="0" ref="W19:X22">C19+E19+G19+I19+K19+M19+O19+Q19+S19+U19</f>
        <v>293</v>
      </c>
      <c r="X19" s="104">
        <f t="shared" si="0"/>
        <v>339</v>
      </c>
      <c r="Y19" s="105">
        <f>SUM(W19:X19)</f>
        <v>632</v>
      </c>
    </row>
    <row r="20" spans="1:25" ht="10.5">
      <c r="A20" s="82"/>
      <c r="B20" s="82" t="s">
        <v>247</v>
      </c>
      <c r="C20" s="39">
        <v>0</v>
      </c>
      <c r="D20" s="104">
        <v>0</v>
      </c>
      <c r="E20" s="39">
        <v>0</v>
      </c>
      <c r="F20" s="104">
        <v>0</v>
      </c>
      <c r="G20" s="39">
        <v>0</v>
      </c>
      <c r="H20" s="104">
        <v>2</v>
      </c>
      <c r="I20" s="39">
        <v>38</v>
      </c>
      <c r="J20" s="104">
        <v>93</v>
      </c>
      <c r="K20" s="39">
        <v>22</v>
      </c>
      <c r="L20" s="104">
        <v>34</v>
      </c>
      <c r="M20" s="39">
        <v>10</v>
      </c>
      <c r="N20" s="104">
        <v>9</v>
      </c>
      <c r="O20" s="39">
        <v>1</v>
      </c>
      <c r="P20" s="104">
        <v>1</v>
      </c>
      <c r="Q20" s="39">
        <v>0</v>
      </c>
      <c r="R20" s="104">
        <v>0</v>
      </c>
      <c r="S20" s="39">
        <v>0</v>
      </c>
      <c r="T20" s="104">
        <v>0</v>
      </c>
      <c r="U20" s="39">
        <v>0</v>
      </c>
      <c r="V20" s="104">
        <v>0</v>
      </c>
      <c r="W20" s="39">
        <f t="shared" si="0"/>
        <v>71</v>
      </c>
      <c r="X20" s="104">
        <f t="shared" si="0"/>
        <v>139</v>
      </c>
      <c r="Y20" s="105">
        <f>SUM(W20:X20)</f>
        <v>210</v>
      </c>
    </row>
    <row r="21" spans="1:25" ht="10.5">
      <c r="A21" s="82"/>
      <c r="B21" s="82" t="s">
        <v>248</v>
      </c>
      <c r="C21" s="39">
        <v>0</v>
      </c>
      <c r="D21" s="104">
        <v>0</v>
      </c>
      <c r="E21" s="39">
        <v>0</v>
      </c>
      <c r="F21" s="104">
        <v>0</v>
      </c>
      <c r="G21" s="39">
        <v>4</v>
      </c>
      <c r="H21" s="104">
        <v>1</v>
      </c>
      <c r="I21" s="39">
        <v>397</v>
      </c>
      <c r="J21" s="104">
        <v>119</v>
      </c>
      <c r="K21" s="39">
        <v>184</v>
      </c>
      <c r="L21" s="104">
        <v>69</v>
      </c>
      <c r="M21" s="39">
        <v>64</v>
      </c>
      <c r="N21" s="104">
        <v>25</v>
      </c>
      <c r="O21" s="39">
        <v>6</v>
      </c>
      <c r="P21" s="104">
        <v>4</v>
      </c>
      <c r="Q21" s="39">
        <v>0</v>
      </c>
      <c r="R21" s="104">
        <v>0</v>
      </c>
      <c r="S21" s="39">
        <v>0</v>
      </c>
      <c r="T21" s="104">
        <v>0</v>
      </c>
      <c r="U21" s="39">
        <v>0</v>
      </c>
      <c r="V21" s="104">
        <v>0</v>
      </c>
      <c r="W21" s="39">
        <f t="shared" si="0"/>
        <v>655</v>
      </c>
      <c r="X21" s="104">
        <f t="shared" si="0"/>
        <v>218</v>
      </c>
      <c r="Y21" s="105">
        <f>SUM(W21:X21)</f>
        <v>873</v>
      </c>
    </row>
    <row r="22" spans="1:25" ht="10.5">
      <c r="A22" s="82"/>
      <c r="B22" s="82" t="s">
        <v>249</v>
      </c>
      <c r="C22" s="39">
        <v>0</v>
      </c>
      <c r="D22" s="104">
        <v>0</v>
      </c>
      <c r="E22" s="39">
        <v>0</v>
      </c>
      <c r="F22" s="104">
        <v>0</v>
      </c>
      <c r="G22" s="39">
        <v>0</v>
      </c>
      <c r="H22" s="104">
        <v>1</v>
      </c>
      <c r="I22" s="39">
        <v>234</v>
      </c>
      <c r="J22" s="104">
        <v>120</v>
      </c>
      <c r="K22" s="39">
        <v>253</v>
      </c>
      <c r="L22" s="104">
        <v>124</v>
      </c>
      <c r="M22" s="39">
        <v>70</v>
      </c>
      <c r="N22" s="104">
        <v>33</v>
      </c>
      <c r="O22" s="39">
        <v>6</v>
      </c>
      <c r="P22" s="104">
        <v>2</v>
      </c>
      <c r="Q22" s="39">
        <v>4</v>
      </c>
      <c r="R22" s="104">
        <v>3</v>
      </c>
      <c r="S22" s="39">
        <v>1</v>
      </c>
      <c r="T22" s="104">
        <v>2</v>
      </c>
      <c r="U22" s="39">
        <v>0</v>
      </c>
      <c r="V22" s="104">
        <v>1</v>
      </c>
      <c r="W22" s="39">
        <f t="shared" si="0"/>
        <v>568</v>
      </c>
      <c r="X22" s="104">
        <f t="shared" si="0"/>
        <v>286</v>
      </c>
      <c r="Y22" s="105">
        <f>SUM(W22:X22)</f>
        <v>854</v>
      </c>
    </row>
    <row r="23" spans="1:25" ht="10.5">
      <c r="A23" s="83"/>
      <c r="B23" s="82"/>
      <c r="C23" s="39"/>
      <c r="D23" s="104"/>
      <c r="E23" s="39"/>
      <c r="F23" s="104"/>
      <c r="G23" s="39"/>
      <c r="H23" s="104"/>
      <c r="I23" s="39"/>
      <c r="J23" s="104"/>
      <c r="K23" s="39"/>
      <c r="L23" s="104"/>
      <c r="M23" s="39"/>
      <c r="N23" s="104"/>
      <c r="O23" s="39"/>
      <c r="P23" s="104"/>
      <c r="Q23" s="39"/>
      <c r="R23" s="104"/>
      <c r="S23" s="39"/>
      <c r="T23" s="104"/>
      <c r="U23" s="39"/>
      <c r="V23" s="104"/>
      <c r="W23" s="39"/>
      <c r="X23" s="104"/>
      <c r="Y23" s="105"/>
    </row>
    <row r="24" spans="1:25" ht="12">
      <c r="A24" s="30" t="s">
        <v>250</v>
      </c>
      <c r="B24" s="102"/>
      <c r="C24" s="39"/>
      <c r="D24" s="105"/>
      <c r="E24" s="39"/>
      <c r="F24" s="105"/>
      <c r="G24" s="39"/>
      <c r="H24" s="105"/>
      <c r="I24" s="39"/>
      <c r="J24" s="105"/>
      <c r="K24" s="39"/>
      <c r="L24" s="105"/>
      <c r="M24" s="39"/>
      <c r="N24" s="105"/>
      <c r="O24" s="39"/>
      <c r="P24" s="105"/>
      <c r="Q24" s="39"/>
      <c r="R24" s="105"/>
      <c r="S24" s="39"/>
      <c r="T24" s="105"/>
      <c r="U24" s="39"/>
      <c r="V24" s="105"/>
      <c r="W24" s="39"/>
      <c r="X24" s="105"/>
      <c r="Y24" s="105"/>
    </row>
    <row r="25" spans="1:25" ht="12.75">
      <c r="A25" s="103"/>
      <c r="B25" s="100" t="s">
        <v>134</v>
      </c>
      <c r="C25" s="39"/>
      <c r="D25" s="105"/>
      <c r="E25" s="39"/>
      <c r="F25" s="105"/>
      <c r="G25" s="39"/>
      <c r="H25" s="105"/>
      <c r="I25" s="39"/>
      <c r="J25" s="105"/>
      <c r="K25" s="39"/>
      <c r="L25" s="105"/>
      <c r="M25" s="39"/>
      <c r="N25" s="105"/>
      <c r="O25" s="39"/>
      <c r="P25" s="105"/>
      <c r="Q25" s="39"/>
      <c r="R25" s="105"/>
      <c r="S25" s="39"/>
      <c r="T25" s="105"/>
      <c r="U25" s="39"/>
      <c r="V25" s="105"/>
      <c r="W25" s="39"/>
      <c r="X25" s="105"/>
      <c r="Y25" s="105"/>
    </row>
    <row r="26" spans="1:25" ht="10.5">
      <c r="A26" s="102"/>
      <c r="B26" s="82" t="s">
        <v>251</v>
      </c>
      <c r="C26" s="39">
        <v>0</v>
      </c>
      <c r="D26" s="104">
        <v>0</v>
      </c>
      <c r="E26" s="39">
        <v>0</v>
      </c>
      <c r="F26" s="104">
        <v>0</v>
      </c>
      <c r="G26" s="39">
        <v>0</v>
      </c>
      <c r="H26" s="104">
        <v>0</v>
      </c>
      <c r="I26" s="39">
        <v>0</v>
      </c>
      <c r="J26" s="104">
        <v>0</v>
      </c>
      <c r="K26" s="39">
        <v>3</v>
      </c>
      <c r="L26" s="104">
        <v>11</v>
      </c>
      <c r="M26" s="39">
        <v>153</v>
      </c>
      <c r="N26" s="104">
        <v>219</v>
      </c>
      <c r="O26" s="39">
        <v>42</v>
      </c>
      <c r="P26" s="104">
        <v>45</v>
      </c>
      <c r="Q26" s="39">
        <v>13</v>
      </c>
      <c r="R26" s="104">
        <v>8</v>
      </c>
      <c r="S26" s="39">
        <v>4</v>
      </c>
      <c r="T26" s="104">
        <v>1</v>
      </c>
      <c r="U26" s="39">
        <v>0</v>
      </c>
      <c r="V26" s="104">
        <v>0</v>
      </c>
      <c r="W26" s="39">
        <f aca="true" t="shared" si="1" ref="W26:X29">C26+E26+G26+I26+K26+M26+O26+Q26+S26+U26</f>
        <v>215</v>
      </c>
      <c r="X26" s="104">
        <f t="shared" si="1"/>
        <v>284</v>
      </c>
      <c r="Y26" s="105">
        <f>SUM(W26:X26)</f>
        <v>499</v>
      </c>
    </row>
    <row r="27" spans="1:25" ht="10.5">
      <c r="A27" s="102"/>
      <c r="B27" s="82" t="s">
        <v>252</v>
      </c>
      <c r="C27" s="39">
        <v>0</v>
      </c>
      <c r="D27" s="104">
        <v>0</v>
      </c>
      <c r="E27" s="39">
        <v>0</v>
      </c>
      <c r="F27" s="104">
        <v>0</v>
      </c>
      <c r="G27" s="39">
        <v>0</v>
      </c>
      <c r="H27" s="104">
        <v>0</v>
      </c>
      <c r="I27" s="39">
        <v>0</v>
      </c>
      <c r="J27" s="104">
        <v>0</v>
      </c>
      <c r="K27" s="39">
        <v>0</v>
      </c>
      <c r="L27" s="104">
        <v>1</v>
      </c>
      <c r="M27" s="39">
        <v>25</v>
      </c>
      <c r="N27" s="104">
        <v>77</v>
      </c>
      <c r="O27" s="39">
        <v>27</v>
      </c>
      <c r="P27" s="104">
        <v>41</v>
      </c>
      <c r="Q27" s="39">
        <v>9</v>
      </c>
      <c r="R27" s="104">
        <v>9</v>
      </c>
      <c r="S27" s="39">
        <v>1</v>
      </c>
      <c r="T27" s="104">
        <v>3</v>
      </c>
      <c r="U27" s="39">
        <v>0</v>
      </c>
      <c r="V27" s="104">
        <v>0</v>
      </c>
      <c r="W27" s="39">
        <f t="shared" si="1"/>
        <v>62</v>
      </c>
      <c r="X27" s="104">
        <f t="shared" si="1"/>
        <v>131</v>
      </c>
      <c r="Y27" s="105">
        <f>SUM(W27:X27)</f>
        <v>193</v>
      </c>
    </row>
    <row r="28" spans="1:25" ht="10.5">
      <c r="A28" s="102"/>
      <c r="B28" s="82" t="s">
        <v>253</v>
      </c>
      <c r="C28" s="39">
        <v>0</v>
      </c>
      <c r="D28" s="104">
        <v>0</v>
      </c>
      <c r="E28" s="39">
        <v>0</v>
      </c>
      <c r="F28" s="104">
        <v>0</v>
      </c>
      <c r="G28" s="39">
        <v>0</v>
      </c>
      <c r="H28" s="104">
        <v>0</v>
      </c>
      <c r="I28" s="39">
        <v>0</v>
      </c>
      <c r="J28" s="104">
        <v>0</v>
      </c>
      <c r="K28" s="39">
        <v>3</v>
      </c>
      <c r="L28" s="104">
        <v>0</v>
      </c>
      <c r="M28" s="39">
        <v>318</v>
      </c>
      <c r="N28" s="104">
        <v>126</v>
      </c>
      <c r="O28" s="39">
        <v>179</v>
      </c>
      <c r="P28" s="104">
        <v>87</v>
      </c>
      <c r="Q28" s="39">
        <v>75</v>
      </c>
      <c r="R28" s="104">
        <v>28</v>
      </c>
      <c r="S28" s="39">
        <v>14</v>
      </c>
      <c r="T28" s="104">
        <v>3</v>
      </c>
      <c r="U28" s="39">
        <v>2</v>
      </c>
      <c r="V28" s="104">
        <v>1</v>
      </c>
      <c r="W28" s="39">
        <f t="shared" si="1"/>
        <v>591</v>
      </c>
      <c r="X28" s="104">
        <f t="shared" si="1"/>
        <v>245</v>
      </c>
      <c r="Y28" s="105">
        <f>SUM(W28:X28)</f>
        <v>836</v>
      </c>
    </row>
    <row r="29" spans="1:25" ht="10.5">
      <c r="A29" s="82"/>
      <c r="B29" s="82" t="s">
        <v>254</v>
      </c>
      <c r="C29" s="39">
        <v>0</v>
      </c>
      <c r="D29" s="104">
        <v>0</v>
      </c>
      <c r="E29" s="39">
        <v>0</v>
      </c>
      <c r="F29" s="104">
        <v>0</v>
      </c>
      <c r="G29" s="39">
        <v>0</v>
      </c>
      <c r="H29" s="104">
        <v>0</v>
      </c>
      <c r="I29" s="39">
        <v>0</v>
      </c>
      <c r="J29" s="104">
        <v>0</v>
      </c>
      <c r="K29" s="39">
        <v>1</v>
      </c>
      <c r="L29" s="104">
        <v>1</v>
      </c>
      <c r="M29" s="39">
        <v>182</v>
      </c>
      <c r="N29" s="104">
        <v>67</v>
      </c>
      <c r="O29" s="39">
        <v>191</v>
      </c>
      <c r="P29" s="104">
        <v>137</v>
      </c>
      <c r="Q29" s="39">
        <v>70</v>
      </c>
      <c r="R29" s="104">
        <v>44</v>
      </c>
      <c r="S29" s="39">
        <v>15</v>
      </c>
      <c r="T29" s="104">
        <v>8</v>
      </c>
      <c r="U29" s="39">
        <v>7</v>
      </c>
      <c r="V29" s="104">
        <v>4</v>
      </c>
      <c r="W29" s="39">
        <f t="shared" si="1"/>
        <v>466</v>
      </c>
      <c r="X29" s="104">
        <f t="shared" si="1"/>
        <v>261</v>
      </c>
      <c r="Y29" s="105">
        <f>SUM(W29:X29)</f>
        <v>727</v>
      </c>
    </row>
    <row r="30" spans="1:25" ht="10.5">
      <c r="A30" s="82"/>
      <c r="B30" s="82"/>
      <c r="C30" s="39"/>
      <c r="D30" s="104"/>
      <c r="E30" s="39"/>
      <c r="F30" s="104"/>
      <c r="G30" s="39"/>
      <c r="H30" s="104"/>
      <c r="I30" s="39"/>
      <c r="J30" s="104"/>
      <c r="K30" s="39"/>
      <c r="L30" s="104"/>
      <c r="M30" s="39"/>
      <c r="N30" s="104"/>
      <c r="O30" s="39"/>
      <c r="P30" s="104"/>
      <c r="Q30" s="39"/>
      <c r="R30" s="104"/>
      <c r="S30" s="39"/>
      <c r="T30" s="104"/>
      <c r="U30" s="39"/>
      <c r="V30" s="104"/>
      <c r="W30" s="39"/>
      <c r="X30" s="104"/>
      <c r="Y30" s="105"/>
    </row>
    <row r="31" spans="1:25" ht="12.75">
      <c r="A31" s="103"/>
      <c r="B31" s="100" t="s">
        <v>217</v>
      </c>
      <c r="C31" s="39"/>
      <c r="D31" s="105"/>
      <c r="E31" s="39"/>
      <c r="F31" s="105"/>
      <c r="G31" s="39"/>
      <c r="H31" s="105"/>
      <c r="I31" s="39"/>
      <c r="J31" s="105"/>
      <c r="K31" s="39"/>
      <c r="L31" s="105"/>
      <c r="M31" s="39"/>
      <c r="N31" s="105"/>
      <c r="O31" s="39"/>
      <c r="P31" s="105"/>
      <c r="Q31" s="39"/>
      <c r="R31" s="105"/>
      <c r="S31" s="39"/>
      <c r="T31" s="105"/>
      <c r="U31" s="39"/>
      <c r="V31" s="105"/>
      <c r="W31" s="39"/>
      <c r="X31" s="105"/>
      <c r="Y31" s="105"/>
    </row>
    <row r="32" spans="1:25" ht="10.5">
      <c r="A32" s="102"/>
      <c r="B32" s="82" t="s">
        <v>255</v>
      </c>
      <c r="C32" s="39">
        <v>0</v>
      </c>
      <c r="D32" s="104">
        <v>0</v>
      </c>
      <c r="E32" s="39">
        <v>0</v>
      </c>
      <c r="F32" s="104">
        <v>0</v>
      </c>
      <c r="G32" s="39">
        <v>0</v>
      </c>
      <c r="H32" s="104">
        <v>0</v>
      </c>
      <c r="I32" s="39">
        <v>0</v>
      </c>
      <c r="J32" s="104">
        <v>0</v>
      </c>
      <c r="K32" s="39">
        <v>0</v>
      </c>
      <c r="L32" s="104">
        <v>0</v>
      </c>
      <c r="M32" s="39">
        <v>0</v>
      </c>
      <c r="N32" s="104">
        <v>0</v>
      </c>
      <c r="O32" s="39">
        <v>1</v>
      </c>
      <c r="P32" s="104">
        <v>1</v>
      </c>
      <c r="Q32" s="39">
        <v>3</v>
      </c>
      <c r="R32" s="104">
        <v>5</v>
      </c>
      <c r="S32" s="39">
        <v>1</v>
      </c>
      <c r="T32" s="104">
        <v>2</v>
      </c>
      <c r="U32" s="39">
        <v>1</v>
      </c>
      <c r="V32" s="104">
        <v>1</v>
      </c>
      <c r="W32" s="39">
        <f aca="true" t="shared" si="2" ref="W32:X34">C32+E32+G32+I32+K32+M32+O32+Q32+S32+U32</f>
        <v>6</v>
      </c>
      <c r="X32" s="104">
        <f t="shared" si="2"/>
        <v>9</v>
      </c>
      <c r="Y32" s="105">
        <f>SUM(W32:X32)</f>
        <v>15</v>
      </c>
    </row>
    <row r="33" spans="1:25" ht="10.5">
      <c r="A33" s="102"/>
      <c r="B33" s="82" t="s">
        <v>256</v>
      </c>
      <c r="C33" s="39">
        <v>0</v>
      </c>
      <c r="D33" s="104">
        <v>0</v>
      </c>
      <c r="E33" s="39">
        <v>0</v>
      </c>
      <c r="F33" s="104">
        <v>0</v>
      </c>
      <c r="G33" s="39">
        <v>0</v>
      </c>
      <c r="H33" s="104">
        <v>0</v>
      </c>
      <c r="I33" s="39">
        <v>0</v>
      </c>
      <c r="J33" s="104">
        <v>0</v>
      </c>
      <c r="K33" s="39">
        <v>0</v>
      </c>
      <c r="L33" s="104">
        <v>0</v>
      </c>
      <c r="M33" s="39">
        <v>0</v>
      </c>
      <c r="N33" s="104">
        <v>0</v>
      </c>
      <c r="O33" s="39">
        <v>162</v>
      </c>
      <c r="P33" s="104">
        <v>85</v>
      </c>
      <c r="Q33" s="39">
        <v>151</v>
      </c>
      <c r="R33" s="104">
        <v>100</v>
      </c>
      <c r="S33" s="39">
        <v>58</v>
      </c>
      <c r="T33" s="104">
        <v>48</v>
      </c>
      <c r="U33" s="39">
        <v>30</v>
      </c>
      <c r="V33" s="104">
        <v>26</v>
      </c>
      <c r="W33" s="39">
        <f t="shared" si="2"/>
        <v>401</v>
      </c>
      <c r="X33" s="104">
        <f t="shared" si="2"/>
        <v>259</v>
      </c>
      <c r="Y33" s="105">
        <f>SUM(W33:X33)</f>
        <v>660</v>
      </c>
    </row>
    <row r="34" spans="1:25" ht="10.5">
      <c r="A34" s="102"/>
      <c r="B34" s="82" t="s">
        <v>257</v>
      </c>
      <c r="C34" s="39">
        <v>0</v>
      </c>
      <c r="D34" s="104">
        <v>0</v>
      </c>
      <c r="E34" s="39">
        <v>0</v>
      </c>
      <c r="F34" s="104">
        <v>0</v>
      </c>
      <c r="G34" s="39">
        <v>0</v>
      </c>
      <c r="H34" s="104">
        <v>0</v>
      </c>
      <c r="I34" s="39">
        <v>0</v>
      </c>
      <c r="J34" s="104">
        <v>0</v>
      </c>
      <c r="K34" s="39">
        <v>0</v>
      </c>
      <c r="L34" s="104">
        <v>0</v>
      </c>
      <c r="M34" s="39">
        <v>0</v>
      </c>
      <c r="N34" s="104">
        <v>0</v>
      </c>
      <c r="O34" s="39">
        <v>0</v>
      </c>
      <c r="P34" s="104">
        <v>0</v>
      </c>
      <c r="Q34" s="39">
        <v>0</v>
      </c>
      <c r="R34" s="104">
        <v>0</v>
      </c>
      <c r="S34" s="39">
        <v>0</v>
      </c>
      <c r="T34" s="104">
        <v>0</v>
      </c>
      <c r="U34" s="39">
        <v>0</v>
      </c>
      <c r="V34" s="104">
        <v>0</v>
      </c>
      <c r="W34" s="39">
        <f t="shared" si="2"/>
        <v>0</v>
      </c>
      <c r="X34" s="104">
        <f t="shared" si="2"/>
        <v>0</v>
      </c>
      <c r="Y34" s="105">
        <f>SUM(W34:X34)</f>
        <v>0</v>
      </c>
    </row>
    <row r="35" spans="1:25" ht="10.5">
      <c r="A35" s="82"/>
      <c r="B35" s="82"/>
      <c r="C35" s="101"/>
      <c r="D35" s="82"/>
      <c r="E35" s="101"/>
      <c r="F35" s="82"/>
      <c r="G35" s="101"/>
      <c r="H35" s="82"/>
      <c r="I35" s="101"/>
      <c r="J35" s="82"/>
      <c r="K35" s="101"/>
      <c r="L35" s="82"/>
      <c r="M35" s="101"/>
      <c r="N35" s="82"/>
      <c r="O35" s="101"/>
      <c r="P35" s="82"/>
      <c r="Q35" s="101"/>
      <c r="R35" s="82"/>
      <c r="S35" s="101"/>
      <c r="T35" s="82"/>
      <c r="U35" s="101"/>
      <c r="V35" s="84"/>
      <c r="W35" s="101"/>
      <c r="X35" s="82"/>
      <c r="Y35" s="82"/>
    </row>
    <row r="36" spans="1:25" ht="10.5">
      <c r="A36" s="82"/>
      <c r="B36" s="83" t="s">
        <v>437</v>
      </c>
      <c r="C36" s="101"/>
      <c r="D36" s="82"/>
      <c r="E36" s="101"/>
      <c r="F36" s="82"/>
      <c r="G36" s="101"/>
      <c r="H36" s="82"/>
      <c r="I36" s="101"/>
      <c r="J36" s="82"/>
      <c r="K36" s="101"/>
      <c r="L36" s="82"/>
      <c r="M36" s="101"/>
      <c r="N36" s="82"/>
      <c r="O36" s="101"/>
      <c r="P36" s="82"/>
      <c r="Q36" s="101"/>
      <c r="R36" s="82"/>
      <c r="S36" s="101"/>
      <c r="T36" s="82"/>
      <c r="U36" s="101"/>
      <c r="V36" s="84"/>
      <c r="W36" s="101"/>
      <c r="X36" s="82"/>
      <c r="Y36" s="82"/>
    </row>
    <row r="37" spans="1:25" ht="10.5">
      <c r="A37" s="102"/>
      <c r="B37" s="82" t="s">
        <v>0</v>
      </c>
      <c r="C37" s="39">
        <v>0</v>
      </c>
      <c r="D37" s="104">
        <v>0</v>
      </c>
      <c r="E37" s="39">
        <v>0</v>
      </c>
      <c r="F37" s="104">
        <v>0</v>
      </c>
      <c r="G37" s="39">
        <v>0</v>
      </c>
      <c r="H37" s="104">
        <v>0</v>
      </c>
      <c r="I37" s="39">
        <v>0</v>
      </c>
      <c r="J37" s="104">
        <v>0</v>
      </c>
      <c r="K37" s="39">
        <v>0</v>
      </c>
      <c r="L37" s="104">
        <v>0</v>
      </c>
      <c r="M37" s="39">
        <v>0</v>
      </c>
      <c r="N37" s="104">
        <v>0</v>
      </c>
      <c r="O37" s="39">
        <v>0</v>
      </c>
      <c r="P37" s="104">
        <v>0</v>
      </c>
      <c r="Q37" s="39">
        <v>0</v>
      </c>
      <c r="R37" s="104">
        <v>0</v>
      </c>
      <c r="S37" s="39">
        <v>0</v>
      </c>
      <c r="T37" s="104">
        <v>0</v>
      </c>
      <c r="U37" s="39">
        <v>0</v>
      </c>
      <c r="V37" s="104">
        <v>0</v>
      </c>
      <c r="W37" s="39">
        <f>C37+E37+G37+I37+K37+M37+O37+Q37+S37+U37</f>
        <v>0</v>
      </c>
      <c r="X37" s="104">
        <f>D37+F37+H37+J37+L37+N37+P37+R37+T37+V37</f>
        <v>0</v>
      </c>
      <c r="Y37" s="105">
        <f>SUM(W37:X37)</f>
        <v>0</v>
      </c>
    </row>
    <row r="38" spans="1:25" ht="10.5">
      <c r="A38" s="102"/>
      <c r="B38" s="82" t="s">
        <v>1</v>
      </c>
      <c r="C38" s="39">
        <v>0</v>
      </c>
      <c r="D38" s="104">
        <v>0</v>
      </c>
      <c r="E38" s="39">
        <v>0</v>
      </c>
      <c r="F38" s="104">
        <v>0</v>
      </c>
      <c r="G38" s="39">
        <v>0</v>
      </c>
      <c r="H38" s="104">
        <v>0</v>
      </c>
      <c r="I38" s="39">
        <v>0</v>
      </c>
      <c r="J38" s="104">
        <v>0</v>
      </c>
      <c r="K38" s="39">
        <v>0</v>
      </c>
      <c r="L38" s="104">
        <v>0</v>
      </c>
      <c r="M38" s="39">
        <v>0</v>
      </c>
      <c r="N38" s="104">
        <v>0</v>
      </c>
      <c r="O38" s="192">
        <v>9</v>
      </c>
      <c r="P38" s="193">
        <v>3</v>
      </c>
      <c r="Q38" s="194">
        <v>16</v>
      </c>
      <c r="R38" s="194">
        <v>9</v>
      </c>
      <c r="S38" s="192">
        <v>16</v>
      </c>
      <c r="T38" s="193">
        <v>8</v>
      </c>
      <c r="U38" s="194">
        <v>5</v>
      </c>
      <c r="V38" s="194">
        <v>4</v>
      </c>
      <c r="W38" s="39">
        <f>C38+E38+G38+I38+K38+M38+O38+Q38+S38+U38</f>
        <v>46</v>
      </c>
      <c r="X38" s="104">
        <f>D38+F38+H38+J38+L38+N38+P38+R38+T38+V38</f>
        <v>24</v>
      </c>
      <c r="Y38" s="105">
        <f>SUM(W38:X38)</f>
        <v>70</v>
      </c>
    </row>
    <row r="39" spans="1:25" ht="10.5">
      <c r="A39" s="82"/>
      <c r="B39" s="82"/>
      <c r="C39" s="101"/>
      <c r="D39" s="82"/>
      <c r="E39" s="101"/>
      <c r="F39" s="82"/>
      <c r="G39" s="101"/>
      <c r="H39" s="82"/>
      <c r="I39" s="101"/>
      <c r="J39" s="82"/>
      <c r="K39" s="101"/>
      <c r="L39" s="82"/>
      <c r="M39" s="101"/>
      <c r="N39" s="82"/>
      <c r="O39" s="101"/>
      <c r="P39" s="82"/>
      <c r="Q39" s="101"/>
      <c r="R39" s="82"/>
      <c r="S39" s="101"/>
      <c r="T39" s="82"/>
      <c r="U39" s="101"/>
      <c r="V39" s="84"/>
      <c r="W39" s="101"/>
      <c r="X39" s="82"/>
      <c r="Y39" s="82"/>
    </row>
    <row r="40" spans="1:25" ht="12">
      <c r="A40" s="30" t="s">
        <v>293</v>
      </c>
      <c r="B40" s="102"/>
      <c r="C40" s="39"/>
      <c r="D40" s="105"/>
      <c r="E40" s="39"/>
      <c r="F40" s="105"/>
      <c r="G40" s="39"/>
      <c r="H40" s="105"/>
      <c r="I40" s="39"/>
      <c r="J40" s="105"/>
      <c r="K40" s="39"/>
      <c r="L40" s="105"/>
      <c r="M40" s="39"/>
      <c r="N40" s="105"/>
      <c r="O40" s="39"/>
      <c r="P40" s="105"/>
      <c r="Q40" s="39"/>
      <c r="R40" s="105"/>
      <c r="S40" s="39"/>
      <c r="T40" s="105"/>
      <c r="U40" s="39"/>
      <c r="V40" s="105"/>
      <c r="W40" s="39"/>
      <c r="X40" s="105"/>
      <c r="Y40" s="105"/>
    </row>
    <row r="41" spans="1:25" ht="12">
      <c r="A41" s="30"/>
      <c r="B41" s="102" t="s">
        <v>329</v>
      </c>
      <c r="C41" s="39">
        <v>0</v>
      </c>
      <c r="D41" s="104">
        <v>0</v>
      </c>
      <c r="E41" s="39">
        <v>0</v>
      </c>
      <c r="F41" s="104">
        <v>0</v>
      </c>
      <c r="G41" s="39">
        <v>0</v>
      </c>
      <c r="H41" s="104">
        <v>0</v>
      </c>
      <c r="I41" s="39">
        <v>5</v>
      </c>
      <c r="J41" s="104">
        <v>0</v>
      </c>
      <c r="K41" s="39">
        <v>10</v>
      </c>
      <c r="L41" s="104">
        <v>0</v>
      </c>
      <c r="M41" s="39">
        <v>1</v>
      </c>
      <c r="N41" s="104">
        <v>0</v>
      </c>
      <c r="O41" s="39">
        <v>0</v>
      </c>
      <c r="P41" s="104">
        <v>0</v>
      </c>
      <c r="Q41" s="39">
        <v>0</v>
      </c>
      <c r="R41" s="104">
        <v>0</v>
      </c>
      <c r="S41" s="39">
        <v>0</v>
      </c>
      <c r="T41" s="104">
        <v>0</v>
      </c>
      <c r="U41" s="39">
        <v>0</v>
      </c>
      <c r="V41" s="104">
        <v>0</v>
      </c>
      <c r="W41" s="39">
        <f aca="true" t="shared" si="3" ref="W41:X44">C41+E41+G41+I41+K41+M41+O41+Q41+S41+U41</f>
        <v>16</v>
      </c>
      <c r="X41" s="104">
        <f t="shared" si="3"/>
        <v>0</v>
      </c>
      <c r="Y41" s="105">
        <f>SUM(W41:X41)</f>
        <v>16</v>
      </c>
    </row>
    <row r="42" spans="1:25" ht="10.5">
      <c r="A42" s="102"/>
      <c r="B42" s="82" t="s">
        <v>254</v>
      </c>
      <c r="C42" s="39">
        <v>0</v>
      </c>
      <c r="D42" s="104">
        <v>0</v>
      </c>
      <c r="E42" s="39">
        <v>0</v>
      </c>
      <c r="F42" s="104">
        <v>0</v>
      </c>
      <c r="G42" s="39">
        <v>0</v>
      </c>
      <c r="H42" s="104">
        <v>0</v>
      </c>
      <c r="I42" s="39">
        <v>0</v>
      </c>
      <c r="J42" s="104">
        <v>0</v>
      </c>
      <c r="K42" s="39">
        <v>0</v>
      </c>
      <c r="L42" s="104">
        <v>0</v>
      </c>
      <c r="M42" s="39">
        <v>3</v>
      </c>
      <c r="N42" s="104">
        <v>0</v>
      </c>
      <c r="O42" s="39">
        <v>10</v>
      </c>
      <c r="P42" s="104">
        <v>0</v>
      </c>
      <c r="Q42" s="39">
        <v>0</v>
      </c>
      <c r="R42" s="104">
        <v>0</v>
      </c>
      <c r="S42" s="39">
        <v>1</v>
      </c>
      <c r="T42" s="104">
        <v>0</v>
      </c>
      <c r="U42" s="39">
        <v>0</v>
      </c>
      <c r="V42" s="104">
        <v>0</v>
      </c>
      <c r="W42" s="39">
        <f t="shared" si="3"/>
        <v>14</v>
      </c>
      <c r="X42" s="104">
        <f t="shared" si="3"/>
        <v>0</v>
      </c>
      <c r="Y42" s="105">
        <f>SUM(W42:X42)</f>
        <v>14</v>
      </c>
    </row>
    <row r="43" spans="1:25" ht="10.5">
      <c r="A43" s="102"/>
      <c r="B43" s="102" t="s">
        <v>304</v>
      </c>
      <c r="C43" s="39">
        <v>0</v>
      </c>
      <c r="D43" s="104">
        <v>0</v>
      </c>
      <c r="E43" s="39">
        <v>0</v>
      </c>
      <c r="F43" s="104">
        <v>0</v>
      </c>
      <c r="G43" s="39">
        <v>0</v>
      </c>
      <c r="H43" s="104">
        <v>0</v>
      </c>
      <c r="I43" s="39">
        <v>0</v>
      </c>
      <c r="J43" s="104">
        <v>0</v>
      </c>
      <c r="K43" s="39">
        <v>0</v>
      </c>
      <c r="L43" s="104">
        <v>0</v>
      </c>
      <c r="M43" s="39">
        <v>0</v>
      </c>
      <c r="N43" s="104">
        <v>0</v>
      </c>
      <c r="O43" s="39">
        <v>1</v>
      </c>
      <c r="P43" s="104">
        <v>0</v>
      </c>
      <c r="Q43" s="39">
        <v>1</v>
      </c>
      <c r="R43" s="104">
        <v>0</v>
      </c>
      <c r="S43" s="39">
        <v>0</v>
      </c>
      <c r="T43" s="104">
        <v>0</v>
      </c>
      <c r="U43" s="39">
        <v>0</v>
      </c>
      <c r="V43" s="104">
        <v>0</v>
      </c>
      <c r="W43" s="39">
        <f t="shared" si="3"/>
        <v>2</v>
      </c>
      <c r="X43" s="104">
        <f t="shared" si="3"/>
        <v>0</v>
      </c>
      <c r="Y43" s="105">
        <f>SUM(W43:X43)</f>
        <v>2</v>
      </c>
    </row>
    <row r="44" spans="1:25" ht="10.5">
      <c r="A44" s="102"/>
      <c r="B44" s="102" t="s">
        <v>330</v>
      </c>
      <c r="C44" s="39">
        <v>0</v>
      </c>
      <c r="D44" s="104">
        <v>0</v>
      </c>
      <c r="E44" s="39">
        <v>0</v>
      </c>
      <c r="F44" s="104">
        <v>0</v>
      </c>
      <c r="G44" s="39">
        <v>0</v>
      </c>
      <c r="H44" s="104">
        <v>0</v>
      </c>
      <c r="I44" s="39">
        <v>0</v>
      </c>
      <c r="J44" s="104">
        <v>0</v>
      </c>
      <c r="K44" s="39">
        <v>0</v>
      </c>
      <c r="L44" s="104">
        <v>0</v>
      </c>
      <c r="M44" s="39">
        <v>0</v>
      </c>
      <c r="N44" s="104">
        <v>0</v>
      </c>
      <c r="O44" s="39">
        <v>7</v>
      </c>
      <c r="P44" s="104">
        <v>0</v>
      </c>
      <c r="Q44" s="39">
        <v>4</v>
      </c>
      <c r="R44" s="104">
        <v>0</v>
      </c>
      <c r="S44" s="39">
        <v>1</v>
      </c>
      <c r="T44" s="104">
        <v>0</v>
      </c>
      <c r="U44" s="39">
        <v>0</v>
      </c>
      <c r="V44" s="104">
        <v>0</v>
      </c>
      <c r="W44" s="39">
        <f t="shared" si="3"/>
        <v>12</v>
      </c>
      <c r="X44" s="104">
        <f t="shared" si="3"/>
        <v>0</v>
      </c>
      <c r="Y44" s="105">
        <f>SUM(W44:X44)</f>
        <v>12</v>
      </c>
    </row>
    <row r="45" spans="1:25" ht="10.5">
      <c r="A45" s="84"/>
      <c r="B45" s="84"/>
      <c r="C45" s="84"/>
      <c r="D45" s="84"/>
      <c r="E45" s="84"/>
      <c r="F45" s="84"/>
      <c r="G45" s="84"/>
      <c r="H45" s="84"/>
      <c r="I45" s="84"/>
      <c r="J45" s="84"/>
      <c r="K45" s="84"/>
      <c r="L45" s="84"/>
      <c r="M45" s="84"/>
      <c r="N45" s="84"/>
      <c r="O45" s="84"/>
      <c r="P45" s="84"/>
      <c r="Q45" s="84"/>
      <c r="R45" s="84"/>
      <c r="S45" s="84"/>
      <c r="T45" s="84"/>
      <c r="U45" s="84"/>
      <c r="V45" s="84"/>
      <c r="W45" s="84"/>
      <c r="X45" s="84"/>
      <c r="Y45" s="84"/>
    </row>
    <row r="46" spans="1:25" ht="19.5" customHeight="1">
      <c r="A46" s="317" t="s">
        <v>378</v>
      </c>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row>
    <row r="47" spans="2:25" ht="10.5">
      <c r="B47" s="84"/>
      <c r="C47" s="84"/>
      <c r="D47" s="84"/>
      <c r="E47" s="84"/>
      <c r="F47" s="84"/>
      <c r="G47" s="84"/>
      <c r="H47" s="84"/>
      <c r="I47" s="84"/>
      <c r="J47" s="84"/>
      <c r="K47" s="84"/>
      <c r="L47" s="84"/>
      <c r="M47" s="84"/>
      <c r="N47" s="84"/>
      <c r="O47" s="84"/>
      <c r="P47" s="84"/>
      <c r="Q47" s="84"/>
      <c r="R47" s="84"/>
      <c r="S47" s="84"/>
      <c r="T47" s="84"/>
      <c r="U47" s="84"/>
      <c r="V47" s="84"/>
      <c r="W47" s="84"/>
      <c r="X47" s="84"/>
      <c r="Y47" s="84"/>
    </row>
    <row r="48" spans="1:21" ht="10.5">
      <c r="A48" s="84"/>
      <c r="B48" s="84"/>
      <c r="C48" s="84"/>
      <c r="D48" s="84"/>
      <c r="E48" s="84"/>
      <c r="F48" s="84"/>
      <c r="G48" s="84"/>
      <c r="H48" s="84"/>
      <c r="I48" s="84"/>
      <c r="J48" s="84"/>
      <c r="K48" s="84"/>
      <c r="L48" s="84"/>
      <c r="M48" s="84"/>
      <c r="N48" s="84"/>
      <c r="O48" s="84"/>
      <c r="P48" s="84"/>
      <c r="Q48" s="84"/>
      <c r="R48" s="84"/>
      <c r="S48" s="84"/>
      <c r="T48" s="84"/>
      <c r="U48" s="84"/>
    </row>
    <row r="49" spans="1:21" ht="10.5">
      <c r="A49" s="84"/>
      <c r="B49" s="84"/>
      <c r="C49" s="84"/>
      <c r="D49" s="84"/>
      <c r="E49" s="84"/>
      <c r="F49" s="84"/>
      <c r="G49" s="84"/>
      <c r="H49" s="84"/>
      <c r="I49" s="84"/>
      <c r="J49" s="84"/>
      <c r="K49" s="84"/>
      <c r="L49" s="84"/>
      <c r="M49" s="84"/>
      <c r="N49" s="84"/>
      <c r="O49" s="84"/>
      <c r="P49" s="84"/>
      <c r="Q49" s="84"/>
      <c r="R49" s="84"/>
      <c r="S49" s="84"/>
      <c r="T49" s="84"/>
      <c r="U49" s="84"/>
    </row>
    <row r="50" spans="1:21" ht="10.5">
      <c r="A50" s="84"/>
      <c r="B50" s="84"/>
      <c r="C50" s="84"/>
      <c r="D50" s="84"/>
      <c r="E50" s="84"/>
      <c r="F50" s="84"/>
      <c r="G50" s="84"/>
      <c r="H50" s="84"/>
      <c r="I50" s="84"/>
      <c r="J50" s="84"/>
      <c r="K50" s="84"/>
      <c r="L50" s="84"/>
      <c r="M50" s="84"/>
      <c r="N50" s="84"/>
      <c r="O50" s="84"/>
      <c r="P50" s="84"/>
      <c r="Q50" s="84"/>
      <c r="R50" s="84"/>
      <c r="S50" s="84"/>
      <c r="T50" s="84"/>
      <c r="U50" s="84"/>
    </row>
    <row r="51" spans="1:21" ht="10.5">
      <c r="A51" s="84"/>
      <c r="B51" s="84"/>
      <c r="C51" s="84"/>
      <c r="D51" s="84"/>
      <c r="E51" s="84"/>
      <c r="F51" s="84"/>
      <c r="G51" s="84"/>
      <c r="H51" s="84"/>
      <c r="I51" s="84"/>
      <c r="J51" s="84"/>
      <c r="K51" s="84"/>
      <c r="L51" s="84"/>
      <c r="M51" s="84"/>
      <c r="N51" s="84"/>
      <c r="O51" s="84"/>
      <c r="P51" s="84"/>
      <c r="Q51" s="84"/>
      <c r="R51" s="84"/>
      <c r="S51" s="84"/>
      <c r="T51" s="84"/>
      <c r="U51" s="84"/>
    </row>
    <row r="52" spans="1:21" ht="10.5">
      <c r="A52" s="84"/>
      <c r="B52" s="84"/>
      <c r="C52" s="84"/>
      <c r="D52" s="84"/>
      <c r="E52" s="84"/>
      <c r="F52" s="84"/>
      <c r="G52" s="84"/>
      <c r="H52" s="84"/>
      <c r="I52" s="84"/>
      <c r="J52" s="84"/>
      <c r="K52" s="84"/>
      <c r="L52" s="84"/>
      <c r="M52" s="84"/>
      <c r="N52" s="84"/>
      <c r="O52" s="84"/>
      <c r="P52" s="84"/>
      <c r="Q52" s="84"/>
      <c r="R52" s="84"/>
      <c r="S52" s="84"/>
      <c r="T52" s="84"/>
      <c r="U52" s="84"/>
    </row>
    <row r="53" spans="1:21" ht="10.5">
      <c r="A53" s="84"/>
      <c r="B53" s="84"/>
      <c r="C53" s="84"/>
      <c r="D53" s="84"/>
      <c r="E53" s="84"/>
      <c r="F53" s="84"/>
      <c r="G53" s="84"/>
      <c r="H53" s="84"/>
      <c r="I53" s="84"/>
      <c r="J53" s="84"/>
      <c r="K53" s="84"/>
      <c r="L53" s="84"/>
      <c r="M53" s="84"/>
      <c r="N53" s="84"/>
      <c r="O53" s="84"/>
      <c r="P53" s="84"/>
      <c r="Q53" s="84"/>
      <c r="R53" s="84"/>
      <c r="S53" s="84"/>
      <c r="T53" s="84"/>
      <c r="U53" s="84"/>
    </row>
    <row r="54" spans="1:21" ht="10.5">
      <c r="A54" s="84"/>
      <c r="B54" s="84"/>
      <c r="C54" s="84"/>
      <c r="D54" s="84"/>
      <c r="E54" s="84"/>
      <c r="F54" s="84"/>
      <c r="G54" s="84"/>
      <c r="H54" s="84"/>
      <c r="I54" s="84"/>
      <c r="J54" s="84"/>
      <c r="K54" s="84"/>
      <c r="L54" s="84"/>
      <c r="M54" s="84"/>
      <c r="N54" s="84"/>
      <c r="O54" s="84"/>
      <c r="P54" s="84"/>
      <c r="Q54" s="84"/>
      <c r="R54" s="84"/>
      <c r="S54" s="84"/>
      <c r="T54" s="84"/>
      <c r="U54" s="84"/>
    </row>
    <row r="55" spans="1:21" ht="10.5">
      <c r="A55" s="84"/>
      <c r="B55" s="84"/>
      <c r="C55" s="84"/>
      <c r="D55" s="84"/>
      <c r="E55" s="84"/>
      <c r="F55" s="84"/>
      <c r="G55" s="84"/>
      <c r="H55" s="84"/>
      <c r="I55" s="84"/>
      <c r="J55" s="84"/>
      <c r="K55" s="84"/>
      <c r="L55" s="84"/>
      <c r="M55" s="84"/>
      <c r="N55" s="84"/>
      <c r="O55" s="84"/>
      <c r="P55" s="84"/>
      <c r="Q55" s="84"/>
      <c r="R55" s="84"/>
      <c r="S55" s="84"/>
      <c r="T55" s="84"/>
      <c r="U55" s="84"/>
    </row>
    <row r="56" spans="1:21" ht="10.5">
      <c r="A56" s="84"/>
      <c r="B56" s="84"/>
      <c r="C56" s="84"/>
      <c r="D56" s="84"/>
      <c r="E56" s="84"/>
      <c r="F56" s="84"/>
      <c r="G56" s="84"/>
      <c r="H56" s="84"/>
      <c r="I56" s="84"/>
      <c r="J56" s="84"/>
      <c r="K56" s="84"/>
      <c r="L56" s="84"/>
      <c r="M56" s="84"/>
      <c r="N56" s="84"/>
      <c r="O56" s="84"/>
      <c r="P56" s="84"/>
      <c r="Q56" s="84"/>
      <c r="R56" s="84"/>
      <c r="S56" s="84"/>
      <c r="T56" s="84"/>
      <c r="U56" s="84"/>
    </row>
    <row r="57" spans="1:21" ht="10.5">
      <c r="A57" s="84"/>
      <c r="B57" s="84"/>
      <c r="C57" s="84"/>
      <c r="D57" s="84"/>
      <c r="E57" s="84"/>
      <c r="F57" s="84"/>
      <c r="G57" s="84"/>
      <c r="H57" s="84"/>
      <c r="I57" s="84"/>
      <c r="J57" s="84"/>
      <c r="K57" s="84"/>
      <c r="L57" s="84"/>
      <c r="M57" s="84"/>
      <c r="N57" s="84"/>
      <c r="O57" s="84"/>
      <c r="P57" s="84"/>
      <c r="Q57" s="84"/>
      <c r="R57" s="84"/>
      <c r="S57" s="84"/>
      <c r="T57" s="84"/>
      <c r="U57" s="84"/>
    </row>
    <row r="58" spans="1:21" ht="10.5">
      <c r="A58" s="84"/>
      <c r="B58" s="84"/>
      <c r="C58" s="84"/>
      <c r="D58" s="84"/>
      <c r="E58" s="84"/>
      <c r="F58" s="84"/>
      <c r="G58" s="84"/>
      <c r="H58" s="84"/>
      <c r="I58" s="84"/>
      <c r="J58" s="84"/>
      <c r="K58" s="84"/>
      <c r="L58" s="84"/>
      <c r="M58" s="84"/>
      <c r="N58" s="84"/>
      <c r="O58" s="84"/>
      <c r="P58" s="84"/>
      <c r="Q58" s="84"/>
      <c r="R58" s="84"/>
      <c r="S58" s="84"/>
      <c r="T58" s="84"/>
      <c r="U58" s="84"/>
    </row>
    <row r="59" spans="1:21" ht="10.5">
      <c r="A59" s="84"/>
      <c r="B59" s="84"/>
      <c r="C59" s="84"/>
      <c r="D59" s="84"/>
      <c r="E59" s="84"/>
      <c r="F59" s="84"/>
      <c r="G59" s="84"/>
      <c r="H59" s="84"/>
      <c r="I59" s="84"/>
      <c r="J59" s="84"/>
      <c r="K59" s="84"/>
      <c r="L59" s="84"/>
      <c r="M59" s="84"/>
      <c r="N59" s="84"/>
      <c r="O59" s="84"/>
      <c r="P59" s="84"/>
      <c r="Q59" s="84"/>
      <c r="R59" s="84"/>
      <c r="S59" s="84"/>
      <c r="T59" s="84"/>
      <c r="U59" s="84"/>
    </row>
    <row r="60" spans="1:21" ht="10.5">
      <c r="A60" s="84"/>
      <c r="B60" s="84"/>
      <c r="C60" s="84"/>
      <c r="D60" s="84"/>
      <c r="E60" s="84"/>
      <c r="F60" s="84"/>
      <c r="G60" s="84"/>
      <c r="H60" s="84"/>
      <c r="I60" s="84"/>
      <c r="J60" s="84"/>
      <c r="K60" s="84"/>
      <c r="L60" s="84"/>
      <c r="M60" s="84"/>
      <c r="N60" s="84"/>
      <c r="O60" s="84"/>
      <c r="P60" s="84"/>
      <c r="Q60" s="84"/>
      <c r="R60" s="84"/>
      <c r="S60" s="84"/>
      <c r="T60" s="84"/>
      <c r="U60" s="84"/>
    </row>
    <row r="61" spans="1:21" ht="10.5">
      <c r="A61" s="84"/>
      <c r="B61" s="84"/>
      <c r="C61" s="84"/>
      <c r="D61" s="84"/>
      <c r="E61" s="84"/>
      <c r="F61" s="84"/>
      <c r="G61" s="84"/>
      <c r="H61" s="84"/>
      <c r="I61" s="84"/>
      <c r="J61" s="84"/>
      <c r="K61" s="84"/>
      <c r="L61" s="84"/>
      <c r="M61" s="84"/>
      <c r="N61" s="84"/>
      <c r="O61" s="84"/>
      <c r="P61" s="84"/>
      <c r="Q61" s="84"/>
      <c r="R61" s="84"/>
      <c r="S61" s="84"/>
      <c r="T61" s="84"/>
      <c r="U61" s="84"/>
    </row>
    <row r="62" spans="1:21" ht="10.5">
      <c r="A62" s="84"/>
      <c r="B62" s="84"/>
      <c r="C62" s="84"/>
      <c r="D62" s="84"/>
      <c r="E62" s="84"/>
      <c r="F62" s="84"/>
      <c r="G62" s="84"/>
      <c r="H62" s="84"/>
      <c r="I62" s="84"/>
      <c r="J62" s="84"/>
      <c r="K62" s="84"/>
      <c r="L62" s="84"/>
      <c r="M62" s="84"/>
      <c r="N62" s="84"/>
      <c r="O62" s="84"/>
      <c r="P62" s="84"/>
      <c r="Q62" s="84"/>
      <c r="R62" s="84"/>
      <c r="S62" s="84"/>
      <c r="T62" s="84"/>
      <c r="U62" s="84"/>
    </row>
    <row r="63" spans="1:21" ht="10.5">
      <c r="A63" s="84"/>
      <c r="B63" s="84"/>
      <c r="C63" s="84"/>
      <c r="D63" s="84"/>
      <c r="E63" s="84"/>
      <c r="F63" s="84"/>
      <c r="G63" s="84"/>
      <c r="H63" s="84"/>
      <c r="I63" s="84"/>
      <c r="J63" s="84"/>
      <c r="K63" s="84"/>
      <c r="L63" s="84"/>
      <c r="M63" s="84"/>
      <c r="N63" s="84"/>
      <c r="O63" s="84"/>
      <c r="P63" s="84"/>
      <c r="Q63" s="84"/>
      <c r="R63" s="84"/>
      <c r="S63" s="84"/>
      <c r="T63" s="84"/>
      <c r="U63" s="84"/>
    </row>
    <row r="64" spans="1:21" ht="10.5">
      <c r="A64" s="84"/>
      <c r="B64" s="84"/>
      <c r="C64" s="84"/>
      <c r="D64" s="84"/>
      <c r="E64" s="84"/>
      <c r="F64" s="84"/>
      <c r="G64" s="84"/>
      <c r="H64" s="84"/>
      <c r="I64" s="84"/>
      <c r="J64" s="84"/>
      <c r="K64" s="84"/>
      <c r="L64" s="84"/>
      <c r="M64" s="84"/>
      <c r="N64" s="84"/>
      <c r="O64" s="84"/>
      <c r="P64" s="84"/>
      <c r="Q64" s="84"/>
      <c r="R64" s="84"/>
      <c r="S64" s="84"/>
      <c r="T64" s="84"/>
      <c r="U64" s="84"/>
    </row>
    <row r="65" spans="1:21" ht="10.5">
      <c r="A65" s="84"/>
      <c r="B65" s="84"/>
      <c r="C65" s="84"/>
      <c r="D65" s="84"/>
      <c r="E65" s="84"/>
      <c r="F65" s="84"/>
      <c r="G65" s="84"/>
      <c r="H65" s="84"/>
      <c r="I65" s="84"/>
      <c r="J65" s="84"/>
      <c r="K65" s="84"/>
      <c r="L65" s="84"/>
      <c r="M65" s="84"/>
      <c r="N65" s="84"/>
      <c r="O65" s="84"/>
      <c r="P65" s="84"/>
      <c r="Q65" s="84"/>
      <c r="R65" s="84"/>
      <c r="S65" s="84"/>
      <c r="T65" s="84"/>
      <c r="U65" s="84"/>
    </row>
    <row r="66" spans="1:21" ht="10.5">
      <c r="A66" s="84"/>
      <c r="B66" s="84"/>
      <c r="C66" s="84"/>
      <c r="D66" s="84"/>
      <c r="E66" s="84"/>
      <c r="F66" s="84"/>
      <c r="G66" s="84"/>
      <c r="H66" s="84"/>
      <c r="I66" s="84"/>
      <c r="J66" s="84"/>
      <c r="K66" s="84"/>
      <c r="L66" s="84"/>
      <c r="M66" s="84"/>
      <c r="N66" s="84"/>
      <c r="O66" s="84"/>
      <c r="P66" s="84"/>
      <c r="Q66" s="84"/>
      <c r="R66" s="84"/>
      <c r="S66" s="84"/>
      <c r="T66" s="84"/>
      <c r="U66" s="84"/>
    </row>
    <row r="67" spans="1:21" ht="10.5">
      <c r="A67" s="84"/>
      <c r="B67" s="84"/>
      <c r="C67" s="84"/>
      <c r="D67" s="84"/>
      <c r="E67" s="84"/>
      <c r="F67" s="84"/>
      <c r="G67" s="84"/>
      <c r="H67" s="84"/>
      <c r="I67" s="84"/>
      <c r="J67" s="84"/>
      <c r="K67" s="84"/>
      <c r="L67" s="84"/>
      <c r="M67" s="84"/>
      <c r="N67" s="84"/>
      <c r="O67" s="84"/>
      <c r="P67" s="84"/>
      <c r="Q67" s="84"/>
      <c r="R67" s="84"/>
      <c r="S67" s="84"/>
      <c r="T67" s="84"/>
      <c r="U67" s="84"/>
    </row>
    <row r="68" spans="1:21" ht="10.5">
      <c r="A68" s="84"/>
      <c r="B68" s="84"/>
      <c r="C68" s="84"/>
      <c r="D68" s="84"/>
      <c r="E68" s="84"/>
      <c r="F68" s="84"/>
      <c r="G68" s="84"/>
      <c r="H68" s="84"/>
      <c r="I68" s="84"/>
      <c r="J68" s="84"/>
      <c r="K68" s="84"/>
      <c r="L68" s="84"/>
      <c r="M68" s="84"/>
      <c r="N68" s="84"/>
      <c r="O68" s="84"/>
      <c r="P68" s="84"/>
      <c r="Q68" s="84"/>
      <c r="R68" s="84"/>
      <c r="S68" s="84"/>
      <c r="T68" s="84"/>
      <c r="U68" s="84"/>
    </row>
    <row r="69" spans="1:21" ht="10.5">
      <c r="A69" s="84"/>
      <c r="B69" s="84"/>
      <c r="C69" s="84"/>
      <c r="D69" s="84"/>
      <c r="E69" s="84"/>
      <c r="F69" s="84"/>
      <c r="G69" s="84"/>
      <c r="H69" s="84"/>
      <c r="I69" s="84"/>
      <c r="J69" s="84"/>
      <c r="K69" s="84"/>
      <c r="L69" s="84"/>
      <c r="M69" s="84"/>
      <c r="N69" s="84"/>
      <c r="O69" s="84"/>
      <c r="P69" s="84"/>
      <c r="Q69" s="84"/>
      <c r="R69" s="84"/>
      <c r="S69" s="84"/>
      <c r="T69" s="84"/>
      <c r="U69" s="84"/>
    </row>
    <row r="70" spans="1:21" ht="10.5">
      <c r="A70" s="84"/>
      <c r="B70" s="84"/>
      <c r="C70" s="84"/>
      <c r="D70" s="84"/>
      <c r="E70" s="84"/>
      <c r="F70" s="84"/>
      <c r="G70" s="84"/>
      <c r="H70" s="84"/>
      <c r="I70" s="84"/>
      <c r="J70" s="84"/>
      <c r="K70" s="84"/>
      <c r="L70" s="84"/>
      <c r="M70" s="84"/>
      <c r="N70" s="84"/>
      <c r="O70" s="84"/>
      <c r="P70" s="84"/>
      <c r="Q70" s="84"/>
      <c r="R70" s="84"/>
      <c r="S70" s="84"/>
      <c r="T70" s="84"/>
      <c r="U70" s="84"/>
    </row>
    <row r="71" spans="1:21" ht="10.5">
      <c r="A71" s="84"/>
      <c r="B71" s="84"/>
      <c r="C71" s="84"/>
      <c r="D71" s="84"/>
      <c r="E71" s="84"/>
      <c r="F71" s="84"/>
      <c r="G71" s="84"/>
      <c r="H71" s="84"/>
      <c r="I71" s="84"/>
      <c r="J71" s="84"/>
      <c r="K71" s="84"/>
      <c r="L71" s="84"/>
      <c r="M71" s="84"/>
      <c r="N71" s="84"/>
      <c r="O71" s="84"/>
      <c r="P71" s="84"/>
      <c r="Q71" s="84"/>
      <c r="R71" s="84"/>
      <c r="S71" s="84"/>
      <c r="T71" s="84"/>
      <c r="U71" s="84"/>
    </row>
    <row r="72" spans="1:21" ht="10.5">
      <c r="A72" s="84"/>
      <c r="B72" s="84"/>
      <c r="C72" s="84"/>
      <c r="D72" s="84"/>
      <c r="E72" s="84"/>
      <c r="F72" s="84"/>
      <c r="G72" s="84"/>
      <c r="H72" s="84"/>
      <c r="I72" s="84"/>
      <c r="J72" s="84"/>
      <c r="K72" s="84"/>
      <c r="L72" s="84"/>
      <c r="M72" s="84"/>
      <c r="N72" s="84"/>
      <c r="O72" s="84"/>
      <c r="P72" s="84"/>
      <c r="Q72" s="84"/>
      <c r="R72" s="84"/>
      <c r="S72" s="84"/>
      <c r="T72" s="84"/>
      <c r="U72" s="84"/>
    </row>
    <row r="73" spans="1:21" ht="10.5">
      <c r="A73" s="84"/>
      <c r="B73" s="84"/>
      <c r="C73" s="84"/>
      <c r="D73" s="84"/>
      <c r="E73" s="84"/>
      <c r="F73" s="84"/>
      <c r="G73" s="84"/>
      <c r="H73" s="84"/>
      <c r="I73" s="84"/>
      <c r="J73" s="84"/>
      <c r="K73" s="84"/>
      <c r="L73" s="84"/>
      <c r="M73" s="84"/>
      <c r="N73" s="84"/>
      <c r="O73" s="84"/>
      <c r="P73" s="84"/>
      <c r="Q73" s="84"/>
      <c r="R73" s="84"/>
      <c r="S73" s="84"/>
      <c r="T73" s="84"/>
      <c r="U73" s="84"/>
    </row>
    <row r="74" spans="1:21" ht="10.5">
      <c r="A74" s="84"/>
      <c r="B74" s="84"/>
      <c r="C74" s="84"/>
      <c r="D74" s="84"/>
      <c r="E74" s="84"/>
      <c r="F74" s="84"/>
      <c r="G74" s="84"/>
      <c r="H74" s="84"/>
      <c r="I74" s="84"/>
      <c r="J74" s="84"/>
      <c r="K74" s="84"/>
      <c r="L74" s="84"/>
      <c r="M74" s="84"/>
      <c r="N74" s="84"/>
      <c r="O74" s="84"/>
      <c r="P74" s="84"/>
      <c r="Q74" s="84"/>
      <c r="R74" s="84"/>
      <c r="S74" s="84"/>
      <c r="T74" s="84"/>
      <c r="U74" s="84"/>
    </row>
    <row r="75" spans="1:21" ht="10.5">
      <c r="A75" s="84"/>
      <c r="B75" s="84"/>
      <c r="C75" s="84"/>
      <c r="D75" s="84"/>
      <c r="E75" s="84"/>
      <c r="F75" s="84"/>
      <c r="G75" s="84"/>
      <c r="H75" s="84"/>
      <c r="I75" s="84"/>
      <c r="J75" s="84"/>
      <c r="K75" s="84"/>
      <c r="L75" s="84"/>
      <c r="M75" s="84"/>
      <c r="N75" s="84"/>
      <c r="O75" s="84"/>
      <c r="P75" s="84"/>
      <c r="Q75" s="84"/>
      <c r="R75" s="84"/>
      <c r="S75" s="84"/>
      <c r="T75" s="84"/>
      <c r="U75" s="84"/>
    </row>
    <row r="76" spans="1:21" ht="10.5">
      <c r="A76" s="84"/>
      <c r="B76" s="84"/>
      <c r="C76" s="84"/>
      <c r="D76" s="84"/>
      <c r="E76" s="84"/>
      <c r="F76" s="84"/>
      <c r="G76" s="84"/>
      <c r="H76" s="84"/>
      <c r="I76" s="84"/>
      <c r="J76" s="84"/>
      <c r="K76" s="84"/>
      <c r="L76" s="84"/>
      <c r="M76" s="84"/>
      <c r="N76" s="84"/>
      <c r="O76" s="84"/>
      <c r="P76" s="84"/>
      <c r="Q76" s="84"/>
      <c r="R76" s="84"/>
      <c r="S76" s="84"/>
      <c r="T76" s="84"/>
      <c r="U76" s="84"/>
    </row>
    <row r="77" spans="1:21" ht="10.5">
      <c r="A77" s="84"/>
      <c r="B77" s="84"/>
      <c r="C77" s="84"/>
      <c r="D77" s="84"/>
      <c r="E77" s="84"/>
      <c r="F77" s="84"/>
      <c r="G77" s="84"/>
      <c r="H77" s="84"/>
      <c r="I77" s="84"/>
      <c r="J77" s="84"/>
      <c r="K77" s="84"/>
      <c r="L77" s="84"/>
      <c r="M77" s="84"/>
      <c r="N77" s="84"/>
      <c r="O77" s="84"/>
      <c r="P77" s="84"/>
      <c r="Q77" s="84"/>
      <c r="R77" s="84"/>
      <c r="S77" s="84"/>
      <c r="T77" s="84"/>
      <c r="U77" s="84"/>
    </row>
    <row r="78" spans="1:21" ht="10.5">
      <c r="A78" s="84"/>
      <c r="B78" s="84"/>
      <c r="C78" s="84"/>
      <c r="D78" s="84"/>
      <c r="E78" s="84"/>
      <c r="F78" s="84"/>
      <c r="G78" s="84"/>
      <c r="H78" s="84"/>
      <c r="I78" s="84"/>
      <c r="J78" s="84"/>
      <c r="K78" s="84"/>
      <c r="L78" s="84"/>
      <c r="M78" s="84"/>
      <c r="N78" s="84"/>
      <c r="O78" s="84"/>
      <c r="P78" s="84"/>
      <c r="Q78" s="84"/>
      <c r="R78" s="84"/>
      <c r="S78" s="84"/>
      <c r="T78" s="84"/>
      <c r="U78" s="84"/>
    </row>
    <row r="79" spans="1:21" ht="10.5">
      <c r="A79" s="84"/>
      <c r="B79" s="84"/>
      <c r="C79" s="84"/>
      <c r="D79" s="84"/>
      <c r="E79" s="84"/>
      <c r="F79" s="84"/>
      <c r="G79" s="84"/>
      <c r="H79" s="84"/>
      <c r="I79" s="84"/>
      <c r="J79" s="84"/>
      <c r="K79" s="84"/>
      <c r="L79" s="84"/>
      <c r="M79" s="84"/>
      <c r="N79" s="84"/>
      <c r="O79" s="84"/>
      <c r="P79" s="84"/>
      <c r="Q79" s="84"/>
      <c r="R79" s="84"/>
      <c r="S79" s="84"/>
      <c r="T79" s="84"/>
      <c r="U79" s="84"/>
    </row>
    <row r="80" spans="1:21" ht="10.5">
      <c r="A80" s="84"/>
      <c r="B80" s="84"/>
      <c r="C80" s="84"/>
      <c r="D80" s="84"/>
      <c r="E80" s="84"/>
      <c r="F80" s="84"/>
      <c r="G80" s="84"/>
      <c r="H80" s="84"/>
      <c r="I80" s="84"/>
      <c r="J80" s="84"/>
      <c r="K80" s="84"/>
      <c r="L80" s="84"/>
      <c r="M80" s="84"/>
      <c r="N80" s="84"/>
      <c r="O80" s="84"/>
      <c r="P80" s="84"/>
      <c r="Q80" s="84"/>
      <c r="R80" s="84"/>
      <c r="S80" s="84"/>
      <c r="T80" s="84"/>
      <c r="U80" s="84"/>
    </row>
    <row r="81" spans="1:21" ht="10.5">
      <c r="A81" s="84"/>
      <c r="B81" s="84"/>
      <c r="C81" s="84"/>
      <c r="D81" s="84"/>
      <c r="E81" s="84"/>
      <c r="F81" s="84"/>
      <c r="G81" s="84"/>
      <c r="H81" s="84"/>
      <c r="I81" s="84"/>
      <c r="J81" s="84"/>
      <c r="K81" s="84"/>
      <c r="L81" s="84"/>
      <c r="M81" s="84"/>
      <c r="N81" s="84"/>
      <c r="O81" s="84"/>
      <c r="P81" s="84"/>
      <c r="Q81" s="84"/>
      <c r="R81" s="84"/>
      <c r="S81" s="84"/>
      <c r="T81" s="84"/>
      <c r="U81" s="84"/>
    </row>
    <row r="82" spans="1:21" ht="10.5">
      <c r="A82" s="84"/>
      <c r="B82" s="84"/>
      <c r="C82" s="84"/>
      <c r="D82" s="84"/>
      <c r="E82" s="84"/>
      <c r="F82" s="84"/>
      <c r="G82" s="84"/>
      <c r="H82" s="84"/>
      <c r="I82" s="84"/>
      <c r="J82" s="84"/>
      <c r="K82" s="84"/>
      <c r="L82" s="84"/>
      <c r="M82" s="84"/>
      <c r="N82" s="84"/>
      <c r="O82" s="84"/>
      <c r="P82" s="84"/>
      <c r="Q82" s="84"/>
      <c r="R82" s="84"/>
      <c r="S82" s="84"/>
      <c r="T82" s="84"/>
      <c r="U82" s="84"/>
    </row>
    <row r="83" spans="1:21" ht="10.5">
      <c r="A83" s="84"/>
      <c r="B83" s="84"/>
      <c r="C83" s="84"/>
      <c r="D83" s="84"/>
      <c r="E83" s="84"/>
      <c r="F83" s="84"/>
      <c r="G83" s="84"/>
      <c r="H83" s="84"/>
      <c r="I83" s="84"/>
      <c r="J83" s="84"/>
      <c r="K83" s="84"/>
      <c r="L83" s="84"/>
      <c r="M83" s="84"/>
      <c r="N83" s="84"/>
      <c r="O83" s="84"/>
      <c r="P83" s="84"/>
      <c r="Q83" s="84"/>
      <c r="R83" s="84"/>
      <c r="S83" s="84"/>
      <c r="T83" s="84"/>
      <c r="U83" s="84"/>
    </row>
    <row r="84" spans="1:21" ht="10.5">
      <c r="A84" s="84"/>
      <c r="B84" s="84"/>
      <c r="C84" s="84"/>
      <c r="D84" s="84"/>
      <c r="E84" s="84"/>
      <c r="F84" s="84"/>
      <c r="G84" s="84"/>
      <c r="H84" s="84"/>
      <c r="I84" s="84"/>
      <c r="J84" s="84"/>
      <c r="K84" s="84"/>
      <c r="L84" s="84"/>
      <c r="M84" s="84"/>
      <c r="N84" s="84"/>
      <c r="O84" s="84"/>
      <c r="P84" s="84"/>
      <c r="Q84" s="84"/>
      <c r="R84" s="84"/>
      <c r="S84" s="84"/>
      <c r="T84" s="84"/>
      <c r="U84" s="84"/>
    </row>
    <row r="85" spans="1:21" ht="10.5">
      <c r="A85" s="84"/>
      <c r="B85" s="84"/>
      <c r="C85" s="84"/>
      <c r="D85" s="84"/>
      <c r="E85" s="84"/>
      <c r="F85" s="84"/>
      <c r="G85" s="84"/>
      <c r="H85" s="84"/>
      <c r="I85" s="84"/>
      <c r="J85" s="84"/>
      <c r="K85" s="84"/>
      <c r="L85" s="84"/>
      <c r="M85" s="84"/>
      <c r="N85" s="84"/>
      <c r="O85" s="84"/>
      <c r="P85" s="84"/>
      <c r="Q85" s="84"/>
      <c r="R85" s="84"/>
      <c r="S85" s="84"/>
      <c r="T85" s="84"/>
      <c r="U85" s="84"/>
    </row>
    <row r="86" spans="1:21" ht="10.5">
      <c r="A86" s="84"/>
      <c r="B86" s="84"/>
      <c r="C86" s="84"/>
      <c r="D86" s="84"/>
      <c r="E86" s="84"/>
      <c r="F86" s="84"/>
      <c r="G86" s="84"/>
      <c r="H86" s="84"/>
      <c r="I86" s="84"/>
      <c r="J86" s="84"/>
      <c r="K86" s="84"/>
      <c r="L86" s="84"/>
      <c r="M86" s="84"/>
      <c r="N86" s="84"/>
      <c r="O86" s="84"/>
      <c r="P86" s="84"/>
      <c r="Q86" s="84"/>
      <c r="R86" s="84"/>
      <c r="S86" s="84"/>
      <c r="T86" s="84"/>
      <c r="U86" s="84"/>
    </row>
    <row r="87" spans="1:21" ht="10.5">
      <c r="A87" s="84"/>
      <c r="B87" s="84"/>
      <c r="C87" s="84"/>
      <c r="D87" s="84"/>
      <c r="E87" s="84"/>
      <c r="F87" s="84"/>
      <c r="G87" s="84"/>
      <c r="H87" s="84"/>
      <c r="I87" s="84"/>
      <c r="J87" s="84"/>
      <c r="K87" s="84"/>
      <c r="L87" s="84"/>
      <c r="M87" s="84"/>
      <c r="N87" s="84"/>
      <c r="O87" s="84"/>
      <c r="P87" s="84"/>
      <c r="Q87" s="84"/>
      <c r="R87" s="84"/>
      <c r="S87" s="84"/>
      <c r="T87" s="84"/>
      <c r="U87" s="84"/>
    </row>
    <row r="88" spans="1:21" ht="10.5">
      <c r="A88" s="84"/>
      <c r="B88" s="84"/>
      <c r="C88" s="84"/>
      <c r="D88" s="84"/>
      <c r="E88" s="84"/>
      <c r="F88" s="84"/>
      <c r="G88" s="84"/>
      <c r="H88" s="84"/>
      <c r="I88" s="84"/>
      <c r="J88" s="84"/>
      <c r="K88" s="84"/>
      <c r="L88" s="84"/>
      <c r="M88" s="84"/>
      <c r="N88" s="84"/>
      <c r="O88" s="84"/>
      <c r="P88" s="84"/>
      <c r="Q88" s="84"/>
      <c r="R88" s="84"/>
      <c r="S88" s="84"/>
      <c r="T88" s="84"/>
      <c r="U88" s="84"/>
    </row>
    <row r="89" spans="1:21" ht="10.5">
      <c r="A89" s="84"/>
      <c r="B89" s="84"/>
      <c r="C89" s="84"/>
      <c r="D89" s="84"/>
      <c r="E89" s="84"/>
      <c r="F89" s="84"/>
      <c r="G89" s="84"/>
      <c r="H89" s="84"/>
      <c r="I89" s="84"/>
      <c r="J89" s="84"/>
      <c r="K89" s="84"/>
      <c r="L89" s="84"/>
      <c r="M89" s="84"/>
      <c r="N89" s="84"/>
      <c r="O89" s="84"/>
      <c r="P89" s="84"/>
      <c r="Q89" s="84"/>
      <c r="R89" s="84"/>
      <c r="S89" s="84"/>
      <c r="T89" s="84"/>
      <c r="U89" s="84"/>
    </row>
    <row r="90" spans="1:21" ht="10.5">
      <c r="A90" s="84"/>
      <c r="B90" s="84"/>
      <c r="C90" s="84"/>
      <c r="D90" s="84"/>
      <c r="E90" s="84"/>
      <c r="F90" s="84"/>
      <c r="G90" s="84"/>
      <c r="H90" s="84"/>
      <c r="I90" s="84"/>
      <c r="J90" s="84"/>
      <c r="K90" s="84"/>
      <c r="L90" s="84"/>
      <c r="M90" s="84"/>
      <c r="N90" s="84"/>
      <c r="O90" s="84"/>
      <c r="P90" s="84"/>
      <c r="Q90" s="84"/>
      <c r="R90" s="84"/>
      <c r="S90" s="84"/>
      <c r="T90" s="84"/>
      <c r="U90" s="84"/>
    </row>
    <row r="91" spans="1:21" ht="10.5">
      <c r="A91" s="84"/>
      <c r="B91" s="84"/>
      <c r="C91" s="84"/>
      <c r="D91" s="84"/>
      <c r="E91" s="84"/>
      <c r="F91" s="84"/>
      <c r="G91" s="84"/>
      <c r="H91" s="84"/>
      <c r="I91" s="84"/>
      <c r="J91" s="84"/>
      <c r="K91" s="84"/>
      <c r="L91" s="84"/>
      <c r="M91" s="84"/>
      <c r="N91" s="84"/>
      <c r="O91" s="84"/>
      <c r="P91" s="84"/>
      <c r="Q91" s="84"/>
      <c r="R91" s="84"/>
      <c r="S91" s="84"/>
      <c r="T91" s="84"/>
      <c r="U91" s="84"/>
    </row>
    <row r="92" spans="1:21" ht="10.5">
      <c r="A92" s="84"/>
      <c r="B92" s="84"/>
      <c r="C92" s="84"/>
      <c r="D92" s="84"/>
      <c r="E92" s="84"/>
      <c r="F92" s="84"/>
      <c r="G92" s="84"/>
      <c r="H92" s="84"/>
      <c r="I92" s="84"/>
      <c r="J92" s="84"/>
      <c r="K92" s="84"/>
      <c r="L92" s="84"/>
      <c r="M92" s="84"/>
      <c r="N92" s="84"/>
      <c r="O92" s="84"/>
      <c r="P92" s="84"/>
      <c r="Q92" s="84"/>
      <c r="R92" s="84"/>
      <c r="S92" s="84"/>
      <c r="T92" s="84"/>
      <c r="U92" s="84"/>
    </row>
    <row r="93" spans="1:21" ht="10.5">
      <c r="A93" s="84"/>
      <c r="B93" s="84"/>
      <c r="C93" s="84"/>
      <c r="D93" s="84"/>
      <c r="E93" s="84"/>
      <c r="F93" s="84"/>
      <c r="G93" s="84"/>
      <c r="H93" s="84"/>
      <c r="I93" s="84"/>
      <c r="J93" s="84"/>
      <c r="K93" s="84"/>
      <c r="L93" s="84"/>
      <c r="M93" s="84"/>
      <c r="N93" s="84"/>
      <c r="O93" s="84"/>
      <c r="P93" s="84"/>
      <c r="Q93" s="84"/>
      <c r="R93" s="84"/>
      <c r="S93" s="84"/>
      <c r="T93" s="84"/>
      <c r="U93" s="84"/>
    </row>
    <row r="94" spans="1:21" ht="10.5">
      <c r="A94" s="84"/>
      <c r="B94" s="84"/>
      <c r="C94" s="84"/>
      <c r="D94" s="84"/>
      <c r="E94" s="84"/>
      <c r="F94" s="84"/>
      <c r="G94" s="84"/>
      <c r="H94" s="84"/>
      <c r="I94" s="84"/>
      <c r="J94" s="84"/>
      <c r="K94" s="84"/>
      <c r="L94" s="84"/>
      <c r="M94" s="84"/>
      <c r="N94" s="84"/>
      <c r="O94" s="84"/>
      <c r="P94" s="84"/>
      <c r="Q94" s="84"/>
      <c r="R94" s="84"/>
      <c r="S94" s="84"/>
      <c r="T94" s="84"/>
      <c r="U94" s="84"/>
    </row>
    <row r="95" spans="1:21" ht="10.5">
      <c r="A95" s="84"/>
      <c r="B95" s="84"/>
      <c r="C95" s="84"/>
      <c r="D95" s="84"/>
      <c r="E95" s="84"/>
      <c r="F95" s="84"/>
      <c r="G95" s="84"/>
      <c r="H95" s="84"/>
      <c r="I95" s="84"/>
      <c r="J95" s="84"/>
      <c r="K95" s="84"/>
      <c r="L95" s="84"/>
      <c r="M95" s="84"/>
      <c r="N95" s="84"/>
      <c r="O95" s="84"/>
      <c r="P95" s="84"/>
      <c r="Q95" s="84"/>
      <c r="R95" s="84"/>
      <c r="S95" s="84"/>
      <c r="T95" s="84"/>
      <c r="U95" s="84"/>
    </row>
    <row r="96" spans="1:21" ht="10.5">
      <c r="A96" s="84"/>
      <c r="B96" s="84"/>
      <c r="C96" s="84"/>
      <c r="D96" s="84"/>
      <c r="E96" s="84"/>
      <c r="F96" s="84"/>
      <c r="G96" s="84"/>
      <c r="H96" s="84"/>
      <c r="I96" s="84"/>
      <c r="J96" s="84"/>
      <c r="K96" s="84"/>
      <c r="L96" s="84"/>
      <c r="M96" s="84"/>
      <c r="N96" s="84"/>
      <c r="O96" s="84"/>
      <c r="P96" s="84"/>
      <c r="Q96" s="84"/>
      <c r="R96" s="84"/>
      <c r="S96" s="84"/>
      <c r="T96" s="84"/>
      <c r="U96" s="84"/>
    </row>
    <row r="97" spans="1:21" ht="10.5">
      <c r="A97" s="84"/>
      <c r="B97" s="84"/>
      <c r="C97" s="84"/>
      <c r="D97" s="84"/>
      <c r="E97" s="84"/>
      <c r="F97" s="84"/>
      <c r="G97" s="84"/>
      <c r="H97" s="84"/>
      <c r="I97" s="84"/>
      <c r="J97" s="84"/>
      <c r="K97" s="84"/>
      <c r="L97" s="84"/>
      <c r="M97" s="84"/>
      <c r="N97" s="84"/>
      <c r="O97" s="84"/>
      <c r="P97" s="84"/>
      <c r="Q97" s="84"/>
      <c r="R97" s="84"/>
      <c r="S97" s="84"/>
      <c r="T97" s="84"/>
      <c r="U97" s="84"/>
    </row>
    <row r="98" spans="1:21" ht="10.5">
      <c r="A98" s="84"/>
      <c r="B98" s="84"/>
      <c r="C98" s="84"/>
      <c r="D98" s="84"/>
      <c r="E98" s="84"/>
      <c r="F98" s="84"/>
      <c r="G98" s="84"/>
      <c r="H98" s="84"/>
      <c r="I98" s="84"/>
      <c r="J98" s="84"/>
      <c r="K98" s="84"/>
      <c r="L98" s="84"/>
      <c r="M98" s="84"/>
      <c r="N98" s="84"/>
      <c r="O98" s="84"/>
      <c r="P98" s="84"/>
      <c r="Q98" s="84"/>
      <c r="R98" s="84"/>
      <c r="S98" s="84"/>
      <c r="T98" s="84"/>
      <c r="U98" s="84"/>
    </row>
    <row r="99" spans="1:21" ht="10.5">
      <c r="A99" s="84"/>
      <c r="B99" s="84"/>
      <c r="C99" s="84"/>
      <c r="D99" s="84"/>
      <c r="E99" s="84"/>
      <c r="F99" s="84"/>
      <c r="G99" s="84"/>
      <c r="H99" s="84"/>
      <c r="I99" s="84"/>
      <c r="J99" s="84"/>
      <c r="K99" s="84"/>
      <c r="L99" s="84"/>
      <c r="M99" s="84"/>
      <c r="N99" s="84"/>
      <c r="O99" s="84"/>
      <c r="P99" s="84"/>
      <c r="Q99" s="84"/>
      <c r="R99" s="84"/>
      <c r="S99" s="84"/>
      <c r="T99" s="84"/>
      <c r="U99" s="84"/>
    </row>
    <row r="100" spans="1:21" ht="10.5">
      <c r="A100" s="84"/>
      <c r="B100" s="84"/>
      <c r="C100" s="84"/>
      <c r="D100" s="84"/>
      <c r="E100" s="84"/>
      <c r="F100" s="84"/>
      <c r="G100" s="84"/>
      <c r="H100" s="84"/>
      <c r="I100" s="84"/>
      <c r="J100" s="84"/>
      <c r="K100" s="84"/>
      <c r="L100" s="84"/>
      <c r="M100" s="84"/>
      <c r="N100" s="84"/>
      <c r="O100" s="84"/>
      <c r="P100" s="84"/>
      <c r="Q100" s="84"/>
      <c r="R100" s="84"/>
      <c r="S100" s="84"/>
      <c r="T100" s="84"/>
      <c r="U100" s="84"/>
    </row>
    <row r="101" spans="1:21" ht="10.5">
      <c r="A101" s="84"/>
      <c r="B101" s="84"/>
      <c r="C101" s="84"/>
      <c r="D101" s="84"/>
      <c r="E101" s="84"/>
      <c r="F101" s="84"/>
      <c r="G101" s="84"/>
      <c r="H101" s="84"/>
      <c r="I101" s="84"/>
      <c r="J101" s="84"/>
      <c r="K101" s="84"/>
      <c r="L101" s="84"/>
      <c r="M101" s="84"/>
      <c r="N101" s="84"/>
      <c r="O101" s="84"/>
      <c r="P101" s="84"/>
      <c r="Q101" s="84"/>
      <c r="R101" s="84"/>
      <c r="S101" s="84"/>
      <c r="T101" s="84"/>
      <c r="U101" s="84"/>
    </row>
    <row r="102" spans="1:21" ht="10.5">
      <c r="A102" s="84"/>
      <c r="B102" s="84"/>
      <c r="C102" s="84"/>
      <c r="D102" s="84"/>
      <c r="E102" s="84"/>
      <c r="F102" s="84"/>
      <c r="G102" s="84"/>
      <c r="H102" s="84"/>
      <c r="I102" s="84"/>
      <c r="J102" s="84"/>
      <c r="K102" s="84"/>
      <c r="L102" s="84"/>
      <c r="M102" s="84"/>
      <c r="N102" s="84"/>
      <c r="O102" s="84"/>
      <c r="P102" s="84"/>
      <c r="Q102" s="84"/>
      <c r="R102" s="84"/>
      <c r="S102" s="84"/>
      <c r="T102" s="84"/>
      <c r="U102" s="84"/>
    </row>
    <row r="103" spans="1:21" ht="10.5">
      <c r="A103" s="84"/>
      <c r="B103" s="84"/>
      <c r="C103" s="84"/>
      <c r="D103" s="84"/>
      <c r="E103" s="84"/>
      <c r="F103" s="84"/>
      <c r="G103" s="84"/>
      <c r="H103" s="84"/>
      <c r="I103" s="84"/>
      <c r="J103" s="84"/>
      <c r="K103" s="84"/>
      <c r="L103" s="84"/>
      <c r="M103" s="84"/>
      <c r="N103" s="84"/>
      <c r="O103" s="84"/>
      <c r="P103" s="84"/>
      <c r="Q103" s="84"/>
      <c r="R103" s="84"/>
      <c r="S103" s="84"/>
      <c r="T103" s="84"/>
      <c r="U103" s="84"/>
    </row>
    <row r="104" spans="1:21" ht="10.5">
      <c r="A104" s="84"/>
      <c r="B104" s="84"/>
      <c r="C104" s="84"/>
      <c r="D104" s="84"/>
      <c r="E104" s="84"/>
      <c r="F104" s="84"/>
      <c r="G104" s="84"/>
      <c r="H104" s="84"/>
      <c r="I104" s="84"/>
      <c r="J104" s="84"/>
      <c r="K104" s="84"/>
      <c r="L104" s="84"/>
      <c r="M104" s="84"/>
      <c r="N104" s="84"/>
      <c r="O104" s="84"/>
      <c r="P104" s="84"/>
      <c r="Q104" s="84"/>
      <c r="R104" s="84"/>
      <c r="S104" s="84"/>
      <c r="T104" s="84"/>
      <c r="U104" s="84"/>
    </row>
    <row r="105" spans="1:21" ht="10.5">
      <c r="A105" s="84"/>
      <c r="B105" s="84"/>
      <c r="C105" s="84"/>
      <c r="D105" s="84"/>
      <c r="E105" s="84"/>
      <c r="F105" s="84"/>
      <c r="G105" s="84"/>
      <c r="H105" s="84"/>
      <c r="I105" s="84"/>
      <c r="J105" s="84"/>
      <c r="K105" s="84"/>
      <c r="L105" s="84"/>
      <c r="M105" s="84"/>
      <c r="N105" s="84"/>
      <c r="O105" s="84"/>
      <c r="P105" s="84"/>
      <c r="Q105" s="84"/>
      <c r="R105" s="84"/>
      <c r="S105" s="84"/>
      <c r="T105" s="84"/>
      <c r="U105" s="84"/>
    </row>
    <row r="106" spans="1:21" ht="10.5">
      <c r="A106" s="84"/>
      <c r="B106" s="84"/>
      <c r="C106" s="84"/>
      <c r="D106" s="84"/>
      <c r="E106" s="84"/>
      <c r="F106" s="84"/>
      <c r="G106" s="84"/>
      <c r="H106" s="84"/>
      <c r="I106" s="84"/>
      <c r="J106" s="84"/>
      <c r="K106" s="84"/>
      <c r="L106" s="84"/>
      <c r="M106" s="84"/>
      <c r="N106" s="84"/>
      <c r="O106" s="84"/>
      <c r="P106" s="84"/>
      <c r="Q106" s="84"/>
      <c r="R106" s="84"/>
      <c r="S106" s="84"/>
      <c r="T106" s="84"/>
      <c r="U106" s="84"/>
    </row>
    <row r="107" spans="1:21" ht="10.5">
      <c r="A107" s="84"/>
      <c r="B107" s="84"/>
      <c r="C107" s="84"/>
      <c r="D107" s="84"/>
      <c r="E107" s="84"/>
      <c r="F107" s="84"/>
      <c r="G107" s="84"/>
      <c r="H107" s="84"/>
      <c r="I107" s="84"/>
      <c r="J107" s="84"/>
      <c r="K107" s="84"/>
      <c r="L107" s="84"/>
      <c r="M107" s="84"/>
      <c r="N107" s="84"/>
      <c r="O107" s="84"/>
      <c r="P107" s="84"/>
      <c r="Q107" s="84"/>
      <c r="R107" s="84"/>
      <c r="S107" s="84"/>
      <c r="T107" s="84"/>
      <c r="U107" s="84"/>
    </row>
    <row r="108" spans="1:21" ht="10.5">
      <c r="A108" s="84"/>
      <c r="B108" s="84"/>
      <c r="C108" s="84"/>
      <c r="D108" s="84"/>
      <c r="E108" s="84"/>
      <c r="F108" s="84"/>
      <c r="G108" s="84"/>
      <c r="H108" s="84"/>
      <c r="I108" s="84"/>
      <c r="J108" s="84"/>
      <c r="K108" s="84"/>
      <c r="L108" s="84"/>
      <c r="M108" s="84"/>
      <c r="N108" s="84"/>
      <c r="O108" s="84"/>
      <c r="P108" s="84"/>
      <c r="Q108" s="84"/>
      <c r="R108" s="84"/>
      <c r="S108" s="84"/>
      <c r="T108" s="84"/>
      <c r="U108" s="84"/>
    </row>
    <row r="109" spans="1:21" ht="10.5">
      <c r="A109" s="84"/>
      <c r="B109" s="84"/>
      <c r="C109" s="84"/>
      <c r="D109" s="84"/>
      <c r="E109" s="84"/>
      <c r="F109" s="84"/>
      <c r="G109" s="84"/>
      <c r="H109" s="84"/>
      <c r="I109" s="84"/>
      <c r="J109" s="84"/>
      <c r="K109" s="84"/>
      <c r="L109" s="84"/>
      <c r="M109" s="84"/>
      <c r="N109" s="84"/>
      <c r="O109" s="84"/>
      <c r="P109" s="84"/>
      <c r="Q109" s="84"/>
      <c r="R109" s="84"/>
      <c r="S109" s="84"/>
      <c r="T109" s="84"/>
      <c r="U109" s="84"/>
    </row>
    <row r="110" spans="1:21" ht="10.5">
      <c r="A110" s="84"/>
      <c r="B110" s="84"/>
      <c r="C110" s="84"/>
      <c r="D110" s="84"/>
      <c r="E110" s="84"/>
      <c r="F110" s="84"/>
      <c r="G110" s="84"/>
      <c r="H110" s="84"/>
      <c r="I110" s="84"/>
      <c r="J110" s="84"/>
      <c r="K110" s="84"/>
      <c r="L110" s="84"/>
      <c r="M110" s="84"/>
      <c r="N110" s="84"/>
      <c r="O110" s="84"/>
      <c r="P110" s="84"/>
      <c r="Q110" s="84"/>
      <c r="R110" s="84"/>
      <c r="S110" s="84"/>
      <c r="T110" s="84"/>
      <c r="U110" s="84"/>
    </row>
    <row r="111" spans="1:21" ht="10.5">
      <c r="A111" s="84"/>
      <c r="B111" s="84"/>
      <c r="C111" s="84"/>
      <c r="D111" s="84"/>
      <c r="E111" s="84"/>
      <c r="F111" s="84"/>
      <c r="G111" s="84"/>
      <c r="H111" s="84"/>
      <c r="I111" s="84"/>
      <c r="J111" s="84"/>
      <c r="K111" s="84"/>
      <c r="L111" s="84"/>
      <c r="M111" s="84"/>
      <c r="N111" s="84"/>
      <c r="O111" s="84"/>
      <c r="P111" s="84"/>
      <c r="Q111" s="84"/>
      <c r="R111" s="84"/>
      <c r="S111" s="84"/>
      <c r="T111" s="84"/>
      <c r="U111" s="84"/>
    </row>
    <row r="112" spans="1:21" ht="10.5">
      <c r="A112" s="84"/>
      <c r="B112" s="84"/>
      <c r="C112" s="84"/>
      <c r="D112" s="84"/>
      <c r="E112" s="84"/>
      <c r="F112" s="84"/>
      <c r="G112" s="84"/>
      <c r="H112" s="84"/>
      <c r="I112" s="84"/>
      <c r="J112" s="84"/>
      <c r="K112" s="84"/>
      <c r="L112" s="84"/>
      <c r="M112" s="84"/>
      <c r="N112" s="84"/>
      <c r="O112" s="84"/>
      <c r="P112" s="84"/>
      <c r="Q112" s="84"/>
      <c r="R112" s="84"/>
      <c r="S112" s="84"/>
      <c r="T112" s="84"/>
      <c r="U112" s="84"/>
    </row>
    <row r="113" spans="1:21" ht="10.5">
      <c r="A113" s="84"/>
      <c r="B113" s="84"/>
      <c r="C113" s="84"/>
      <c r="D113" s="84"/>
      <c r="E113" s="84"/>
      <c r="F113" s="84"/>
      <c r="G113" s="84"/>
      <c r="H113" s="84"/>
      <c r="I113" s="84"/>
      <c r="J113" s="84"/>
      <c r="K113" s="84"/>
      <c r="L113" s="84"/>
      <c r="M113" s="84"/>
      <c r="N113" s="84"/>
      <c r="O113" s="84"/>
      <c r="P113" s="84"/>
      <c r="Q113" s="84"/>
      <c r="R113" s="84"/>
      <c r="S113" s="84"/>
      <c r="T113" s="84"/>
      <c r="U113" s="84"/>
    </row>
    <row r="114" spans="1:21" ht="10.5">
      <c r="A114" s="84"/>
      <c r="B114" s="84"/>
      <c r="C114" s="84"/>
      <c r="D114" s="84"/>
      <c r="E114" s="84"/>
      <c r="F114" s="84"/>
      <c r="G114" s="84"/>
      <c r="H114" s="84"/>
      <c r="I114" s="84"/>
      <c r="J114" s="84"/>
      <c r="K114" s="84"/>
      <c r="L114" s="84"/>
      <c r="M114" s="84"/>
      <c r="N114" s="84"/>
      <c r="O114" s="84"/>
      <c r="P114" s="84"/>
      <c r="Q114" s="84"/>
      <c r="R114" s="84"/>
      <c r="S114" s="84"/>
      <c r="T114" s="84"/>
      <c r="U114" s="84"/>
    </row>
    <row r="115" spans="1:21" ht="10.5">
      <c r="A115" s="84"/>
      <c r="B115" s="84"/>
      <c r="C115" s="84"/>
      <c r="D115" s="84"/>
      <c r="E115" s="84"/>
      <c r="F115" s="84"/>
      <c r="G115" s="84"/>
      <c r="H115" s="84"/>
      <c r="I115" s="84"/>
      <c r="J115" s="84"/>
      <c r="K115" s="84"/>
      <c r="L115" s="84"/>
      <c r="M115" s="84"/>
      <c r="N115" s="84"/>
      <c r="O115" s="84"/>
      <c r="P115" s="84"/>
      <c r="Q115" s="84"/>
      <c r="R115" s="84"/>
      <c r="S115" s="84"/>
      <c r="T115" s="84"/>
      <c r="U115" s="84"/>
    </row>
    <row r="116" spans="1:21" ht="10.5">
      <c r="A116" s="84"/>
      <c r="B116" s="84"/>
      <c r="C116" s="84"/>
      <c r="D116" s="84"/>
      <c r="E116" s="84"/>
      <c r="F116" s="84"/>
      <c r="G116" s="84"/>
      <c r="H116" s="84"/>
      <c r="I116" s="84"/>
      <c r="J116" s="84"/>
      <c r="K116" s="84"/>
      <c r="L116" s="84"/>
      <c r="M116" s="84"/>
      <c r="N116" s="84"/>
      <c r="O116" s="84"/>
      <c r="P116" s="84"/>
      <c r="Q116" s="84"/>
      <c r="R116" s="84"/>
      <c r="S116" s="84"/>
      <c r="T116" s="84"/>
      <c r="U116" s="84"/>
    </row>
    <row r="117" spans="1:21" ht="10.5">
      <c r="A117" s="84"/>
      <c r="B117" s="84"/>
      <c r="C117" s="84"/>
      <c r="D117" s="84"/>
      <c r="E117" s="84"/>
      <c r="F117" s="84"/>
      <c r="G117" s="84"/>
      <c r="H117" s="84"/>
      <c r="I117" s="84"/>
      <c r="J117" s="84"/>
      <c r="K117" s="84"/>
      <c r="L117" s="84"/>
      <c r="M117" s="84"/>
      <c r="N117" s="84"/>
      <c r="O117" s="84"/>
      <c r="P117" s="84"/>
      <c r="Q117" s="84"/>
      <c r="R117" s="84"/>
      <c r="S117" s="84"/>
      <c r="T117" s="84"/>
      <c r="U117" s="84"/>
    </row>
    <row r="118" spans="1:21" ht="10.5">
      <c r="A118" s="84"/>
      <c r="B118" s="84"/>
      <c r="C118" s="84"/>
      <c r="D118" s="84"/>
      <c r="E118" s="84"/>
      <c r="F118" s="84"/>
      <c r="G118" s="84"/>
      <c r="H118" s="84"/>
      <c r="I118" s="84"/>
      <c r="J118" s="84"/>
      <c r="K118" s="84"/>
      <c r="L118" s="84"/>
      <c r="M118" s="84"/>
      <c r="N118" s="84"/>
      <c r="O118" s="84"/>
      <c r="P118" s="84"/>
      <c r="Q118" s="84"/>
      <c r="R118" s="84"/>
      <c r="S118" s="84"/>
      <c r="T118" s="84"/>
      <c r="U118" s="84"/>
    </row>
    <row r="119" spans="1:21" ht="10.5">
      <c r="A119" s="84"/>
      <c r="B119" s="84"/>
      <c r="C119" s="84"/>
      <c r="D119" s="84"/>
      <c r="E119" s="84"/>
      <c r="F119" s="84"/>
      <c r="G119" s="84"/>
      <c r="H119" s="84"/>
      <c r="I119" s="84"/>
      <c r="J119" s="84"/>
      <c r="K119" s="84"/>
      <c r="L119" s="84"/>
      <c r="M119" s="84"/>
      <c r="N119" s="84"/>
      <c r="O119" s="84"/>
      <c r="P119" s="84"/>
      <c r="Q119" s="84"/>
      <c r="R119" s="84"/>
      <c r="S119" s="84"/>
      <c r="T119" s="84"/>
      <c r="U119" s="84"/>
    </row>
    <row r="120" spans="1:21" ht="10.5">
      <c r="A120" s="84"/>
      <c r="B120" s="84"/>
      <c r="C120" s="84"/>
      <c r="D120" s="84"/>
      <c r="E120" s="84"/>
      <c r="F120" s="84"/>
      <c r="G120" s="84"/>
      <c r="H120" s="84"/>
      <c r="I120" s="84"/>
      <c r="J120" s="84"/>
      <c r="K120" s="84"/>
      <c r="L120" s="84"/>
      <c r="M120" s="84"/>
      <c r="N120" s="84"/>
      <c r="O120" s="84"/>
      <c r="P120" s="84"/>
      <c r="Q120" s="84"/>
      <c r="R120" s="84"/>
      <c r="S120" s="84"/>
      <c r="T120" s="84"/>
      <c r="U120" s="84"/>
    </row>
    <row r="121" spans="1:21" ht="10.5">
      <c r="A121" s="84"/>
      <c r="B121" s="84"/>
      <c r="C121" s="84"/>
      <c r="D121" s="84"/>
      <c r="E121" s="84"/>
      <c r="F121" s="84"/>
      <c r="G121" s="84"/>
      <c r="H121" s="84"/>
      <c r="I121" s="84"/>
      <c r="J121" s="84"/>
      <c r="K121" s="84"/>
      <c r="L121" s="84"/>
      <c r="M121" s="84"/>
      <c r="N121" s="84"/>
      <c r="O121" s="84"/>
      <c r="P121" s="84"/>
      <c r="Q121" s="84"/>
      <c r="R121" s="84"/>
      <c r="S121" s="84"/>
      <c r="T121" s="84"/>
      <c r="U121" s="84"/>
    </row>
    <row r="122" spans="1:21" ht="10.5">
      <c r="A122" s="84"/>
      <c r="B122" s="84"/>
      <c r="C122" s="84"/>
      <c r="D122" s="84"/>
      <c r="E122" s="84"/>
      <c r="F122" s="84"/>
      <c r="G122" s="84"/>
      <c r="H122" s="84"/>
      <c r="I122" s="84"/>
      <c r="J122" s="84"/>
      <c r="K122" s="84"/>
      <c r="L122" s="84"/>
      <c r="M122" s="84"/>
      <c r="N122" s="84"/>
      <c r="O122" s="84"/>
      <c r="P122" s="84"/>
      <c r="Q122" s="84"/>
      <c r="R122" s="84"/>
      <c r="S122" s="84"/>
      <c r="T122" s="84"/>
      <c r="U122" s="84"/>
    </row>
    <row r="123" spans="1:21" ht="10.5">
      <c r="A123" s="84"/>
      <c r="B123" s="84"/>
      <c r="C123" s="84"/>
      <c r="D123" s="84"/>
      <c r="E123" s="84"/>
      <c r="F123" s="84"/>
      <c r="G123" s="84"/>
      <c r="H123" s="84"/>
      <c r="I123" s="84"/>
      <c r="J123" s="84"/>
      <c r="K123" s="84"/>
      <c r="L123" s="84"/>
      <c r="M123" s="84"/>
      <c r="N123" s="84"/>
      <c r="O123" s="84"/>
      <c r="P123" s="84"/>
      <c r="Q123" s="84"/>
      <c r="R123" s="84"/>
      <c r="S123" s="84"/>
      <c r="T123" s="84"/>
      <c r="U123" s="84"/>
    </row>
    <row r="124" spans="1:21" ht="10.5">
      <c r="A124" s="84"/>
      <c r="B124" s="84"/>
      <c r="C124" s="84"/>
      <c r="D124" s="84"/>
      <c r="E124" s="84"/>
      <c r="F124" s="84"/>
      <c r="G124" s="84"/>
      <c r="H124" s="84"/>
      <c r="I124" s="84"/>
      <c r="J124" s="84"/>
      <c r="K124" s="84"/>
      <c r="L124" s="84"/>
      <c r="M124" s="84"/>
      <c r="N124" s="84"/>
      <c r="O124" s="84"/>
      <c r="P124" s="84"/>
      <c r="Q124" s="84"/>
      <c r="R124" s="84"/>
      <c r="S124" s="84"/>
      <c r="T124" s="84"/>
      <c r="U124" s="84"/>
    </row>
    <row r="125" spans="1:21" ht="10.5">
      <c r="A125" s="84"/>
      <c r="B125" s="84"/>
      <c r="C125" s="84"/>
      <c r="D125" s="84"/>
      <c r="E125" s="84"/>
      <c r="F125" s="84"/>
      <c r="G125" s="84"/>
      <c r="H125" s="84"/>
      <c r="I125" s="84"/>
      <c r="J125" s="84"/>
      <c r="K125" s="84"/>
      <c r="L125" s="84"/>
      <c r="M125" s="84"/>
      <c r="N125" s="84"/>
      <c r="O125" s="84"/>
      <c r="P125" s="84"/>
      <c r="Q125" s="84"/>
      <c r="R125" s="84"/>
      <c r="S125" s="84"/>
      <c r="T125" s="84"/>
      <c r="U125" s="84"/>
    </row>
    <row r="126" spans="1:21" ht="10.5">
      <c r="A126" s="84"/>
      <c r="B126" s="84"/>
      <c r="C126" s="84"/>
      <c r="D126" s="84"/>
      <c r="E126" s="84"/>
      <c r="F126" s="84"/>
      <c r="G126" s="84"/>
      <c r="H126" s="84"/>
      <c r="I126" s="84"/>
      <c r="J126" s="84"/>
      <c r="K126" s="84"/>
      <c r="L126" s="84"/>
      <c r="M126" s="84"/>
      <c r="N126" s="84"/>
      <c r="O126" s="84"/>
      <c r="P126" s="84"/>
      <c r="Q126" s="84"/>
      <c r="R126" s="84"/>
      <c r="S126" s="84"/>
      <c r="T126" s="84"/>
      <c r="U126" s="84"/>
    </row>
    <row r="127" spans="1:21" ht="10.5">
      <c r="A127" s="84"/>
      <c r="B127" s="84"/>
      <c r="C127" s="84"/>
      <c r="D127" s="84"/>
      <c r="E127" s="84"/>
      <c r="F127" s="84"/>
      <c r="G127" s="84"/>
      <c r="H127" s="84"/>
      <c r="I127" s="84"/>
      <c r="J127" s="84"/>
      <c r="K127" s="84"/>
      <c r="L127" s="84"/>
      <c r="M127" s="84"/>
      <c r="N127" s="84"/>
      <c r="O127" s="84"/>
      <c r="P127" s="84"/>
      <c r="Q127" s="84"/>
      <c r="R127" s="84"/>
      <c r="S127" s="84"/>
      <c r="T127" s="84"/>
      <c r="U127" s="84"/>
    </row>
    <row r="128" spans="1:21" ht="10.5">
      <c r="A128" s="84"/>
      <c r="B128" s="84"/>
      <c r="C128" s="84"/>
      <c r="D128" s="84"/>
      <c r="E128" s="84"/>
      <c r="F128" s="84"/>
      <c r="G128" s="84"/>
      <c r="H128" s="84"/>
      <c r="I128" s="84"/>
      <c r="J128" s="84"/>
      <c r="K128" s="84"/>
      <c r="L128" s="84"/>
      <c r="M128" s="84"/>
      <c r="N128" s="84"/>
      <c r="O128" s="84"/>
      <c r="P128" s="84"/>
      <c r="Q128" s="84"/>
      <c r="R128" s="84"/>
      <c r="S128" s="84"/>
      <c r="T128" s="84"/>
      <c r="U128" s="84"/>
    </row>
    <row r="129" spans="1:21" ht="10.5">
      <c r="A129" s="84"/>
      <c r="B129" s="84"/>
      <c r="Q129" s="84"/>
      <c r="R129" s="84"/>
      <c r="S129" s="84"/>
      <c r="T129" s="84"/>
      <c r="U129" s="84"/>
    </row>
    <row r="130" spans="1:21" ht="10.5">
      <c r="A130" s="84"/>
      <c r="B130" s="84"/>
      <c r="Q130" s="84"/>
      <c r="R130" s="84"/>
      <c r="S130" s="84"/>
      <c r="T130" s="84"/>
      <c r="U130" s="84"/>
    </row>
    <row r="131" spans="1:21" ht="10.5">
      <c r="A131" s="84"/>
      <c r="B131" s="84"/>
      <c r="Q131" s="84"/>
      <c r="R131" s="84"/>
      <c r="S131" s="84"/>
      <c r="T131" s="84"/>
      <c r="U131" s="84"/>
    </row>
    <row r="132" spans="1:21" ht="10.5">
      <c r="A132" s="84"/>
      <c r="B132" s="84"/>
      <c r="Q132" s="84"/>
      <c r="R132" s="84"/>
      <c r="S132" s="84"/>
      <c r="T132" s="84"/>
      <c r="U132" s="84"/>
    </row>
  </sheetData>
  <sheetProtection/>
  <mergeCells count="1">
    <mergeCell ref="A46:Y46"/>
  </mergeCells>
  <printOptions horizontalCentered="1"/>
  <pageMargins left="0" right="0" top="0.3937007874015748" bottom="0.1968503937007874" header="0.11811023622047245" footer="0.11811023622047245"/>
  <pageSetup fitToHeight="1" fitToWidth="1" horizontalDpi="600" verticalDpi="600" orientation="landscape" paperSize="9" scale="84"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Q31"/>
  <sheetViews>
    <sheetView zoomScale="110" zoomScaleNormal="110" zoomScalePageLayoutView="0" workbookViewId="0" topLeftCell="A1">
      <selection activeCell="A66" sqref="A66"/>
    </sheetView>
  </sheetViews>
  <sheetFormatPr defaultColWidth="10.66015625" defaultRowHeight="11.25"/>
  <cols>
    <col min="1" max="1" width="35.16015625" style="1" customWidth="1"/>
    <col min="2" max="3" width="8.5" style="1" customWidth="1"/>
    <col min="4" max="14" width="8.5" style="2" customWidth="1"/>
    <col min="15" max="16" width="8.5" style="16" customWidth="1"/>
    <col min="17" max="16384" width="10.66015625" style="2" customWidth="1"/>
  </cols>
  <sheetData>
    <row r="1" spans="1:3" ht="10.5">
      <c r="A1" s="41"/>
      <c r="C1" s="1" t="s">
        <v>10</v>
      </c>
    </row>
    <row r="2" spans="1:16" ht="10.5">
      <c r="A2" s="3" t="s">
        <v>33</v>
      </c>
      <c r="B2" s="4"/>
      <c r="C2" s="4"/>
      <c r="D2" s="5"/>
      <c r="E2" s="5"/>
      <c r="F2" s="5"/>
      <c r="G2" s="5"/>
      <c r="H2" s="5"/>
      <c r="I2" s="5"/>
      <c r="J2" s="5"/>
      <c r="K2" s="5"/>
      <c r="L2" s="5"/>
      <c r="M2" s="5"/>
      <c r="N2" s="5"/>
      <c r="O2" s="14"/>
      <c r="P2" s="14"/>
    </row>
    <row r="3" spans="1:16" s="271" customFormat="1" ht="12">
      <c r="A3" s="267" t="s">
        <v>463</v>
      </c>
      <c r="B3" s="268"/>
      <c r="C3" s="268"/>
      <c r="D3" s="269"/>
      <c r="E3" s="269"/>
      <c r="F3" s="269"/>
      <c r="G3" s="269"/>
      <c r="H3" s="269"/>
      <c r="I3" s="269"/>
      <c r="J3" s="269"/>
      <c r="K3" s="269"/>
      <c r="L3" s="269"/>
      <c r="M3" s="269"/>
      <c r="N3" s="269"/>
      <c r="O3" s="270"/>
      <c r="P3" s="270"/>
    </row>
    <row r="4" ht="10.5">
      <c r="A4" s="41"/>
    </row>
    <row r="5" spans="1:16" ht="10.5">
      <c r="A5" s="3" t="s">
        <v>34</v>
      </c>
      <c r="B5" s="4"/>
      <c r="C5" s="4"/>
      <c r="D5" s="5"/>
      <c r="E5" s="5"/>
      <c r="F5" s="5"/>
      <c r="G5" s="5"/>
      <c r="H5" s="5"/>
      <c r="I5" s="5"/>
      <c r="J5" s="5"/>
      <c r="K5" s="5"/>
      <c r="L5" s="5"/>
      <c r="M5" s="5"/>
      <c r="N5" s="5"/>
      <c r="O5" s="14"/>
      <c r="P5" s="14"/>
    </row>
    <row r="6" spans="1:16" ht="10.5">
      <c r="A6" s="3" t="s">
        <v>35</v>
      </c>
      <c r="B6" s="4"/>
      <c r="C6" s="4"/>
      <c r="D6" s="5"/>
      <c r="E6" s="5"/>
      <c r="F6" s="5"/>
      <c r="G6" s="5"/>
      <c r="H6" s="5"/>
      <c r="I6" s="5"/>
      <c r="J6" s="5"/>
      <c r="K6" s="5"/>
      <c r="L6" s="5"/>
      <c r="M6" s="5"/>
      <c r="N6" s="5"/>
      <c r="O6" s="14"/>
      <c r="P6" s="14"/>
    </row>
    <row r="7" spans="1:4" ht="10.5" customHeight="1" thickBot="1">
      <c r="A7" s="31"/>
      <c r="B7" s="4"/>
      <c r="C7" s="4"/>
      <c r="D7" s="5"/>
    </row>
    <row r="8" spans="1:16" ht="12.75" customHeight="1">
      <c r="A8" s="6"/>
      <c r="B8" s="299" t="s">
        <v>36</v>
      </c>
      <c r="C8" s="300"/>
      <c r="D8" s="301"/>
      <c r="E8" s="8"/>
      <c r="F8" s="7" t="s">
        <v>24</v>
      </c>
      <c r="G8" s="9"/>
      <c r="H8" s="8"/>
      <c r="I8" s="7" t="s">
        <v>25</v>
      </c>
      <c r="J8" s="9"/>
      <c r="K8" s="8"/>
      <c r="L8" s="7" t="s">
        <v>26</v>
      </c>
      <c r="M8" s="9"/>
      <c r="N8" s="8"/>
      <c r="O8" s="7" t="s">
        <v>8</v>
      </c>
      <c r="P8" s="10"/>
    </row>
    <row r="9" spans="1:16" s="16" customFormat="1" ht="12.75" customHeight="1">
      <c r="A9" s="11"/>
      <c r="B9" s="302" t="s">
        <v>38</v>
      </c>
      <c r="C9" s="303"/>
      <c r="D9" s="304"/>
      <c r="E9" s="12"/>
      <c r="F9" s="13"/>
      <c r="G9" s="14"/>
      <c r="H9" s="12"/>
      <c r="I9" s="13"/>
      <c r="J9" s="14"/>
      <c r="K9" s="12"/>
      <c r="L9" s="13"/>
      <c r="M9" s="14"/>
      <c r="N9" s="12"/>
      <c r="O9" s="13"/>
      <c r="P9" s="14"/>
    </row>
    <row r="10" spans="1:16" s="20" customFormat="1" ht="10.5">
      <c r="A10" s="15" t="s">
        <v>40</v>
      </c>
      <c r="B10" s="17" t="s">
        <v>41</v>
      </c>
      <c r="C10" s="18" t="s">
        <v>42</v>
      </c>
      <c r="D10" s="19" t="s">
        <v>8</v>
      </c>
      <c r="E10" s="17" t="s">
        <v>41</v>
      </c>
      <c r="F10" s="18" t="s">
        <v>42</v>
      </c>
      <c r="G10" s="19" t="s">
        <v>8</v>
      </c>
      <c r="H10" s="17" t="s">
        <v>41</v>
      </c>
      <c r="I10" s="18" t="s">
        <v>42</v>
      </c>
      <c r="J10" s="19" t="s">
        <v>8</v>
      </c>
      <c r="K10" s="17" t="s">
        <v>41</v>
      </c>
      <c r="L10" s="18" t="s">
        <v>42</v>
      </c>
      <c r="M10" s="19" t="s">
        <v>8</v>
      </c>
      <c r="N10" s="17" t="s">
        <v>41</v>
      </c>
      <c r="O10" s="18" t="s">
        <v>42</v>
      </c>
      <c r="P10" s="19" t="s">
        <v>8</v>
      </c>
    </row>
    <row r="11" spans="1:16" s="16" customFormat="1" ht="10.5">
      <c r="A11" s="182" t="s">
        <v>43</v>
      </c>
      <c r="B11" s="178">
        <v>37</v>
      </c>
      <c r="C11" s="179">
        <v>45</v>
      </c>
      <c r="D11" s="179">
        <v>82</v>
      </c>
      <c r="E11" s="178">
        <v>167</v>
      </c>
      <c r="F11" s="179">
        <v>88</v>
      </c>
      <c r="G11" s="179">
        <v>255</v>
      </c>
      <c r="H11" s="178">
        <v>78</v>
      </c>
      <c r="I11" s="179">
        <v>29</v>
      </c>
      <c r="J11" s="179">
        <v>107</v>
      </c>
      <c r="K11" s="178">
        <v>12</v>
      </c>
      <c r="L11" s="179">
        <v>5</v>
      </c>
      <c r="M11" s="179">
        <v>17</v>
      </c>
      <c r="N11" s="22">
        <f>SUM(K11,H11,E11,B11)</f>
        <v>294</v>
      </c>
      <c r="O11" s="23">
        <f>SUM(L11,I11,F11,C11)</f>
        <v>167</v>
      </c>
      <c r="P11" s="23">
        <f>SUM(N11:O11)</f>
        <v>461</v>
      </c>
    </row>
    <row r="12" spans="1:16" ht="10.5">
      <c r="A12" s="174" t="s">
        <v>44</v>
      </c>
      <c r="B12" s="180">
        <v>97</v>
      </c>
      <c r="C12" s="181">
        <v>202</v>
      </c>
      <c r="D12" s="181">
        <v>299</v>
      </c>
      <c r="E12" s="180">
        <v>69</v>
      </c>
      <c r="F12" s="181">
        <v>224</v>
      </c>
      <c r="G12" s="181">
        <v>293</v>
      </c>
      <c r="H12" s="180">
        <v>28</v>
      </c>
      <c r="I12" s="181">
        <v>48</v>
      </c>
      <c r="J12" s="181">
        <v>76</v>
      </c>
      <c r="K12" s="180">
        <v>20</v>
      </c>
      <c r="L12" s="181">
        <v>78</v>
      </c>
      <c r="M12" s="181">
        <v>98</v>
      </c>
      <c r="N12" s="24">
        <f aca="true" t="shared" si="0" ref="N12:N30">SUM(K12,H12,E12,B12)</f>
        <v>214</v>
      </c>
      <c r="O12" s="25">
        <f aca="true" t="shared" si="1" ref="O12:O30">SUM(L12,I12,F12,C12)</f>
        <v>552</v>
      </c>
      <c r="P12" s="25">
        <f aca="true" t="shared" si="2" ref="P12:P30">SUM(N12:O12)</f>
        <v>766</v>
      </c>
    </row>
    <row r="13" spans="1:16" ht="10.5">
      <c r="A13" s="174" t="s">
        <v>45</v>
      </c>
      <c r="B13" s="180">
        <v>0</v>
      </c>
      <c r="C13" s="181">
        <v>0</v>
      </c>
      <c r="D13" s="181">
        <v>0</v>
      </c>
      <c r="E13" s="180">
        <v>0</v>
      </c>
      <c r="F13" s="181">
        <v>0</v>
      </c>
      <c r="G13" s="181">
        <v>0</v>
      </c>
      <c r="H13" s="180">
        <v>0</v>
      </c>
      <c r="I13" s="181">
        <v>0</v>
      </c>
      <c r="J13" s="181">
        <v>0</v>
      </c>
      <c r="K13" s="180">
        <v>5</v>
      </c>
      <c r="L13" s="181">
        <v>18</v>
      </c>
      <c r="M13" s="181">
        <v>23</v>
      </c>
      <c r="N13" s="24">
        <f t="shared" si="0"/>
        <v>5</v>
      </c>
      <c r="O13" s="25">
        <f t="shared" si="1"/>
        <v>18</v>
      </c>
      <c r="P13" s="25">
        <f t="shared" si="2"/>
        <v>23</v>
      </c>
    </row>
    <row r="14" spans="1:16" ht="10.5">
      <c r="A14" s="174" t="s">
        <v>46</v>
      </c>
      <c r="B14" s="180">
        <v>8</v>
      </c>
      <c r="C14" s="181">
        <v>0</v>
      </c>
      <c r="D14" s="181">
        <v>8</v>
      </c>
      <c r="E14" s="180">
        <v>547</v>
      </c>
      <c r="F14" s="181">
        <v>14</v>
      </c>
      <c r="G14" s="181">
        <v>561</v>
      </c>
      <c r="H14" s="180">
        <v>45</v>
      </c>
      <c r="I14" s="181">
        <v>0</v>
      </c>
      <c r="J14" s="181">
        <v>45</v>
      </c>
      <c r="K14" s="180">
        <v>21</v>
      </c>
      <c r="L14" s="181">
        <v>2</v>
      </c>
      <c r="M14" s="181">
        <v>23</v>
      </c>
      <c r="N14" s="24">
        <f t="shared" si="0"/>
        <v>621</v>
      </c>
      <c r="O14" s="25">
        <f t="shared" si="1"/>
        <v>16</v>
      </c>
      <c r="P14" s="25">
        <f t="shared" si="2"/>
        <v>637</v>
      </c>
    </row>
    <row r="15" spans="1:16" ht="10.5">
      <c r="A15" s="174" t="s">
        <v>47</v>
      </c>
      <c r="B15" s="180">
        <v>8</v>
      </c>
      <c r="C15" s="181">
        <v>2</v>
      </c>
      <c r="D15" s="181">
        <v>10</v>
      </c>
      <c r="E15" s="180">
        <v>8</v>
      </c>
      <c r="F15" s="181">
        <v>219</v>
      </c>
      <c r="G15" s="181">
        <v>227</v>
      </c>
      <c r="H15" s="180">
        <v>4</v>
      </c>
      <c r="I15" s="181">
        <v>12</v>
      </c>
      <c r="J15" s="181">
        <v>16</v>
      </c>
      <c r="K15" s="180">
        <v>0</v>
      </c>
      <c r="L15" s="181">
        <v>0</v>
      </c>
      <c r="M15" s="181">
        <v>0</v>
      </c>
      <c r="N15" s="24">
        <f t="shared" si="0"/>
        <v>20</v>
      </c>
      <c r="O15" s="25">
        <f t="shared" si="1"/>
        <v>233</v>
      </c>
      <c r="P15" s="25">
        <f t="shared" si="2"/>
        <v>253</v>
      </c>
    </row>
    <row r="16" spans="1:16" ht="10.5">
      <c r="A16" s="174" t="s">
        <v>303</v>
      </c>
      <c r="B16" s="180">
        <v>22</v>
      </c>
      <c r="C16" s="181">
        <v>2</v>
      </c>
      <c r="D16" s="181">
        <v>24</v>
      </c>
      <c r="E16" s="180">
        <v>105</v>
      </c>
      <c r="F16" s="181">
        <v>49</v>
      </c>
      <c r="G16" s="181">
        <v>154</v>
      </c>
      <c r="H16" s="180">
        <v>0</v>
      </c>
      <c r="I16" s="181">
        <v>0</v>
      </c>
      <c r="J16" s="181">
        <v>0</v>
      </c>
      <c r="K16" s="180">
        <v>0</v>
      </c>
      <c r="L16" s="181">
        <v>0</v>
      </c>
      <c r="M16" s="181">
        <v>0</v>
      </c>
      <c r="N16" s="24">
        <f t="shared" si="0"/>
        <v>127</v>
      </c>
      <c r="O16" s="25">
        <f t="shared" si="1"/>
        <v>51</v>
      </c>
      <c r="P16" s="25">
        <f t="shared" si="2"/>
        <v>178</v>
      </c>
    </row>
    <row r="17" spans="1:16" s="26" customFormat="1" ht="10.5">
      <c r="A17" s="174" t="s">
        <v>48</v>
      </c>
      <c r="B17" s="180">
        <v>92</v>
      </c>
      <c r="C17" s="181">
        <v>174</v>
      </c>
      <c r="D17" s="181">
        <v>266</v>
      </c>
      <c r="E17" s="180">
        <v>734</v>
      </c>
      <c r="F17" s="181">
        <v>891</v>
      </c>
      <c r="G17" s="181">
        <v>1625</v>
      </c>
      <c r="H17" s="180">
        <v>0</v>
      </c>
      <c r="I17" s="181">
        <v>0</v>
      </c>
      <c r="J17" s="181">
        <v>0</v>
      </c>
      <c r="K17" s="180">
        <v>0</v>
      </c>
      <c r="L17" s="181">
        <v>0</v>
      </c>
      <c r="M17" s="181">
        <v>0</v>
      </c>
      <c r="N17" s="24">
        <f t="shared" si="0"/>
        <v>826</v>
      </c>
      <c r="O17" s="25">
        <f t="shared" si="1"/>
        <v>1065</v>
      </c>
      <c r="P17" s="25">
        <f>SUM(N17:O17)</f>
        <v>1891</v>
      </c>
    </row>
    <row r="18" spans="1:16" ht="10.5">
      <c r="A18" s="174" t="s">
        <v>29</v>
      </c>
      <c r="B18" s="180">
        <v>250</v>
      </c>
      <c r="C18" s="181">
        <v>168</v>
      </c>
      <c r="D18" s="181">
        <v>418</v>
      </c>
      <c r="E18" s="180">
        <v>1193</v>
      </c>
      <c r="F18" s="181">
        <v>1200</v>
      </c>
      <c r="G18" s="181">
        <v>2393</v>
      </c>
      <c r="H18" s="180">
        <v>22</v>
      </c>
      <c r="I18" s="181">
        <v>21</v>
      </c>
      <c r="J18" s="181">
        <v>43</v>
      </c>
      <c r="K18" s="180">
        <v>50</v>
      </c>
      <c r="L18" s="181">
        <v>19</v>
      </c>
      <c r="M18" s="181">
        <v>69</v>
      </c>
      <c r="N18" s="24">
        <f t="shared" si="0"/>
        <v>1515</v>
      </c>
      <c r="O18" s="25">
        <f t="shared" si="1"/>
        <v>1408</v>
      </c>
      <c r="P18" s="25">
        <f>SUM(N18:O18)</f>
        <v>2923</v>
      </c>
    </row>
    <row r="19" spans="1:16" ht="10.5">
      <c r="A19" s="174" t="s">
        <v>49</v>
      </c>
      <c r="B19" s="180">
        <v>34</v>
      </c>
      <c r="C19" s="181">
        <v>20</v>
      </c>
      <c r="D19" s="181">
        <v>54</v>
      </c>
      <c r="E19" s="180">
        <v>86</v>
      </c>
      <c r="F19" s="181">
        <v>73</v>
      </c>
      <c r="G19" s="181">
        <v>159</v>
      </c>
      <c r="H19" s="180">
        <v>25</v>
      </c>
      <c r="I19" s="181">
        <v>18</v>
      </c>
      <c r="J19" s="181">
        <v>43</v>
      </c>
      <c r="K19" s="180">
        <v>16</v>
      </c>
      <c r="L19" s="181">
        <v>7</v>
      </c>
      <c r="M19" s="181">
        <v>23</v>
      </c>
      <c r="N19" s="24">
        <f t="shared" si="0"/>
        <v>161</v>
      </c>
      <c r="O19" s="25">
        <f t="shared" si="1"/>
        <v>118</v>
      </c>
      <c r="P19" s="25">
        <f t="shared" si="2"/>
        <v>279</v>
      </c>
    </row>
    <row r="20" spans="1:16" ht="10.5">
      <c r="A20" s="174" t="s">
        <v>21</v>
      </c>
      <c r="B20" s="180">
        <v>24</v>
      </c>
      <c r="C20" s="181">
        <v>1</v>
      </c>
      <c r="D20" s="181">
        <v>25</v>
      </c>
      <c r="E20" s="180">
        <v>1411</v>
      </c>
      <c r="F20" s="181">
        <v>100</v>
      </c>
      <c r="G20" s="181">
        <v>1511</v>
      </c>
      <c r="H20" s="180">
        <v>116</v>
      </c>
      <c r="I20" s="181">
        <v>9</v>
      </c>
      <c r="J20" s="181">
        <v>125</v>
      </c>
      <c r="K20" s="180">
        <v>170</v>
      </c>
      <c r="L20" s="181">
        <v>16</v>
      </c>
      <c r="M20" s="181">
        <v>186</v>
      </c>
      <c r="N20" s="24">
        <f t="shared" si="0"/>
        <v>1721</v>
      </c>
      <c r="O20" s="25">
        <f t="shared" si="1"/>
        <v>126</v>
      </c>
      <c r="P20" s="25">
        <f t="shared" si="2"/>
        <v>1847</v>
      </c>
    </row>
    <row r="21" spans="1:17" ht="10.5">
      <c r="A21" s="174" t="s">
        <v>50</v>
      </c>
      <c r="B21" s="180">
        <v>557</v>
      </c>
      <c r="C21" s="181">
        <v>813</v>
      </c>
      <c r="D21" s="181">
        <v>1370</v>
      </c>
      <c r="E21" s="180">
        <v>3157</v>
      </c>
      <c r="F21" s="181">
        <v>4213</v>
      </c>
      <c r="G21" s="181">
        <v>7370</v>
      </c>
      <c r="H21" s="180">
        <v>3</v>
      </c>
      <c r="I21" s="181">
        <v>10</v>
      </c>
      <c r="J21" s="181">
        <v>13</v>
      </c>
      <c r="K21" s="180">
        <v>75</v>
      </c>
      <c r="L21" s="181">
        <v>129</v>
      </c>
      <c r="M21" s="181">
        <v>204</v>
      </c>
      <c r="N21" s="24">
        <f t="shared" si="0"/>
        <v>3792</v>
      </c>
      <c r="O21" s="25">
        <f t="shared" si="1"/>
        <v>5165</v>
      </c>
      <c r="P21" s="25">
        <f t="shared" si="2"/>
        <v>8957</v>
      </c>
      <c r="Q21" s="260"/>
    </row>
    <row r="22" spans="1:16" ht="10.5">
      <c r="A22" s="174" t="s">
        <v>319</v>
      </c>
      <c r="B22" s="180">
        <v>25</v>
      </c>
      <c r="C22" s="181">
        <v>0</v>
      </c>
      <c r="D22" s="181">
        <v>25</v>
      </c>
      <c r="E22" s="180">
        <v>6</v>
      </c>
      <c r="F22" s="181">
        <v>0</v>
      </c>
      <c r="G22" s="181">
        <v>6</v>
      </c>
      <c r="H22" s="180">
        <v>0</v>
      </c>
      <c r="I22" s="181">
        <v>0</v>
      </c>
      <c r="J22" s="181">
        <v>0</v>
      </c>
      <c r="K22" s="180">
        <v>0</v>
      </c>
      <c r="L22" s="181">
        <v>0</v>
      </c>
      <c r="M22" s="181">
        <v>0</v>
      </c>
      <c r="N22" s="24">
        <f t="shared" si="0"/>
        <v>31</v>
      </c>
      <c r="O22" s="25">
        <f t="shared" si="1"/>
        <v>0</v>
      </c>
      <c r="P22" s="25">
        <f t="shared" si="2"/>
        <v>31</v>
      </c>
    </row>
    <row r="23" spans="1:16" ht="10.5">
      <c r="A23" s="174" t="s">
        <v>52</v>
      </c>
      <c r="B23" s="180">
        <v>266</v>
      </c>
      <c r="C23" s="181">
        <v>11</v>
      </c>
      <c r="D23" s="181">
        <v>277</v>
      </c>
      <c r="E23" s="180">
        <v>1710</v>
      </c>
      <c r="F23" s="181">
        <v>24</v>
      </c>
      <c r="G23" s="181">
        <v>1734</v>
      </c>
      <c r="H23" s="180">
        <v>215</v>
      </c>
      <c r="I23" s="181">
        <v>4</v>
      </c>
      <c r="J23" s="181">
        <v>219</v>
      </c>
      <c r="K23" s="180">
        <v>185</v>
      </c>
      <c r="L23" s="181">
        <v>4</v>
      </c>
      <c r="M23" s="181">
        <v>189</v>
      </c>
      <c r="N23" s="24">
        <f t="shared" si="0"/>
        <v>2376</v>
      </c>
      <c r="O23" s="25">
        <f t="shared" si="1"/>
        <v>43</v>
      </c>
      <c r="P23" s="25">
        <f t="shared" si="2"/>
        <v>2419</v>
      </c>
    </row>
    <row r="24" spans="1:16" ht="10.5">
      <c r="A24" s="174" t="s">
        <v>53</v>
      </c>
      <c r="B24" s="180">
        <v>3443</v>
      </c>
      <c r="C24" s="181">
        <v>3291</v>
      </c>
      <c r="D24" s="181">
        <v>6734</v>
      </c>
      <c r="E24" s="180">
        <v>10019</v>
      </c>
      <c r="F24" s="181">
        <v>11224</v>
      </c>
      <c r="G24" s="181">
        <v>21243</v>
      </c>
      <c r="H24" s="180">
        <v>110</v>
      </c>
      <c r="I24" s="181">
        <v>120</v>
      </c>
      <c r="J24" s="181">
        <v>230</v>
      </c>
      <c r="K24" s="180">
        <v>451</v>
      </c>
      <c r="L24" s="181">
        <v>401</v>
      </c>
      <c r="M24" s="181">
        <v>852</v>
      </c>
      <c r="N24" s="24">
        <f t="shared" si="0"/>
        <v>14023</v>
      </c>
      <c r="O24" s="25">
        <f t="shared" si="1"/>
        <v>15036</v>
      </c>
      <c r="P24" s="25">
        <f t="shared" si="2"/>
        <v>29059</v>
      </c>
    </row>
    <row r="25" spans="1:16" ht="10.5">
      <c r="A25" s="174" t="s">
        <v>54</v>
      </c>
      <c r="B25" s="180">
        <v>0</v>
      </c>
      <c r="C25" s="181">
        <v>0</v>
      </c>
      <c r="D25" s="181">
        <v>0</v>
      </c>
      <c r="E25" s="180">
        <v>95</v>
      </c>
      <c r="F25" s="181">
        <v>182</v>
      </c>
      <c r="G25" s="181">
        <v>277</v>
      </c>
      <c r="H25" s="180">
        <v>0</v>
      </c>
      <c r="I25" s="181">
        <v>0</v>
      </c>
      <c r="J25" s="181">
        <v>0</v>
      </c>
      <c r="K25" s="180">
        <v>0</v>
      </c>
      <c r="L25" s="181">
        <v>0</v>
      </c>
      <c r="M25" s="181">
        <v>0</v>
      </c>
      <c r="N25" s="24">
        <f t="shared" si="0"/>
        <v>95</v>
      </c>
      <c r="O25" s="25">
        <f t="shared" si="1"/>
        <v>182</v>
      </c>
      <c r="P25" s="25">
        <f t="shared" si="2"/>
        <v>277</v>
      </c>
    </row>
    <row r="26" spans="1:16" ht="10.5">
      <c r="A26" s="174" t="s">
        <v>55</v>
      </c>
      <c r="B26" s="180">
        <v>99</v>
      </c>
      <c r="C26" s="181">
        <v>490</v>
      </c>
      <c r="D26" s="181">
        <v>589</v>
      </c>
      <c r="E26" s="180">
        <v>1058</v>
      </c>
      <c r="F26" s="181">
        <v>3502</v>
      </c>
      <c r="G26" s="181">
        <v>4560</v>
      </c>
      <c r="H26" s="180">
        <v>18</v>
      </c>
      <c r="I26" s="181">
        <v>50</v>
      </c>
      <c r="J26" s="181">
        <v>68</v>
      </c>
      <c r="K26" s="180">
        <v>20</v>
      </c>
      <c r="L26" s="181">
        <v>79</v>
      </c>
      <c r="M26" s="181">
        <v>99</v>
      </c>
      <c r="N26" s="24">
        <f t="shared" si="0"/>
        <v>1195</v>
      </c>
      <c r="O26" s="25">
        <f t="shared" si="1"/>
        <v>4121</v>
      </c>
      <c r="P26" s="25">
        <f t="shared" si="2"/>
        <v>5316</v>
      </c>
    </row>
    <row r="27" spans="1:16" ht="10.5">
      <c r="A27" s="174" t="s">
        <v>56</v>
      </c>
      <c r="B27" s="180">
        <v>0</v>
      </c>
      <c r="C27" s="181">
        <v>0</v>
      </c>
      <c r="D27" s="181">
        <v>0</v>
      </c>
      <c r="E27" s="180">
        <v>630</v>
      </c>
      <c r="F27" s="181">
        <v>385</v>
      </c>
      <c r="G27" s="181">
        <v>1015</v>
      </c>
      <c r="H27" s="180">
        <v>51</v>
      </c>
      <c r="I27" s="181">
        <v>17</v>
      </c>
      <c r="J27" s="181">
        <v>68</v>
      </c>
      <c r="K27" s="180">
        <v>20</v>
      </c>
      <c r="L27" s="181">
        <v>13</v>
      </c>
      <c r="M27" s="181">
        <v>33</v>
      </c>
      <c r="N27" s="24">
        <f t="shared" si="0"/>
        <v>701</v>
      </c>
      <c r="O27" s="25">
        <f t="shared" si="1"/>
        <v>415</v>
      </c>
      <c r="P27" s="25">
        <f t="shared" si="2"/>
        <v>1116</v>
      </c>
    </row>
    <row r="28" spans="1:16" ht="10.5">
      <c r="A28" s="174" t="s">
        <v>19</v>
      </c>
      <c r="B28" s="180">
        <v>0</v>
      </c>
      <c r="C28" s="181">
        <v>0</v>
      </c>
      <c r="D28" s="181">
        <v>0</v>
      </c>
      <c r="E28" s="180">
        <v>0</v>
      </c>
      <c r="F28" s="181">
        <v>0</v>
      </c>
      <c r="G28" s="181">
        <v>0</v>
      </c>
      <c r="H28" s="180">
        <v>14</v>
      </c>
      <c r="I28" s="181">
        <v>4</v>
      </c>
      <c r="J28" s="181">
        <v>18</v>
      </c>
      <c r="K28" s="180">
        <v>0</v>
      </c>
      <c r="L28" s="181">
        <v>0</v>
      </c>
      <c r="M28" s="181">
        <v>0</v>
      </c>
      <c r="N28" s="24">
        <f t="shared" si="0"/>
        <v>14</v>
      </c>
      <c r="O28" s="25">
        <f t="shared" si="1"/>
        <v>4</v>
      </c>
      <c r="P28" s="25">
        <f t="shared" si="2"/>
        <v>18</v>
      </c>
    </row>
    <row r="29" spans="1:16" ht="10.5">
      <c r="A29" s="174" t="s">
        <v>111</v>
      </c>
      <c r="B29" s="180">
        <v>11</v>
      </c>
      <c r="C29" s="181">
        <v>8</v>
      </c>
      <c r="D29" s="181">
        <v>19</v>
      </c>
      <c r="E29" s="180">
        <v>0</v>
      </c>
      <c r="F29" s="181">
        <v>0</v>
      </c>
      <c r="G29" s="181">
        <v>0</v>
      </c>
      <c r="H29" s="180">
        <v>0</v>
      </c>
      <c r="I29" s="181">
        <v>0</v>
      </c>
      <c r="J29" s="181">
        <v>0</v>
      </c>
      <c r="K29" s="180">
        <v>7</v>
      </c>
      <c r="L29" s="181">
        <v>9</v>
      </c>
      <c r="M29" s="181">
        <v>16</v>
      </c>
      <c r="N29" s="24">
        <f t="shared" si="0"/>
        <v>18</v>
      </c>
      <c r="O29" s="25">
        <f t="shared" si="1"/>
        <v>17</v>
      </c>
      <c r="P29" s="25">
        <f t="shared" si="2"/>
        <v>35</v>
      </c>
    </row>
    <row r="30" spans="1:16" ht="10.5">
      <c r="A30" s="174" t="s">
        <v>57</v>
      </c>
      <c r="B30" s="180">
        <v>0</v>
      </c>
      <c r="C30" s="181">
        <v>0</v>
      </c>
      <c r="D30" s="181">
        <v>0</v>
      </c>
      <c r="E30" s="180">
        <v>7</v>
      </c>
      <c r="F30" s="181">
        <v>42</v>
      </c>
      <c r="G30" s="181">
        <v>49</v>
      </c>
      <c r="H30" s="180">
        <v>0</v>
      </c>
      <c r="I30" s="181">
        <v>0</v>
      </c>
      <c r="J30" s="181">
        <v>0</v>
      </c>
      <c r="K30" s="180">
        <v>0</v>
      </c>
      <c r="L30" s="181">
        <v>0</v>
      </c>
      <c r="M30" s="181">
        <v>0</v>
      </c>
      <c r="N30" s="24">
        <f t="shared" si="0"/>
        <v>7</v>
      </c>
      <c r="O30" s="25">
        <f t="shared" si="1"/>
        <v>42</v>
      </c>
      <c r="P30" s="25">
        <f t="shared" si="2"/>
        <v>49</v>
      </c>
    </row>
    <row r="31" spans="1:16" ht="10.5">
      <c r="A31" s="27" t="s">
        <v>8</v>
      </c>
      <c r="B31" s="28">
        <f>SUM(B11:B30)</f>
        <v>4973</v>
      </c>
      <c r="C31" s="29">
        <f>SUM(C11:C30)</f>
        <v>5227</v>
      </c>
      <c r="D31" s="29">
        <f aca="true" t="shared" si="3" ref="D31:M31">SUM(D11:D30)</f>
        <v>10200</v>
      </c>
      <c r="E31" s="28">
        <f>SUM(E11:E30)</f>
        <v>21002</v>
      </c>
      <c r="F31" s="29">
        <f t="shared" si="3"/>
        <v>22430</v>
      </c>
      <c r="G31" s="29">
        <f t="shared" si="3"/>
        <v>43432</v>
      </c>
      <c r="H31" s="28">
        <f t="shared" si="3"/>
        <v>729</v>
      </c>
      <c r="I31" s="29">
        <f t="shared" si="3"/>
        <v>342</v>
      </c>
      <c r="J31" s="29">
        <f t="shared" si="3"/>
        <v>1071</v>
      </c>
      <c r="K31" s="28">
        <f t="shared" si="3"/>
        <v>1052</v>
      </c>
      <c r="L31" s="29">
        <f>SUM(L11:L30)</f>
        <v>780</v>
      </c>
      <c r="M31" s="29">
        <f t="shared" si="3"/>
        <v>1832</v>
      </c>
      <c r="N31" s="28">
        <f>SUM(K31,H31,E31,B31)</f>
        <v>27756</v>
      </c>
      <c r="O31" s="29">
        <f>SUM(L31,I31,F31,C31)</f>
        <v>28779</v>
      </c>
      <c r="P31" s="29">
        <f>SUM(N31:O31)</f>
        <v>56535</v>
      </c>
    </row>
  </sheetData>
  <sheetProtection/>
  <mergeCells count="2">
    <mergeCell ref="B8:D8"/>
    <mergeCell ref="B9:D9"/>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P20"/>
  <sheetViews>
    <sheetView zoomScale="115" zoomScaleNormal="115" zoomScalePageLayoutView="0" workbookViewId="0" topLeftCell="A1">
      <selection activeCell="A50" sqref="A50"/>
    </sheetView>
  </sheetViews>
  <sheetFormatPr defaultColWidth="9.33203125" defaultRowHeight="11.25"/>
  <cols>
    <col min="1" max="1" width="61.16015625" style="196" customWidth="1"/>
    <col min="2" max="15" width="8.33203125" style="196" customWidth="1"/>
    <col min="16" max="16384" width="9.33203125" style="195" customWidth="1"/>
  </cols>
  <sheetData>
    <row r="1" spans="1:15" ht="10.5">
      <c r="A1" s="41"/>
      <c r="B1" s="43"/>
      <c r="C1" s="44"/>
      <c r="D1" s="44"/>
      <c r="E1" s="44"/>
      <c r="F1" s="44"/>
      <c r="G1" s="44"/>
      <c r="H1" s="44"/>
      <c r="I1" s="44"/>
      <c r="J1" s="44"/>
      <c r="K1" s="44"/>
      <c r="L1" s="44"/>
      <c r="M1" s="44"/>
      <c r="N1" s="44"/>
      <c r="O1" s="44"/>
    </row>
    <row r="2" spans="1:16" ht="10.5">
      <c r="A2" s="326" t="s">
        <v>372</v>
      </c>
      <c r="B2" s="326"/>
      <c r="C2" s="326"/>
      <c r="D2" s="326"/>
      <c r="E2" s="326"/>
      <c r="F2" s="326"/>
      <c r="G2" s="326"/>
      <c r="H2" s="326"/>
      <c r="I2" s="326"/>
      <c r="J2" s="326"/>
      <c r="K2" s="326"/>
      <c r="L2" s="326"/>
      <c r="M2" s="326"/>
      <c r="N2" s="326"/>
      <c r="O2" s="326"/>
      <c r="P2" s="326"/>
    </row>
    <row r="3" spans="1:16" s="284" customFormat="1" ht="12">
      <c r="A3" s="325" t="s">
        <v>463</v>
      </c>
      <c r="B3" s="325"/>
      <c r="C3" s="325"/>
      <c r="D3" s="325"/>
      <c r="E3" s="325"/>
      <c r="F3" s="325"/>
      <c r="G3" s="325"/>
      <c r="H3" s="325"/>
      <c r="I3" s="325"/>
      <c r="J3" s="325"/>
      <c r="K3" s="325"/>
      <c r="L3" s="325"/>
      <c r="M3" s="325"/>
      <c r="N3" s="325"/>
      <c r="O3" s="325"/>
      <c r="P3" s="325"/>
    </row>
    <row r="4" spans="1:15" ht="11.25" thickBot="1">
      <c r="A4" s="45"/>
      <c r="B4" s="45"/>
      <c r="C4" s="46"/>
      <c r="D4" s="46"/>
      <c r="E4" s="46"/>
      <c r="F4" s="46"/>
      <c r="G4" s="46"/>
      <c r="H4" s="46"/>
      <c r="I4" s="46"/>
      <c r="J4" s="46"/>
      <c r="K4" s="46"/>
      <c r="L4" s="46"/>
      <c r="M4" s="46"/>
      <c r="N4" s="46"/>
      <c r="O4" s="46"/>
    </row>
    <row r="5" spans="1:16" s="196" customFormat="1" ht="10.5">
      <c r="A5" s="47"/>
      <c r="B5" s="305" t="s">
        <v>36</v>
      </c>
      <c r="C5" s="306"/>
      <c r="D5" s="307"/>
      <c r="E5" s="73"/>
      <c r="F5" s="48" t="s">
        <v>24</v>
      </c>
      <c r="G5" s="50"/>
      <c r="H5" s="49"/>
      <c r="I5" s="48" t="s">
        <v>25</v>
      </c>
      <c r="J5" s="50"/>
      <c r="K5" s="49"/>
      <c r="L5" s="48" t="s">
        <v>26</v>
      </c>
      <c r="M5" s="50"/>
      <c r="N5" s="49"/>
      <c r="O5" s="48" t="s">
        <v>8</v>
      </c>
      <c r="P5" s="51"/>
    </row>
    <row r="6" spans="1:16" s="196" customFormat="1" ht="10.5">
      <c r="A6" s="37"/>
      <c r="B6" s="308" t="s">
        <v>38</v>
      </c>
      <c r="C6" s="309"/>
      <c r="D6" s="310"/>
      <c r="E6" s="145"/>
      <c r="F6" s="144"/>
      <c r="G6" s="143"/>
      <c r="H6" s="145"/>
      <c r="I6" s="144"/>
      <c r="J6" s="143"/>
      <c r="K6" s="145"/>
      <c r="L6" s="144"/>
      <c r="M6" s="146"/>
      <c r="N6" s="145"/>
      <c r="O6" s="144"/>
      <c r="P6" s="143"/>
    </row>
    <row r="7" spans="1:16" s="196" customFormat="1" ht="10.5">
      <c r="A7" s="53"/>
      <c r="B7" s="142" t="s">
        <v>243</v>
      </c>
      <c r="C7" s="141" t="s">
        <v>7</v>
      </c>
      <c r="D7" s="140" t="s">
        <v>9</v>
      </c>
      <c r="E7" s="142" t="s">
        <v>243</v>
      </c>
      <c r="F7" s="141" t="s">
        <v>7</v>
      </c>
      <c r="G7" s="140" t="s">
        <v>9</v>
      </c>
      <c r="H7" s="142" t="s">
        <v>243</v>
      </c>
      <c r="I7" s="141" t="s">
        <v>7</v>
      </c>
      <c r="J7" s="140" t="s">
        <v>9</v>
      </c>
      <c r="K7" s="142" t="s">
        <v>243</v>
      </c>
      <c r="L7" s="141" t="s">
        <v>7</v>
      </c>
      <c r="M7" s="140" t="s">
        <v>9</v>
      </c>
      <c r="N7" s="142" t="s">
        <v>243</v>
      </c>
      <c r="O7" s="141" t="s">
        <v>7</v>
      </c>
      <c r="P7" s="140" t="s">
        <v>9</v>
      </c>
    </row>
    <row r="8" spans="1:16" s="196" customFormat="1" ht="10.5">
      <c r="A8" s="102"/>
      <c r="B8" s="22"/>
      <c r="C8" s="25"/>
      <c r="D8" s="139"/>
      <c r="E8" s="25"/>
      <c r="F8" s="25"/>
      <c r="G8" s="139"/>
      <c r="H8" s="25"/>
      <c r="I8" s="25"/>
      <c r="J8" s="25"/>
      <c r="K8" s="24"/>
      <c r="L8" s="25"/>
      <c r="M8" s="139"/>
      <c r="N8" s="24"/>
      <c r="O8" s="25"/>
      <c r="P8" s="25"/>
    </row>
    <row r="9" spans="1:16" s="196" customFormat="1" ht="10.5">
      <c r="A9" s="102" t="s">
        <v>371</v>
      </c>
      <c r="B9" s="66">
        <v>439</v>
      </c>
      <c r="C9" s="67">
        <v>222</v>
      </c>
      <c r="D9" s="207">
        <f>SUM(B9:C9)</f>
        <v>661</v>
      </c>
      <c r="E9" s="67">
        <v>905</v>
      </c>
      <c r="F9" s="67">
        <v>448</v>
      </c>
      <c r="G9" s="207">
        <f>SUM(E9:F9)</f>
        <v>1353</v>
      </c>
      <c r="H9" s="67">
        <v>95</v>
      </c>
      <c r="I9" s="67">
        <v>27</v>
      </c>
      <c r="J9" s="207">
        <f>SUM(H9:I9)</f>
        <v>122</v>
      </c>
      <c r="K9" s="66">
        <v>145</v>
      </c>
      <c r="L9" s="67">
        <v>113</v>
      </c>
      <c r="M9" s="207">
        <f>SUM(K9:L9)</f>
        <v>258</v>
      </c>
      <c r="N9" s="66">
        <f>B9+E9+H9+K9</f>
        <v>1584</v>
      </c>
      <c r="O9" s="67">
        <f>C9+F9+I9+L9</f>
        <v>810</v>
      </c>
      <c r="P9" s="67">
        <f>D9+G9+J9+M9</f>
        <v>2394</v>
      </c>
    </row>
    <row r="10" spans="1:16" s="196" customFormat="1" ht="10.5">
      <c r="A10" s="102"/>
      <c r="B10" s="66"/>
      <c r="C10" s="67"/>
      <c r="D10" s="207"/>
      <c r="E10" s="67"/>
      <c r="F10" s="67"/>
      <c r="G10" s="207"/>
      <c r="H10" s="67"/>
      <c r="I10" s="67"/>
      <c r="J10" s="67"/>
      <c r="K10" s="66"/>
      <c r="L10" s="67"/>
      <c r="M10" s="207"/>
      <c r="N10" s="66"/>
      <c r="O10" s="67"/>
      <c r="P10" s="67"/>
    </row>
    <row r="11" spans="1:16" s="196" customFormat="1" ht="10.5">
      <c r="A11" s="102" t="s">
        <v>370</v>
      </c>
      <c r="B11" s="66">
        <v>92</v>
      </c>
      <c r="C11" s="67">
        <v>39</v>
      </c>
      <c r="D11" s="207">
        <f>SUM(B11:C11)</f>
        <v>131</v>
      </c>
      <c r="E11" s="67">
        <v>283</v>
      </c>
      <c r="F11" s="67">
        <v>119</v>
      </c>
      <c r="G11" s="207">
        <f>SUM(E11:F11)</f>
        <v>402</v>
      </c>
      <c r="H11" s="67">
        <v>18</v>
      </c>
      <c r="I11" s="67">
        <v>7</v>
      </c>
      <c r="J11" s="207">
        <f>SUM(H11:I11)</f>
        <v>25</v>
      </c>
      <c r="K11" s="66">
        <v>20</v>
      </c>
      <c r="L11" s="67">
        <v>24</v>
      </c>
      <c r="M11" s="207">
        <f>SUM(K11:L11)</f>
        <v>44</v>
      </c>
      <c r="N11" s="66">
        <f aca="true" t="shared" si="0" ref="N11:P13">B11+E11+H11+K11</f>
        <v>413</v>
      </c>
      <c r="O11" s="67">
        <f t="shared" si="0"/>
        <v>189</v>
      </c>
      <c r="P11" s="67">
        <f t="shared" si="0"/>
        <v>602</v>
      </c>
    </row>
    <row r="12" spans="1:16" s="196" customFormat="1" ht="10.5">
      <c r="A12" s="82" t="s">
        <v>369</v>
      </c>
      <c r="B12" s="66">
        <v>146</v>
      </c>
      <c r="C12" s="67">
        <v>77</v>
      </c>
      <c r="D12" s="207">
        <f>SUM(B12:C12)</f>
        <v>223</v>
      </c>
      <c r="E12" s="66">
        <v>252</v>
      </c>
      <c r="F12" s="67">
        <v>145</v>
      </c>
      <c r="G12" s="207">
        <f>SUM(E12:F12)</f>
        <v>397</v>
      </c>
      <c r="H12" s="66">
        <v>30</v>
      </c>
      <c r="I12" s="67">
        <v>8</v>
      </c>
      <c r="J12" s="207">
        <f>SUM(H12:I12)</f>
        <v>38</v>
      </c>
      <c r="K12" s="66">
        <v>23</v>
      </c>
      <c r="L12" s="67">
        <v>24</v>
      </c>
      <c r="M12" s="207">
        <f>SUM(K12:L12)</f>
        <v>47</v>
      </c>
      <c r="N12" s="66">
        <f t="shared" si="0"/>
        <v>451</v>
      </c>
      <c r="O12" s="67">
        <f t="shared" si="0"/>
        <v>254</v>
      </c>
      <c r="P12" s="67">
        <f t="shared" si="0"/>
        <v>705</v>
      </c>
    </row>
    <row r="13" spans="1:16" s="196" customFormat="1" ht="10.5">
      <c r="A13" s="102" t="s">
        <v>368</v>
      </c>
      <c r="B13" s="24">
        <v>148</v>
      </c>
      <c r="C13" s="25">
        <v>82</v>
      </c>
      <c r="D13" s="139">
        <f>SUM(B13:C13)</f>
        <v>230</v>
      </c>
      <c r="E13" s="25">
        <v>251</v>
      </c>
      <c r="F13" s="25">
        <v>153</v>
      </c>
      <c r="G13" s="139">
        <f>SUM(E13:F13)</f>
        <v>404</v>
      </c>
      <c r="H13" s="25">
        <v>32</v>
      </c>
      <c r="I13" s="25">
        <v>12</v>
      </c>
      <c r="J13" s="139">
        <f>SUM(H13:I13)</f>
        <v>44</v>
      </c>
      <c r="K13" s="24">
        <v>19</v>
      </c>
      <c r="L13" s="25">
        <v>12</v>
      </c>
      <c r="M13" s="139">
        <f>SUM(K13:L13)</f>
        <v>31</v>
      </c>
      <c r="N13" s="24">
        <f t="shared" si="0"/>
        <v>450</v>
      </c>
      <c r="O13" s="25">
        <f t="shared" si="0"/>
        <v>259</v>
      </c>
      <c r="P13" s="25">
        <f t="shared" si="0"/>
        <v>709</v>
      </c>
    </row>
    <row r="14" spans="1:16" s="196" customFormat="1" ht="10.5">
      <c r="A14" s="102"/>
      <c r="B14" s="24"/>
      <c r="C14" s="25"/>
      <c r="D14" s="139"/>
      <c r="E14" s="25"/>
      <c r="F14" s="25"/>
      <c r="G14" s="139"/>
      <c r="H14" s="25"/>
      <c r="I14" s="25"/>
      <c r="J14" s="139"/>
      <c r="K14" s="24"/>
      <c r="L14" s="25"/>
      <c r="M14" s="139"/>
      <c r="N14" s="24"/>
      <c r="O14" s="25"/>
      <c r="P14" s="25"/>
    </row>
    <row r="16" ht="10.5">
      <c r="A16" s="102" t="s">
        <v>436</v>
      </c>
    </row>
    <row r="17" spans="1:15" ht="10.5">
      <c r="A17" s="102" t="s">
        <v>367</v>
      </c>
      <c r="B17" s="195"/>
      <c r="C17" s="195"/>
      <c r="D17" s="195"/>
      <c r="E17" s="195"/>
      <c r="F17" s="195"/>
      <c r="G17" s="195"/>
      <c r="H17" s="195"/>
      <c r="I17" s="195"/>
      <c r="J17" s="195"/>
      <c r="K17" s="195"/>
      <c r="L17" s="195"/>
      <c r="M17" s="195"/>
      <c r="N17" s="195"/>
      <c r="O17" s="195"/>
    </row>
    <row r="19" spans="1:15" ht="13.5">
      <c r="A19" s="197"/>
      <c r="B19" s="195"/>
      <c r="C19" s="195"/>
      <c r="D19" s="195"/>
      <c r="E19" s="195"/>
      <c r="F19" s="195"/>
      <c r="G19" s="195"/>
      <c r="H19" s="195"/>
      <c r="I19" s="195"/>
      <c r="J19" s="195"/>
      <c r="K19" s="195"/>
      <c r="L19" s="195"/>
      <c r="M19" s="195"/>
      <c r="N19" s="195"/>
      <c r="O19" s="195"/>
    </row>
    <row r="20" ht="9.75">
      <c r="P20" s="196"/>
    </row>
  </sheetData>
  <sheetProtection/>
  <mergeCells count="4">
    <mergeCell ref="B5:D5"/>
    <mergeCell ref="B6:D6"/>
    <mergeCell ref="A3:P3"/>
    <mergeCell ref="A2:P2"/>
  </mergeCells>
  <printOptions/>
  <pageMargins left="0" right="0" top="0.7874015748031497" bottom="0.7874015748031497" header="0.5118110236220472" footer="0.5118110236220472"/>
  <pageSetup fitToHeight="1" fitToWidth="1" horizontalDpi="600" verticalDpi="600" orientation="landscape" paperSize="9" scale="98" r:id="rId1"/>
  <headerFooter alignWithMargins="0">
    <oddFooter>&amp;R&amp;A</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AB21"/>
  <sheetViews>
    <sheetView zoomScale="115" zoomScaleNormal="115" zoomScalePageLayoutView="0" workbookViewId="0" topLeftCell="A1">
      <selection activeCell="A40" sqref="A40"/>
    </sheetView>
  </sheetViews>
  <sheetFormatPr defaultColWidth="9.33203125" defaultRowHeight="11.25" customHeight="1"/>
  <cols>
    <col min="1" max="1" width="56" style="44" customWidth="1"/>
    <col min="2" max="28" width="6.5" style="44" customWidth="1"/>
    <col min="29" max="16384" width="9.33203125" style="44" customWidth="1"/>
  </cols>
  <sheetData>
    <row r="1" ht="11.25" customHeight="1">
      <c r="A1" s="41"/>
    </row>
    <row r="2" spans="1:28" s="72" customFormat="1" ht="11.25" customHeight="1">
      <c r="A2" s="217" t="s">
        <v>372</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row>
    <row r="3" spans="1:28" s="277" customFormat="1" ht="11.25" customHeight="1">
      <c r="A3" s="267" t="s">
        <v>463</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row>
    <row r="4" spans="1:28" s="72" customFormat="1" ht="11.25" customHeight="1">
      <c r="A4" s="327" t="s">
        <v>241</v>
      </c>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row>
    <row r="5" spans="1:28" s="72" customFormat="1" ht="11.25" customHeight="1" thickBot="1">
      <c r="A5" s="217"/>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row>
    <row r="6" spans="1:28" ht="11.25" customHeight="1">
      <c r="A6" s="216"/>
      <c r="B6" s="328" t="s">
        <v>242</v>
      </c>
      <c r="C6" s="329"/>
      <c r="D6" s="329"/>
      <c r="E6" s="329"/>
      <c r="F6" s="329"/>
      <c r="G6" s="329"/>
      <c r="H6" s="329"/>
      <c r="I6" s="329"/>
      <c r="J6" s="329"/>
      <c r="K6" s="329"/>
      <c r="L6" s="329"/>
      <c r="M6" s="329"/>
      <c r="N6" s="329"/>
      <c r="O6" s="329"/>
      <c r="P6" s="329"/>
      <c r="Q6" s="329"/>
      <c r="R6" s="329"/>
      <c r="S6" s="329"/>
      <c r="T6" s="329"/>
      <c r="U6" s="329"/>
      <c r="V6" s="329"/>
      <c r="W6" s="329"/>
      <c r="X6" s="329"/>
      <c r="Y6" s="329"/>
      <c r="Z6" s="329"/>
      <c r="AA6" s="329"/>
      <c r="AB6" s="329"/>
    </row>
    <row r="7" spans="1:28" ht="11.25" customHeight="1">
      <c r="A7" s="215"/>
      <c r="B7" s="330">
        <v>2003</v>
      </c>
      <c r="C7" s="331"/>
      <c r="D7" s="56">
        <v>2002</v>
      </c>
      <c r="E7" s="57"/>
      <c r="F7" s="55">
        <f>D7-1</f>
        <v>2001</v>
      </c>
      <c r="G7" s="57"/>
      <c r="H7" s="55">
        <f>F7-1</f>
        <v>2000</v>
      </c>
      <c r="I7" s="57"/>
      <c r="J7" s="55">
        <f>H7-1</f>
        <v>1999</v>
      </c>
      <c r="K7" s="57"/>
      <c r="L7" s="55">
        <f>J7-1</f>
        <v>1998</v>
      </c>
      <c r="M7" s="57"/>
      <c r="N7" s="55">
        <f>L7-1</f>
        <v>1997</v>
      </c>
      <c r="O7" s="57"/>
      <c r="P7" s="55">
        <f>N7-1</f>
        <v>1996</v>
      </c>
      <c r="Q7" s="74"/>
      <c r="R7" s="55">
        <f>P7-1</f>
        <v>1995</v>
      </c>
      <c r="S7" s="57"/>
      <c r="T7" s="55">
        <f>R7-1</f>
        <v>1994</v>
      </c>
      <c r="U7" s="74"/>
      <c r="V7" s="55">
        <f>T7-1</f>
        <v>1993</v>
      </c>
      <c r="W7" s="57"/>
      <c r="X7" s="55">
        <f>V7-1</f>
        <v>1992</v>
      </c>
      <c r="Y7" s="57"/>
      <c r="Z7" s="214" t="s">
        <v>8</v>
      </c>
      <c r="AA7" s="57"/>
      <c r="AB7" s="57"/>
    </row>
    <row r="8" spans="1:28" ht="11.25" customHeight="1">
      <c r="A8" s="213"/>
      <c r="B8" s="212" t="s">
        <v>243</v>
      </c>
      <c r="C8" s="78" t="s">
        <v>7</v>
      </c>
      <c r="D8" s="77" t="s">
        <v>243</v>
      </c>
      <c r="E8" s="77" t="s">
        <v>7</v>
      </c>
      <c r="F8" s="212" t="s">
        <v>243</v>
      </c>
      <c r="G8" s="77" t="s">
        <v>7</v>
      </c>
      <c r="H8" s="212" t="s">
        <v>243</v>
      </c>
      <c r="I8" s="77" t="s">
        <v>7</v>
      </c>
      <c r="J8" s="212" t="s">
        <v>243</v>
      </c>
      <c r="K8" s="77" t="s">
        <v>7</v>
      </c>
      <c r="L8" s="212" t="s">
        <v>243</v>
      </c>
      <c r="M8" s="77" t="s">
        <v>7</v>
      </c>
      <c r="N8" s="212" t="s">
        <v>243</v>
      </c>
      <c r="O8" s="77" t="s">
        <v>7</v>
      </c>
      <c r="P8" s="212" t="s">
        <v>243</v>
      </c>
      <c r="Q8" s="77" t="s">
        <v>7</v>
      </c>
      <c r="R8" s="212" t="s">
        <v>243</v>
      </c>
      <c r="S8" s="77" t="s">
        <v>7</v>
      </c>
      <c r="T8" s="212" t="s">
        <v>243</v>
      </c>
      <c r="U8" s="77" t="s">
        <v>7</v>
      </c>
      <c r="V8" s="212" t="s">
        <v>243</v>
      </c>
      <c r="W8" s="77" t="s">
        <v>7</v>
      </c>
      <c r="X8" s="212" t="s">
        <v>243</v>
      </c>
      <c r="Y8" s="77" t="s">
        <v>7</v>
      </c>
      <c r="Z8" s="212" t="s">
        <v>243</v>
      </c>
      <c r="AA8" s="77" t="s">
        <v>7</v>
      </c>
      <c r="AB8" s="77" t="s">
        <v>9</v>
      </c>
    </row>
    <row r="9" spans="1:28" ht="11.25" customHeight="1">
      <c r="A9" s="211"/>
      <c r="B9" s="209"/>
      <c r="C9" s="210"/>
      <c r="D9" s="208"/>
      <c r="E9" s="208"/>
      <c r="F9" s="209"/>
      <c r="G9" s="208"/>
      <c r="H9" s="209"/>
      <c r="I9" s="208"/>
      <c r="J9" s="209"/>
      <c r="K9" s="208"/>
      <c r="L9" s="209"/>
      <c r="M9" s="208"/>
      <c r="N9" s="209"/>
      <c r="O9" s="208"/>
      <c r="P9" s="209"/>
      <c r="Q9" s="208"/>
      <c r="R9" s="209"/>
      <c r="S9" s="208"/>
      <c r="T9" s="209"/>
      <c r="U9" s="208"/>
      <c r="V9" s="209"/>
      <c r="W9" s="208"/>
      <c r="X9" s="209"/>
      <c r="Y9" s="208"/>
      <c r="Z9" s="209"/>
      <c r="AA9" s="208"/>
      <c r="AB9" s="208"/>
    </row>
    <row r="10" spans="1:28" ht="11.25" customHeight="1">
      <c r="A10" s="102" t="s">
        <v>371</v>
      </c>
      <c r="B10" s="66">
        <v>0</v>
      </c>
      <c r="C10" s="207">
        <v>1</v>
      </c>
      <c r="D10" s="71">
        <v>18</v>
      </c>
      <c r="E10" s="71">
        <v>11</v>
      </c>
      <c r="F10" s="66">
        <v>74</v>
      </c>
      <c r="G10" s="71">
        <v>44</v>
      </c>
      <c r="H10" s="66">
        <v>254</v>
      </c>
      <c r="I10" s="71">
        <v>130</v>
      </c>
      <c r="J10" s="66">
        <v>375</v>
      </c>
      <c r="K10" s="71">
        <v>191</v>
      </c>
      <c r="L10" s="66">
        <v>353</v>
      </c>
      <c r="M10" s="71">
        <v>199</v>
      </c>
      <c r="N10" s="66">
        <v>244</v>
      </c>
      <c r="O10" s="71">
        <v>109</v>
      </c>
      <c r="P10" s="66">
        <v>142</v>
      </c>
      <c r="Q10" s="71">
        <v>73</v>
      </c>
      <c r="R10" s="66">
        <v>52</v>
      </c>
      <c r="S10" s="71">
        <v>30</v>
      </c>
      <c r="T10" s="66">
        <v>40</v>
      </c>
      <c r="U10" s="71">
        <v>10</v>
      </c>
      <c r="V10" s="66">
        <v>23</v>
      </c>
      <c r="W10" s="71">
        <v>11</v>
      </c>
      <c r="X10" s="66">
        <v>9</v>
      </c>
      <c r="Y10" s="71">
        <v>1</v>
      </c>
      <c r="Z10" s="66">
        <f>B10+D10+F10+H10+J10+L10+N10+P10+R10+T10+V10+X10</f>
        <v>1584</v>
      </c>
      <c r="AA10" s="71">
        <f>C10++E10+G10+I10+K10+M10+O10+Q10+S10+U10+W10+Y10</f>
        <v>810</v>
      </c>
      <c r="AB10" s="71">
        <f>SUM(Z10:AA10)</f>
        <v>2394</v>
      </c>
    </row>
    <row r="11" spans="1:28" ht="11.25" customHeight="1">
      <c r="A11" s="102"/>
      <c r="B11" s="291"/>
      <c r="C11" s="292"/>
      <c r="D11" s="293"/>
      <c r="E11" s="293"/>
      <c r="F11" s="66"/>
      <c r="G11" s="71"/>
      <c r="H11" s="66"/>
      <c r="I11" s="71"/>
      <c r="J11" s="66"/>
      <c r="K11" s="71"/>
      <c r="L11" s="66"/>
      <c r="M11" s="71"/>
      <c r="N11" s="66"/>
      <c r="O11" s="71"/>
      <c r="P11" s="66"/>
      <c r="Q11" s="71"/>
      <c r="R11" s="66"/>
      <c r="S11" s="71"/>
      <c r="T11" s="66"/>
      <c r="U11" s="71"/>
      <c r="V11" s="66"/>
      <c r="W11" s="71"/>
      <c r="X11" s="66"/>
      <c r="Y11" s="71"/>
      <c r="Z11" s="66"/>
      <c r="AA11" s="71"/>
      <c r="AB11" s="71"/>
    </row>
    <row r="12" spans="1:28" ht="11.25" customHeight="1">
      <c r="A12" s="102" t="s">
        <v>370</v>
      </c>
      <c r="B12" s="66">
        <v>0</v>
      </c>
      <c r="C12" s="207">
        <v>0</v>
      </c>
      <c r="D12" s="71">
        <v>7</v>
      </c>
      <c r="E12" s="71">
        <v>6</v>
      </c>
      <c r="F12" s="66">
        <v>38</v>
      </c>
      <c r="G12" s="71">
        <v>30</v>
      </c>
      <c r="H12" s="66">
        <v>127</v>
      </c>
      <c r="I12" s="71">
        <v>65</v>
      </c>
      <c r="J12" s="66">
        <v>106</v>
      </c>
      <c r="K12" s="71">
        <v>37</v>
      </c>
      <c r="L12" s="66">
        <v>62</v>
      </c>
      <c r="M12" s="71">
        <v>24</v>
      </c>
      <c r="N12" s="66">
        <v>37</v>
      </c>
      <c r="O12" s="71">
        <v>11</v>
      </c>
      <c r="P12" s="66">
        <v>19</v>
      </c>
      <c r="Q12" s="71">
        <v>10</v>
      </c>
      <c r="R12" s="66">
        <v>11</v>
      </c>
      <c r="S12" s="71">
        <v>4</v>
      </c>
      <c r="T12" s="66">
        <v>3</v>
      </c>
      <c r="U12" s="71">
        <v>0</v>
      </c>
      <c r="V12" s="66">
        <v>2</v>
      </c>
      <c r="W12" s="71">
        <v>2</v>
      </c>
      <c r="X12" s="66">
        <v>1</v>
      </c>
      <c r="Y12" s="71">
        <v>0</v>
      </c>
      <c r="Z12" s="66">
        <f>B12+D12+F12+H12+J12+L12+N12+P12+R12+T12+V12+X12</f>
        <v>413</v>
      </c>
      <c r="AA12" s="71">
        <f>C12++E12+G12+I12+K12+M12+O12+Q12+S12+U12+W12+Y12</f>
        <v>189</v>
      </c>
      <c r="AB12" s="71">
        <f>SUM(Z12:AA12)</f>
        <v>602</v>
      </c>
    </row>
    <row r="13" spans="1:28" ht="11.25" customHeight="1">
      <c r="A13" s="82" t="s">
        <v>369</v>
      </c>
      <c r="B13" s="66">
        <v>0</v>
      </c>
      <c r="C13" s="207">
        <v>0</v>
      </c>
      <c r="D13" s="71">
        <v>0</v>
      </c>
      <c r="E13" s="71">
        <v>0</v>
      </c>
      <c r="F13" s="66">
        <v>0</v>
      </c>
      <c r="G13" s="71">
        <v>0</v>
      </c>
      <c r="H13" s="66">
        <v>53</v>
      </c>
      <c r="I13" s="71">
        <v>29</v>
      </c>
      <c r="J13" s="66">
        <v>127</v>
      </c>
      <c r="K13" s="71">
        <v>78</v>
      </c>
      <c r="L13" s="66">
        <v>123</v>
      </c>
      <c r="M13" s="71">
        <v>70</v>
      </c>
      <c r="N13" s="66">
        <v>84</v>
      </c>
      <c r="O13" s="71">
        <v>40</v>
      </c>
      <c r="P13" s="66">
        <v>37</v>
      </c>
      <c r="Q13" s="71">
        <v>26</v>
      </c>
      <c r="R13" s="66">
        <v>12</v>
      </c>
      <c r="S13" s="71">
        <v>6</v>
      </c>
      <c r="T13" s="66">
        <v>10</v>
      </c>
      <c r="U13" s="71">
        <v>1</v>
      </c>
      <c r="V13" s="66">
        <v>3</v>
      </c>
      <c r="W13" s="71">
        <v>4</v>
      </c>
      <c r="X13" s="66">
        <v>2</v>
      </c>
      <c r="Y13" s="71">
        <v>0</v>
      </c>
      <c r="Z13" s="66">
        <f>B13+D13+F13+H13+J13+L13+N13+P13+R13+T13+V13+X13</f>
        <v>451</v>
      </c>
      <c r="AA13" s="71">
        <f>C13++E13+G13+I13+K13+M13+O13+Q13+S13+U13+W13+Y13</f>
        <v>254</v>
      </c>
      <c r="AB13" s="71">
        <f>SUM(Z13:AA13)</f>
        <v>705</v>
      </c>
    </row>
    <row r="14" spans="1:28" ht="11.25" customHeight="1">
      <c r="A14" s="102" t="s">
        <v>368</v>
      </c>
      <c r="B14" s="66">
        <v>0</v>
      </c>
      <c r="C14" s="207">
        <v>0</v>
      </c>
      <c r="D14" s="71">
        <v>0</v>
      </c>
      <c r="E14" s="71">
        <v>0</v>
      </c>
      <c r="F14" s="66">
        <v>0</v>
      </c>
      <c r="G14" s="71">
        <v>0</v>
      </c>
      <c r="H14" s="66">
        <v>0</v>
      </c>
      <c r="I14" s="71">
        <v>0</v>
      </c>
      <c r="J14" s="66">
        <v>82</v>
      </c>
      <c r="K14" s="71">
        <v>57</v>
      </c>
      <c r="L14" s="66">
        <v>158</v>
      </c>
      <c r="M14" s="71">
        <v>89</v>
      </c>
      <c r="N14" s="66">
        <v>113</v>
      </c>
      <c r="O14" s="71">
        <v>61</v>
      </c>
      <c r="P14" s="66">
        <v>58</v>
      </c>
      <c r="Q14" s="71">
        <v>31</v>
      </c>
      <c r="R14" s="66">
        <v>20</v>
      </c>
      <c r="S14" s="71">
        <v>10</v>
      </c>
      <c r="T14" s="66">
        <v>13</v>
      </c>
      <c r="U14" s="71">
        <v>6</v>
      </c>
      <c r="V14" s="66">
        <v>5</v>
      </c>
      <c r="W14" s="71">
        <v>5</v>
      </c>
      <c r="X14" s="66">
        <v>1</v>
      </c>
      <c r="Y14" s="71">
        <v>0</v>
      </c>
      <c r="Z14" s="66">
        <f>B14+D14+F14+H14+J14+L14+N14+P14+R14+T14+V14+X14</f>
        <v>450</v>
      </c>
      <c r="AA14" s="71">
        <f>C14++E14+G14+I14+K14+M14+O14+Q14+S14+U14+W14+Y14</f>
        <v>259</v>
      </c>
      <c r="AB14" s="71">
        <f>SUM(Z14:AA14)</f>
        <v>709</v>
      </c>
    </row>
    <row r="15" spans="1:28" s="72" customFormat="1" ht="11.25" customHeight="1">
      <c r="A15" s="206"/>
      <c r="B15" s="204"/>
      <c r="C15" s="204"/>
      <c r="D15" s="204"/>
      <c r="E15" s="204"/>
      <c r="F15" s="205"/>
      <c r="G15" s="204"/>
      <c r="H15" s="204"/>
      <c r="I15" s="204"/>
      <c r="J15" s="204"/>
      <c r="K15" s="204"/>
      <c r="L15" s="204"/>
      <c r="M15" s="204"/>
      <c r="N15" s="204"/>
      <c r="O15" s="204"/>
      <c r="P15" s="204"/>
      <c r="Q15" s="204"/>
      <c r="R15" s="204"/>
      <c r="S15" s="204"/>
      <c r="T15" s="204"/>
      <c r="U15" s="204"/>
      <c r="V15" s="204"/>
      <c r="W15" s="204"/>
      <c r="X15" s="204"/>
      <c r="Y15" s="204"/>
      <c r="Z15" s="204"/>
      <c r="AA15" s="204"/>
      <c r="AB15" s="204"/>
    </row>
    <row r="16" ht="11.25" customHeight="1">
      <c r="A16" s="102" t="s">
        <v>436</v>
      </c>
    </row>
    <row r="17" spans="1:20" s="195" customFormat="1" ht="10.5">
      <c r="A17" s="102" t="s">
        <v>367</v>
      </c>
      <c r="B17" s="196"/>
      <c r="C17" s="196"/>
      <c r="D17" s="196"/>
      <c r="E17" s="196"/>
      <c r="F17" s="196"/>
      <c r="G17" s="196"/>
      <c r="H17" s="196"/>
      <c r="I17" s="196"/>
      <c r="J17" s="196"/>
      <c r="K17" s="196"/>
      <c r="L17" s="196"/>
      <c r="M17" s="196"/>
      <c r="N17" s="196"/>
      <c r="O17" s="196"/>
      <c r="P17" s="196"/>
      <c r="Q17" s="196"/>
      <c r="R17" s="196"/>
      <c r="S17" s="196"/>
      <c r="T17" s="196"/>
    </row>
    <row r="19" spans="1:28" ht="11.25" customHeight="1">
      <c r="A19" s="203"/>
      <c r="B19" s="203"/>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row>
    <row r="20" spans="2:26" ht="11.25" customHeight="1">
      <c r="B20" s="62"/>
      <c r="C20" s="62"/>
      <c r="D20" s="62"/>
      <c r="E20" s="62"/>
      <c r="F20" s="62"/>
      <c r="G20" s="62"/>
      <c r="H20" s="62"/>
      <c r="I20" s="62"/>
      <c r="J20" s="62"/>
      <c r="K20" s="62"/>
      <c r="L20" s="62"/>
      <c r="M20" s="62"/>
      <c r="N20" s="62"/>
      <c r="O20" s="62"/>
      <c r="P20" s="62"/>
      <c r="Q20" s="62"/>
      <c r="R20" s="62"/>
      <c r="S20" s="62"/>
      <c r="T20" s="62"/>
      <c r="U20" s="62"/>
      <c r="V20" s="62"/>
      <c r="W20" s="62"/>
      <c r="X20" s="62"/>
      <c r="Y20" s="62"/>
      <c r="Z20" s="62"/>
    </row>
    <row r="21" spans="2:26" ht="11.25" customHeight="1">
      <c r="B21" s="62"/>
      <c r="C21" s="62"/>
      <c r="D21" s="62"/>
      <c r="E21" s="62"/>
      <c r="F21" s="62"/>
      <c r="G21" s="62"/>
      <c r="H21" s="62"/>
      <c r="I21" s="62"/>
      <c r="J21" s="62"/>
      <c r="K21" s="62"/>
      <c r="L21" s="62"/>
      <c r="M21" s="62"/>
      <c r="N21" s="62"/>
      <c r="O21" s="62"/>
      <c r="P21" s="62"/>
      <c r="Q21" s="62"/>
      <c r="R21" s="62"/>
      <c r="S21" s="62"/>
      <c r="T21" s="62"/>
      <c r="U21" s="62"/>
      <c r="V21" s="62"/>
      <c r="W21" s="62"/>
      <c r="X21" s="62"/>
      <c r="Y21" s="62"/>
      <c r="Z21" s="62"/>
    </row>
  </sheetData>
  <sheetProtection/>
  <mergeCells count="3">
    <mergeCell ref="A4:AB4"/>
    <mergeCell ref="B6:AB6"/>
    <mergeCell ref="B7:C7"/>
  </mergeCells>
  <printOptions horizontalCentered="1"/>
  <pageMargins left="0" right="0" top="0.7874015748031497" bottom="0.1968503937007874" header="0.11811023622047245" footer="0.11811023622047245"/>
  <pageSetup fitToHeight="1" fitToWidth="1" horizontalDpi="600" verticalDpi="600" orientation="landscape" paperSize="9" scale="67" r:id="rId1"/>
  <headerFooter alignWithMargins="0">
    <oddFooter>&amp;R&amp;A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AN44"/>
  <sheetViews>
    <sheetView zoomScale="115" zoomScaleNormal="115" zoomScalePageLayoutView="0" workbookViewId="0" topLeftCell="A1">
      <selection activeCell="A52" sqref="A52"/>
    </sheetView>
  </sheetViews>
  <sheetFormatPr defaultColWidth="9.33203125" defaultRowHeight="11.25"/>
  <cols>
    <col min="1" max="1" width="24.16015625" style="196" customWidth="1"/>
    <col min="2" max="21" width="9.33203125" style="196" customWidth="1"/>
    <col min="22" max="22" width="9.33203125" style="195" customWidth="1"/>
    <col min="23" max="16384" width="9.33203125" style="196" customWidth="1"/>
  </cols>
  <sheetData>
    <row r="1" spans="1:19" ht="10.5">
      <c r="A1" s="41"/>
      <c r="B1" s="43"/>
      <c r="D1" s="44"/>
      <c r="E1" s="44"/>
      <c r="F1" s="44"/>
      <c r="G1" s="44"/>
      <c r="H1" s="44"/>
      <c r="I1" s="44"/>
      <c r="J1" s="44"/>
      <c r="K1" s="44"/>
      <c r="L1" s="44"/>
      <c r="M1" s="44"/>
      <c r="N1" s="44"/>
      <c r="O1" s="44"/>
      <c r="P1" s="44"/>
      <c r="Q1" s="44"/>
      <c r="R1" s="44"/>
      <c r="S1" s="44"/>
    </row>
    <row r="2" spans="1:22" ht="10.5">
      <c r="A2" s="326" t="s">
        <v>375</v>
      </c>
      <c r="B2" s="326"/>
      <c r="C2" s="326"/>
      <c r="D2" s="326"/>
      <c r="E2" s="326"/>
      <c r="F2" s="326"/>
      <c r="G2" s="326"/>
      <c r="H2" s="326"/>
      <c r="I2" s="326"/>
      <c r="J2" s="326"/>
      <c r="K2" s="326"/>
      <c r="L2" s="326"/>
      <c r="M2" s="326"/>
      <c r="N2" s="326"/>
      <c r="O2" s="326"/>
      <c r="P2" s="326"/>
      <c r="Q2" s="326"/>
      <c r="R2" s="326"/>
      <c r="S2" s="326"/>
      <c r="T2" s="326"/>
      <c r="U2" s="326"/>
      <c r="V2" s="326"/>
    </row>
    <row r="3" spans="1:22" s="287" customFormat="1" ht="12">
      <c r="A3" s="267" t="s">
        <v>463</v>
      </c>
      <c r="B3" s="267"/>
      <c r="C3" s="267"/>
      <c r="D3" s="267"/>
      <c r="E3" s="267"/>
      <c r="F3" s="267"/>
      <c r="G3" s="267"/>
      <c r="H3" s="267"/>
      <c r="I3" s="267"/>
      <c r="J3" s="267"/>
      <c r="K3" s="267"/>
      <c r="L3" s="267"/>
      <c r="M3" s="267"/>
      <c r="N3" s="267"/>
      <c r="O3" s="267"/>
      <c r="P3" s="267"/>
      <c r="Q3" s="267"/>
      <c r="R3" s="267"/>
      <c r="S3" s="267"/>
      <c r="T3" s="267"/>
      <c r="U3" s="267"/>
      <c r="V3" s="267"/>
    </row>
    <row r="4" spans="1:19" ht="12">
      <c r="A4" s="79"/>
      <c r="B4" s="45"/>
      <c r="C4" s="45"/>
      <c r="D4" s="46"/>
      <c r="E4" s="46"/>
      <c r="F4" s="46"/>
      <c r="G4" s="46"/>
      <c r="H4" s="46"/>
      <c r="I4" s="46"/>
      <c r="J4" s="46"/>
      <c r="K4" s="46"/>
      <c r="L4" s="46"/>
      <c r="M4" s="46"/>
      <c r="N4" s="46"/>
      <c r="O4" s="46"/>
      <c r="P4" s="46"/>
      <c r="Q4" s="46"/>
      <c r="R4" s="46"/>
      <c r="S4" s="46"/>
    </row>
    <row r="5" spans="1:22" ht="10.5">
      <c r="A5" s="326" t="s">
        <v>416</v>
      </c>
      <c r="B5" s="326"/>
      <c r="C5" s="326"/>
      <c r="D5" s="326"/>
      <c r="E5" s="326"/>
      <c r="F5" s="326"/>
      <c r="G5" s="326"/>
      <c r="H5" s="326"/>
      <c r="I5" s="326"/>
      <c r="J5" s="326"/>
      <c r="K5" s="326"/>
      <c r="L5" s="326"/>
      <c r="M5" s="326"/>
      <c r="N5" s="326"/>
      <c r="O5" s="326"/>
      <c r="P5" s="326"/>
      <c r="Q5" s="326"/>
      <c r="R5" s="326"/>
      <c r="S5" s="326"/>
      <c r="T5" s="326"/>
      <c r="U5" s="326"/>
      <c r="V5" s="326"/>
    </row>
    <row r="6" spans="1:22" ht="10.5">
      <c r="A6" s="229"/>
      <c r="B6" s="229"/>
      <c r="C6" s="229"/>
      <c r="D6" s="229"/>
      <c r="E6" s="229"/>
      <c r="F6" s="229"/>
      <c r="G6" s="229"/>
      <c r="H6" s="229"/>
      <c r="I6" s="229"/>
      <c r="J6" s="229"/>
      <c r="K6" s="229"/>
      <c r="L6" s="229"/>
      <c r="M6" s="229"/>
      <c r="N6" s="229"/>
      <c r="O6" s="229"/>
      <c r="P6" s="229"/>
      <c r="Q6" s="229"/>
      <c r="R6" s="229"/>
      <c r="S6" s="229"/>
      <c r="T6" s="229"/>
      <c r="U6" s="229"/>
      <c r="V6" s="229"/>
    </row>
    <row r="7" spans="1:22" ht="10.5">
      <c r="A7" s="326" t="s">
        <v>415</v>
      </c>
      <c r="B7" s="326"/>
      <c r="C7" s="326"/>
      <c r="D7" s="326"/>
      <c r="E7" s="326"/>
      <c r="F7" s="326"/>
      <c r="G7" s="326"/>
      <c r="H7" s="326"/>
      <c r="I7" s="326"/>
      <c r="J7" s="326"/>
      <c r="K7" s="326"/>
      <c r="L7" s="326"/>
      <c r="M7" s="326"/>
      <c r="N7" s="326"/>
      <c r="O7" s="326"/>
      <c r="P7" s="326"/>
      <c r="Q7" s="326"/>
      <c r="R7" s="326"/>
      <c r="S7" s="326"/>
      <c r="T7" s="326"/>
      <c r="U7" s="326"/>
      <c r="V7" s="326"/>
    </row>
    <row r="8" spans="1:19" ht="12.75" thickBot="1">
      <c r="A8" s="79"/>
      <c r="B8" s="45"/>
      <c r="C8" s="45"/>
      <c r="D8" s="46"/>
      <c r="E8" s="44"/>
      <c r="F8" s="44"/>
      <c r="G8" s="44"/>
      <c r="H8" s="44"/>
      <c r="I8" s="44"/>
      <c r="J8" s="44"/>
      <c r="K8" s="44"/>
      <c r="L8" s="44"/>
      <c r="M8" s="44"/>
      <c r="N8" s="44"/>
      <c r="O8" s="44"/>
      <c r="P8" s="44"/>
      <c r="Q8" s="44"/>
      <c r="R8" s="44"/>
      <c r="S8" s="44"/>
    </row>
    <row r="9" spans="1:22" ht="10.5">
      <c r="A9" s="47"/>
      <c r="B9" s="305" t="s">
        <v>36</v>
      </c>
      <c r="C9" s="306"/>
      <c r="D9" s="307"/>
      <c r="E9" s="73"/>
      <c r="F9" s="48" t="s">
        <v>24</v>
      </c>
      <c r="G9" s="50"/>
      <c r="H9" s="49"/>
      <c r="I9" s="48" t="s">
        <v>25</v>
      </c>
      <c r="J9" s="50"/>
      <c r="K9" s="49"/>
      <c r="L9" s="48" t="s">
        <v>26</v>
      </c>
      <c r="M9" s="50"/>
      <c r="N9" s="332" t="s">
        <v>408</v>
      </c>
      <c r="O9" s="333"/>
      <c r="P9" s="334"/>
      <c r="Q9" s="73"/>
      <c r="R9" s="48" t="s">
        <v>37</v>
      </c>
      <c r="S9" s="50"/>
      <c r="T9" s="49"/>
      <c r="U9" s="48" t="s">
        <v>8</v>
      </c>
      <c r="V9" s="51"/>
    </row>
    <row r="10" spans="1:22" ht="10.5">
      <c r="A10" s="37"/>
      <c r="B10" s="308" t="s">
        <v>38</v>
      </c>
      <c r="C10" s="309"/>
      <c r="D10" s="310"/>
      <c r="E10" s="145"/>
      <c r="F10" s="144"/>
      <c r="G10" s="143"/>
      <c r="H10" s="145"/>
      <c r="I10" s="144"/>
      <c r="J10" s="143"/>
      <c r="K10" s="145"/>
      <c r="L10" s="144"/>
      <c r="M10" s="146"/>
      <c r="N10" s="228"/>
      <c r="O10" s="143"/>
      <c r="P10" s="146"/>
      <c r="Q10" s="144"/>
      <c r="R10" s="53" t="s">
        <v>39</v>
      </c>
      <c r="S10" s="143"/>
      <c r="T10" s="145"/>
      <c r="U10" s="144"/>
      <c r="V10" s="143"/>
    </row>
    <row r="11" spans="1:22" ht="10.5">
      <c r="A11" s="53"/>
      <c r="B11" s="75" t="s">
        <v>243</v>
      </c>
      <c r="C11" s="76" t="s">
        <v>7</v>
      </c>
      <c r="D11" s="77" t="s">
        <v>9</v>
      </c>
      <c r="E11" s="75" t="s">
        <v>243</v>
      </c>
      <c r="F11" s="76" t="s">
        <v>7</v>
      </c>
      <c r="G11" s="77" t="s">
        <v>9</v>
      </c>
      <c r="H11" s="75" t="s">
        <v>243</v>
      </c>
      <c r="I11" s="76" t="s">
        <v>7</v>
      </c>
      <c r="J11" s="77" t="s">
        <v>9</v>
      </c>
      <c r="K11" s="75" t="s">
        <v>243</v>
      </c>
      <c r="L11" s="76" t="s">
        <v>7</v>
      </c>
      <c r="M11" s="78" t="s">
        <v>9</v>
      </c>
      <c r="N11" s="75" t="s">
        <v>243</v>
      </c>
      <c r="O11" s="76" t="s">
        <v>7</v>
      </c>
      <c r="P11" s="78" t="s">
        <v>9</v>
      </c>
      <c r="Q11" s="76" t="s">
        <v>243</v>
      </c>
      <c r="R11" s="76" t="s">
        <v>7</v>
      </c>
      <c r="S11" s="77" t="s">
        <v>9</v>
      </c>
      <c r="T11" s="75" t="s">
        <v>243</v>
      </c>
      <c r="U11" s="76" t="s">
        <v>7</v>
      </c>
      <c r="V11" s="77" t="s">
        <v>9</v>
      </c>
    </row>
    <row r="12" spans="1:22" ht="10.5">
      <c r="A12" s="58"/>
      <c r="B12" s="226"/>
      <c r="C12" s="225"/>
      <c r="D12" s="208"/>
      <c r="E12" s="226"/>
      <c r="F12" s="225"/>
      <c r="G12" s="208"/>
      <c r="H12" s="226"/>
      <c r="I12" s="225"/>
      <c r="J12" s="208"/>
      <c r="K12" s="226"/>
      <c r="L12" s="225"/>
      <c r="M12" s="227"/>
      <c r="N12" s="225"/>
      <c r="O12" s="225"/>
      <c r="P12" s="227"/>
      <c r="Q12" s="225"/>
      <c r="R12" s="225"/>
      <c r="S12" s="208"/>
      <c r="T12" s="226"/>
      <c r="U12" s="225"/>
      <c r="V12" s="208"/>
    </row>
    <row r="13" spans="1:22" ht="10.5">
      <c r="A13" s="224" t="s">
        <v>412</v>
      </c>
      <c r="B13" s="222">
        <v>130</v>
      </c>
      <c r="C13" s="221">
        <v>91</v>
      </c>
      <c r="D13" s="221">
        <f>SUM(B13:C13)</f>
        <v>221</v>
      </c>
      <c r="E13" s="222">
        <v>351</v>
      </c>
      <c r="F13" s="221">
        <v>243</v>
      </c>
      <c r="G13" s="221">
        <f>SUM(E13:F13)</f>
        <v>594</v>
      </c>
      <c r="H13" s="222">
        <v>15</v>
      </c>
      <c r="I13" s="221">
        <v>6</v>
      </c>
      <c r="J13" s="221">
        <f>SUM(H13:I13)</f>
        <v>21</v>
      </c>
      <c r="K13" s="222">
        <v>81</v>
      </c>
      <c r="L13" s="221">
        <v>55</v>
      </c>
      <c r="M13" s="232">
        <f>SUM(K13:L13)</f>
        <v>136</v>
      </c>
      <c r="N13" s="221">
        <v>2</v>
      </c>
      <c r="O13" s="25">
        <v>0</v>
      </c>
      <c r="P13" s="232">
        <f>SUM(N13:O13)</f>
        <v>2</v>
      </c>
      <c r="Q13" s="24">
        <v>3</v>
      </c>
      <c r="R13" s="25">
        <v>0</v>
      </c>
      <c r="S13" s="25">
        <f>SUM(Q13:R13)</f>
        <v>3</v>
      </c>
      <c r="T13" s="222">
        <f>B13+E13+H13+K13+N13+Q13</f>
        <v>582</v>
      </c>
      <c r="U13" s="221">
        <f>C13+F13+I13+L13+O13+R13</f>
        <v>395</v>
      </c>
      <c r="V13" s="221">
        <f>SUM(T13:U13)</f>
        <v>977</v>
      </c>
    </row>
    <row r="14" spans="1:22" ht="10.5">
      <c r="A14" s="224" t="s">
        <v>407</v>
      </c>
      <c r="B14" s="226">
        <v>5</v>
      </c>
      <c r="C14" s="225">
        <v>1</v>
      </c>
      <c r="D14" s="225">
        <f>SUM(B14:C14)</f>
        <v>6</v>
      </c>
      <c r="E14" s="226">
        <v>36</v>
      </c>
      <c r="F14" s="225">
        <v>22</v>
      </c>
      <c r="G14" s="225">
        <f>SUM(E14:F14)</f>
        <v>58</v>
      </c>
      <c r="H14" s="231">
        <v>0</v>
      </c>
      <c r="I14" s="25">
        <v>0</v>
      </c>
      <c r="J14" s="25">
        <f>SUM(H14:I14)</f>
        <v>0</v>
      </c>
      <c r="K14" s="231">
        <v>3</v>
      </c>
      <c r="L14" s="225">
        <v>1</v>
      </c>
      <c r="M14" s="171">
        <f>SUM(K14:L14)</f>
        <v>4</v>
      </c>
      <c r="N14" s="24">
        <v>0</v>
      </c>
      <c r="O14" s="25">
        <v>0</v>
      </c>
      <c r="P14" s="25">
        <f>SUM(N14:O14)</f>
        <v>0</v>
      </c>
      <c r="Q14" s="24">
        <v>0</v>
      </c>
      <c r="R14" s="25">
        <v>0</v>
      </c>
      <c r="S14" s="25">
        <f>SUM(Q14:R14)</f>
        <v>0</v>
      </c>
      <c r="T14" s="230">
        <f>B14+E14+H14+K14+N14+Q14</f>
        <v>44</v>
      </c>
      <c r="U14" s="221">
        <f>C14+F14+I14+L14+O14+R14</f>
        <v>24</v>
      </c>
      <c r="V14" s="221">
        <f>SUM(T14:U14)</f>
        <v>68</v>
      </c>
    </row>
    <row r="15" spans="1:22" ht="10.5">
      <c r="A15" s="68" t="s">
        <v>8</v>
      </c>
      <c r="B15" s="69">
        <f aca="true" t="shared" si="0" ref="B15:V15">SUM(B13:B14)</f>
        <v>135</v>
      </c>
      <c r="C15" s="70">
        <f t="shared" si="0"/>
        <v>92</v>
      </c>
      <c r="D15" s="70">
        <f t="shared" si="0"/>
        <v>227</v>
      </c>
      <c r="E15" s="69">
        <f t="shared" si="0"/>
        <v>387</v>
      </c>
      <c r="F15" s="70">
        <f t="shared" si="0"/>
        <v>265</v>
      </c>
      <c r="G15" s="70">
        <f t="shared" si="0"/>
        <v>652</v>
      </c>
      <c r="H15" s="69">
        <f t="shared" si="0"/>
        <v>15</v>
      </c>
      <c r="I15" s="70">
        <f t="shared" si="0"/>
        <v>6</v>
      </c>
      <c r="J15" s="70">
        <f t="shared" si="0"/>
        <v>21</v>
      </c>
      <c r="K15" s="69">
        <f t="shared" si="0"/>
        <v>84</v>
      </c>
      <c r="L15" s="70">
        <f t="shared" si="0"/>
        <v>56</v>
      </c>
      <c r="M15" s="70">
        <f t="shared" si="0"/>
        <v>140</v>
      </c>
      <c r="N15" s="69">
        <f t="shared" si="0"/>
        <v>2</v>
      </c>
      <c r="O15" s="70">
        <f t="shared" si="0"/>
        <v>0</v>
      </c>
      <c r="P15" s="70">
        <f t="shared" si="0"/>
        <v>2</v>
      </c>
      <c r="Q15" s="69">
        <f>SUM(Q13:Q14)</f>
        <v>3</v>
      </c>
      <c r="R15" s="70">
        <v>0</v>
      </c>
      <c r="S15" s="70">
        <f>SUM(S13:S14)</f>
        <v>3</v>
      </c>
      <c r="T15" s="69">
        <f t="shared" si="0"/>
        <v>626</v>
      </c>
      <c r="U15" s="70">
        <f t="shared" si="0"/>
        <v>419</v>
      </c>
      <c r="V15" s="70">
        <f t="shared" si="0"/>
        <v>1045</v>
      </c>
    </row>
    <row r="17" spans="1:22" ht="10.5">
      <c r="A17" s="37" t="s">
        <v>414</v>
      </c>
      <c r="E17" s="220"/>
      <c r="F17" s="220"/>
      <c r="G17" s="220"/>
      <c r="T17" s="220"/>
      <c r="U17" s="220"/>
      <c r="V17" s="220"/>
    </row>
    <row r="18" ht="10.5">
      <c r="A18" s="37"/>
    </row>
    <row r="20" spans="1:22" ht="10.5">
      <c r="A20" s="326" t="s">
        <v>413</v>
      </c>
      <c r="B20" s="326"/>
      <c r="C20" s="326"/>
      <c r="D20" s="326"/>
      <c r="E20" s="326"/>
      <c r="F20" s="326"/>
      <c r="G20" s="326"/>
      <c r="H20" s="326"/>
      <c r="I20" s="326"/>
      <c r="J20" s="326"/>
      <c r="K20" s="326"/>
      <c r="L20" s="326"/>
      <c r="M20" s="326"/>
      <c r="N20" s="326"/>
      <c r="O20" s="326"/>
      <c r="P20" s="326"/>
      <c r="Q20" s="326"/>
      <c r="R20" s="326"/>
      <c r="S20" s="326"/>
      <c r="T20" s="326"/>
      <c r="U20" s="326"/>
      <c r="V20" s="326"/>
    </row>
    <row r="21" spans="1:19" ht="12.75" thickBot="1">
      <c r="A21" s="79"/>
      <c r="B21" s="45"/>
      <c r="C21" s="45"/>
      <c r="D21" s="46"/>
      <c r="E21" s="44"/>
      <c r="F21" s="44"/>
      <c r="G21" s="44"/>
      <c r="H21" s="44"/>
      <c r="I21" s="44"/>
      <c r="J21" s="44"/>
      <c r="K21" s="44"/>
      <c r="L21" s="44"/>
      <c r="M21" s="44"/>
      <c r="N21" s="44"/>
      <c r="O21" s="44"/>
      <c r="P21" s="44"/>
      <c r="Q21" s="44"/>
      <c r="R21" s="44"/>
      <c r="S21" s="44"/>
    </row>
    <row r="22" spans="1:22" ht="10.5">
      <c r="A22" s="47"/>
      <c r="B22" s="305" t="s">
        <v>36</v>
      </c>
      <c r="C22" s="306"/>
      <c r="D22" s="307"/>
      <c r="E22" s="73"/>
      <c r="F22" s="48" t="s">
        <v>24</v>
      </c>
      <c r="G22" s="50"/>
      <c r="H22" s="49"/>
      <c r="I22" s="48" t="s">
        <v>25</v>
      </c>
      <c r="J22" s="50"/>
      <c r="K22" s="49"/>
      <c r="L22" s="48" t="s">
        <v>26</v>
      </c>
      <c r="M22" s="50"/>
      <c r="N22" s="332" t="s">
        <v>408</v>
      </c>
      <c r="O22" s="333"/>
      <c r="P22" s="334"/>
      <c r="Q22" s="73"/>
      <c r="R22" s="48" t="s">
        <v>37</v>
      </c>
      <c r="S22" s="50"/>
      <c r="T22" s="49"/>
      <c r="U22" s="48" t="s">
        <v>8</v>
      </c>
      <c r="V22" s="51"/>
    </row>
    <row r="23" spans="1:22" ht="10.5">
      <c r="A23" s="37"/>
      <c r="B23" s="308" t="s">
        <v>38</v>
      </c>
      <c r="C23" s="309"/>
      <c r="D23" s="310"/>
      <c r="E23" s="145"/>
      <c r="F23" s="144"/>
      <c r="G23" s="143"/>
      <c r="H23" s="145"/>
      <c r="I23" s="144"/>
      <c r="J23" s="143"/>
      <c r="K23" s="145"/>
      <c r="L23" s="144"/>
      <c r="M23" s="146"/>
      <c r="N23" s="228"/>
      <c r="O23" s="143"/>
      <c r="P23" s="146"/>
      <c r="Q23" s="144"/>
      <c r="R23" s="53" t="s">
        <v>39</v>
      </c>
      <c r="S23" s="143"/>
      <c r="T23" s="145"/>
      <c r="U23" s="144"/>
      <c r="V23" s="143"/>
    </row>
    <row r="24" spans="1:22" ht="10.5">
      <c r="A24" s="53"/>
      <c r="B24" s="75" t="s">
        <v>243</v>
      </c>
      <c r="C24" s="76" t="s">
        <v>7</v>
      </c>
      <c r="D24" s="77" t="s">
        <v>9</v>
      </c>
      <c r="E24" s="75" t="s">
        <v>243</v>
      </c>
      <c r="F24" s="76" t="s">
        <v>7</v>
      </c>
      <c r="G24" s="77" t="s">
        <v>9</v>
      </c>
      <c r="H24" s="75" t="s">
        <v>243</v>
      </c>
      <c r="I24" s="76" t="s">
        <v>7</v>
      </c>
      <c r="J24" s="77" t="s">
        <v>9</v>
      </c>
      <c r="K24" s="75" t="s">
        <v>243</v>
      </c>
      <c r="L24" s="76" t="s">
        <v>7</v>
      </c>
      <c r="M24" s="78" t="s">
        <v>9</v>
      </c>
      <c r="N24" s="75" t="s">
        <v>243</v>
      </c>
      <c r="O24" s="76" t="s">
        <v>7</v>
      </c>
      <c r="P24" s="78" t="s">
        <v>9</v>
      </c>
      <c r="Q24" s="76" t="s">
        <v>243</v>
      </c>
      <c r="R24" s="76" t="s">
        <v>7</v>
      </c>
      <c r="S24" s="77" t="s">
        <v>9</v>
      </c>
      <c r="T24" s="75" t="s">
        <v>243</v>
      </c>
      <c r="U24" s="76" t="s">
        <v>7</v>
      </c>
      <c r="V24" s="77" t="s">
        <v>9</v>
      </c>
    </row>
    <row r="25" spans="1:22" ht="10.5">
      <c r="A25" s="58"/>
      <c r="B25" s="226"/>
      <c r="C25" s="225"/>
      <c r="D25" s="208"/>
      <c r="E25" s="226"/>
      <c r="F25" s="225"/>
      <c r="G25" s="208"/>
      <c r="H25" s="226"/>
      <c r="I25" s="225"/>
      <c r="J25" s="208"/>
      <c r="K25" s="226"/>
      <c r="L25" s="225"/>
      <c r="M25" s="227"/>
      <c r="N25" s="225"/>
      <c r="O25" s="225"/>
      <c r="P25" s="227"/>
      <c r="Q25" s="225"/>
      <c r="R25" s="225"/>
      <c r="S25" s="208"/>
      <c r="T25" s="226"/>
      <c r="U25" s="225"/>
      <c r="V25" s="208"/>
    </row>
    <row r="26" spans="1:22" ht="10.5">
      <c r="A26" s="224" t="s">
        <v>412</v>
      </c>
      <c r="B26" s="24">
        <v>0</v>
      </c>
      <c r="C26" s="25">
        <v>0</v>
      </c>
      <c r="D26" s="25">
        <f>SUM(B26:C26)</f>
        <v>0</v>
      </c>
      <c r="E26" s="24">
        <v>6</v>
      </c>
      <c r="F26" s="25">
        <v>3</v>
      </c>
      <c r="G26" s="25">
        <f>SUM(E26:F26)</f>
        <v>9</v>
      </c>
      <c r="H26" s="24">
        <v>0</v>
      </c>
      <c r="I26" s="25">
        <v>0</v>
      </c>
      <c r="J26" s="25">
        <f>SUM(H26:I26)</f>
        <v>0</v>
      </c>
      <c r="K26" s="24">
        <v>2</v>
      </c>
      <c r="L26" s="25">
        <v>1</v>
      </c>
      <c r="M26" s="25">
        <f>SUM(K26:L26)</f>
        <v>3</v>
      </c>
      <c r="N26" s="24">
        <v>0</v>
      </c>
      <c r="O26" s="25">
        <v>0</v>
      </c>
      <c r="P26" s="25">
        <f>SUM(N26:O26)</f>
        <v>0</v>
      </c>
      <c r="Q26" s="24">
        <v>3</v>
      </c>
      <c r="R26" s="25">
        <v>2</v>
      </c>
      <c r="S26" s="25">
        <f>SUM(Q26:R26)</f>
        <v>5</v>
      </c>
      <c r="T26" s="222">
        <f>B26+E26+H26+K26+N26+Q26</f>
        <v>11</v>
      </c>
      <c r="U26" s="221">
        <f>C26+F26+I26+L26+O26+R26</f>
        <v>6</v>
      </c>
      <c r="V26" s="221">
        <f>SUM(T26:U26)</f>
        <v>17</v>
      </c>
    </row>
    <row r="27" spans="1:22" ht="10.5">
      <c r="A27" s="224" t="s">
        <v>407</v>
      </c>
      <c r="B27" s="24">
        <v>0</v>
      </c>
      <c r="C27" s="25">
        <v>0</v>
      </c>
      <c r="D27" s="25">
        <f>SUM(B27:C27)</f>
        <v>0</v>
      </c>
      <c r="E27" s="24">
        <v>2</v>
      </c>
      <c r="F27" s="25">
        <v>0</v>
      </c>
      <c r="G27" s="25">
        <f>SUM(E27:F27)</f>
        <v>2</v>
      </c>
      <c r="H27" s="24">
        <v>0</v>
      </c>
      <c r="I27" s="25">
        <v>0</v>
      </c>
      <c r="J27" s="25">
        <f>SUM(H27:I27)</f>
        <v>0</v>
      </c>
      <c r="K27" s="24">
        <v>1</v>
      </c>
      <c r="L27" s="25">
        <v>2</v>
      </c>
      <c r="M27" s="25">
        <f>SUM(K27:L27)</f>
        <v>3</v>
      </c>
      <c r="N27" s="24">
        <v>0</v>
      </c>
      <c r="O27" s="25">
        <v>0</v>
      </c>
      <c r="P27" s="25">
        <f>SUM(N27:O27)</f>
        <v>0</v>
      </c>
      <c r="Q27" s="24">
        <v>0</v>
      </c>
      <c r="R27" s="25">
        <v>0</v>
      </c>
      <c r="S27" s="25">
        <f>SUM(Q27:R27)</f>
        <v>0</v>
      </c>
      <c r="T27" s="222">
        <f>B27+E27+H27+K27+N27+Q27</f>
        <v>3</v>
      </c>
      <c r="U27" s="25">
        <f>C27+F27+I27+L27+O27+R27</f>
        <v>2</v>
      </c>
      <c r="V27" s="221">
        <f>SUM(T27:U27)</f>
        <v>5</v>
      </c>
    </row>
    <row r="28" spans="1:22" ht="10.5">
      <c r="A28" s="68" t="s">
        <v>8</v>
      </c>
      <c r="B28" s="69">
        <f aca="true" t="shared" si="1" ref="B28:V28">SUM(B26:B27)</f>
        <v>0</v>
      </c>
      <c r="C28" s="70">
        <f t="shared" si="1"/>
        <v>0</v>
      </c>
      <c r="D28" s="70">
        <f t="shared" si="1"/>
        <v>0</v>
      </c>
      <c r="E28" s="69">
        <f t="shared" si="1"/>
        <v>8</v>
      </c>
      <c r="F28" s="70">
        <f t="shared" si="1"/>
        <v>3</v>
      </c>
      <c r="G28" s="70">
        <f t="shared" si="1"/>
        <v>11</v>
      </c>
      <c r="H28" s="69">
        <f t="shared" si="1"/>
        <v>0</v>
      </c>
      <c r="I28" s="70">
        <f t="shared" si="1"/>
        <v>0</v>
      </c>
      <c r="J28" s="70">
        <f t="shared" si="1"/>
        <v>0</v>
      </c>
      <c r="K28" s="69">
        <f t="shared" si="1"/>
        <v>3</v>
      </c>
      <c r="L28" s="70">
        <f t="shared" si="1"/>
        <v>3</v>
      </c>
      <c r="M28" s="70">
        <f t="shared" si="1"/>
        <v>6</v>
      </c>
      <c r="N28" s="69">
        <f t="shared" si="1"/>
        <v>0</v>
      </c>
      <c r="O28" s="70">
        <f t="shared" si="1"/>
        <v>0</v>
      </c>
      <c r="P28" s="70">
        <f t="shared" si="1"/>
        <v>0</v>
      </c>
      <c r="Q28" s="69">
        <f t="shared" si="1"/>
        <v>3</v>
      </c>
      <c r="R28" s="70">
        <f t="shared" si="1"/>
        <v>2</v>
      </c>
      <c r="S28" s="70">
        <f t="shared" si="1"/>
        <v>5</v>
      </c>
      <c r="T28" s="69">
        <f t="shared" si="1"/>
        <v>14</v>
      </c>
      <c r="U28" s="70">
        <f t="shared" si="1"/>
        <v>8</v>
      </c>
      <c r="V28" s="70">
        <f t="shared" si="1"/>
        <v>22</v>
      </c>
    </row>
    <row r="29" spans="1:22" ht="9.75">
      <c r="A29" s="203"/>
      <c r="B29" s="203"/>
      <c r="C29" s="203"/>
      <c r="D29" s="203"/>
      <c r="E29" s="203"/>
      <c r="F29" s="203"/>
      <c r="G29" s="203"/>
      <c r="H29" s="203"/>
      <c r="I29" s="203"/>
      <c r="J29" s="203"/>
      <c r="K29" s="203"/>
      <c r="L29" s="203"/>
      <c r="M29" s="203"/>
      <c r="N29" s="203"/>
      <c r="O29" s="203"/>
      <c r="P29" s="203"/>
      <c r="Q29" s="203"/>
      <c r="R29" s="203"/>
      <c r="S29" s="203"/>
      <c r="T29" s="203"/>
      <c r="U29" s="203"/>
      <c r="V29" s="219"/>
    </row>
    <row r="30" spans="1:22" ht="10.5">
      <c r="A30" s="37" t="s">
        <v>411</v>
      </c>
      <c r="E30" s="220"/>
      <c r="F30" s="220"/>
      <c r="G30" s="220"/>
      <c r="T30" s="220"/>
      <c r="U30" s="220"/>
      <c r="V30" s="220"/>
    </row>
    <row r="31" spans="1:22" ht="10.5">
      <c r="A31" s="37" t="s">
        <v>410</v>
      </c>
      <c r="B31" s="203"/>
      <c r="C31" s="203"/>
      <c r="D31" s="203"/>
      <c r="E31" s="203"/>
      <c r="F31" s="203"/>
      <c r="G31" s="203"/>
      <c r="H31" s="203"/>
      <c r="I31" s="203"/>
      <c r="J31" s="203"/>
      <c r="K31" s="203"/>
      <c r="L31" s="203"/>
      <c r="M31" s="203"/>
      <c r="N31" s="203"/>
      <c r="O31" s="203"/>
      <c r="P31" s="203"/>
      <c r="Q31" s="203"/>
      <c r="R31" s="203"/>
      <c r="S31" s="203"/>
      <c r="T31" s="203"/>
      <c r="U31" s="203"/>
      <c r="V31" s="219"/>
    </row>
    <row r="32" spans="1:22" ht="9.75">
      <c r="A32" s="203"/>
      <c r="B32" s="203"/>
      <c r="C32" s="203"/>
      <c r="D32" s="203"/>
      <c r="E32" s="203"/>
      <c r="F32" s="203"/>
      <c r="G32" s="203"/>
      <c r="H32" s="203"/>
      <c r="I32" s="203"/>
      <c r="J32" s="203"/>
      <c r="K32" s="203"/>
      <c r="L32" s="203"/>
      <c r="M32" s="203"/>
      <c r="N32" s="203"/>
      <c r="O32" s="203"/>
      <c r="P32" s="203"/>
      <c r="Q32" s="203"/>
      <c r="R32" s="203"/>
      <c r="S32" s="203"/>
      <c r="T32" s="203"/>
      <c r="U32" s="203"/>
      <c r="V32" s="219"/>
    </row>
    <row r="33" spans="1:22" ht="10.5">
      <c r="A33" s="326" t="s">
        <v>409</v>
      </c>
      <c r="B33" s="326"/>
      <c r="C33" s="326"/>
      <c r="D33" s="326"/>
      <c r="E33" s="326"/>
      <c r="F33" s="326"/>
      <c r="G33" s="326"/>
      <c r="H33" s="326"/>
      <c r="I33" s="326"/>
      <c r="J33" s="326"/>
      <c r="K33" s="326"/>
      <c r="L33" s="326"/>
      <c r="M33" s="326"/>
      <c r="N33" s="326"/>
      <c r="O33" s="326"/>
      <c r="P33" s="326"/>
      <c r="Q33" s="326"/>
      <c r="R33" s="326"/>
      <c r="S33" s="326"/>
      <c r="T33" s="326"/>
      <c r="U33" s="326"/>
      <c r="V33" s="326"/>
    </row>
    <row r="34" spans="1:19" ht="12.75" thickBot="1">
      <c r="A34" s="79"/>
      <c r="B34" s="45"/>
      <c r="C34" s="45"/>
      <c r="D34" s="46"/>
      <c r="E34" s="44"/>
      <c r="F34" s="44"/>
      <c r="G34" s="44"/>
      <c r="H34" s="44"/>
      <c r="I34" s="44"/>
      <c r="J34" s="44"/>
      <c r="K34" s="44"/>
      <c r="L34" s="44"/>
      <c r="M34" s="44"/>
      <c r="N34" s="44"/>
      <c r="O34" s="44"/>
      <c r="P34" s="44"/>
      <c r="Q34" s="44"/>
      <c r="R34" s="44"/>
      <c r="S34" s="44"/>
    </row>
    <row r="35" spans="1:22" ht="10.5">
      <c r="A35" s="47"/>
      <c r="B35" s="305" t="s">
        <v>36</v>
      </c>
      <c r="C35" s="306"/>
      <c r="D35" s="307"/>
      <c r="E35" s="73"/>
      <c r="F35" s="48" t="s">
        <v>24</v>
      </c>
      <c r="G35" s="50"/>
      <c r="H35" s="49"/>
      <c r="I35" s="48" t="s">
        <v>25</v>
      </c>
      <c r="J35" s="50"/>
      <c r="K35" s="49"/>
      <c r="L35" s="48" t="s">
        <v>26</v>
      </c>
      <c r="M35" s="50"/>
      <c r="N35" s="332" t="s">
        <v>408</v>
      </c>
      <c r="O35" s="333"/>
      <c r="P35" s="334"/>
      <c r="Q35" s="73"/>
      <c r="R35" s="48" t="s">
        <v>37</v>
      </c>
      <c r="S35" s="50"/>
      <c r="T35" s="49"/>
      <c r="U35" s="48" t="s">
        <v>8</v>
      </c>
      <c r="V35" s="51"/>
    </row>
    <row r="36" spans="1:22" ht="10.5">
      <c r="A36" s="37"/>
      <c r="B36" s="308" t="s">
        <v>38</v>
      </c>
      <c r="C36" s="309"/>
      <c r="D36" s="310"/>
      <c r="E36" s="145"/>
      <c r="F36" s="144"/>
      <c r="G36" s="143"/>
      <c r="H36" s="145"/>
      <c r="I36" s="144"/>
      <c r="J36" s="143"/>
      <c r="K36" s="145"/>
      <c r="L36" s="144"/>
      <c r="M36" s="146"/>
      <c r="N36" s="228"/>
      <c r="O36" s="143"/>
      <c r="P36" s="146"/>
      <c r="Q36" s="144"/>
      <c r="R36" s="53" t="s">
        <v>39</v>
      </c>
      <c r="S36" s="143"/>
      <c r="T36" s="145"/>
      <c r="U36" s="144"/>
      <c r="V36" s="143"/>
    </row>
    <row r="37" spans="1:22" ht="10.5">
      <c r="A37" s="53"/>
      <c r="B37" s="75" t="s">
        <v>243</v>
      </c>
      <c r="C37" s="76" t="s">
        <v>7</v>
      </c>
      <c r="D37" s="77" t="s">
        <v>9</v>
      </c>
      <c r="E37" s="75" t="s">
        <v>243</v>
      </c>
      <c r="F37" s="76" t="s">
        <v>7</v>
      </c>
      <c r="G37" s="77" t="s">
        <v>9</v>
      </c>
      <c r="H37" s="75" t="s">
        <v>243</v>
      </c>
      <c r="I37" s="76" t="s">
        <v>7</v>
      </c>
      <c r="J37" s="77" t="s">
        <v>9</v>
      </c>
      <c r="K37" s="75" t="s">
        <v>243</v>
      </c>
      <c r="L37" s="76" t="s">
        <v>7</v>
      </c>
      <c r="M37" s="78" t="s">
        <v>9</v>
      </c>
      <c r="N37" s="75" t="s">
        <v>243</v>
      </c>
      <c r="O37" s="76" t="s">
        <v>7</v>
      </c>
      <c r="P37" s="78" t="s">
        <v>9</v>
      </c>
      <c r="Q37" s="76" t="s">
        <v>243</v>
      </c>
      <c r="R37" s="76" t="s">
        <v>7</v>
      </c>
      <c r="S37" s="77" t="s">
        <v>9</v>
      </c>
      <c r="T37" s="75" t="s">
        <v>243</v>
      </c>
      <c r="U37" s="76" t="s">
        <v>7</v>
      </c>
      <c r="V37" s="77" t="s">
        <v>9</v>
      </c>
    </row>
    <row r="38" spans="1:22" ht="10.5">
      <c r="A38" s="58"/>
      <c r="B38" s="226"/>
      <c r="C38" s="225"/>
      <c r="D38" s="208"/>
      <c r="E38" s="226"/>
      <c r="F38" s="225"/>
      <c r="G38" s="208"/>
      <c r="H38" s="226"/>
      <c r="I38" s="225"/>
      <c r="J38" s="208"/>
      <c r="K38" s="226"/>
      <c r="L38" s="225"/>
      <c r="M38" s="227"/>
      <c r="N38" s="225"/>
      <c r="O38" s="225"/>
      <c r="P38" s="227"/>
      <c r="Q38" s="225"/>
      <c r="R38" s="225"/>
      <c r="S38" s="208"/>
      <c r="T38" s="226"/>
      <c r="U38" s="225"/>
      <c r="V38" s="208"/>
    </row>
    <row r="39" spans="1:22" ht="10.5">
      <c r="A39" s="224" t="s">
        <v>407</v>
      </c>
      <c r="B39" s="24">
        <v>78</v>
      </c>
      <c r="C39" s="25">
        <v>49</v>
      </c>
      <c r="D39" s="25">
        <f>SUM(B39:C39)</f>
        <v>127</v>
      </c>
      <c r="E39" s="223">
        <v>221</v>
      </c>
      <c r="F39" s="196">
        <v>115</v>
      </c>
      <c r="G39" s="25">
        <f>SUM(E39:F39)</f>
        <v>336</v>
      </c>
      <c r="H39" s="24">
        <v>9</v>
      </c>
      <c r="I39" s="25">
        <v>0</v>
      </c>
      <c r="J39" s="25">
        <f>SUM(H39:I39)</f>
        <v>9</v>
      </c>
      <c r="K39" s="24">
        <v>54</v>
      </c>
      <c r="L39" s="25">
        <v>21</v>
      </c>
      <c r="M39" s="25">
        <f>SUM(K39:L39)</f>
        <v>75</v>
      </c>
      <c r="N39" s="24">
        <v>3</v>
      </c>
      <c r="O39" s="25">
        <v>0</v>
      </c>
      <c r="P39" s="25">
        <f>SUM(N39:O39)</f>
        <v>3</v>
      </c>
      <c r="Q39" s="24">
        <v>0</v>
      </c>
      <c r="R39" s="67">
        <v>0</v>
      </c>
      <c r="S39" s="25">
        <f>SUM(Q39:R39)</f>
        <v>0</v>
      </c>
      <c r="T39" s="222">
        <f>B39+E39+H39+K39+N39+Q39</f>
        <v>365</v>
      </c>
      <c r="U39" s="221">
        <f>C39+F39+I39+L39+O39+R39</f>
        <v>185</v>
      </c>
      <c r="V39" s="221">
        <f>SUM(T39:U39)</f>
        <v>550</v>
      </c>
    </row>
    <row r="40" spans="1:22" ht="10.5">
      <c r="A40" s="68" t="s">
        <v>8</v>
      </c>
      <c r="B40" s="69">
        <f aca="true" t="shared" si="2" ref="B40:V40">SUM(B39:B39)</f>
        <v>78</v>
      </c>
      <c r="C40" s="70">
        <f t="shared" si="2"/>
        <v>49</v>
      </c>
      <c r="D40" s="70">
        <f t="shared" si="2"/>
        <v>127</v>
      </c>
      <c r="E40" s="69">
        <f t="shared" si="2"/>
        <v>221</v>
      </c>
      <c r="F40" s="70">
        <f t="shared" si="2"/>
        <v>115</v>
      </c>
      <c r="G40" s="70">
        <f t="shared" si="2"/>
        <v>336</v>
      </c>
      <c r="H40" s="69">
        <f t="shared" si="2"/>
        <v>9</v>
      </c>
      <c r="I40" s="70">
        <f t="shared" si="2"/>
        <v>0</v>
      </c>
      <c r="J40" s="70">
        <f t="shared" si="2"/>
        <v>9</v>
      </c>
      <c r="K40" s="69">
        <f t="shared" si="2"/>
        <v>54</v>
      </c>
      <c r="L40" s="70">
        <f t="shared" si="2"/>
        <v>21</v>
      </c>
      <c r="M40" s="70">
        <f t="shared" si="2"/>
        <v>75</v>
      </c>
      <c r="N40" s="69">
        <f t="shared" si="2"/>
        <v>3</v>
      </c>
      <c r="O40" s="70">
        <f t="shared" si="2"/>
        <v>0</v>
      </c>
      <c r="P40" s="70">
        <f t="shared" si="2"/>
        <v>3</v>
      </c>
      <c r="Q40" s="69">
        <f t="shared" si="2"/>
        <v>0</v>
      </c>
      <c r="R40" s="70">
        <f t="shared" si="2"/>
        <v>0</v>
      </c>
      <c r="S40" s="70">
        <f t="shared" si="2"/>
        <v>0</v>
      </c>
      <c r="T40" s="69">
        <f t="shared" si="2"/>
        <v>365</v>
      </c>
      <c r="U40" s="70">
        <f t="shared" si="2"/>
        <v>185</v>
      </c>
      <c r="V40" s="70">
        <f t="shared" si="2"/>
        <v>550</v>
      </c>
    </row>
    <row r="42" spans="1:22" ht="10.5">
      <c r="A42" s="37" t="s">
        <v>406</v>
      </c>
      <c r="E42" s="220"/>
      <c r="F42" s="220"/>
      <c r="G42" s="220"/>
      <c r="T42" s="220"/>
      <c r="U42" s="220"/>
      <c r="V42" s="220"/>
    </row>
    <row r="43" ht="10.5">
      <c r="A43" s="102" t="s">
        <v>405</v>
      </c>
    </row>
    <row r="44" spans="1:40" ht="9.75">
      <c r="A44" s="203"/>
      <c r="B44" s="203"/>
      <c r="C44" s="203"/>
      <c r="D44" s="203"/>
      <c r="E44" s="203"/>
      <c r="F44" s="203"/>
      <c r="G44" s="203"/>
      <c r="H44" s="203"/>
      <c r="I44" s="203"/>
      <c r="J44" s="203"/>
      <c r="K44" s="203"/>
      <c r="L44" s="203"/>
      <c r="M44" s="203"/>
      <c r="N44" s="203"/>
      <c r="O44" s="203"/>
      <c r="P44" s="203"/>
      <c r="Q44" s="203"/>
      <c r="R44" s="203"/>
      <c r="S44" s="203"/>
      <c r="T44" s="203"/>
      <c r="U44" s="203"/>
      <c r="V44" s="219"/>
      <c r="W44" s="203"/>
      <c r="X44" s="203"/>
      <c r="Y44" s="203"/>
      <c r="Z44" s="203"/>
      <c r="AA44" s="203"/>
      <c r="AB44" s="203"/>
      <c r="AC44" s="203"/>
      <c r="AD44" s="203"/>
      <c r="AE44" s="203"/>
      <c r="AF44" s="203"/>
      <c r="AG44" s="203"/>
      <c r="AH44" s="203"/>
      <c r="AI44" s="203"/>
      <c r="AJ44" s="203"/>
      <c r="AK44" s="203"/>
      <c r="AL44" s="203"/>
      <c r="AM44" s="203"/>
      <c r="AN44" s="203"/>
    </row>
  </sheetData>
  <sheetProtection/>
  <mergeCells count="14">
    <mergeCell ref="A20:V20"/>
    <mergeCell ref="B22:D22"/>
    <mergeCell ref="N22:P22"/>
    <mergeCell ref="B23:D23"/>
    <mergeCell ref="B36:D36"/>
    <mergeCell ref="B9:D9"/>
    <mergeCell ref="B10:D10"/>
    <mergeCell ref="N9:P9"/>
    <mergeCell ref="A2:V2"/>
    <mergeCell ref="A5:V5"/>
    <mergeCell ref="A7:V7"/>
    <mergeCell ref="A33:V33"/>
    <mergeCell ref="B35:D35"/>
    <mergeCell ref="N35:P35"/>
  </mergeCells>
  <printOptions horizontalCentered="1"/>
  <pageMargins left="0" right="0" top="0.7874015748031497" bottom="0.1968503937007874" header="0.11811023622047245" footer="0.11811023622047245"/>
  <pageSetup fitToHeight="1" fitToWidth="1" horizontalDpi="600" verticalDpi="600" orientation="landscape" paperSize="9" scale="83" r:id="rId1"/>
  <headerFooter alignWithMargins="0">
    <oddFooter>&amp;R&amp;A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Y74"/>
  <sheetViews>
    <sheetView zoomScale="115" zoomScaleNormal="115" zoomScalePageLayoutView="0" workbookViewId="0" topLeftCell="A1">
      <selection activeCell="A83" sqref="A83"/>
    </sheetView>
  </sheetViews>
  <sheetFormatPr defaultColWidth="9.33203125" defaultRowHeight="11.25" customHeight="1"/>
  <cols>
    <col min="1" max="1" width="26.16015625" style="233" customWidth="1"/>
    <col min="2" max="24" width="6" style="233" customWidth="1"/>
    <col min="25" max="25" width="5.33203125" style="233" customWidth="1"/>
    <col min="26" max="16384" width="9.33203125" style="233" customWidth="1"/>
  </cols>
  <sheetData>
    <row r="1" spans="1:19" s="196" customFormat="1" ht="10.5">
      <c r="A1" s="41"/>
      <c r="B1" s="43"/>
      <c r="C1" s="43"/>
      <c r="D1" s="44"/>
      <c r="E1" s="44"/>
      <c r="F1" s="44"/>
      <c r="G1" s="44"/>
      <c r="H1" s="44"/>
      <c r="I1" s="44"/>
      <c r="J1" s="44"/>
      <c r="K1" s="44"/>
      <c r="L1" s="44"/>
      <c r="M1" s="44"/>
      <c r="N1" s="44"/>
      <c r="O1" s="44"/>
      <c r="P1" s="44"/>
      <c r="Q1" s="44"/>
      <c r="R1" s="44"/>
      <c r="S1" s="44"/>
    </row>
    <row r="2" spans="1:24" s="196" customFormat="1" ht="10.5">
      <c r="A2" s="326" t="s">
        <v>375</v>
      </c>
      <c r="B2" s="326"/>
      <c r="C2" s="326"/>
      <c r="D2" s="326"/>
      <c r="E2" s="326"/>
      <c r="F2" s="326"/>
      <c r="G2" s="326"/>
      <c r="H2" s="326"/>
      <c r="I2" s="326"/>
      <c r="J2" s="326"/>
      <c r="K2" s="326"/>
      <c r="L2" s="326"/>
      <c r="M2" s="326"/>
      <c r="N2" s="326"/>
      <c r="O2" s="326"/>
      <c r="P2" s="326"/>
      <c r="Q2" s="326"/>
      <c r="R2" s="326"/>
      <c r="S2" s="326"/>
      <c r="T2" s="326"/>
      <c r="U2" s="326"/>
      <c r="V2" s="326"/>
      <c r="W2" s="326"/>
      <c r="X2" s="326"/>
    </row>
    <row r="3" spans="1:24" s="287" customFormat="1" ht="12">
      <c r="A3" s="325" t="s">
        <v>463</v>
      </c>
      <c r="B3" s="325"/>
      <c r="C3" s="325"/>
      <c r="D3" s="325"/>
      <c r="E3" s="325"/>
      <c r="F3" s="325"/>
      <c r="G3" s="325"/>
      <c r="H3" s="325"/>
      <c r="I3" s="325"/>
      <c r="J3" s="325"/>
      <c r="K3" s="325"/>
      <c r="L3" s="325"/>
      <c r="M3" s="325"/>
      <c r="N3" s="325"/>
      <c r="O3" s="325"/>
      <c r="P3" s="325"/>
      <c r="Q3" s="325"/>
      <c r="R3" s="325"/>
      <c r="S3" s="325"/>
      <c r="T3" s="325"/>
      <c r="U3" s="325"/>
      <c r="V3" s="325"/>
      <c r="W3" s="325"/>
      <c r="X3" s="325"/>
    </row>
    <row r="4" spans="1:25" s="72" customFormat="1" ht="11.25" customHeight="1">
      <c r="A4" s="327" t="s">
        <v>241</v>
      </c>
      <c r="B4" s="327"/>
      <c r="C4" s="327"/>
      <c r="D4" s="327"/>
      <c r="E4" s="327"/>
      <c r="F4" s="327"/>
      <c r="G4" s="327"/>
      <c r="H4" s="327"/>
      <c r="I4" s="327"/>
      <c r="J4" s="327"/>
      <c r="K4" s="327"/>
      <c r="L4" s="327"/>
      <c r="M4" s="327"/>
      <c r="N4" s="327"/>
      <c r="O4" s="327"/>
      <c r="P4" s="327"/>
      <c r="Q4" s="327"/>
      <c r="R4" s="327"/>
      <c r="S4" s="327"/>
      <c r="T4" s="327"/>
      <c r="U4" s="327"/>
      <c r="V4" s="327"/>
      <c r="W4" s="327"/>
      <c r="X4" s="327"/>
      <c r="Y4" s="217"/>
    </row>
    <row r="5" spans="1:25" s="72" customFormat="1" ht="11.25" customHeight="1">
      <c r="A5" s="218"/>
      <c r="B5" s="218"/>
      <c r="C5" s="218"/>
      <c r="D5" s="218"/>
      <c r="E5" s="218"/>
      <c r="F5" s="218"/>
      <c r="G5" s="218"/>
      <c r="H5" s="218"/>
      <c r="I5" s="218"/>
      <c r="J5" s="218"/>
      <c r="K5" s="218"/>
      <c r="L5" s="218"/>
      <c r="M5" s="218"/>
      <c r="N5" s="218"/>
      <c r="O5" s="218"/>
      <c r="P5" s="218"/>
      <c r="Q5" s="218"/>
      <c r="R5" s="218"/>
      <c r="S5" s="218"/>
      <c r="T5" s="218"/>
      <c r="U5" s="218"/>
      <c r="V5" s="218"/>
      <c r="W5" s="218"/>
      <c r="X5" s="218"/>
      <c r="Y5" s="217"/>
    </row>
    <row r="6" spans="1:25" s="72" customFormat="1" ht="11.25" customHeight="1">
      <c r="A6" s="326" t="s">
        <v>416</v>
      </c>
      <c r="B6" s="326"/>
      <c r="C6" s="326"/>
      <c r="D6" s="326"/>
      <c r="E6" s="326"/>
      <c r="F6" s="326"/>
      <c r="G6" s="326"/>
      <c r="H6" s="326"/>
      <c r="I6" s="326"/>
      <c r="J6" s="326"/>
      <c r="K6" s="326"/>
      <c r="L6" s="326"/>
      <c r="M6" s="326"/>
      <c r="N6" s="326"/>
      <c r="O6" s="326"/>
      <c r="P6" s="326"/>
      <c r="Q6" s="326"/>
      <c r="R6" s="326"/>
      <c r="S6" s="326"/>
      <c r="T6" s="326"/>
      <c r="U6" s="326"/>
      <c r="V6" s="326"/>
      <c r="W6" s="326"/>
      <c r="X6" s="326"/>
      <c r="Y6" s="236"/>
    </row>
    <row r="7" spans="1:25" s="72" customFormat="1" ht="11.25" customHeight="1">
      <c r="A7" s="229"/>
      <c r="B7" s="229"/>
      <c r="C7" s="229"/>
      <c r="D7" s="229"/>
      <c r="E7" s="229"/>
      <c r="F7" s="229"/>
      <c r="G7" s="229"/>
      <c r="H7" s="229"/>
      <c r="I7" s="229"/>
      <c r="J7" s="229"/>
      <c r="K7" s="229"/>
      <c r="L7" s="229"/>
      <c r="M7" s="229"/>
      <c r="N7" s="229"/>
      <c r="O7" s="229"/>
      <c r="P7" s="229"/>
      <c r="Q7" s="229"/>
      <c r="R7" s="229"/>
      <c r="S7" s="229"/>
      <c r="T7" s="229"/>
      <c r="U7" s="229"/>
      <c r="V7" s="229"/>
      <c r="W7" s="229"/>
      <c r="X7" s="229"/>
      <c r="Y7" s="236"/>
    </row>
    <row r="8" spans="1:25" s="72" customFormat="1" ht="11.25" customHeight="1">
      <c r="A8" s="326" t="s">
        <v>415</v>
      </c>
      <c r="B8" s="326"/>
      <c r="C8" s="326"/>
      <c r="D8" s="326"/>
      <c r="E8" s="326"/>
      <c r="F8" s="326"/>
      <c r="G8" s="326"/>
      <c r="H8" s="326"/>
      <c r="I8" s="326"/>
      <c r="J8" s="326"/>
      <c r="K8" s="326"/>
      <c r="L8" s="326"/>
      <c r="M8" s="326"/>
      <c r="N8" s="326"/>
      <c r="O8" s="326"/>
      <c r="P8" s="326"/>
      <c r="Q8" s="326"/>
      <c r="R8" s="326"/>
      <c r="S8" s="326"/>
      <c r="T8" s="326"/>
      <c r="U8" s="326"/>
      <c r="V8" s="326"/>
      <c r="W8" s="326"/>
      <c r="X8" s="326"/>
      <c r="Y8" s="217"/>
    </row>
    <row r="9" spans="1:25" s="72" customFormat="1" ht="11.25" customHeight="1" thickBot="1">
      <c r="A9" s="217"/>
      <c r="B9" s="217"/>
      <c r="C9" s="217"/>
      <c r="D9" s="217"/>
      <c r="E9" s="217"/>
      <c r="F9" s="217"/>
      <c r="G9" s="217"/>
      <c r="H9" s="217"/>
      <c r="I9" s="217"/>
      <c r="J9" s="217"/>
      <c r="K9" s="217"/>
      <c r="L9" s="217"/>
      <c r="M9" s="217"/>
      <c r="N9" s="217"/>
      <c r="O9" s="217"/>
      <c r="P9" s="217"/>
      <c r="Q9" s="217"/>
      <c r="R9" s="217"/>
      <c r="S9" s="217"/>
      <c r="T9" s="217"/>
      <c r="U9" s="217"/>
      <c r="V9" s="217"/>
      <c r="W9" s="217"/>
      <c r="X9" s="217"/>
      <c r="Y9" s="217"/>
    </row>
    <row r="10" spans="1:24" s="44" customFormat="1" ht="11.25" customHeight="1">
      <c r="A10" s="216"/>
      <c r="B10" s="328" t="s">
        <v>242</v>
      </c>
      <c r="C10" s="329"/>
      <c r="D10" s="329"/>
      <c r="E10" s="329"/>
      <c r="F10" s="329"/>
      <c r="G10" s="329"/>
      <c r="H10" s="329"/>
      <c r="I10" s="329"/>
      <c r="J10" s="329"/>
      <c r="K10" s="329"/>
      <c r="L10" s="329"/>
      <c r="M10" s="329"/>
      <c r="N10" s="329"/>
      <c r="O10" s="329"/>
      <c r="P10" s="329"/>
      <c r="Q10" s="329"/>
      <c r="R10" s="329"/>
      <c r="S10" s="329"/>
      <c r="T10" s="329"/>
      <c r="U10" s="329"/>
      <c r="V10" s="329"/>
      <c r="W10" s="329"/>
      <c r="X10" s="329"/>
    </row>
    <row r="11" spans="1:24" s="44" customFormat="1" ht="11.25" customHeight="1">
      <c r="A11" s="215"/>
      <c r="B11" s="55">
        <v>2005</v>
      </c>
      <c r="C11" s="57"/>
      <c r="D11" s="55">
        <f>B11-1</f>
        <v>2004</v>
      </c>
      <c r="E11" s="57"/>
      <c r="F11" s="55">
        <f>D11-1</f>
        <v>2003</v>
      </c>
      <c r="G11" s="57"/>
      <c r="H11" s="55">
        <f>F11-1</f>
        <v>2002</v>
      </c>
      <c r="I11" s="57"/>
      <c r="J11" s="55">
        <f>H11-1</f>
        <v>2001</v>
      </c>
      <c r="K11" s="57"/>
      <c r="L11" s="55">
        <f>J11-1</f>
        <v>2000</v>
      </c>
      <c r="M11" s="57"/>
      <c r="N11" s="55">
        <f>L11-1</f>
        <v>1999</v>
      </c>
      <c r="O11" s="74"/>
      <c r="P11" s="55">
        <f>N11-1</f>
        <v>1998</v>
      </c>
      <c r="Q11" s="57"/>
      <c r="R11" s="55">
        <f>P11-1</f>
        <v>1997</v>
      </c>
      <c r="S11" s="74"/>
      <c r="T11" s="55" t="str">
        <f>R11-1&amp;" + vóór"</f>
        <v>1996 + vóór</v>
      </c>
      <c r="U11" s="57"/>
      <c r="V11" s="214" t="s">
        <v>8</v>
      </c>
      <c r="W11" s="57"/>
      <c r="X11" s="57"/>
    </row>
    <row r="12" spans="1:24" s="44" customFormat="1" ht="11.25" customHeight="1">
      <c r="A12" s="213"/>
      <c r="B12" s="212" t="s">
        <v>243</v>
      </c>
      <c r="C12" s="77" t="s">
        <v>7</v>
      </c>
      <c r="D12" s="212" t="s">
        <v>243</v>
      </c>
      <c r="E12" s="77" t="s">
        <v>7</v>
      </c>
      <c r="F12" s="212" t="s">
        <v>243</v>
      </c>
      <c r="G12" s="77" t="s">
        <v>7</v>
      </c>
      <c r="H12" s="212" t="s">
        <v>243</v>
      </c>
      <c r="I12" s="77" t="s">
        <v>7</v>
      </c>
      <c r="J12" s="212" t="s">
        <v>243</v>
      </c>
      <c r="K12" s="77" t="s">
        <v>7</v>
      </c>
      <c r="L12" s="212" t="s">
        <v>243</v>
      </c>
      <c r="M12" s="77" t="s">
        <v>7</v>
      </c>
      <c r="N12" s="212" t="s">
        <v>243</v>
      </c>
      <c r="O12" s="77" t="s">
        <v>7</v>
      </c>
      <c r="P12" s="212" t="s">
        <v>243</v>
      </c>
      <c r="Q12" s="77" t="s">
        <v>7</v>
      </c>
      <c r="R12" s="212" t="s">
        <v>243</v>
      </c>
      <c r="S12" s="77" t="s">
        <v>7</v>
      </c>
      <c r="T12" s="212" t="s">
        <v>243</v>
      </c>
      <c r="U12" s="77" t="s">
        <v>7</v>
      </c>
      <c r="V12" s="212" t="s">
        <v>243</v>
      </c>
      <c r="W12" s="77" t="s">
        <v>7</v>
      </c>
      <c r="X12" s="77" t="s">
        <v>9</v>
      </c>
    </row>
    <row r="13" spans="1:24" s="52" customFormat="1" ht="11.25" customHeight="1">
      <c r="A13" s="235" t="s">
        <v>412</v>
      </c>
      <c r="B13" s="209"/>
      <c r="C13" s="208"/>
      <c r="D13" s="209"/>
      <c r="E13" s="208"/>
      <c r="F13" s="209"/>
      <c r="G13" s="208"/>
      <c r="H13" s="209"/>
      <c r="I13" s="208"/>
      <c r="J13" s="209"/>
      <c r="K13" s="208"/>
      <c r="L13" s="209"/>
      <c r="M13" s="208"/>
      <c r="N13" s="209"/>
      <c r="O13" s="208"/>
      <c r="P13" s="209"/>
      <c r="Q13" s="208"/>
      <c r="R13" s="209"/>
      <c r="S13" s="208"/>
      <c r="T13" s="209"/>
      <c r="U13" s="208"/>
      <c r="V13" s="209"/>
      <c r="W13" s="208"/>
      <c r="X13" s="208"/>
    </row>
    <row r="14" spans="1:24" s="44" customFormat="1" ht="11.25" customHeight="1">
      <c r="A14" s="44" t="s">
        <v>422</v>
      </c>
      <c r="B14" s="66">
        <v>0</v>
      </c>
      <c r="C14" s="71">
        <v>0</v>
      </c>
      <c r="D14" s="66">
        <v>0</v>
      </c>
      <c r="E14" s="71">
        <v>0</v>
      </c>
      <c r="F14" s="66">
        <v>0</v>
      </c>
      <c r="G14" s="71">
        <v>0</v>
      </c>
      <c r="H14" s="66">
        <v>0</v>
      </c>
      <c r="I14" s="71">
        <v>0</v>
      </c>
      <c r="J14" s="66">
        <v>5</v>
      </c>
      <c r="K14" s="71">
        <v>2</v>
      </c>
      <c r="L14" s="66">
        <v>72</v>
      </c>
      <c r="M14" s="71">
        <v>59</v>
      </c>
      <c r="N14" s="66">
        <v>35</v>
      </c>
      <c r="O14" s="71">
        <v>23</v>
      </c>
      <c r="P14" s="66">
        <v>10</v>
      </c>
      <c r="Q14" s="71">
        <v>4</v>
      </c>
      <c r="R14" s="66">
        <v>3</v>
      </c>
      <c r="S14" s="71">
        <v>3</v>
      </c>
      <c r="T14" s="66">
        <v>5</v>
      </c>
      <c r="U14" s="71">
        <v>0</v>
      </c>
      <c r="V14" s="66">
        <f aca="true" t="shared" si="0" ref="V14:V19">B14+D14+F14+H14+J14+L14+N14+P14+R14+T14</f>
        <v>130</v>
      </c>
      <c r="W14" s="71">
        <f aca="true" t="shared" si="1" ref="W14:W19">C14+E14+G14+I14+K14+M14+O14+Q14+S14+U14</f>
        <v>91</v>
      </c>
      <c r="X14" s="71">
        <f aca="true" t="shared" si="2" ref="X14:X19">SUM(V14:W14)</f>
        <v>221</v>
      </c>
    </row>
    <row r="15" spans="1:24" s="44" customFormat="1" ht="11.25" customHeight="1">
      <c r="A15" s="44" t="s">
        <v>421</v>
      </c>
      <c r="B15" s="66">
        <v>0</v>
      </c>
      <c r="C15" s="71">
        <v>0</v>
      </c>
      <c r="D15" s="66">
        <v>0</v>
      </c>
      <c r="E15" s="71">
        <v>0</v>
      </c>
      <c r="F15" s="66">
        <v>0</v>
      </c>
      <c r="G15" s="71">
        <v>0</v>
      </c>
      <c r="H15" s="66">
        <v>0</v>
      </c>
      <c r="I15" s="71">
        <v>0</v>
      </c>
      <c r="J15" s="66">
        <v>14</v>
      </c>
      <c r="K15" s="71">
        <v>7</v>
      </c>
      <c r="L15" s="66">
        <v>232</v>
      </c>
      <c r="M15" s="71">
        <v>169</v>
      </c>
      <c r="N15" s="66">
        <v>81</v>
      </c>
      <c r="O15" s="71">
        <v>48</v>
      </c>
      <c r="P15" s="66">
        <v>20</v>
      </c>
      <c r="Q15" s="71">
        <v>17</v>
      </c>
      <c r="R15" s="66">
        <v>4</v>
      </c>
      <c r="S15" s="71">
        <v>2</v>
      </c>
      <c r="T15" s="66">
        <v>0</v>
      </c>
      <c r="U15" s="71">
        <v>0</v>
      </c>
      <c r="V15" s="66">
        <f t="shared" si="0"/>
        <v>351</v>
      </c>
      <c r="W15" s="71">
        <f t="shared" si="1"/>
        <v>243</v>
      </c>
      <c r="X15" s="71">
        <f t="shared" si="2"/>
        <v>594</v>
      </c>
    </row>
    <row r="16" spans="1:24" s="44" customFormat="1" ht="11.25" customHeight="1">
      <c r="A16" s="44" t="s">
        <v>420</v>
      </c>
      <c r="B16" s="66">
        <v>0</v>
      </c>
      <c r="C16" s="71">
        <v>0</v>
      </c>
      <c r="D16" s="66">
        <v>0</v>
      </c>
      <c r="E16" s="71">
        <v>0</v>
      </c>
      <c r="F16" s="66">
        <v>0</v>
      </c>
      <c r="G16" s="71">
        <v>0</v>
      </c>
      <c r="H16" s="66">
        <v>0</v>
      </c>
      <c r="I16" s="71">
        <v>0</v>
      </c>
      <c r="J16" s="66">
        <v>2</v>
      </c>
      <c r="K16" s="71">
        <v>1</v>
      </c>
      <c r="L16" s="66">
        <v>11</v>
      </c>
      <c r="M16" s="71">
        <v>5</v>
      </c>
      <c r="N16" s="66">
        <v>2</v>
      </c>
      <c r="O16" s="71">
        <v>0</v>
      </c>
      <c r="P16" s="66">
        <v>0</v>
      </c>
      <c r="Q16" s="71">
        <v>0</v>
      </c>
      <c r="R16" s="66">
        <v>0</v>
      </c>
      <c r="S16" s="71">
        <v>0</v>
      </c>
      <c r="T16" s="66">
        <v>0</v>
      </c>
      <c r="U16" s="71">
        <v>0</v>
      </c>
      <c r="V16" s="66">
        <f t="shared" si="0"/>
        <v>15</v>
      </c>
      <c r="W16" s="71">
        <f t="shared" si="1"/>
        <v>6</v>
      </c>
      <c r="X16" s="71">
        <f t="shared" si="2"/>
        <v>21</v>
      </c>
    </row>
    <row r="17" spans="1:24" s="44" customFormat="1" ht="11.25" customHeight="1">
      <c r="A17" s="44" t="s">
        <v>419</v>
      </c>
      <c r="B17" s="66">
        <v>0</v>
      </c>
      <c r="C17" s="71">
        <v>0</v>
      </c>
      <c r="D17" s="66">
        <v>0</v>
      </c>
      <c r="E17" s="71">
        <v>0</v>
      </c>
      <c r="F17" s="66">
        <v>0</v>
      </c>
      <c r="G17" s="71">
        <v>0</v>
      </c>
      <c r="H17" s="66">
        <v>0</v>
      </c>
      <c r="I17" s="71">
        <v>0</v>
      </c>
      <c r="J17" s="66">
        <v>3</v>
      </c>
      <c r="K17" s="71">
        <v>1</v>
      </c>
      <c r="L17" s="66">
        <v>53</v>
      </c>
      <c r="M17" s="71">
        <v>38</v>
      </c>
      <c r="N17" s="66">
        <v>21</v>
      </c>
      <c r="O17" s="71">
        <v>12</v>
      </c>
      <c r="P17" s="66">
        <v>4</v>
      </c>
      <c r="Q17" s="71">
        <v>4</v>
      </c>
      <c r="R17" s="66">
        <v>0</v>
      </c>
      <c r="S17" s="71">
        <v>0</v>
      </c>
      <c r="T17" s="66">
        <v>0</v>
      </c>
      <c r="U17" s="71">
        <v>0</v>
      </c>
      <c r="V17" s="66">
        <f t="shared" si="0"/>
        <v>81</v>
      </c>
      <c r="W17" s="71">
        <f t="shared" si="1"/>
        <v>55</v>
      </c>
      <c r="X17" s="71">
        <f t="shared" si="2"/>
        <v>136</v>
      </c>
    </row>
    <row r="18" spans="1:24" s="44" customFormat="1" ht="11.25" customHeight="1">
      <c r="A18" s="44" t="s">
        <v>418</v>
      </c>
      <c r="B18" s="66">
        <v>0</v>
      </c>
      <c r="C18" s="71">
        <v>0</v>
      </c>
      <c r="D18" s="66">
        <v>0</v>
      </c>
      <c r="E18" s="71">
        <v>0</v>
      </c>
      <c r="F18" s="66">
        <v>0</v>
      </c>
      <c r="G18" s="71">
        <v>0</v>
      </c>
      <c r="H18" s="66">
        <v>0</v>
      </c>
      <c r="I18" s="71">
        <v>0</v>
      </c>
      <c r="J18" s="66">
        <v>0</v>
      </c>
      <c r="K18" s="71">
        <v>0</v>
      </c>
      <c r="L18" s="66">
        <v>1</v>
      </c>
      <c r="M18" s="71">
        <v>0</v>
      </c>
      <c r="N18" s="66">
        <v>0</v>
      </c>
      <c r="O18" s="71">
        <v>0</v>
      </c>
      <c r="P18" s="66">
        <v>1</v>
      </c>
      <c r="Q18" s="71">
        <v>0</v>
      </c>
      <c r="R18" s="66">
        <v>0</v>
      </c>
      <c r="S18" s="71">
        <v>0</v>
      </c>
      <c r="T18" s="66">
        <v>0</v>
      </c>
      <c r="U18" s="71">
        <v>0</v>
      </c>
      <c r="V18" s="66">
        <f t="shared" si="0"/>
        <v>2</v>
      </c>
      <c r="W18" s="71">
        <f t="shared" si="1"/>
        <v>0</v>
      </c>
      <c r="X18" s="71">
        <f t="shared" si="2"/>
        <v>2</v>
      </c>
    </row>
    <row r="19" spans="1:24" s="44" customFormat="1" ht="11.25" customHeight="1">
      <c r="A19" s="44" t="s">
        <v>417</v>
      </c>
      <c r="B19" s="66">
        <v>0</v>
      </c>
      <c r="C19" s="71">
        <v>0</v>
      </c>
      <c r="D19" s="66">
        <v>0</v>
      </c>
      <c r="E19" s="71">
        <v>0</v>
      </c>
      <c r="F19" s="66">
        <v>0</v>
      </c>
      <c r="G19" s="71">
        <v>0</v>
      </c>
      <c r="H19" s="66">
        <v>0</v>
      </c>
      <c r="I19" s="71">
        <v>0</v>
      </c>
      <c r="J19" s="66">
        <v>0</v>
      </c>
      <c r="K19" s="71">
        <v>0</v>
      </c>
      <c r="L19" s="66">
        <v>1</v>
      </c>
      <c r="M19" s="71">
        <v>0</v>
      </c>
      <c r="N19" s="66">
        <v>1</v>
      </c>
      <c r="O19" s="71">
        <v>0</v>
      </c>
      <c r="P19" s="66">
        <v>0</v>
      </c>
      <c r="Q19" s="71">
        <v>0</v>
      </c>
      <c r="R19" s="66">
        <v>1</v>
      </c>
      <c r="S19" s="71">
        <v>0</v>
      </c>
      <c r="T19" s="66">
        <v>0</v>
      </c>
      <c r="U19" s="71">
        <v>0</v>
      </c>
      <c r="V19" s="66">
        <f t="shared" si="0"/>
        <v>3</v>
      </c>
      <c r="W19" s="71">
        <f t="shared" si="1"/>
        <v>0</v>
      </c>
      <c r="X19" s="71">
        <f t="shared" si="2"/>
        <v>3</v>
      </c>
    </row>
    <row r="20" spans="2:24" s="44" customFormat="1" ht="11.25" customHeight="1">
      <c r="B20" s="66"/>
      <c r="C20" s="71"/>
      <c r="D20" s="66"/>
      <c r="E20" s="71"/>
      <c r="F20" s="66"/>
      <c r="G20" s="71"/>
      <c r="H20" s="66"/>
      <c r="I20" s="71"/>
      <c r="J20" s="66"/>
      <c r="K20" s="71"/>
      <c r="L20" s="66"/>
      <c r="M20" s="71"/>
      <c r="N20" s="66"/>
      <c r="O20" s="71"/>
      <c r="P20" s="66"/>
      <c r="Q20" s="71"/>
      <c r="R20" s="66"/>
      <c r="S20" s="71"/>
      <c r="T20" s="66"/>
      <c r="U20" s="71"/>
      <c r="V20" s="66"/>
      <c r="W20" s="71"/>
      <c r="X20" s="71"/>
    </row>
    <row r="21" spans="1:24" s="44" customFormat="1" ht="11.25" customHeight="1">
      <c r="A21" s="234" t="s">
        <v>407</v>
      </c>
      <c r="B21" s="66"/>
      <c r="C21" s="71"/>
      <c r="D21" s="66"/>
      <c r="E21" s="71"/>
      <c r="F21" s="66"/>
      <c r="G21" s="71"/>
      <c r="H21" s="66"/>
      <c r="I21" s="71"/>
      <c r="J21" s="66"/>
      <c r="K21" s="71"/>
      <c r="L21" s="66"/>
      <c r="M21" s="71"/>
      <c r="N21" s="66"/>
      <c r="O21" s="71"/>
      <c r="P21" s="66"/>
      <c r="Q21" s="71"/>
      <c r="R21" s="66"/>
      <c r="S21" s="71"/>
      <c r="T21" s="66"/>
      <c r="U21" s="71"/>
      <c r="V21" s="66"/>
      <c r="W21" s="71"/>
      <c r="X21" s="71"/>
    </row>
    <row r="22" spans="1:24" s="44" customFormat="1" ht="11.25" customHeight="1">
      <c r="A22" s="44" t="s">
        <v>422</v>
      </c>
      <c r="B22" s="66">
        <v>0</v>
      </c>
      <c r="C22" s="71">
        <v>0</v>
      </c>
      <c r="D22" s="66">
        <v>0</v>
      </c>
      <c r="E22" s="71">
        <v>0</v>
      </c>
      <c r="F22" s="66">
        <v>0</v>
      </c>
      <c r="G22" s="71">
        <v>0</v>
      </c>
      <c r="H22" s="66">
        <v>0</v>
      </c>
      <c r="I22" s="71">
        <v>0</v>
      </c>
      <c r="J22" s="66">
        <v>0</v>
      </c>
      <c r="K22" s="71">
        <v>0</v>
      </c>
      <c r="L22" s="66">
        <v>0</v>
      </c>
      <c r="M22" s="71">
        <v>1</v>
      </c>
      <c r="N22" s="66">
        <v>4</v>
      </c>
      <c r="O22" s="71">
        <v>0</v>
      </c>
      <c r="P22" s="66">
        <v>0</v>
      </c>
      <c r="Q22" s="71">
        <v>0</v>
      </c>
      <c r="R22" s="66">
        <v>0</v>
      </c>
      <c r="S22" s="71">
        <v>0</v>
      </c>
      <c r="T22" s="66">
        <v>1</v>
      </c>
      <c r="U22" s="71">
        <v>0</v>
      </c>
      <c r="V22" s="66">
        <f aca="true" t="shared" si="3" ref="V22:V27">B22+D22+F22+H22+J22+L22+N22+P22+R22+T22</f>
        <v>5</v>
      </c>
      <c r="W22" s="71">
        <f aca="true" t="shared" si="4" ref="W22:W27">C22+E22+G22+I22+K22+M22+O22+Q22+S22+U22</f>
        <v>1</v>
      </c>
      <c r="X22" s="71">
        <f aca="true" t="shared" si="5" ref="X22:X27">SUM(V22:W22)</f>
        <v>6</v>
      </c>
    </row>
    <row r="23" spans="1:24" s="44" customFormat="1" ht="11.25" customHeight="1">
      <c r="A23" s="44" t="s">
        <v>421</v>
      </c>
      <c r="B23" s="66">
        <v>0</v>
      </c>
      <c r="C23" s="71">
        <v>0</v>
      </c>
      <c r="D23" s="66">
        <v>0</v>
      </c>
      <c r="E23" s="71">
        <v>0</v>
      </c>
      <c r="F23" s="66">
        <v>0</v>
      </c>
      <c r="G23" s="71">
        <v>0</v>
      </c>
      <c r="H23" s="66">
        <v>0</v>
      </c>
      <c r="I23" s="71">
        <v>0</v>
      </c>
      <c r="J23" s="66">
        <v>0</v>
      </c>
      <c r="K23" s="71">
        <v>0</v>
      </c>
      <c r="L23" s="66">
        <v>1</v>
      </c>
      <c r="M23" s="71">
        <v>2</v>
      </c>
      <c r="N23" s="66">
        <v>19</v>
      </c>
      <c r="O23" s="71">
        <v>7</v>
      </c>
      <c r="P23" s="66">
        <v>13</v>
      </c>
      <c r="Q23" s="71">
        <v>9</v>
      </c>
      <c r="R23" s="66">
        <v>2</v>
      </c>
      <c r="S23" s="71">
        <v>4</v>
      </c>
      <c r="T23" s="66">
        <v>1</v>
      </c>
      <c r="U23" s="71">
        <v>0</v>
      </c>
      <c r="V23" s="66">
        <f t="shared" si="3"/>
        <v>36</v>
      </c>
      <c r="W23" s="71">
        <f t="shared" si="4"/>
        <v>22</v>
      </c>
      <c r="X23" s="71">
        <f t="shared" si="5"/>
        <v>58</v>
      </c>
    </row>
    <row r="24" spans="1:24" s="44" customFormat="1" ht="11.25" customHeight="1">
      <c r="A24" s="44" t="s">
        <v>420</v>
      </c>
      <c r="B24" s="66">
        <v>0</v>
      </c>
      <c r="C24" s="71">
        <v>0</v>
      </c>
      <c r="D24" s="66">
        <v>0</v>
      </c>
      <c r="E24" s="71">
        <v>0</v>
      </c>
      <c r="F24" s="66">
        <v>0</v>
      </c>
      <c r="G24" s="71">
        <v>0</v>
      </c>
      <c r="H24" s="66">
        <v>0</v>
      </c>
      <c r="I24" s="71">
        <v>0</v>
      </c>
      <c r="J24" s="66">
        <v>0</v>
      </c>
      <c r="K24" s="71">
        <v>0</v>
      </c>
      <c r="L24" s="66">
        <v>0</v>
      </c>
      <c r="M24" s="71">
        <v>0</v>
      </c>
      <c r="N24" s="66">
        <v>0</v>
      </c>
      <c r="O24" s="71">
        <v>0</v>
      </c>
      <c r="P24" s="66">
        <v>0</v>
      </c>
      <c r="Q24" s="71">
        <v>0</v>
      </c>
      <c r="R24" s="66">
        <v>0</v>
      </c>
      <c r="S24" s="71">
        <v>0</v>
      </c>
      <c r="T24" s="66">
        <v>0</v>
      </c>
      <c r="U24" s="71">
        <v>0</v>
      </c>
      <c r="V24" s="66">
        <f t="shared" si="3"/>
        <v>0</v>
      </c>
      <c r="W24" s="71">
        <f t="shared" si="4"/>
        <v>0</v>
      </c>
      <c r="X24" s="71">
        <f t="shared" si="5"/>
        <v>0</v>
      </c>
    </row>
    <row r="25" spans="1:24" s="44" customFormat="1" ht="11.25" customHeight="1">
      <c r="A25" s="44" t="s">
        <v>419</v>
      </c>
      <c r="B25" s="66">
        <v>0</v>
      </c>
      <c r="C25" s="71">
        <v>0</v>
      </c>
      <c r="D25" s="66">
        <v>0</v>
      </c>
      <c r="E25" s="71">
        <v>0</v>
      </c>
      <c r="F25" s="66">
        <v>0</v>
      </c>
      <c r="G25" s="71">
        <v>0</v>
      </c>
      <c r="H25" s="66">
        <v>0</v>
      </c>
      <c r="I25" s="71">
        <v>0</v>
      </c>
      <c r="J25" s="66">
        <v>0</v>
      </c>
      <c r="K25" s="71">
        <v>0</v>
      </c>
      <c r="L25" s="66">
        <v>0</v>
      </c>
      <c r="M25" s="71">
        <v>0</v>
      </c>
      <c r="N25" s="66">
        <v>1</v>
      </c>
      <c r="O25" s="71">
        <v>1</v>
      </c>
      <c r="P25" s="66">
        <v>2</v>
      </c>
      <c r="Q25" s="71">
        <v>0</v>
      </c>
      <c r="R25" s="66">
        <v>0</v>
      </c>
      <c r="S25" s="71">
        <v>0</v>
      </c>
      <c r="T25" s="66">
        <v>0</v>
      </c>
      <c r="U25" s="71">
        <v>0</v>
      </c>
      <c r="V25" s="66">
        <f t="shared" si="3"/>
        <v>3</v>
      </c>
      <c r="W25" s="71">
        <f t="shared" si="4"/>
        <v>1</v>
      </c>
      <c r="X25" s="71">
        <f t="shared" si="5"/>
        <v>4</v>
      </c>
    </row>
    <row r="26" spans="1:24" s="44" customFormat="1" ht="11.25" customHeight="1">
      <c r="A26" s="44" t="s">
        <v>418</v>
      </c>
      <c r="B26" s="66">
        <v>0</v>
      </c>
      <c r="C26" s="71">
        <v>0</v>
      </c>
      <c r="D26" s="66">
        <v>0</v>
      </c>
      <c r="E26" s="71">
        <v>0</v>
      </c>
      <c r="F26" s="66">
        <v>0</v>
      </c>
      <c r="G26" s="71">
        <v>0</v>
      </c>
      <c r="H26" s="66">
        <v>0</v>
      </c>
      <c r="I26" s="71">
        <v>0</v>
      </c>
      <c r="J26" s="66">
        <v>0</v>
      </c>
      <c r="K26" s="71">
        <v>0</v>
      </c>
      <c r="L26" s="66">
        <v>0</v>
      </c>
      <c r="M26" s="71">
        <v>0</v>
      </c>
      <c r="N26" s="66">
        <v>0</v>
      </c>
      <c r="O26" s="71">
        <v>0</v>
      </c>
      <c r="P26" s="66">
        <v>0</v>
      </c>
      <c r="Q26" s="71">
        <v>0</v>
      </c>
      <c r="R26" s="66">
        <v>0</v>
      </c>
      <c r="S26" s="71">
        <v>0</v>
      </c>
      <c r="T26" s="66">
        <v>0</v>
      </c>
      <c r="U26" s="71">
        <v>0</v>
      </c>
      <c r="V26" s="66">
        <f t="shared" si="3"/>
        <v>0</v>
      </c>
      <c r="W26" s="71">
        <f t="shared" si="4"/>
        <v>0</v>
      </c>
      <c r="X26" s="71">
        <f t="shared" si="5"/>
        <v>0</v>
      </c>
    </row>
    <row r="27" spans="1:24" s="44" customFormat="1" ht="11.25" customHeight="1">
      <c r="A27" s="44" t="s">
        <v>417</v>
      </c>
      <c r="B27" s="66">
        <v>0</v>
      </c>
      <c r="C27" s="71">
        <v>0</v>
      </c>
      <c r="D27" s="66">
        <v>0</v>
      </c>
      <c r="E27" s="71">
        <v>0</v>
      </c>
      <c r="F27" s="66">
        <v>0</v>
      </c>
      <c r="G27" s="71">
        <v>0</v>
      </c>
      <c r="H27" s="66">
        <v>0</v>
      </c>
      <c r="I27" s="71">
        <v>0</v>
      </c>
      <c r="J27" s="66">
        <v>0</v>
      </c>
      <c r="K27" s="71">
        <v>0</v>
      </c>
      <c r="L27" s="66">
        <v>0</v>
      </c>
      <c r="M27" s="71">
        <v>0</v>
      </c>
      <c r="N27" s="66">
        <v>0</v>
      </c>
      <c r="O27" s="71">
        <v>0</v>
      </c>
      <c r="P27" s="66">
        <v>0</v>
      </c>
      <c r="Q27" s="71">
        <v>0</v>
      </c>
      <c r="R27" s="66">
        <v>0</v>
      </c>
      <c r="S27" s="71">
        <v>0</v>
      </c>
      <c r="T27" s="66">
        <v>0</v>
      </c>
      <c r="U27" s="71">
        <v>0</v>
      </c>
      <c r="V27" s="66">
        <f t="shared" si="3"/>
        <v>0</v>
      </c>
      <c r="W27" s="71">
        <f t="shared" si="4"/>
        <v>0</v>
      </c>
      <c r="X27" s="71">
        <f t="shared" si="5"/>
        <v>0</v>
      </c>
    </row>
    <row r="28" spans="1:24" s="72" customFormat="1" ht="11.25" customHeight="1">
      <c r="A28" s="206" t="s">
        <v>8</v>
      </c>
      <c r="B28" s="69">
        <f aca="true" t="shared" si="6" ref="B28:U28">SUM(B22:B27,B14:B19)</f>
        <v>0</v>
      </c>
      <c r="C28" s="70">
        <f t="shared" si="6"/>
        <v>0</v>
      </c>
      <c r="D28" s="69">
        <f t="shared" si="6"/>
        <v>0</v>
      </c>
      <c r="E28" s="70">
        <f t="shared" si="6"/>
        <v>0</v>
      </c>
      <c r="F28" s="69">
        <f t="shared" si="6"/>
        <v>0</v>
      </c>
      <c r="G28" s="70">
        <f t="shared" si="6"/>
        <v>0</v>
      </c>
      <c r="H28" s="69">
        <f t="shared" si="6"/>
        <v>0</v>
      </c>
      <c r="I28" s="70">
        <f t="shared" si="6"/>
        <v>0</v>
      </c>
      <c r="J28" s="69">
        <f t="shared" si="6"/>
        <v>24</v>
      </c>
      <c r="K28" s="70">
        <f t="shared" si="6"/>
        <v>11</v>
      </c>
      <c r="L28" s="69">
        <f t="shared" si="6"/>
        <v>371</v>
      </c>
      <c r="M28" s="70">
        <f t="shared" si="6"/>
        <v>274</v>
      </c>
      <c r="N28" s="69">
        <f t="shared" si="6"/>
        <v>164</v>
      </c>
      <c r="O28" s="70">
        <f t="shared" si="6"/>
        <v>91</v>
      </c>
      <c r="P28" s="69">
        <f t="shared" si="6"/>
        <v>50</v>
      </c>
      <c r="Q28" s="70">
        <f t="shared" si="6"/>
        <v>34</v>
      </c>
      <c r="R28" s="69">
        <f t="shared" si="6"/>
        <v>10</v>
      </c>
      <c r="S28" s="70">
        <f t="shared" si="6"/>
        <v>9</v>
      </c>
      <c r="T28" s="69">
        <f t="shared" si="6"/>
        <v>7</v>
      </c>
      <c r="U28" s="70">
        <f t="shared" si="6"/>
        <v>0</v>
      </c>
      <c r="V28" s="69">
        <f>SUM(V14:V27)</f>
        <v>626</v>
      </c>
      <c r="W28" s="70">
        <f>SUM(W14:W27)</f>
        <v>419</v>
      </c>
      <c r="X28" s="70">
        <f>SUM(X14:X27)</f>
        <v>1045</v>
      </c>
    </row>
    <row r="29" spans="1:24" s="72" customFormat="1" ht="11.25" customHeight="1">
      <c r="A29" s="206"/>
      <c r="B29" s="204"/>
      <c r="C29" s="204"/>
      <c r="D29" s="204"/>
      <c r="E29" s="204"/>
      <c r="F29" s="204"/>
      <c r="G29" s="204"/>
      <c r="H29" s="204"/>
      <c r="I29" s="204"/>
      <c r="J29" s="204"/>
      <c r="K29" s="204"/>
      <c r="L29" s="204"/>
      <c r="M29" s="204"/>
      <c r="N29" s="204"/>
      <c r="O29" s="204"/>
      <c r="P29" s="204"/>
      <c r="Q29" s="204"/>
      <c r="R29" s="204"/>
      <c r="S29" s="204"/>
      <c r="T29" s="204"/>
      <c r="U29" s="204"/>
      <c r="V29" s="204"/>
      <c r="W29" s="204"/>
      <c r="X29" s="204"/>
    </row>
    <row r="30" s="196" customFormat="1" ht="10.5">
      <c r="A30" s="37" t="s">
        <v>414</v>
      </c>
    </row>
    <row r="31" s="196" customFormat="1" ht="10.5">
      <c r="A31" s="37"/>
    </row>
    <row r="32" spans="1:24" s="72" customFormat="1" ht="10.5">
      <c r="A32" s="206"/>
      <c r="B32" s="204"/>
      <c r="C32" s="204"/>
      <c r="D32" s="204"/>
      <c r="E32" s="204"/>
      <c r="F32" s="204"/>
      <c r="G32" s="204"/>
      <c r="H32" s="204"/>
      <c r="I32" s="204"/>
      <c r="J32" s="204"/>
      <c r="K32" s="204"/>
      <c r="L32" s="204"/>
      <c r="M32" s="204"/>
      <c r="N32" s="204"/>
      <c r="O32" s="204"/>
      <c r="P32" s="204"/>
      <c r="Q32" s="204"/>
      <c r="R32" s="204"/>
      <c r="S32" s="204"/>
      <c r="T32" s="204"/>
      <c r="U32" s="204"/>
      <c r="V32" s="204"/>
      <c r="W32" s="204"/>
      <c r="X32" s="204"/>
    </row>
    <row r="33" spans="1:25" s="72" customFormat="1" ht="10.5">
      <c r="A33" s="326" t="s">
        <v>413</v>
      </c>
      <c r="B33" s="326"/>
      <c r="C33" s="326"/>
      <c r="D33" s="326"/>
      <c r="E33" s="326"/>
      <c r="F33" s="326"/>
      <c r="G33" s="326"/>
      <c r="H33" s="326"/>
      <c r="I33" s="326"/>
      <c r="J33" s="326"/>
      <c r="K33" s="326"/>
      <c r="L33" s="326"/>
      <c r="M33" s="326"/>
      <c r="N33" s="326"/>
      <c r="O33" s="326"/>
      <c r="P33" s="326"/>
      <c r="Q33" s="326"/>
      <c r="R33" s="326"/>
      <c r="S33" s="326"/>
      <c r="T33" s="326"/>
      <c r="U33" s="326"/>
      <c r="V33" s="326"/>
      <c r="W33" s="326"/>
      <c r="X33" s="326"/>
      <c r="Y33" s="217"/>
    </row>
    <row r="34" spans="1:25" s="72" customFormat="1" ht="11.25" thickBot="1">
      <c r="A34" s="217"/>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row>
    <row r="35" spans="1:24" s="44" customFormat="1" ht="10.5">
      <c r="A35" s="216"/>
      <c r="B35" s="328" t="s">
        <v>242</v>
      </c>
      <c r="C35" s="329"/>
      <c r="D35" s="329"/>
      <c r="E35" s="329"/>
      <c r="F35" s="329"/>
      <c r="G35" s="329"/>
      <c r="H35" s="329"/>
      <c r="I35" s="329"/>
      <c r="J35" s="329"/>
      <c r="K35" s="329"/>
      <c r="L35" s="329"/>
      <c r="M35" s="329"/>
      <c r="N35" s="329"/>
      <c r="O35" s="329"/>
      <c r="P35" s="329"/>
      <c r="Q35" s="329"/>
      <c r="R35" s="329"/>
      <c r="S35" s="329"/>
      <c r="T35" s="329"/>
      <c r="U35" s="329"/>
      <c r="V35" s="329"/>
      <c r="W35" s="329"/>
      <c r="X35" s="329"/>
    </row>
    <row r="36" spans="1:24" s="44" customFormat="1" ht="10.5">
      <c r="A36" s="215"/>
      <c r="B36" s="55">
        <v>2005</v>
      </c>
      <c r="C36" s="57"/>
      <c r="D36" s="55">
        <f>B36-1</f>
        <v>2004</v>
      </c>
      <c r="E36" s="57"/>
      <c r="F36" s="55">
        <f>D36-1</f>
        <v>2003</v>
      </c>
      <c r="G36" s="57"/>
      <c r="H36" s="55">
        <f>F36-1</f>
        <v>2002</v>
      </c>
      <c r="I36" s="57"/>
      <c r="J36" s="55">
        <f>H36-1</f>
        <v>2001</v>
      </c>
      <c r="K36" s="57"/>
      <c r="L36" s="55">
        <f>J36-1</f>
        <v>2000</v>
      </c>
      <c r="M36" s="57"/>
      <c r="N36" s="55">
        <f>L36-1</f>
        <v>1999</v>
      </c>
      <c r="O36" s="74"/>
      <c r="P36" s="55">
        <f>N36-1</f>
        <v>1998</v>
      </c>
      <c r="Q36" s="57"/>
      <c r="R36" s="55">
        <f>P36-1</f>
        <v>1997</v>
      </c>
      <c r="S36" s="74"/>
      <c r="T36" s="55" t="str">
        <f>R36-1&amp;" + vóór"</f>
        <v>1996 + vóór</v>
      </c>
      <c r="U36" s="57"/>
      <c r="V36" s="214" t="s">
        <v>8</v>
      </c>
      <c r="W36" s="57"/>
      <c r="X36" s="57"/>
    </row>
    <row r="37" spans="1:24" s="44" customFormat="1" ht="10.5">
      <c r="A37" s="213"/>
      <c r="B37" s="212" t="s">
        <v>243</v>
      </c>
      <c r="C37" s="77" t="s">
        <v>7</v>
      </c>
      <c r="D37" s="212" t="s">
        <v>243</v>
      </c>
      <c r="E37" s="77" t="s">
        <v>7</v>
      </c>
      <c r="F37" s="212" t="s">
        <v>243</v>
      </c>
      <c r="G37" s="77" t="s">
        <v>7</v>
      </c>
      <c r="H37" s="212" t="s">
        <v>243</v>
      </c>
      <c r="I37" s="77" t="s">
        <v>7</v>
      </c>
      <c r="J37" s="212" t="s">
        <v>243</v>
      </c>
      <c r="K37" s="77" t="s">
        <v>7</v>
      </c>
      <c r="L37" s="212" t="s">
        <v>243</v>
      </c>
      <c r="M37" s="77" t="s">
        <v>7</v>
      </c>
      <c r="N37" s="212" t="s">
        <v>243</v>
      </c>
      <c r="O37" s="77" t="s">
        <v>7</v>
      </c>
      <c r="P37" s="212" t="s">
        <v>243</v>
      </c>
      <c r="Q37" s="77" t="s">
        <v>7</v>
      </c>
      <c r="R37" s="212" t="s">
        <v>243</v>
      </c>
      <c r="S37" s="77" t="s">
        <v>7</v>
      </c>
      <c r="T37" s="212" t="s">
        <v>243</v>
      </c>
      <c r="U37" s="77" t="s">
        <v>7</v>
      </c>
      <c r="V37" s="212" t="s">
        <v>243</v>
      </c>
      <c r="W37" s="77" t="s">
        <v>7</v>
      </c>
      <c r="X37" s="77" t="s">
        <v>9</v>
      </c>
    </row>
    <row r="38" spans="1:25" s="44" customFormat="1" ht="10.5">
      <c r="A38" s="235" t="s">
        <v>412</v>
      </c>
      <c r="B38" s="209"/>
      <c r="C38" s="208"/>
      <c r="D38" s="209"/>
      <c r="E38" s="208"/>
      <c r="F38" s="209"/>
      <c r="G38" s="208"/>
      <c r="H38" s="209"/>
      <c r="I38" s="208"/>
      <c r="J38" s="209"/>
      <c r="K38" s="208"/>
      <c r="L38" s="209"/>
      <c r="M38" s="208"/>
      <c r="N38" s="209"/>
      <c r="O38" s="208"/>
      <c r="P38" s="209"/>
      <c r="Q38" s="208"/>
      <c r="R38" s="209"/>
      <c r="S38" s="208"/>
      <c r="T38" s="209"/>
      <c r="U38" s="208"/>
      <c r="V38" s="209"/>
      <c r="W38" s="208"/>
      <c r="X38" s="208"/>
      <c r="Y38" s="52"/>
    </row>
    <row r="39" spans="1:24" s="44" customFormat="1" ht="10.5">
      <c r="A39" s="44" t="s">
        <v>422</v>
      </c>
      <c r="B39" s="66">
        <v>0</v>
      </c>
      <c r="C39" s="71">
        <v>0</v>
      </c>
      <c r="D39" s="66">
        <v>0</v>
      </c>
      <c r="E39" s="71">
        <v>0</v>
      </c>
      <c r="F39" s="66">
        <v>0</v>
      </c>
      <c r="G39" s="71">
        <v>0</v>
      </c>
      <c r="H39" s="66">
        <v>0</v>
      </c>
      <c r="I39" s="71">
        <v>0</v>
      </c>
      <c r="J39" s="66">
        <v>0</v>
      </c>
      <c r="K39" s="71">
        <v>0</v>
      </c>
      <c r="L39" s="66">
        <v>0</v>
      </c>
      <c r="M39" s="71">
        <v>0</v>
      </c>
      <c r="N39" s="66">
        <v>0</v>
      </c>
      <c r="O39" s="71">
        <v>0</v>
      </c>
      <c r="P39" s="66">
        <v>0</v>
      </c>
      <c r="Q39" s="71">
        <v>0</v>
      </c>
      <c r="R39" s="66">
        <v>0</v>
      </c>
      <c r="S39" s="71">
        <v>0</v>
      </c>
      <c r="T39" s="66">
        <v>0</v>
      </c>
      <c r="U39" s="71">
        <v>0</v>
      </c>
      <c r="V39" s="66">
        <f aca="true" t="shared" si="7" ref="V39:W44">B39+D39+F39+H39+J39+L39+N39+P39+R39+T39</f>
        <v>0</v>
      </c>
      <c r="W39" s="71">
        <f t="shared" si="7"/>
        <v>0</v>
      </c>
      <c r="X39" s="71">
        <f aca="true" t="shared" si="8" ref="X39:X44">SUM(V39:W39)</f>
        <v>0</v>
      </c>
    </row>
    <row r="40" spans="1:24" s="44" customFormat="1" ht="10.5">
      <c r="A40" s="44" t="s">
        <v>421</v>
      </c>
      <c r="B40" s="66">
        <v>0</v>
      </c>
      <c r="C40" s="71">
        <v>0</v>
      </c>
      <c r="D40" s="66">
        <v>0</v>
      </c>
      <c r="E40" s="71">
        <v>0</v>
      </c>
      <c r="F40" s="66">
        <v>0</v>
      </c>
      <c r="G40" s="71">
        <v>0</v>
      </c>
      <c r="H40" s="66">
        <v>0</v>
      </c>
      <c r="I40" s="71">
        <v>0</v>
      </c>
      <c r="J40" s="66">
        <v>0</v>
      </c>
      <c r="K40" s="71">
        <v>0</v>
      </c>
      <c r="L40" s="66">
        <v>6</v>
      </c>
      <c r="M40" s="71">
        <v>3</v>
      </c>
      <c r="N40" s="66">
        <v>0</v>
      </c>
      <c r="O40" s="71">
        <v>0</v>
      </c>
      <c r="P40" s="66">
        <v>0</v>
      </c>
      <c r="Q40" s="71">
        <v>0</v>
      </c>
      <c r="R40" s="66">
        <v>0</v>
      </c>
      <c r="S40" s="71">
        <v>0</v>
      </c>
      <c r="T40" s="66">
        <v>0</v>
      </c>
      <c r="U40" s="71">
        <v>0</v>
      </c>
      <c r="V40" s="66">
        <f t="shared" si="7"/>
        <v>6</v>
      </c>
      <c r="W40" s="71">
        <f t="shared" si="7"/>
        <v>3</v>
      </c>
      <c r="X40" s="71">
        <f t="shared" si="8"/>
        <v>9</v>
      </c>
    </row>
    <row r="41" spans="1:24" s="44" customFormat="1" ht="10.5">
      <c r="A41" s="44" t="s">
        <v>420</v>
      </c>
      <c r="B41" s="66">
        <v>0</v>
      </c>
      <c r="C41" s="71">
        <v>0</v>
      </c>
      <c r="D41" s="66">
        <v>0</v>
      </c>
      <c r="E41" s="71">
        <v>0</v>
      </c>
      <c r="F41" s="66">
        <v>0</v>
      </c>
      <c r="G41" s="71">
        <v>0</v>
      </c>
      <c r="H41" s="66">
        <v>0</v>
      </c>
      <c r="I41" s="71">
        <v>0</v>
      </c>
      <c r="J41" s="66">
        <v>0</v>
      </c>
      <c r="K41" s="71">
        <v>0</v>
      </c>
      <c r="L41" s="66">
        <v>0</v>
      </c>
      <c r="M41" s="71">
        <v>0</v>
      </c>
      <c r="N41" s="66">
        <v>0</v>
      </c>
      <c r="O41" s="71">
        <v>0</v>
      </c>
      <c r="P41" s="66">
        <v>0</v>
      </c>
      <c r="Q41" s="71">
        <v>0</v>
      </c>
      <c r="R41" s="66">
        <v>0</v>
      </c>
      <c r="S41" s="71">
        <v>0</v>
      </c>
      <c r="T41" s="66">
        <v>0</v>
      </c>
      <c r="U41" s="71">
        <v>0</v>
      </c>
      <c r="V41" s="66">
        <f t="shared" si="7"/>
        <v>0</v>
      </c>
      <c r="W41" s="71">
        <f t="shared" si="7"/>
        <v>0</v>
      </c>
      <c r="X41" s="71">
        <f t="shared" si="8"/>
        <v>0</v>
      </c>
    </row>
    <row r="42" spans="1:24" s="44" customFormat="1" ht="10.5">
      <c r="A42" s="44" t="s">
        <v>419</v>
      </c>
      <c r="B42" s="66">
        <v>0</v>
      </c>
      <c r="C42" s="71">
        <v>0</v>
      </c>
      <c r="D42" s="66">
        <v>0</v>
      </c>
      <c r="E42" s="71">
        <v>0</v>
      </c>
      <c r="F42" s="66">
        <v>0</v>
      </c>
      <c r="G42" s="71">
        <v>0</v>
      </c>
      <c r="H42" s="66">
        <v>0</v>
      </c>
      <c r="I42" s="71">
        <v>0</v>
      </c>
      <c r="J42" s="66">
        <v>0</v>
      </c>
      <c r="K42" s="71">
        <v>0</v>
      </c>
      <c r="L42" s="66">
        <v>0</v>
      </c>
      <c r="M42" s="71">
        <v>0</v>
      </c>
      <c r="N42" s="66">
        <v>0</v>
      </c>
      <c r="O42" s="71">
        <v>1</v>
      </c>
      <c r="P42" s="66">
        <v>1</v>
      </c>
      <c r="Q42" s="71">
        <v>0</v>
      </c>
      <c r="R42" s="66">
        <v>1</v>
      </c>
      <c r="S42" s="71">
        <v>0</v>
      </c>
      <c r="T42" s="66">
        <v>0</v>
      </c>
      <c r="U42" s="71">
        <v>0</v>
      </c>
      <c r="V42" s="66">
        <f t="shared" si="7"/>
        <v>2</v>
      </c>
      <c r="W42" s="71">
        <f t="shared" si="7"/>
        <v>1</v>
      </c>
      <c r="X42" s="71">
        <f t="shared" si="8"/>
        <v>3</v>
      </c>
    </row>
    <row r="43" spans="1:24" s="44" customFormat="1" ht="10.5">
      <c r="A43" s="44" t="s">
        <v>418</v>
      </c>
      <c r="B43" s="66">
        <v>0</v>
      </c>
      <c r="C43" s="71">
        <v>0</v>
      </c>
      <c r="D43" s="66">
        <v>0</v>
      </c>
      <c r="E43" s="71">
        <v>0</v>
      </c>
      <c r="F43" s="66">
        <v>0</v>
      </c>
      <c r="G43" s="71">
        <v>0</v>
      </c>
      <c r="H43" s="66">
        <v>0</v>
      </c>
      <c r="I43" s="71">
        <v>0</v>
      </c>
      <c r="J43" s="66">
        <v>0</v>
      </c>
      <c r="K43" s="71">
        <v>0</v>
      </c>
      <c r="L43" s="66">
        <v>0</v>
      </c>
      <c r="M43" s="71">
        <v>0</v>
      </c>
      <c r="N43" s="66">
        <v>0</v>
      </c>
      <c r="O43" s="71">
        <v>0</v>
      </c>
      <c r="P43" s="66">
        <v>0</v>
      </c>
      <c r="Q43" s="71">
        <v>0</v>
      </c>
      <c r="R43" s="66">
        <v>0</v>
      </c>
      <c r="S43" s="71">
        <v>0</v>
      </c>
      <c r="T43" s="66">
        <v>0</v>
      </c>
      <c r="U43" s="71">
        <v>0</v>
      </c>
      <c r="V43" s="66">
        <f t="shared" si="7"/>
        <v>0</v>
      </c>
      <c r="W43" s="71">
        <f t="shared" si="7"/>
        <v>0</v>
      </c>
      <c r="X43" s="71">
        <f t="shared" si="8"/>
        <v>0</v>
      </c>
    </row>
    <row r="44" spans="1:24" s="44" customFormat="1" ht="10.5">
      <c r="A44" s="44" t="s">
        <v>417</v>
      </c>
      <c r="B44" s="66">
        <v>0</v>
      </c>
      <c r="C44" s="71">
        <v>0</v>
      </c>
      <c r="D44" s="66">
        <v>0</v>
      </c>
      <c r="E44" s="71">
        <v>0</v>
      </c>
      <c r="F44" s="66">
        <v>0</v>
      </c>
      <c r="G44" s="71">
        <v>0</v>
      </c>
      <c r="H44" s="66">
        <v>0</v>
      </c>
      <c r="I44" s="71">
        <v>0</v>
      </c>
      <c r="J44" s="66">
        <v>1</v>
      </c>
      <c r="K44" s="71">
        <v>0</v>
      </c>
      <c r="L44" s="66">
        <v>0</v>
      </c>
      <c r="M44" s="71">
        <v>0</v>
      </c>
      <c r="N44" s="66">
        <v>0</v>
      </c>
      <c r="O44" s="71">
        <v>1</v>
      </c>
      <c r="P44" s="66">
        <v>2</v>
      </c>
      <c r="Q44" s="71">
        <v>1</v>
      </c>
      <c r="R44" s="66">
        <v>0</v>
      </c>
      <c r="S44" s="71">
        <v>0</v>
      </c>
      <c r="T44" s="66">
        <v>0</v>
      </c>
      <c r="U44" s="71">
        <v>0</v>
      </c>
      <c r="V44" s="66">
        <f t="shared" si="7"/>
        <v>3</v>
      </c>
      <c r="W44" s="71">
        <f t="shared" si="7"/>
        <v>2</v>
      </c>
      <c r="X44" s="71">
        <f t="shared" si="8"/>
        <v>5</v>
      </c>
    </row>
    <row r="45" spans="1:24" s="44" customFormat="1" ht="10.5">
      <c r="A45" s="211"/>
      <c r="B45" s="209"/>
      <c r="C45" s="208"/>
      <c r="D45" s="209"/>
      <c r="E45" s="208"/>
      <c r="F45" s="209"/>
      <c r="G45" s="208"/>
      <c r="H45" s="209"/>
      <c r="I45" s="208"/>
      <c r="J45" s="209"/>
      <c r="K45" s="208"/>
      <c r="L45" s="209"/>
      <c r="M45" s="208"/>
      <c r="N45" s="209"/>
      <c r="O45" s="208"/>
      <c r="P45" s="209"/>
      <c r="Q45" s="208"/>
      <c r="R45" s="209"/>
      <c r="S45" s="208"/>
      <c r="T45" s="209"/>
      <c r="U45" s="208"/>
      <c r="V45" s="66"/>
      <c r="W45" s="71"/>
      <c r="X45" s="71"/>
    </row>
    <row r="46" spans="1:24" s="44" customFormat="1" ht="10.5">
      <c r="A46" s="234" t="s">
        <v>407</v>
      </c>
      <c r="B46" s="66"/>
      <c r="C46" s="71"/>
      <c r="D46" s="66"/>
      <c r="E46" s="71"/>
      <c r="F46" s="66"/>
      <c r="G46" s="71"/>
      <c r="H46" s="66"/>
      <c r="I46" s="71"/>
      <c r="J46" s="66"/>
      <c r="K46" s="71"/>
      <c r="L46" s="66"/>
      <c r="M46" s="71"/>
      <c r="N46" s="66"/>
      <c r="O46" s="71"/>
      <c r="P46" s="66"/>
      <c r="Q46" s="71"/>
      <c r="R46" s="66"/>
      <c r="S46" s="71"/>
      <c r="T46" s="66"/>
      <c r="U46" s="71"/>
      <c r="V46" s="66"/>
      <c r="W46" s="71"/>
      <c r="X46" s="71"/>
    </row>
    <row r="47" spans="1:24" s="44" customFormat="1" ht="10.5">
      <c r="A47" s="44" t="s">
        <v>422</v>
      </c>
      <c r="B47" s="66">
        <v>0</v>
      </c>
      <c r="C47" s="71">
        <v>0</v>
      </c>
      <c r="D47" s="66">
        <v>0</v>
      </c>
      <c r="E47" s="71">
        <v>0</v>
      </c>
      <c r="F47" s="66">
        <v>0</v>
      </c>
      <c r="G47" s="71">
        <v>0</v>
      </c>
      <c r="H47" s="66">
        <v>0</v>
      </c>
      <c r="I47" s="71">
        <v>0</v>
      </c>
      <c r="J47" s="66">
        <v>0</v>
      </c>
      <c r="K47" s="71">
        <v>0</v>
      </c>
      <c r="L47" s="66">
        <v>0</v>
      </c>
      <c r="M47" s="71">
        <v>0</v>
      </c>
      <c r="N47" s="66">
        <v>0</v>
      </c>
      <c r="O47" s="71">
        <v>0</v>
      </c>
      <c r="P47" s="66">
        <v>0</v>
      </c>
      <c r="Q47" s="71">
        <v>0</v>
      </c>
      <c r="R47" s="66">
        <v>0</v>
      </c>
      <c r="S47" s="71">
        <v>0</v>
      </c>
      <c r="T47" s="66">
        <v>0</v>
      </c>
      <c r="U47" s="71">
        <v>0</v>
      </c>
      <c r="V47" s="66">
        <f aca="true" t="shared" si="9" ref="V47:W52">B47+D47+F47+H47+J47+L47+N47+P47+R47+T47</f>
        <v>0</v>
      </c>
      <c r="W47" s="71">
        <f t="shared" si="9"/>
        <v>0</v>
      </c>
      <c r="X47" s="71">
        <f aca="true" t="shared" si="10" ref="X47:X52">SUM(V47:W47)</f>
        <v>0</v>
      </c>
    </row>
    <row r="48" spans="1:24" s="44" customFormat="1" ht="10.5">
      <c r="A48" s="44" t="s">
        <v>421</v>
      </c>
      <c r="B48" s="66">
        <v>0</v>
      </c>
      <c r="C48" s="71">
        <v>0</v>
      </c>
      <c r="D48" s="66">
        <v>0</v>
      </c>
      <c r="E48" s="71">
        <v>0</v>
      </c>
      <c r="F48" s="66">
        <v>0</v>
      </c>
      <c r="G48" s="71">
        <v>0</v>
      </c>
      <c r="H48" s="66">
        <v>0</v>
      </c>
      <c r="I48" s="71">
        <v>0</v>
      </c>
      <c r="J48" s="66">
        <v>0</v>
      </c>
      <c r="K48" s="71">
        <v>0</v>
      </c>
      <c r="L48" s="66">
        <v>0</v>
      </c>
      <c r="M48" s="71">
        <v>0</v>
      </c>
      <c r="N48" s="66">
        <v>2</v>
      </c>
      <c r="O48" s="71">
        <v>0</v>
      </c>
      <c r="P48" s="66">
        <v>0</v>
      </c>
      <c r="Q48" s="71">
        <v>0</v>
      </c>
      <c r="R48" s="66">
        <v>0</v>
      </c>
      <c r="S48" s="71">
        <v>0</v>
      </c>
      <c r="T48" s="66">
        <v>0</v>
      </c>
      <c r="U48" s="71">
        <v>0</v>
      </c>
      <c r="V48" s="66">
        <f t="shared" si="9"/>
        <v>2</v>
      </c>
      <c r="W48" s="71">
        <f t="shared" si="9"/>
        <v>0</v>
      </c>
      <c r="X48" s="71">
        <f t="shared" si="10"/>
        <v>2</v>
      </c>
    </row>
    <row r="49" spans="1:24" s="44" customFormat="1" ht="10.5">
      <c r="A49" s="44" t="s">
        <v>420</v>
      </c>
      <c r="B49" s="66">
        <v>0</v>
      </c>
      <c r="C49" s="71">
        <v>0</v>
      </c>
      <c r="D49" s="66">
        <v>0</v>
      </c>
      <c r="E49" s="71">
        <v>0</v>
      </c>
      <c r="F49" s="66">
        <v>0</v>
      </c>
      <c r="G49" s="71">
        <v>0</v>
      </c>
      <c r="H49" s="66">
        <v>0</v>
      </c>
      <c r="I49" s="71">
        <v>0</v>
      </c>
      <c r="J49" s="66">
        <v>0</v>
      </c>
      <c r="K49" s="71">
        <v>0</v>
      </c>
      <c r="L49" s="66">
        <v>0</v>
      </c>
      <c r="M49" s="71">
        <v>0</v>
      </c>
      <c r="N49" s="66">
        <v>0</v>
      </c>
      <c r="O49" s="71">
        <v>0</v>
      </c>
      <c r="P49" s="66">
        <v>0</v>
      </c>
      <c r="Q49" s="71">
        <v>0</v>
      </c>
      <c r="R49" s="66">
        <v>0</v>
      </c>
      <c r="S49" s="71">
        <v>0</v>
      </c>
      <c r="T49" s="66">
        <v>0</v>
      </c>
      <c r="U49" s="71">
        <v>0</v>
      </c>
      <c r="V49" s="66">
        <f t="shared" si="9"/>
        <v>0</v>
      </c>
      <c r="W49" s="71">
        <f t="shared" si="9"/>
        <v>0</v>
      </c>
      <c r="X49" s="71">
        <f t="shared" si="10"/>
        <v>0</v>
      </c>
    </row>
    <row r="50" spans="1:24" s="44" customFormat="1" ht="10.5">
      <c r="A50" s="44" t="s">
        <v>419</v>
      </c>
      <c r="B50" s="66">
        <v>0</v>
      </c>
      <c r="C50" s="71">
        <v>0</v>
      </c>
      <c r="D50" s="66">
        <v>0</v>
      </c>
      <c r="E50" s="71">
        <v>0</v>
      </c>
      <c r="F50" s="66">
        <v>0</v>
      </c>
      <c r="G50" s="71">
        <v>0</v>
      </c>
      <c r="H50" s="66">
        <v>0</v>
      </c>
      <c r="I50" s="71">
        <v>0</v>
      </c>
      <c r="J50" s="66">
        <v>0</v>
      </c>
      <c r="K50" s="71">
        <v>0</v>
      </c>
      <c r="L50" s="66">
        <v>0</v>
      </c>
      <c r="M50" s="71">
        <v>0</v>
      </c>
      <c r="N50" s="66">
        <v>1</v>
      </c>
      <c r="O50" s="71">
        <v>1</v>
      </c>
      <c r="P50" s="66">
        <v>0</v>
      </c>
      <c r="Q50" s="71">
        <v>1</v>
      </c>
      <c r="R50" s="66">
        <v>0</v>
      </c>
      <c r="S50" s="71">
        <v>0</v>
      </c>
      <c r="T50" s="66">
        <v>0</v>
      </c>
      <c r="U50" s="71">
        <v>0</v>
      </c>
      <c r="V50" s="66">
        <f t="shared" si="9"/>
        <v>1</v>
      </c>
      <c r="W50" s="71">
        <f t="shared" si="9"/>
        <v>2</v>
      </c>
      <c r="X50" s="71">
        <f t="shared" si="10"/>
        <v>3</v>
      </c>
    </row>
    <row r="51" spans="1:24" s="44" customFormat="1" ht="10.5">
      <c r="A51" s="44" t="s">
        <v>418</v>
      </c>
      <c r="B51" s="66">
        <v>0</v>
      </c>
      <c r="C51" s="71">
        <v>0</v>
      </c>
      <c r="D51" s="66">
        <v>0</v>
      </c>
      <c r="E51" s="71">
        <v>0</v>
      </c>
      <c r="F51" s="66">
        <v>0</v>
      </c>
      <c r="G51" s="71">
        <v>0</v>
      </c>
      <c r="H51" s="66">
        <v>0</v>
      </c>
      <c r="I51" s="71">
        <v>0</v>
      </c>
      <c r="J51" s="66">
        <v>0</v>
      </c>
      <c r="K51" s="71">
        <v>0</v>
      </c>
      <c r="L51" s="66">
        <v>0</v>
      </c>
      <c r="M51" s="71">
        <v>0</v>
      </c>
      <c r="N51" s="66">
        <v>0</v>
      </c>
      <c r="O51" s="71">
        <v>0</v>
      </c>
      <c r="P51" s="66">
        <v>0</v>
      </c>
      <c r="Q51" s="71">
        <v>0</v>
      </c>
      <c r="R51" s="66">
        <v>0</v>
      </c>
      <c r="S51" s="71">
        <v>0</v>
      </c>
      <c r="T51" s="66">
        <v>0</v>
      </c>
      <c r="U51" s="71">
        <v>0</v>
      </c>
      <c r="V51" s="66">
        <f t="shared" si="9"/>
        <v>0</v>
      </c>
      <c r="W51" s="71">
        <f t="shared" si="9"/>
        <v>0</v>
      </c>
      <c r="X51" s="71">
        <f t="shared" si="10"/>
        <v>0</v>
      </c>
    </row>
    <row r="52" spans="1:24" s="44" customFormat="1" ht="10.5">
      <c r="A52" s="44" t="s">
        <v>417</v>
      </c>
      <c r="B52" s="66">
        <v>0</v>
      </c>
      <c r="C52" s="71">
        <v>0</v>
      </c>
      <c r="D52" s="66">
        <v>0</v>
      </c>
      <c r="E52" s="71">
        <v>0</v>
      </c>
      <c r="F52" s="66">
        <v>0</v>
      </c>
      <c r="G52" s="71">
        <v>0</v>
      </c>
      <c r="H52" s="66">
        <v>0</v>
      </c>
      <c r="I52" s="71">
        <v>0</v>
      </c>
      <c r="J52" s="66">
        <v>0</v>
      </c>
      <c r="K52" s="71">
        <v>0</v>
      </c>
      <c r="L52" s="66">
        <v>0</v>
      </c>
      <c r="M52" s="71">
        <v>0</v>
      </c>
      <c r="N52" s="66">
        <v>0</v>
      </c>
      <c r="O52" s="71">
        <v>0</v>
      </c>
      <c r="P52" s="66">
        <v>0</v>
      </c>
      <c r="Q52" s="71">
        <v>0</v>
      </c>
      <c r="R52" s="66">
        <v>0</v>
      </c>
      <c r="S52" s="71">
        <v>0</v>
      </c>
      <c r="T52" s="66">
        <v>0</v>
      </c>
      <c r="U52" s="71">
        <v>0</v>
      </c>
      <c r="V52" s="66">
        <f t="shared" si="9"/>
        <v>0</v>
      </c>
      <c r="W52" s="71">
        <f t="shared" si="9"/>
        <v>0</v>
      </c>
      <c r="X52" s="71">
        <f t="shared" si="10"/>
        <v>0</v>
      </c>
    </row>
    <row r="53" spans="1:25" s="44" customFormat="1" ht="10.5">
      <c r="A53" s="206" t="s">
        <v>8</v>
      </c>
      <c r="B53" s="69">
        <v>0</v>
      </c>
      <c r="C53" s="70">
        <v>0</v>
      </c>
      <c r="D53" s="69">
        <v>0</v>
      </c>
      <c r="E53" s="70">
        <v>0</v>
      </c>
      <c r="F53" s="69">
        <v>0</v>
      </c>
      <c r="G53" s="70">
        <v>0</v>
      </c>
      <c r="H53" s="69">
        <v>0</v>
      </c>
      <c r="I53" s="70">
        <v>0</v>
      </c>
      <c r="J53" s="69">
        <f aca="true" t="shared" si="11" ref="J53:X53">SUM(J39:J52)</f>
        <v>1</v>
      </c>
      <c r="K53" s="70">
        <f t="shared" si="11"/>
        <v>0</v>
      </c>
      <c r="L53" s="69">
        <f t="shared" si="11"/>
        <v>6</v>
      </c>
      <c r="M53" s="70">
        <f t="shared" si="11"/>
        <v>3</v>
      </c>
      <c r="N53" s="69">
        <f t="shared" si="11"/>
        <v>3</v>
      </c>
      <c r="O53" s="70">
        <f t="shared" si="11"/>
        <v>3</v>
      </c>
      <c r="P53" s="69">
        <f t="shared" si="11"/>
        <v>3</v>
      </c>
      <c r="Q53" s="70">
        <f t="shared" si="11"/>
        <v>2</v>
      </c>
      <c r="R53" s="69">
        <f t="shared" si="11"/>
        <v>1</v>
      </c>
      <c r="S53" s="70">
        <f t="shared" si="11"/>
        <v>0</v>
      </c>
      <c r="T53" s="69">
        <f t="shared" si="11"/>
        <v>0</v>
      </c>
      <c r="U53" s="70">
        <f t="shared" si="11"/>
        <v>0</v>
      </c>
      <c r="V53" s="69">
        <f t="shared" si="11"/>
        <v>14</v>
      </c>
      <c r="W53" s="70">
        <f t="shared" si="11"/>
        <v>8</v>
      </c>
      <c r="X53" s="70">
        <f t="shared" si="11"/>
        <v>22</v>
      </c>
      <c r="Y53" s="72"/>
    </row>
    <row r="54" ht="11.25"/>
    <row r="55" spans="1:22" s="196" customFormat="1" ht="10.5">
      <c r="A55" s="37" t="s">
        <v>411</v>
      </c>
      <c r="E55" s="220"/>
      <c r="F55" s="220"/>
      <c r="G55" s="220"/>
      <c r="T55" s="220"/>
      <c r="U55" s="220"/>
      <c r="V55" s="220"/>
    </row>
    <row r="56" ht="11.25">
      <c r="A56" s="37" t="s">
        <v>410</v>
      </c>
    </row>
    <row r="57" ht="11.25">
      <c r="A57" s="37"/>
    </row>
    <row r="58" ht="11.25"/>
    <row r="59" spans="1:25" s="72" customFormat="1" ht="10.5">
      <c r="A59" s="326" t="s">
        <v>409</v>
      </c>
      <c r="B59" s="326"/>
      <c r="C59" s="326"/>
      <c r="D59" s="326"/>
      <c r="E59" s="326"/>
      <c r="F59" s="326"/>
      <c r="G59" s="326"/>
      <c r="H59" s="326"/>
      <c r="I59" s="326"/>
      <c r="J59" s="326"/>
      <c r="K59" s="326"/>
      <c r="L59" s="326"/>
      <c r="M59" s="326"/>
      <c r="N59" s="326"/>
      <c r="O59" s="326"/>
      <c r="P59" s="326"/>
      <c r="Q59" s="326"/>
      <c r="R59" s="326"/>
      <c r="S59" s="326"/>
      <c r="T59" s="326"/>
      <c r="U59" s="326"/>
      <c r="V59" s="326"/>
      <c r="W59" s="326"/>
      <c r="X59" s="326"/>
      <c r="Y59" s="217"/>
    </row>
    <row r="60" spans="1:25" s="72" customFormat="1" ht="11.25" thickBot="1">
      <c r="A60" s="217"/>
      <c r="B60" s="217"/>
      <c r="C60" s="217"/>
      <c r="D60" s="217"/>
      <c r="E60" s="217"/>
      <c r="F60" s="217"/>
      <c r="G60" s="217"/>
      <c r="H60" s="217"/>
      <c r="I60" s="217"/>
      <c r="J60" s="217"/>
      <c r="K60" s="217"/>
      <c r="L60" s="217"/>
      <c r="M60" s="217"/>
      <c r="N60" s="217"/>
      <c r="O60" s="217"/>
      <c r="P60" s="217"/>
      <c r="Q60" s="217"/>
      <c r="R60" s="217"/>
      <c r="S60" s="217"/>
      <c r="T60" s="217"/>
      <c r="U60" s="217"/>
      <c r="V60" s="217"/>
      <c r="W60" s="217"/>
      <c r="X60" s="217"/>
      <c r="Y60" s="217"/>
    </row>
    <row r="61" spans="1:24" s="44" customFormat="1" ht="10.5">
      <c r="A61" s="216"/>
      <c r="B61" s="328" t="s">
        <v>242</v>
      </c>
      <c r="C61" s="329"/>
      <c r="D61" s="329"/>
      <c r="E61" s="329"/>
      <c r="F61" s="329"/>
      <c r="G61" s="329"/>
      <c r="H61" s="329"/>
      <c r="I61" s="329"/>
      <c r="J61" s="329"/>
      <c r="K61" s="329"/>
      <c r="L61" s="329"/>
      <c r="M61" s="329"/>
      <c r="N61" s="329"/>
      <c r="O61" s="329"/>
      <c r="P61" s="329"/>
      <c r="Q61" s="329"/>
      <c r="R61" s="329"/>
      <c r="S61" s="329"/>
      <c r="T61" s="329"/>
      <c r="U61" s="329"/>
      <c r="V61" s="329"/>
      <c r="W61" s="329"/>
      <c r="X61" s="329"/>
    </row>
    <row r="62" spans="1:24" s="44" customFormat="1" ht="10.5">
      <c r="A62" s="215"/>
      <c r="B62" s="55">
        <v>2005</v>
      </c>
      <c r="C62" s="57"/>
      <c r="D62" s="55">
        <f>B62-1</f>
        <v>2004</v>
      </c>
      <c r="E62" s="57"/>
      <c r="F62" s="55">
        <f>D62-1</f>
        <v>2003</v>
      </c>
      <c r="G62" s="57"/>
      <c r="H62" s="55">
        <f>F62-1</f>
        <v>2002</v>
      </c>
      <c r="I62" s="57"/>
      <c r="J62" s="55">
        <f>H62-1</f>
        <v>2001</v>
      </c>
      <c r="K62" s="57"/>
      <c r="L62" s="55">
        <f>J62-1</f>
        <v>2000</v>
      </c>
      <c r="M62" s="57"/>
      <c r="N62" s="55">
        <f>L62-1</f>
        <v>1999</v>
      </c>
      <c r="O62" s="74"/>
      <c r="P62" s="55">
        <f>N62-1</f>
        <v>1998</v>
      </c>
      <c r="Q62" s="57"/>
      <c r="R62" s="55">
        <f>P62-1</f>
        <v>1997</v>
      </c>
      <c r="S62" s="74"/>
      <c r="T62" s="55" t="str">
        <f>R62-1&amp;" + vóór"</f>
        <v>1996 + vóór</v>
      </c>
      <c r="U62" s="57"/>
      <c r="V62" s="214" t="s">
        <v>8</v>
      </c>
      <c r="W62" s="57"/>
      <c r="X62" s="57"/>
    </row>
    <row r="63" spans="1:24" s="44" customFormat="1" ht="10.5">
      <c r="A63" s="213"/>
      <c r="B63" s="212" t="s">
        <v>243</v>
      </c>
      <c r="C63" s="77" t="s">
        <v>7</v>
      </c>
      <c r="D63" s="212" t="s">
        <v>243</v>
      </c>
      <c r="E63" s="77" t="s">
        <v>7</v>
      </c>
      <c r="F63" s="212" t="s">
        <v>243</v>
      </c>
      <c r="G63" s="77" t="s">
        <v>7</v>
      </c>
      <c r="H63" s="212" t="s">
        <v>243</v>
      </c>
      <c r="I63" s="77" t="s">
        <v>7</v>
      </c>
      <c r="J63" s="212" t="s">
        <v>243</v>
      </c>
      <c r="K63" s="77" t="s">
        <v>7</v>
      </c>
      <c r="L63" s="212" t="s">
        <v>243</v>
      </c>
      <c r="M63" s="77" t="s">
        <v>7</v>
      </c>
      <c r="N63" s="212" t="s">
        <v>243</v>
      </c>
      <c r="O63" s="77" t="s">
        <v>7</v>
      </c>
      <c r="P63" s="212" t="s">
        <v>243</v>
      </c>
      <c r="Q63" s="77" t="s">
        <v>7</v>
      </c>
      <c r="R63" s="212" t="s">
        <v>243</v>
      </c>
      <c r="S63" s="77" t="s">
        <v>7</v>
      </c>
      <c r="T63" s="212" t="s">
        <v>243</v>
      </c>
      <c r="U63" s="77" t="s">
        <v>7</v>
      </c>
      <c r="V63" s="212" t="s">
        <v>243</v>
      </c>
      <c r="W63" s="77" t="s">
        <v>7</v>
      </c>
      <c r="X63" s="77" t="s">
        <v>9</v>
      </c>
    </row>
    <row r="64" spans="1:24" s="44" customFormat="1" ht="10.5">
      <c r="A64" s="234" t="s">
        <v>407</v>
      </c>
      <c r="B64" s="66"/>
      <c r="C64" s="71"/>
      <c r="D64" s="66"/>
      <c r="E64" s="71"/>
      <c r="F64" s="66"/>
      <c r="G64" s="71"/>
      <c r="H64" s="66"/>
      <c r="I64" s="71"/>
      <c r="J64" s="66"/>
      <c r="K64" s="71"/>
      <c r="L64" s="66"/>
      <c r="M64" s="71"/>
      <c r="N64" s="66"/>
      <c r="O64" s="71"/>
      <c r="P64" s="66"/>
      <c r="Q64" s="71"/>
      <c r="R64" s="66"/>
      <c r="S64" s="71"/>
      <c r="T64" s="66"/>
      <c r="U64" s="71"/>
      <c r="V64" s="66"/>
      <c r="W64" s="71"/>
      <c r="X64" s="71"/>
    </row>
    <row r="65" spans="1:24" s="44" customFormat="1" ht="10.5">
      <c r="A65" s="44" t="s">
        <v>422</v>
      </c>
      <c r="B65" s="66">
        <v>0</v>
      </c>
      <c r="C65" s="71">
        <v>0</v>
      </c>
      <c r="D65" s="66">
        <v>0</v>
      </c>
      <c r="E65" s="71">
        <v>0</v>
      </c>
      <c r="F65" s="66">
        <v>0</v>
      </c>
      <c r="G65" s="71">
        <v>0</v>
      </c>
      <c r="H65" s="66">
        <v>0</v>
      </c>
      <c r="I65" s="71">
        <v>0</v>
      </c>
      <c r="J65" s="66">
        <v>0</v>
      </c>
      <c r="K65" s="71">
        <v>0</v>
      </c>
      <c r="L65" s="66">
        <v>2</v>
      </c>
      <c r="M65" s="71">
        <v>4</v>
      </c>
      <c r="N65" s="66">
        <v>50</v>
      </c>
      <c r="O65" s="71">
        <v>32</v>
      </c>
      <c r="P65" s="66">
        <v>21</v>
      </c>
      <c r="Q65" s="71">
        <v>12</v>
      </c>
      <c r="R65" s="66">
        <v>4</v>
      </c>
      <c r="S65" s="71">
        <v>1</v>
      </c>
      <c r="T65" s="66">
        <v>1</v>
      </c>
      <c r="U65" s="71">
        <v>0</v>
      </c>
      <c r="V65" s="66">
        <f aca="true" t="shared" si="12" ref="V65:W70">B65+D65+F65+H65+J65+L65+N65+P65+R65+T65</f>
        <v>78</v>
      </c>
      <c r="W65" s="71">
        <f t="shared" si="12"/>
        <v>49</v>
      </c>
      <c r="X65" s="71">
        <f aca="true" t="shared" si="13" ref="X65:X70">SUM(V65:W65)</f>
        <v>127</v>
      </c>
    </row>
    <row r="66" spans="1:24" s="44" customFormat="1" ht="10.5">
      <c r="A66" s="44" t="s">
        <v>421</v>
      </c>
      <c r="B66" s="66">
        <v>0</v>
      </c>
      <c r="C66" s="71">
        <v>0</v>
      </c>
      <c r="D66" s="66">
        <v>0</v>
      </c>
      <c r="E66" s="71">
        <v>0</v>
      </c>
      <c r="F66" s="66">
        <v>0</v>
      </c>
      <c r="G66" s="71">
        <v>0</v>
      </c>
      <c r="H66" s="66">
        <v>0</v>
      </c>
      <c r="I66" s="71">
        <v>0</v>
      </c>
      <c r="J66" s="66">
        <v>0</v>
      </c>
      <c r="K66" s="71">
        <v>0</v>
      </c>
      <c r="L66" s="66">
        <v>11</v>
      </c>
      <c r="M66" s="71">
        <v>5</v>
      </c>
      <c r="N66" s="66">
        <v>141</v>
      </c>
      <c r="O66" s="71">
        <v>68</v>
      </c>
      <c r="P66" s="66">
        <v>56</v>
      </c>
      <c r="Q66" s="71">
        <v>32</v>
      </c>
      <c r="R66" s="66">
        <v>12</v>
      </c>
      <c r="S66" s="71">
        <v>9</v>
      </c>
      <c r="T66" s="66">
        <v>1</v>
      </c>
      <c r="U66" s="71">
        <v>1</v>
      </c>
      <c r="V66" s="66">
        <f t="shared" si="12"/>
        <v>221</v>
      </c>
      <c r="W66" s="71">
        <f t="shared" si="12"/>
        <v>115</v>
      </c>
      <c r="X66" s="71">
        <f t="shared" si="13"/>
        <v>336</v>
      </c>
    </row>
    <row r="67" spans="1:24" s="44" customFormat="1" ht="10.5">
      <c r="A67" s="44" t="s">
        <v>420</v>
      </c>
      <c r="B67" s="66">
        <v>0</v>
      </c>
      <c r="C67" s="71">
        <v>0</v>
      </c>
      <c r="D67" s="66">
        <v>0</v>
      </c>
      <c r="E67" s="71">
        <v>0</v>
      </c>
      <c r="F67" s="66">
        <v>0</v>
      </c>
      <c r="G67" s="71">
        <v>0</v>
      </c>
      <c r="H67" s="66">
        <v>0</v>
      </c>
      <c r="I67" s="71">
        <v>0</v>
      </c>
      <c r="J67" s="66">
        <v>0</v>
      </c>
      <c r="K67" s="71">
        <v>0</v>
      </c>
      <c r="L67" s="66">
        <v>0</v>
      </c>
      <c r="M67" s="71">
        <v>0</v>
      </c>
      <c r="N67" s="66">
        <v>8</v>
      </c>
      <c r="O67" s="71">
        <v>0</v>
      </c>
      <c r="P67" s="66">
        <v>1</v>
      </c>
      <c r="Q67" s="71">
        <v>0</v>
      </c>
      <c r="R67" s="66">
        <v>0</v>
      </c>
      <c r="S67" s="71">
        <v>0</v>
      </c>
      <c r="T67" s="66">
        <v>0</v>
      </c>
      <c r="U67" s="71">
        <v>0</v>
      </c>
      <c r="V67" s="66">
        <f t="shared" si="12"/>
        <v>9</v>
      </c>
      <c r="W67" s="71">
        <f t="shared" si="12"/>
        <v>0</v>
      </c>
      <c r="X67" s="71">
        <f t="shared" si="13"/>
        <v>9</v>
      </c>
    </row>
    <row r="68" spans="1:24" s="44" customFormat="1" ht="10.5">
      <c r="A68" s="44" t="s">
        <v>419</v>
      </c>
      <c r="B68" s="66">
        <v>0</v>
      </c>
      <c r="C68" s="71">
        <v>0</v>
      </c>
      <c r="D68" s="66">
        <v>0</v>
      </c>
      <c r="E68" s="71">
        <v>0</v>
      </c>
      <c r="F68" s="66">
        <v>0</v>
      </c>
      <c r="G68" s="71">
        <v>0</v>
      </c>
      <c r="H68" s="66">
        <v>0</v>
      </c>
      <c r="I68" s="71">
        <v>0</v>
      </c>
      <c r="J68" s="66">
        <v>0</v>
      </c>
      <c r="K68" s="71">
        <v>0</v>
      </c>
      <c r="L68" s="66">
        <v>3</v>
      </c>
      <c r="M68" s="71">
        <v>2</v>
      </c>
      <c r="N68" s="66">
        <v>37</v>
      </c>
      <c r="O68" s="71">
        <v>13</v>
      </c>
      <c r="P68" s="66">
        <v>11</v>
      </c>
      <c r="Q68" s="71">
        <v>3</v>
      </c>
      <c r="R68" s="66">
        <v>1</v>
      </c>
      <c r="S68" s="71">
        <v>2</v>
      </c>
      <c r="T68" s="66">
        <v>2</v>
      </c>
      <c r="U68" s="71">
        <v>1</v>
      </c>
      <c r="V68" s="66">
        <f t="shared" si="12"/>
        <v>54</v>
      </c>
      <c r="W68" s="71">
        <f t="shared" si="12"/>
        <v>21</v>
      </c>
      <c r="X68" s="71">
        <f t="shared" si="13"/>
        <v>75</v>
      </c>
    </row>
    <row r="69" spans="1:24" s="44" customFormat="1" ht="10.5">
      <c r="A69" s="44" t="s">
        <v>418</v>
      </c>
      <c r="B69" s="66">
        <v>0</v>
      </c>
      <c r="C69" s="71">
        <v>0</v>
      </c>
      <c r="D69" s="66">
        <v>0</v>
      </c>
      <c r="E69" s="71">
        <v>0</v>
      </c>
      <c r="F69" s="66">
        <v>0</v>
      </c>
      <c r="G69" s="71">
        <v>0</v>
      </c>
      <c r="H69" s="66">
        <v>0</v>
      </c>
      <c r="I69" s="71">
        <v>0</v>
      </c>
      <c r="J69" s="66">
        <v>0</v>
      </c>
      <c r="K69" s="71">
        <v>0</v>
      </c>
      <c r="L69" s="66">
        <v>0</v>
      </c>
      <c r="M69" s="71">
        <v>0</v>
      </c>
      <c r="N69" s="66">
        <v>2</v>
      </c>
      <c r="O69" s="71">
        <v>0</v>
      </c>
      <c r="P69" s="66">
        <v>1</v>
      </c>
      <c r="Q69" s="71">
        <v>0</v>
      </c>
      <c r="R69" s="66">
        <v>0</v>
      </c>
      <c r="S69" s="71">
        <v>0</v>
      </c>
      <c r="T69" s="66">
        <v>0</v>
      </c>
      <c r="U69" s="71">
        <v>0</v>
      </c>
      <c r="V69" s="66">
        <f t="shared" si="12"/>
        <v>3</v>
      </c>
      <c r="W69" s="71">
        <f t="shared" si="12"/>
        <v>0</v>
      </c>
      <c r="X69" s="71">
        <f t="shared" si="13"/>
        <v>3</v>
      </c>
    </row>
    <row r="70" spans="1:24" s="44" customFormat="1" ht="10.5">
      <c r="A70" s="44" t="s">
        <v>417</v>
      </c>
      <c r="B70" s="66">
        <v>0</v>
      </c>
      <c r="C70" s="71">
        <v>0</v>
      </c>
      <c r="D70" s="66">
        <v>0</v>
      </c>
      <c r="E70" s="71">
        <v>0</v>
      </c>
      <c r="F70" s="66">
        <v>0</v>
      </c>
      <c r="G70" s="71">
        <v>0</v>
      </c>
      <c r="H70" s="66">
        <v>0</v>
      </c>
      <c r="I70" s="71">
        <v>0</v>
      </c>
      <c r="J70" s="66">
        <v>0</v>
      </c>
      <c r="K70" s="71">
        <v>0</v>
      </c>
      <c r="L70" s="66">
        <v>0</v>
      </c>
      <c r="M70" s="71">
        <v>0</v>
      </c>
      <c r="N70" s="66">
        <v>0</v>
      </c>
      <c r="O70" s="71">
        <v>0</v>
      </c>
      <c r="P70" s="66">
        <v>0</v>
      </c>
      <c r="Q70" s="71">
        <v>0</v>
      </c>
      <c r="R70" s="66">
        <v>0</v>
      </c>
      <c r="S70" s="71">
        <v>0</v>
      </c>
      <c r="T70" s="66">
        <v>0</v>
      </c>
      <c r="U70" s="71">
        <v>0</v>
      </c>
      <c r="V70" s="66">
        <f t="shared" si="12"/>
        <v>0</v>
      </c>
      <c r="W70" s="71">
        <f t="shared" si="12"/>
        <v>0</v>
      </c>
      <c r="X70" s="71">
        <f t="shared" si="13"/>
        <v>0</v>
      </c>
    </row>
    <row r="71" spans="1:24" s="72" customFormat="1" ht="10.5">
      <c r="A71" s="206" t="s">
        <v>8</v>
      </c>
      <c r="B71" s="69">
        <f aca="true" t="shared" si="14" ref="B71:X71">SUM(B64:B70)</f>
        <v>0</v>
      </c>
      <c r="C71" s="70">
        <f t="shared" si="14"/>
        <v>0</v>
      </c>
      <c r="D71" s="69">
        <f t="shared" si="14"/>
        <v>0</v>
      </c>
      <c r="E71" s="70">
        <f t="shared" si="14"/>
        <v>0</v>
      </c>
      <c r="F71" s="69">
        <f t="shared" si="14"/>
        <v>0</v>
      </c>
      <c r="G71" s="70">
        <f t="shared" si="14"/>
        <v>0</v>
      </c>
      <c r="H71" s="69">
        <f t="shared" si="14"/>
        <v>0</v>
      </c>
      <c r="I71" s="70">
        <f t="shared" si="14"/>
        <v>0</v>
      </c>
      <c r="J71" s="69">
        <f t="shared" si="14"/>
        <v>0</v>
      </c>
      <c r="K71" s="70">
        <f t="shared" si="14"/>
        <v>0</v>
      </c>
      <c r="L71" s="69">
        <f t="shared" si="14"/>
        <v>16</v>
      </c>
      <c r="M71" s="70">
        <f t="shared" si="14"/>
        <v>11</v>
      </c>
      <c r="N71" s="69">
        <f t="shared" si="14"/>
        <v>238</v>
      </c>
      <c r="O71" s="70">
        <f t="shared" si="14"/>
        <v>113</v>
      </c>
      <c r="P71" s="69">
        <f t="shared" si="14"/>
        <v>90</v>
      </c>
      <c r="Q71" s="70">
        <f t="shared" si="14"/>
        <v>47</v>
      </c>
      <c r="R71" s="69">
        <f t="shared" si="14"/>
        <v>17</v>
      </c>
      <c r="S71" s="70">
        <f t="shared" si="14"/>
        <v>12</v>
      </c>
      <c r="T71" s="69">
        <f t="shared" si="14"/>
        <v>4</v>
      </c>
      <c r="U71" s="70">
        <f t="shared" si="14"/>
        <v>2</v>
      </c>
      <c r="V71" s="69">
        <f t="shared" si="14"/>
        <v>365</v>
      </c>
      <c r="W71" s="70">
        <f t="shared" si="14"/>
        <v>185</v>
      </c>
      <c r="X71" s="70">
        <f t="shared" si="14"/>
        <v>550</v>
      </c>
    </row>
    <row r="72" ht="11.25"/>
    <row r="73" ht="11.25">
      <c r="A73" s="37" t="s">
        <v>406</v>
      </c>
    </row>
    <row r="74" ht="11.25">
      <c r="A74" s="102" t="s">
        <v>405</v>
      </c>
    </row>
    <row r="75" ht="11.25"/>
  </sheetData>
  <sheetProtection/>
  <mergeCells count="10">
    <mergeCell ref="A33:X33"/>
    <mergeCell ref="B35:X35"/>
    <mergeCell ref="A59:X59"/>
    <mergeCell ref="B61:X61"/>
    <mergeCell ref="A2:X2"/>
    <mergeCell ref="A4:X4"/>
    <mergeCell ref="B10:X10"/>
    <mergeCell ref="A3:X3"/>
    <mergeCell ref="A8:X8"/>
    <mergeCell ref="A6:X6"/>
  </mergeCells>
  <printOptions horizontalCentered="1"/>
  <pageMargins left="0" right="0" top="0.7874015748031497" bottom="0.1968503937007874" header="0.11811023622047245" footer="0.11811023622047245"/>
  <pageSetup fitToHeight="1" fitToWidth="1" horizontalDpi="600" verticalDpi="600" orientation="landscape" paperSize="9" scale="62" r:id="rId1"/>
  <headerFooter alignWithMargins="0">
    <oddFooter>&amp;R&amp;A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Z40"/>
  <sheetViews>
    <sheetView zoomScale="115" zoomScaleNormal="115" zoomScalePageLayoutView="0" workbookViewId="0" topLeftCell="A1">
      <selection activeCell="A45" sqref="A45"/>
    </sheetView>
  </sheetViews>
  <sheetFormatPr defaultColWidth="9.33203125" defaultRowHeight="11.25"/>
  <cols>
    <col min="1" max="1" width="2.83203125" style="196" customWidth="1"/>
    <col min="2" max="2" width="55.16015625" style="196" bestFit="1" customWidth="1"/>
    <col min="3" max="17" width="7" style="196" customWidth="1"/>
    <col min="18" max="20" width="8.5" style="196" customWidth="1"/>
    <col min="21" max="23" width="7" style="196" customWidth="1"/>
    <col min="24" max="16384" width="9.33203125" style="196" customWidth="1"/>
  </cols>
  <sheetData>
    <row r="1" spans="1:23" ht="10.5">
      <c r="A1" s="41"/>
      <c r="B1" s="150"/>
      <c r="C1" s="43"/>
      <c r="D1" s="43"/>
      <c r="E1" s="44"/>
      <c r="F1" s="44"/>
      <c r="G1" s="44"/>
      <c r="H1" s="44"/>
      <c r="I1" s="44"/>
      <c r="J1" s="44"/>
      <c r="K1" s="44"/>
      <c r="L1" s="44"/>
      <c r="M1" s="44"/>
      <c r="N1" s="44"/>
      <c r="O1" s="44"/>
      <c r="P1" s="44"/>
      <c r="Q1" s="44"/>
      <c r="R1" s="44"/>
      <c r="S1" s="44"/>
      <c r="T1" s="44"/>
      <c r="U1" s="44"/>
      <c r="V1" s="44"/>
      <c r="W1" s="44"/>
    </row>
    <row r="2" spans="1:23" ht="10.5">
      <c r="A2" s="42" t="s">
        <v>375</v>
      </c>
      <c r="B2" s="42"/>
      <c r="C2" s="45"/>
      <c r="D2" s="45"/>
      <c r="E2" s="46"/>
      <c r="F2" s="46"/>
      <c r="G2" s="46"/>
      <c r="H2" s="46"/>
      <c r="I2" s="46"/>
      <c r="J2" s="46"/>
      <c r="K2" s="46"/>
      <c r="L2" s="46"/>
      <c r="M2" s="46"/>
      <c r="N2" s="46"/>
      <c r="O2" s="46"/>
      <c r="P2" s="46"/>
      <c r="Q2" s="46"/>
      <c r="R2" s="46"/>
      <c r="S2" s="46"/>
      <c r="T2" s="46"/>
      <c r="U2" s="46"/>
      <c r="V2" s="46"/>
      <c r="W2" s="46"/>
    </row>
    <row r="3" spans="1:23" s="287" customFormat="1" ht="12">
      <c r="A3" s="267" t="s">
        <v>463</v>
      </c>
      <c r="B3" s="267"/>
      <c r="C3" s="273"/>
      <c r="D3" s="273"/>
      <c r="E3" s="274"/>
      <c r="F3" s="274"/>
      <c r="G3" s="274"/>
      <c r="H3" s="274"/>
      <c r="I3" s="274"/>
      <c r="J3" s="274"/>
      <c r="K3" s="274"/>
      <c r="L3" s="274"/>
      <c r="M3" s="274"/>
      <c r="N3" s="274"/>
      <c r="O3" s="274"/>
      <c r="P3" s="274"/>
      <c r="Q3" s="274"/>
      <c r="R3" s="274"/>
      <c r="S3" s="274"/>
      <c r="T3" s="274"/>
      <c r="U3" s="274"/>
      <c r="V3" s="274"/>
      <c r="W3" s="274"/>
    </row>
    <row r="4" spans="1:23" ht="10.5">
      <c r="A4" s="42"/>
      <c r="B4" s="42"/>
      <c r="C4" s="45"/>
      <c r="D4" s="45"/>
      <c r="E4" s="46"/>
      <c r="F4" s="46"/>
      <c r="G4" s="46"/>
      <c r="H4" s="46"/>
      <c r="I4" s="46"/>
      <c r="J4" s="46"/>
      <c r="K4" s="46"/>
      <c r="L4" s="46"/>
      <c r="M4" s="46"/>
      <c r="N4" s="46"/>
      <c r="O4" s="46"/>
      <c r="P4" s="46"/>
      <c r="Q4" s="46"/>
      <c r="R4" s="46"/>
      <c r="S4" s="46"/>
      <c r="T4" s="46"/>
      <c r="U4" s="46"/>
      <c r="V4" s="46"/>
      <c r="W4" s="46"/>
    </row>
    <row r="5" spans="1:23" ht="10.5">
      <c r="A5" s="326" t="s">
        <v>425</v>
      </c>
      <c r="B5" s="326"/>
      <c r="C5" s="326"/>
      <c r="D5" s="326"/>
      <c r="E5" s="326"/>
      <c r="F5" s="326"/>
      <c r="G5" s="326"/>
      <c r="H5" s="326"/>
      <c r="I5" s="326"/>
      <c r="J5" s="326"/>
      <c r="K5" s="326"/>
      <c r="L5" s="326"/>
      <c r="M5" s="326"/>
      <c r="N5" s="326"/>
      <c r="O5" s="326"/>
      <c r="P5" s="326"/>
      <c r="Q5" s="326"/>
      <c r="R5" s="326"/>
      <c r="S5" s="326"/>
      <c r="T5" s="326"/>
      <c r="U5" s="326"/>
      <c r="V5" s="326"/>
      <c r="W5" s="326"/>
    </row>
    <row r="6" spans="1:23" ht="12.75" thickBot="1">
      <c r="A6" s="79"/>
      <c r="B6" s="79"/>
      <c r="C6" s="45"/>
      <c r="D6" s="45"/>
      <c r="E6" s="46"/>
      <c r="F6" s="44"/>
      <c r="G6" s="44"/>
      <c r="H6" s="44"/>
      <c r="I6" s="44"/>
      <c r="J6" s="44"/>
      <c r="K6" s="44"/>
      <c r="L6" s="44"/>
      <c r="M6" s="44"/>
      <c r="N6" s="44"/>
      <c r="O6" s="44"/>
      <c r="P6" s="44"/>
      <c r="Q6" s="44"/>
      <c r="R6" s="44"/>
      <c r="S6" s="44"/>
      <c r="T6" s="44"/>
      <c r="U6" s="44"/>
      <c r="V6" s="44"/>
      <c r="W6" s="44"/>
    </row>
    <row r="7" spans="1:23" ht="10.5">
      <c r="A7" s="47"/>
      <c r="B7" s="47"/>
      <c r="C7" s="305" t="s">
        <v>36</v>
      </c>
      <c r="D7" s="306"/>
      <c r="E7" s="307"/>
      <c r="F7" s="73"/>
      <c r="G7" s="48" t="s">
        <v>24</v>
      </c>
      <c r="H7" s="50"/>
      <c r="I7" s="49"/>
      <c r="J7" s="48" t="s">
        <v>25</v>
      </c>
      <c r="K7" s="50"/>
      <c r="L7" s="49"/>
      <c r="M7" s="48" t="s">
        <v>26</v>
      </c>
      <c r="N7" s="50"/>
      <c r="O7" s="332" t="s">
        <v>408</v>
      </c>
      <c r="P7" s="333"/>
      <c r="Q7" s="334"/>
      <c r="R7" s="49"/>
      <c r="S7" s="48" t="s">
        <v>37</v>
      </c>
      <c r="T7" s="50"/>
      <c r="U7" s="49"/>
      <c r="V7" s="48" t="s">
        <v>8</v>
      </c>
      <c r="W7" s="51"/>
    </row>
    <row r="8" spans="1:23" ht="10.5">
      <c r="A8" s="37"/>
      <c r="B8" s="37"/>
      <c r="C8" s="308" t="s">
        <v>38</v>
      </c>
      <c r="D8" s="309"/>
      <c r="E8" s="310"/>
      <c r="F8" s="145"/>
      <c r="G8" s="144"/>
      <c r="H8" s="143"/>
      <c r="I8" s="145"/>
      <c r="J8" s="144"/>
      <c r="K8" s="143"/>
      <c r="L8" s="145"/>
      <c r="M8" s="144"/>
      <c r="N8" s="146"/>
      <c r="O8" s="143"/>
      <c r="P8" s="143"/>
      <c r="Q8" s="143"/>
      <c r="R8" s="145"/>
      <c r="S8" s="53" t="s">
        <v>39</v>
      </c>
      <c r="T8" s="143"/>
      <c r="U8" s="145"/>
      <c r="V8" s="144"/>
      <c r="W8" s="143"/>
    </row>
    <row r="9" spans="1:23" ht="10.5">
      <c r="A9" s="53"/>
      <c r="B9" s="53"/>
      <c r="C9" s="142" t="s">
        <v>243</v>
      </c>
      <c r="D9" s="141" t="s">
        <v>7</v>
      </c>
      <c r="E9" s="140" t="s">
        <v>9</v>
      </c>
      <c r="F9" s="142" t="s">
        <v>243</v>
      </c>
      <c r="G9" s="141" t="s">
        <v>7</v>
      </c>
      <c r="H9" s="140" t="s">
        <v>9</v>
      </c>
      <c r="I9" s="142" t="s">
        <v>243</v>
      </c>
      <c r="J9" s="141" t="s">
        <v>7</v>
      </c>
      <c r="K9" s="140" t="s">
        <v>9</v>
      </c>
      <c r="L9" s="142" t="s">
        <v>243</v>
      </c>
      <c r="M9" s="141" t="s">
        <v>7</v>
      </c>
      <c r="N9" s="140" t="s">
        <v>9</v>
      </c>
      <c r="O9" s="142" t="s">
        <v>243</v>
      </c>
      <c r="P9" s="141" t="s">
        <v>7</v>
      </c>
      <c r="Q9" s="140" t="s">
        <v>9</v>
      </c>
      <c r="R9" s="142" t="s">
        <v>243</v>
      </c>
      <c r="S9" s="141" t="s">
        <v>7</v>
      </c>
      <c r="T9" s="140" t="s">
        <v>9</v>
      </c>
      <c r="U9" s="142" t="s">
        <v>243</v>
      </c>
      <c r="V9" s="141" t="s">
        <v>7</v>
      </c>
      <c r="W9" s="140" t="s">
        <v>9</v>
      </c>
    </row>
    <row r="10" spans="1:23" ht="12">
      <c r="A10" s="30" t="s">
        <v>244</v>
      </c>
      <c r="B10" s="30"/>
      <c r="C10" s="244"/>
      <c r="D10" s="243"/>
      <c r="E10" s="242"/>
      <c r="F10" s="244"/>
      <c r="G10" s="243"/>
      <c r="H10" s="242"/>
      <c r="I10" s="244"/>
      <c r="J10" s="243"/>
      <c r="K10" s="242"/>
      <c r="L10" s="244"/>
      <c r="M10" s="243"/>
      <c r="N10" s="245"/>
      <c r="O10" s="17"/>
      <c r="P10" s="243"/>
      <c r="Q10" s="242"/>
      <c r="R10" s="244"/>
      <c r="S10" s="243"/>
      <c r="T10" s="242"/>
      <c r="U10" s="244"/>
      <c r="V10" s="243"/>
      <c r="W10" s="242"/>
    </row>
    <row r="11" spans="1:23" ht="12.75">
      <c r="A11" s="103"/>
      <c r="B11" s="100" t="s">
        <v>34</v>
      </c>
      <c r="C11" s="24"/>
      <c r="D11" s="25"/>
      <c r="E11" s="25"/>
      <c r="F11" s="24"/>
      <c r="G11" s="25"/>
      <c r="H11" s="25"/>
      <c r="I11" s="24"/>
      <c r="J11" s="25"/>
      <c r="K11" s="25"/>
      <c r="L11" s="24"/>
      <c r="M11" s="25"/>
      <c r="N11" s="139"/>
      <c r="O11" s="24"/>
      <c r="P11" s="25"/>
      <c r="Q11" s="25"/>
      <c r="R11" s="24"/>
      <c r="S11" s="25"/>
      <c r="T11" s="25"/>
      <c r="U11" s="24"/>
      <c r="V11" s="25"/>
      <c r="W11" s="25"/>
    </row>
    <row r="12" spans="1:23" ht="10.5">
      <c r="A12" s="82"/>
      <c r="B12" s="82" t="s">
        <v>35</v>
      </c>
      <c r="C12" s="24">
        <v>120</v>
      </c>
      <c r="D12" s="25">
        <v>19</v>
      </c>
      <c r="E12" s="139">
        <f>SUM(C12:D12)</f>
        <v>139</v>
      </c>
      <c r="F12" s="24">
        <v>86</v>
      </c>
      <c r="G12" s="25">
        <v>18</v>
      </c>
      <c r="H12" s="139">
        <f>SUM(F12:G12)</f>
        <v>104</v>
      </c>
      <c r="I12" s="25">
        <v>14</v>
      </c>
      <c r="J12" s="25">
        <v>1</v>
      </c>
      <c r="K12" s="139">
        <f>SUM(I12:J12)</f>
        <v>15</v>
      </c>
      <c r="L12" s="25">
        <v>13</v>
      </c>
      <c r="M12" s="25">
        <v>2</v>
      </c>
      <c r="N12" s="139">
        <f>SUM(L12:M12)</f>
        <v>15</v>
      </c>
      <c r="O12" s="24">
        <v>0</v>
      </c>
      <c r="P12" s="25">
        <v>0</v>
      </c>
      <c r="Q12" s="25">
        <f>SUM(O12:P12)</f>
        <v>0</v>
      </c>
      <c r="R12" s="24">
        <v>0</v>
      </c>
      <c r="S12" s="25">
        <v>0</v>
      </c>
      <c r="T12" s="25">
        <f>SUM(R12:S12)</f>
        <v>0</v>
      </c>
      <c r="U12" s="24">
        <f>C12+F12+I12+L12+R12+O12</f>
        <v>233</v>
      </c>
      <c r="V12" s="25">
        <f>D12+G12+J12+M12+S12+P12</f>
        <v>40</v>
      </c>
      <c r="W12" s="25">
        <f>SUM(U12:V12)</f>
        <v>273</v>
      </c>
    </row>
    <row r="13" spans="1:23" ht="10.5">
      <c r="A13" s="82"/>
      <c r="B13" s="82" t="s">
        <v>308</v>
      </c>
      <c r="C13" s="24">
        <v>57</v>
      </c>
      <c r="D13" s="25">
        <v>25</v>
      </c>
      <c r="E13" s="139">
        <f>SUM(C13:D13)</f>
        <v>82</v>
      </c>
      <c r="F13" s="24">
        <v>137</v>
      </c>
      <c r="G13" s="25">
        <v>37</v>
      </c>
      <c r="H13" s="139">
        <f>SUM(F13:G13)</f>
        <v>174</v>
      </c>
      <c r="I13" s="25">
        <v>11</v>
      </c>
      <c r="J13" s="25">
        <v>0</v>
      </c>
      <c r="K13" s="139">
        <f>SUM(I13:J13)</f>
        <v>11</v>
      </c>
      <c r="L13" s="25">
        <v>2</v>
      </c>
      <c r="M13" s="25">
        <v>1</v>
      </c>
      <c r="N13" s="139">
        <f>SUM(L13:M13)</f>
        <v>3</v>
      </c>
      <c r="O13" s="24">
        <v>0</v>
      </c>
      <c r="P13" s="25">
        <v>0</v>
      </c>
      <c r="Q13" s="25">
        <f>SUM(O13:P13)</f>
        <v>0</v>
      </c>
      <c r="R13" s="24">
        <v>0</v>
      </c>
      <c r="S13" s="25">
        <v>0</v>
      </c>
      <c r="T13" s="25">
        <f>SUM(R13:S13)</f>
        <v>0</v>
      </c>
      <c r="U13" s="24">
        <f>C13+F13+I13+L13+R13+O13</f>
        <v>207</v>
      </c>
      <c r="V13" s="25">
        <f>D13+G13+J13+M13+S13+P13</f>
        <v>63</v>
      </c>
      <c r="W13" s="25">
        <f>SUM(U13:V13)</f>
        <v>270</v>
      </c>
    </row>
    <row r="14" spans="1:23" ht="10.5">
      <c r="A14" s="82"/>
      <c r="B14" s="82"/>
      <c r="C14" s="24"/>
      <c r="D14" s="25"/>
      <c r="E14" s="139"/>
      <c r="F14" s="25"/>
      <c r="G14" s="25"/>
      <c r="H14" s="139"/>
      <c r="I14" s="25"/>
      <c r="J14" s="25"/>
      <c r="K14" s="139"/>
      <c r="L14" s="25"/>
      <c r="M14" s="25"/>
      <c r="N14" s="139"/>
      <c r="O14" s="24"/>
      <c r="P14" s="25"/>
      <c r="Q14" s="25"/>
      <c r="R14" s="24"/>
      <c r="S14" s="25"/>
      <c r="T14" s="25"/>
      <c r="U14" s="24"/>
      <c r="V14" s="25"/>
      <c r="W14" s="25"/>
    </row>
    <row r="15" spans="1:23" ht="12">
      <c r="A15" s="30" t="s">
        <v>245</v>
      </c>
      <c r="B15" s="102"/>
      <c r="C15" s="24"/>
      <c r="D15" s="25"/>
      <c r="E15" s="139"/>
      <c r="F15" s="25"/>
      <c r="G15" s="25"/>
      <c r="H15" s="139"/>
      <c r="I15" s="25"/>
      <c r="J15" s="25"/>
      <c r="K15" s="139"/>
      <c r="L15" s="25"/>
      <c r="M15" s="25"/>
      <c r="N15" s="139"/>
      <c r="O15" s="24"/>
      <c r="P15" s="25"/>
      <c r="Q15" s="25"/>
      <c r="R15" s="24"/>
      <c r="S15" s="25"/>
      <c r="T15" s="25"/>
      <c r="U15" s="24"/>
      <c r="V15" s="25"/>
      <c r="W15" s="25"/>
    </row>
    <row r="16" spans="1:23" ht="12.75">
      <c r="A16" s="103"/>
      <c r="B16" s="100" t="s">
        <v>85</v>
      </c>
      <c r="C16" s="24"/>
      <c r="D16" s="25"/>
      <c r="E16" s="139"/>
      <c r="F16" s="25"/>
      <c r="G16" s="25"/>
      <c r="H16" s="139"/>
      <c r="I16" s="25"/>
      <c r="J16" s="25"/>
      <c r="K16" s="139"/>
      <c r="L16" s="25"/>
      <c r="M16" s="25"/>
      <c r="N16" s="139"/>
      <c r="O16" s="24"/>
      <c r="P16" s="25"/>
      <c r="Q16" s="25"/>
      <c r="R16" s="24"/>
      <c r="S16" s="25"/>
      <c r="T16" s="25"/>
      <c r="U16" s="24"/>
      <c r="V16" s="25"/>
      <c r="W16" s="25"/>
    </row>
    <row r="17" spans="1:23" ht="10.5">
      <c r="A17" s="82"/>
      <c r="B17" s="82" t="s">
        <v>246</v>
      </c>
      <c r="C17" s="24">
        <v>29</v>
      </c>
      <c r="D17" s="25">
        <v>3</v>
      </c>
      <c r="E17" s="139">
        <f>SUM(C17:D17)</f>
        <v>32</v>
      </c>
      <c r="F17" s="25">
        <v>12</v>
      </c>
      <c r="G17" s="25">
        <v>4</v>
      </c>
      <c r="H17" s="139">
        <f>SUM(F17:G17)</f>
        <v>16</v>
      </c>
      <c r="I17" s="25">
        <v>3</v>
      </c>
      <c r="J17" s="25">
        <v>2</v>
      </c>
      <c r="K17" s="139">
        <f>SUM(I17:J17)</f>
        <v>5</v>
      </c>
      <c r="L17" s="25">
        <v>1</v>
      </c>
      <c r="M17" s="25">
        <v>0</v>
      </c>
      <c r="N17" s="139">
        <f>SUM(L17:M17)</f>
        <v>1</v>
      </c>
      <c r="O17" s="24">
        <v>0</v>
      </c>
      <c r="P17" s="25">
        <v>0</v>
      </c>
      <c r="Q17" s="25">
        <f>SUM(O17:P17)</f>
        <v>0</v>
      </c>
      <c r="R17" s="24">
        <v>0</v>
      </c>
      <c r="S17" s="25">
        <v>0</v>
      </c>
      <c r="T17" s="25">
        <f>SUM(R17:S17)</f>
        <v>0</v>
      </c>
      <c r="U17" s="24">
        <f>C17+F17+I17+L17+R17+O17</f>
        <v>45</v>
      </c>
      <c r="V17" s="25">
        <f>D17+G17+J17+M17+S17+P17</f>
        <v>9</v>
      </c>
      <c r="W17" s="25">
        <f>SUM(U17:V17)</f>
        <v>54</v>
      </c>
    </row>
    <row r="18" spans="1:23" ht="10.5">
      <c r="A18" s="82"/>
      <c r="B18" s="82" t="s">
        <v>247</v>
      </c>
      <c r="C18" s="24">
        <v>2</v>
      </c>
      <c r="D18" s="25">
        <v>0</v>
      </c>
      <c r="E18" s="139">
        <f>SUM(C18:D18)</f>
        <v>2</v>
      </c>
      <c r="F18" s="24">
        <v>0</v>
      </c>
      <c r="G18" s="25">
        <v>0</v>
      </c>
      <c r="H18" s="139">
        <f>SUM(F18:G18)</f>
        <v>0</v>
      </c>
      <c r="I18" s="25">
        <v>0</v>
      </c>
      <c r="J18" s="25">
        <v>0</v>
      </c>
      <c r="K18" s="139">
        <f>SUM(I18:J18)</f>
        <v>0</v>
      </c>
      <c r="L18" s="25">
        <v>0</v>
      </c>
      <c r="M18" s="25">
        <v>0</v>
      </c>
      <c r="N18" s="139">
        <f>SUM(L18:M18)</f>
        <v>0</v>
      </c>
      <c r="O18" s="24">
        <v>0</v>
      </c>
      <c r="P18" s="25">
        <v>0</v>
      </c>
      <c r="Q18" s="25">
        <f>SUM(O18:P18)</f>
        <v>0</v>
      </c>
      <c r="R18" s="24">
        <v>0</v>
      </c>
      <c r="S18" s="25">
        <v>0</v>
      </c>
      <c r="T18" s="25">
        <f>SUM(R18:S18)</f>
        <v>0</v>
      </c>
      <c r="U18" s="24">
        <f aca="true" t="shared" si="0" ref="U18:V20">C18+F18+I18+L18+R18+O18</f>
        <v>2</v>
      </c>
      <c r="V18" s="25">
        <f t="shared" si="0"/>
        <v>0</v>
      </c>
      <c r="W18" s="25">
        <f>SUM(U18:V18)</f>
        <v>2</v>
      </c>
    </row>
    <row r="19" spans="1:23" ht="10.5">
      <c r="A19" s="82"/>
      <c r="B19" s="82" t="s">
        <v>248</v>
      </c>
      <c r="C19" s="24">
        <v>24</v>
      </c>
      <c r="D19" s="25">
        <v>3</v>
      </c>
      <c r="E19" s="139">
        <f>SUM(C19:D19)</f>
        <v>27</v>
      </c>
      <c r="F19" s="24">
        <v>51</v>
      </c>
      <c r="G19" s="25">
        <v>9</v>
      </c>
      <c r="H19" s="139">
        <f>SUM(F19:G19)</f>
        <v>60</v>
      </c>
      <c r="I19" s="25">
        <v>6</v>
      </c>
      <c r="J19" s="25">
        <v>0</v>
      </c>
      <c r="K19" s="139">
        <f>SUM(I19:J19)</f>
        <v>6</v>
      </c>
      <c r="L19" s="25">
        <v>0</v>
      </c>
      <c r="M19" s="25">
        <v>0</v>
      </c>
      <c r="N19" s="139">
        <f>SUM(L19:M19)</f>
        <v>0</v>
      </c>
      <c r="O19" s="24">
        <v>0</v>
      </c>
      <c r="P19" s="25">
        <v>0</v>
      </c>
      <c r="Q19" s="25">
        <f>SUM(O19:P19)</f>
        <v>0</v>
      </c>
      <c r="R19" s="24">
        <v>0</v>
      </c>
      <c r="S19" s="25">
        <v>0</v>
      </c>
      <c r="T19" s="25">
        <f>SUM(R19:S19)</f>
        <v>0</v>
      </c>
      <c r="U19" s="24">
        <f t="shared" si="0"/>
        <v>81</v>
      </c>
      <c r="V19" s="25">
        <f t="shared" si="0"/>
        <v>12</v>
      </c>
      <c r="W19" s="25">
        <f>SUM(U19:V19)</f>
        <v>93</v>
      </c>
    </row>
    <row r="20" spans="1:23" ht="10.5">
      <c r="A20" s="82"/>
      <c r="B20" s="82" t="s">
        <v>249</v>
      </c>
      <c r="C20" s="24">
        <v>33</v>
      </c>
      <c r="D20" s="25">
        <v>6</v>
      </c>
      <c r="E20" s="139">
        <f>SUM(C20:D20)</f>
        <v>39</v>
      </c>
      <c r="F20" s="24">
        <v>90</v>
      </c>
      <c r="G20" s="25">
        <v>19</v>
      </c>
      <c r="H20" s="139">
        <f>SUM(F20:G20)</f>
        <v>109</v>
      </c>
      <c r="I20" s="25">
        <v>2</v>
      </c>
      <c r="J20" s="25">
        <v>0</v>
      </c>
      <c r="K20" s="139">
        <f>SUM(I20:J20)</f>
        <v>2</v>
      </c>
      <c r="L20" s="25">
        <v>0</v>
      </c>
      <c r="M20" s="25">
        <v>0</v>
      </c>
      <c r="N20" s="139">
        <f>SUM(L20:M20)</f>
        <v>0</v>
      </c>
      <c r="O20" s="24">
        <v>0</v>
      </c>
      <c r="P20" s="25">
        <v>0</v>
      </c>
      <c r="Q20" s="25">
        <f>SUM(O20:P20)</f>
        <v>0</v>
      </c>
      <c r="R20" s="24">
        <v>0</v>
      </c>
      <c r="S20" s="25">
        <v>0</v>
      </c>
      <c r="T20" s="25">
        <f>SUM(R20:S20)</f>
        <v>0</v>
      </c>
      <c r="U20" s="24">
        <f t="shared" si="0"/>
        <v>125</v>
      </c>
      <c r="V20" s="25">
        <f t="shared" si="0"/>
        <v>25</v>
      </c>
      <c r="W20" s="25">
        <f>SUM(U20:V20)</f>
        <v>150</v>
      </c>
    </row>
    <row r="21" spans="1:24" ht="10.5">
      <c r="A21" s="83"/>
      <c r="B21" s="82"/>
      <c r="C21" s="24"/>
      <c r="D21" s="25"/>
      <c r="E21" s="139"/>
      <c r="F21" s="25"/>
      <c r="G21" s="25"/>
      <c r="H21" s="139"/>
      <c r="I21" s="25"/>
      <c r="J21" s="25"/>
      <c r="K21" s="139"/>
      <c r="L21" s="25"/>
      <c r="M21" s="25"/>
      <c r="N21" s="139"/>
      <c r="O21" s="24"/>
      <c r="P21" s="25"/>
      <c r="Q21" s="25"/>
      <c r="R21" s="24"/>
      <c r="S21" s="25"/>
      <c r="T21" s="25"/>
      <c r="U21" s="24"/>
      <c r="V21" s="25"/>
      <c r="W21" s="25"/>
      <c r="X21" s="239"/>
    </row>
    <row r="22" spans="1:23" ht="12">
      <c r="A22" s="30" t="s">
        <v>250</v>
      </c>
      <c r="B22" s="102"/>
      <c r="C22" s="24"/>
      <c r="D22" s="25"/>
      <c r="E22" s="139"/>
      <c r="F22" s="25"/>
      <c r="G22" s="25"/>
      <c r="H22" s="139"/>
      <c r="I22" s="25"/>
      <c r="J22" s="25"/>
      <c r="K22" s="139"/>
      <c r="L22" s="25"/>
      <c r="M22" s="25"/>
      <c r="N22" s="139"/>
      <c r="O22" s="24"/>
      <c r="P22" s="25"/>
      <c r="Q22" s="25"/>
      <c r="R22" s="24"/>
      <c r="S22" s="25"/>
      <c r="T22" s="25"/>
      <c r="U22" s="24"/>
      <c r="V22" s="25"/>
      <c r="W22" s="25"/>
    </row>
    <row r="23" spans="1:23" ht="12.75">
      <c r="A23" s="103"/>
      <c r="B23" s="100" t="s">
        <v>134</v>
      </c>
      <c r="C23" s="24"/>
      <c r="D23" s="25"/>
      <c r="E23" s="139"/>
      <c r="F23" s="25"/>
      <c r="G23" s="25"/>
      <c r="H23" s="139"/>
      <c r="I23" s="25"/>
      <c r="J23" s="25"/>
      <c r="K23" s="139"/>
      <c r="L23" s="25"/>
      <c r="M23" s="25"/>
      <c r="N23" s="139"/>
      <c r="O23" s="24"/>
      <c r="P23" s="25"/>
      <c r="Q23" s="25"/>
      <c r="R23" s="24"/>
      <c r="S23" s="25"/>
      <c r="T23" s="25"/>
      <c r="U23" s="24"/>
      <c r="V23" s="25"/>
      <c r="W23" s="25"/>
    </row>
    <row r="24" spans="1:23" ht="10.5">
      <c r="A24" s="102"/>
      <c r="B24" s="82" t="s">
        <v>251</v>
      </c>
      <c r="C24" s="24">
        <v>18</v>
      </c>
      <c r="D24" s="25">
        <v>3</v>
      </c>
      <c r="E24" s="139">
        <f>SUM(C24:D24)</f>
        <v>21</v>
      </c>
      <c r="F24" s="66">
        <v>1</v>
      </c>
      <c r="G24" s="67">
        <v>1</v>
      </c>
      <c r="H24" s="207">
        <f>SUM(F24:G24)</f>
        <v>2</v>
      </c>
      <c r="I24" s="25">
        <v>5</v>
      </c>
      <c r="J24" s="25">
        <v>1</v>
      </c>
      <c r="K24" s="139">
        <f>SUM(I24:J24)</f>
        <v>6</v>
      </c>
      <c r="L24" s="24">
        <v>0</v>
      </c>
      <c r="M24" s="25">
        <v>0</v>
      </c>
      <c r="N24" s="25">
        <f>SUM(L24:M24)</f>
        <v>0</v>
      </c>
      <c r="O24" s="24">
        <v>0</v>
      </c>
      <c r="P24" s="25">
        <v>0</v>
      </c>
      <c r="Q24" s="25">
        <f>SUM(O24:P24)</f>
        <v>0</v>
      </c>
      <c r="R24" s="24">
        <v>0</v>
      </c>
      <c r="S24" s="25">
        <v>0</v>
      </c>
      <c r="T24" s="25">
        <f>SUM(R24:S24)</f>
        <v>0</v>
      </c>
      <c r="U24" s="24">
        <f aca="true" t="shared" si="1" ref="U24:V27">C24+F24+I24+L24+R24+O24</f>
        <v>24</v>
      </c>
      <c r="V24" s="25">
        <f t="shared" si="1"/>
        <v>5</v>
      </c>
      <c r="W24" s="25">
        <f>SUM(U24:V24)</f>
        <v>29</v>
      </c>
    </row>
    <row r="25" spans="1:23" ht="10.5">
      <c r="A25" s="102"/>
      <c r="B25" s="82" t="s">
        <v>252</v>
      </c>
      <c r="C25" s="24">
        <v>0</v>
      </c>
      <c r="D25" s="25">
        <v>0</v>
      </c>
      <c r="E25" s="139">
        <v>0</v>
      </c>
      <c r="F25" s="66">
        <v>0</v>
      </c>
      <c r="G25" s="67">
        <v>0</v>
      </c>
      <c r="H25" s="207">
        <v>0</v>
      </c>
      <c r="I25" s="25">
        <v>0</v>
      </c>
      <c r="J25" s="25">
        <v>0</v>
      </c>
      <c r="K25" s="139">
        <v>0</v>
      </c>
      <c r="L25" s="24">
        <v>0</v>
      </c>
      <c r="M25" s="25">
        <v>0</v>
      </c>
      <c r="N25" s="25">
        <f>SUM(L25:M25)</f>
        <v>0</v>
      </c>
      <c r="O25" s="24">
        <v>0</v>
      </c>
      <c r="P25" s="25">
        <v>0</v>
      </c>
      <c r="Q25" s="25">
        <f>SUM(O25:P25)</f>
        <v>0</v>
      </c>
      <c r="R25" s="24">
        <v>0</v>
      </c>
      <c r="S25" s="25">
        <v>0</v>
      </c>
      <c r="T25" s="25">
        <f>SUM(R25:S25)</f>
        <v>0</v>
      </c>
      <c r="U25" s="24">
        <f t="shared" si="1"/>
        <v>0</v>
      </c>
      <c r="V25" s="25">
        <f t="shared" si="1"/>
        <v>0</v>
      </c>
      <c r="W25" s="25">
        <f>SUM(U25:V25)</f>
        <v>0</v>
      </c>
    </row>
    <row r="26" spans="1:23" ht="10.5">
      <c r="A26" s="102"/>
      <c r="B26" s="82" t="s">
        <v>253</v>
      </c>
      <c r="C26" s="24">
        <v>17</v>
      </c>
      <c r="D26" s="25">
        <v>4</v>
      </c>
      <c r="E26" s="139">
        <f>SUM(C26:D26)</f>
        <v>21</v>
      </c>
      <c r="F26" s="66">
        <v>29</v>
      </c>
      <c r="G26" s="67">
        <v>5</v>
      </c>
      <c r="H26" s="207">
        <f>SUM(F26:G26)</f>
        <v>34</v>
      </c>
      <c r="I26" s="25">
        <v>4</v>
      </c>
      <c r="J26" s="25">
        <v>0</v>
      </c>
      <c r="K26" s="139">
        <f>SUM(I26:J26)</f>
        <v>4</v>
      </c>
      <c r="L26" s="24">
        <v>0</v>
      </c>
      <c r="M26" s="25">
        <v>0</v>
      </c>
      <c r="N26" s="25">
        <f>SUM(L26:M26)</f>
        <v>0</v>
      </c>
      <c r="O26" s="24">
        <v>0</v>
      </c>
      <c r="P26" s="25">
        <v>0</v>
      </c>
      <c r="Q26" s="25">
        <f>SUM(O26:P26)</f>
        <v>0</v>
      </c>
      <c r="R26" s="24">
        <v>0</v>
      </c>
      <c r="S26" s="25">
        <v>0</v>
      </c>
      <c r="T26" s="25">
        <f>SUM(R26:S26)</f>
        <v>0</v>
      </c>
      <c r="U26" s="24">
        <f t="shared" si="1"/>
        <v>50</v>
      </c>
      <c r="V26" s="25">
        <f t="shared" si="1"/>
        <v>9</v>
      </c>
      <c r="W26" s="25">
        <f>SUM(U26:V26)</f>
        <v>59</v>
      </c>
    </row>
    <row r="27" spans="1:23" ht="10.5">
      <c r="A27" s="82"/>
      <c r="B27" s="82" t="s">
        <v>254</v>
      </c>
      <c r="C27" s="24">
        <v>9</v>
      </c>
      <c r="D27" s="25">
        <v>0</v>
      </c>
      <c r="E27" s="139">
        <f>SUM(C27:D27)</f>
        <v>9</v>
      </c>
      <c r="F27" s="24">
        <v>62</v>
      </c>
      <c r="G27" s="25">
        <v>16</v>
      </c>
      <c r="H27" s="139">
        <f>SUM(F27:G27)</f>
        <v>78</v>
      </c>
      <c r="I27" s="25">
        <v>5</v>
      </c>
      <c r="J27" s="25">
        <v>0</v>
      </c>
      <c r="K27" s="139">
        <f>SUM(I27:J27)</f>
        <v>5</v>
      </c>
      <c r="L27" s="24">
        <v>0</v>
      </c>
      <c r="M27" s="25">
        <v>0</v>
      </c>
      <c r="N27" s="25">
        <f>SUM(L27:M27)</f>
        <v>0</v>
      </c>
      <c r="O27" s="24">
        <v>0</v>
      </c>
      <c r="P27" s="25">
        <v>0</v>
      </c>
      <c r="Q27" s="25">
        <f>SUM(O27:P27)</f>
        <v>0</v>
      </c>
      <c r="R27" s="24">
        <v>0</v>
      </c>
      <c r="S27" s="25">
        <v>0</v>
      </c>
      <c r="T27" s="25">
        <f>SUM(R27:S27)</f>
        <v>0</v>
      </c>
      <c r="U27" s="24">
        <f t="shared" si="1"/>
        <v>76</v>
      </c>
      <c r="V27" s="25">
        <f t="shared" si="1"/>
        <v>16</v>
      </c>
      <c r="W27" s="25">
        <f>SUM(U27:V27)</f>
        <v>92</v>
      </c>
    </row>
    <row r="28" spans="1:23" ht="10.5">
      <c r="A28" s="82"/>
      <c r="B28" s="82"/>
      <c r="C28" s="24"/>
      <c r="D28" s="25"/>
      <c r="E28" s="139"/>
      <c r="F28" s="25"/>
      <c r="G28" s="25"/>
      <c r="H28" s="139"/>
      <c r="I28" s="25"/>
      <c r="J28" s="25"/>
      <c r="K28" s="139"/>
      <c r="L28" s="25"/>
      <c r="M28" s="25"/>
      <c r="N28" s="139"/>
      <c r="O28" s="24"/>
      <c r="P28" s="25"/>
      <c r="Q28" s="25"/>
      <c r="R28" s="24"/>
      <c r="S28" s="25"/>
      <c r="T28" s="25"/>
      <c r="U28" s="24"/>
      <c r="V28" s="25"/>
      <c r="W28" s="25"/>
    </row>
    <row r="29" spans="1:23" ht="12.75">
      <c r="A29" s="103"/>
      <c r="B29" s="241" t="s">
        <v>217</v>
      </c>
      <c r="C29" s="25"/>
      <c r="D29" s="25"/>
      <c r="E29" s="139"/>
      <c r="F29" s="25"/>
      <c r="G29" s="25"/>
      <c r="H29" s="139"/>
      <c r="I29" s="25"/>
      <c r="J29" s="25"/>
      <c r="K29" s="139"/>
      <c r="L29" s="25"/>
      <c r="M29" s="25"/>
      <c r="N29" s="139"/>
      <c r="O29" s="24"/>
      <c r="P29" s="25"/>
      <c r="Q29" s="25"/>
      <c r="R29" s="24"/>
      <c r="S29" s="25"/>
      <c r="T29" s="25"/>
      <c r="U29" s="24"/>
      <c r="V29" s="25"/>
      <c r="W29" s="25"/>
    </row>
    <row r="30" spans="1:23" ht="10.5">
      <c r="A30" s="102"/>
      <c r="B30" s="240" t="s">
        <v>255</v>
      </c>
      <c r="C30" s="24">
        <v>0</v>
      </c>
      <c r="D30" s="25">
        <v>0</v>
      </c>
      <c r="E30" s="139">
        <v>0</v>
      </c>
      <c r="F30" s="24">
        <v>0</v>
      </c>
      <c r="G30" s="25">
        <v>0</v>
      </c>
      <c r="H30" s="139">
        <v>0</v>
      </c>
      <c r="I30" s="25">
        <v>0</v>
      </c>
      <c r="J30" s="25">
        <v>0</v>
      </c>
      <c r="K30" s="139">
        <v>0</v>
      </c>
      <c r="L30" s="24">
        <v>0</v>
      </c>
      <c r="M30" s="25">
        <v>0</v>
      </c>
      <c r="N30" s="25">
        <f>SUM(L30:M30)</f>
        <v>0</v>
      </c>
      <c r="O30" s="24">
        <v>0</v>
      </c>
      <c r="P30" s="25">
        <v>0</v>
      </c>
      <c r="Q30" s="25">
        <f>SUM(O30:P30)</f>
        <v>0</v>
      </c>
      <c r="R30" s="24">
        <v>0</v>
      </c>
      <c r="S30" s="25">
        <v>0</v>
      </c>
      <c r="T30" s="25">
        <f>SUM(R30:S30)</f>
        <v>0</v>
      </c>
      <c r="U30" s="24">
        <f>C30+F30+I30+L30+R30+O30</f>
        <v>0</v>
      </c>
      <c r="V30" s="25">
        <f>D30+G30+J30+M30+S30+P30</f>
        <v>0</v>
      </c>
      <c r="W30" s="25">
        <f>SUM(U30:V30)</f>
        <v>0</v>
      </c>
    </row>
    <row r="31" spans="1:23" ht="10.5">
      <c r="A31" s="100"/>
      <c r="B31" s="240" t="s">
        <v>424</v>
      </c>
      <c r="C31" s="25">
        <v>0</v>
      </c>
      <c r="D31" s="25">
        <v>0</v>
      </c>
      <c r="E31" s="139">
        <f>SUM(C31:D31)</f>
        <v>0</v>
      </c>
      <c r="F31" s="24">
        <v>21</v>
      </c>
      <c r="G31" s="25">
        <v>21</v>
      </c>
      <c r="H31" s="139">
        <f>SUM(F31:G31)</f>
        <v>42</v>
      </c>
      <c r="I31" s="25">
        <v>0</v>
      </c>
      <c r="J31" s="25">
        <v>0</v>
      </c>
      <c r="K31" s="139">
        <f>SUM(I31:J31)</f>
        <v>0</v>
      </c>
      <c r="L31" s="25">
        <v>0</v>
      </c>
      <c r="M31" s="25">
        <v>0</v>
      </c>
      <c r="N31" s="139">
        <v>0</v>
      </c>
      <c r="O31" s="24">
        <v>0</v>
      </c>
      <c r="P31" s="25">
        <v>0</v>
      </c>
      <c r="Q31" s="25">
        <v>0</v>
      </c>
      <c r="R31" s="24">
        <v>0</v>
      </c>
      <c r="S31" s="25">
        <v>0</v>
      </c>
      <c r="T31" s="25">
        <v>0</v>
      </c>
      <c r="U31" s="24">
        <f>C31+F31+I31+L31+R31+O31</f>
        <v>21</v>
      </c>
      <c r="V31" s="25">
        <f>D31+G31+J31+M31+S31+P31</f>
        <v>21</v>
      </c>
      <c r="W31" s="25">
        <f>SUM(U31:V31)</f>
        <v>42</v>
      </c>
    </row>
    <row r="32" spans="1:25" ht="12.75">
      <c r="A32" s="103"/>
      <c r="B32" s="241"/>
      <c r="C32" s="25"/>
      <c r="D32" s="25"/>
      <c r="E32" s="139"/>
      <c r="F32" s="25"/>
      <c r="G32" s="25"/>
      <c r="H32" s="139"/>
      <c r="I32" s="25"/>
      <c r="J32" s="25"/>
      <c r="K32" s="139"/>
      <c r="L32" s="25"/>
      <c r="M32" s="25"/>
      <c r="N32" s="139"/>
      <c r="O32" s="25"/>
      <c r="P32" s="25"/>
      <c r="Q32" s="139"/>
      <c r="R32" s="25"/>
      <c r="S32" s="25"/>
      <c r="T32" s="25"/>
      <c r="U32" s="24"/>
      <c r="V32" s="25"/>
      <c r="W32" s="25"/>
      <c r="Y32" s="239"/>
    </row>
    <row r="33" spans="1:23" ht="12.75">
      <c r="A33" s="103"/>
      <c r="B33" s="241" t="s">
        <v>437</v>
      </c>
      <c r="C33" s="25"/>
      <c r="D33" s="25"/>
      <c r="E33" s="139"/>
      <c r="F33" s="25"/>
      <c r="G33" s="25"/>
      <c r="H33" s="139"/>
      <c r="I33" s="25"/>
      <c r="J33" s="25"/>
      <c r="K33" s="139"/>
      <c r="L33" s="25"/>
      <c r="M33" s="25"/>
      <c r="N33" s="139"/>
      <c r="O33" s="25"/>
      <c r="P33" s="25"/>
      <c r="Q33" s="139"/>
      <c r="R33" s="25"/>
      <c r="S33" s="25"/>
      <c r="T33" s="25"/>
      <c r="U33" s="24"/>
      <c r="V33" s="25"/>
      <c r="W33" s="25"/>
    </row>
    <row r="34" spans="1:23" ht="10.5">
      <c r="A34" s="102"/>
      <c r="B34" s="240" t="s">
        <v>0</v>
      </c>
      <c r="C34" s="24">
        <v>0</v>
      </c>
      <c r="D34" s="25">
        <v>0</v>
      </c>
      <c r="E34" s="139">
        <v>0</v>
      </c>
      <c r="F34" s="24">
        <v>0</v>
      </c>
      <c r="G34" s="25">
        <v>0</v>
      </c>
      <c r="H34" s="139">
        <v>0</v>
      </c>
      <c r="I34" s="25">
        <v>0</v>
      </c>
      <c r="J34" s="25">
        <v>0</v>
      </c>
      <c r="K34" s="139">
        <v>0</v>
      </c>
      <c r="L34" s="24">
        <v>0</v>
      </c>
      <c r="M34" s="25">
        <v>0</v>
      </c>
      <c r="N34" s="25">
        <f>SUM(L34:M34)</f>
        <v>0</v>
      </c>
      <c r="O34" s="24">
        <v>0</v>
      </c>
      <c r="P34" s="25">
        <v>0</v>
      </c>
      <c r="Q34" s="25">
        <f>SUM(O34:P34)</f>
        <v>0</v>
      </c>
      <c r="R34" s="24">
        <v>0</v>
      </c>
      <c r="S34" s="25">
        <v>0</v>
      </c>
      <c r="T34" s="25">
        <f>SUM(R34:S34)</f>
        <v>0</v>
      </c>
      <c r="U34" s="24">
        <f>C34+F34+I34+L34+R34+O34</f>
        <v>0</v>
      </c>
      <c r="V34" s="25">
        <f>D34+G34+J34+M34+S34+P34</f>
        <v>0</v>
      </c>
      <c r="W34" s="25">
        <f>SUM(U34:V34)</f>
        <v>0</v>
      </c>
    </row>
    <row r="35" spans="1:23" ht="10.5">
      <c r="A35" s="102"/>
      <c r="B35" s="240" t="s">
        <v>1</v>
      </c>
      <c r="C35" s="24">
        <v>0</v>
      </c>
      <c r="D35" s="25">
        <v>0</v>
      </c>
      <c r="E35" s="139">
        <v>0</v>
      </c>
      <c r="F35" s="24">
        <v>0</v>
      </c>
      <c r="G35" s="25">
        <v>0</v>
      </c>
      <c r="H35" s="139">
        <v>0</v>
      </c>
      <c r="I35" s="25">
        <v>0</v>
      </c>
      <c r="J35" s="25">
        <v>0</v>
      </c>
      <c r="K35" s="139">
        <v>0</v>
      </c>
      <c r="L35" s="24">
        <v>0</v>
      </c>
      <c r="M35" s="25">
        <v>0</v>
      </c>
      <c r="N35" s="25">
        <f>SUM(L35:M35)</f>
        <v>0</v>
      </c>
      <c r="O35" s="24">
        <v>0</v>
      </c>
      <c r="P35" s="25">
        <v>0</v>
      </c>
      <c r="Q35" s="25">
        <f>SUM(O35:P35)</f>
        <v>0</v>
      </c>
      <c r="R35" s="24">
        <v>0</v>
      </c>
      <c r="S35" s="25">
        <v>0</v>
      </c>
      <c r="T35" s="25">
        <f>SUM(R35:S35)</f>
        <v>0</v>
      </c>
      <c r="U35" s="24">
        <f>C35+F35+I35+L35+R35+O35</f>
        <v>0</v>
      </c>
      <c r="V35" s="25">
        <f>D35+G35+J35+M35+S35+P35</f>
        <v>0</v>
      </c>
      <c r="W35" s="25">
        <f>SUM(U35:V35)</f>
        <v>0</v>
      </c>
    </row>
    <row r="36" spans="21:23" ht="9.75">
      <c r="U36" s="239"/>
      <c r="V36" s="239"/>
      <c r="W36" s="239"/>
    </row>
    <row r="37" spans="1:26" s="256" customFormat="1" ht="25.5" customHeight="1">
      <c r="A37" s="322" t="s">
        <v>378</v>
      </c>
      <c r="B37" s="322"/>
      <c r="C37" s="322"/>
      <c r="D37" s="322"/>
      <c r="E37" s="322"/>
      <c r="F37" s="322"/>
      <c r="G37" s="322"/>
      <c r="H37" s="322"/>
      <c r="I37" s="322"/>
      <c r="J37" s="322"/>
      <c r="K37" s="322"/>
      <c r="L37" s="322"/>
      <c r="M37" s="322"/>
      <c r="N37" s="322"/>
      <c r="O37" s="322"/>
      <c r="P37" s="322"/>
      <c r="Q37" s="322"/>
      <c r="R37" s="322"/>
      <c r="S37" s="322"/>
      <c r="T37" s="322"/>
      <c r="U37" s="322"/>
      <c r="V37" s="322"/>
      <c r="W37" s="322"/>
      <c r="X37" s="255"/>
      <c r="Y37" s="255"/>
      <c r="Z37" s="251"/>
    </row>
    <row r="38" s="256" customFormat="1" ht="7.5" customHeight="1"/>
    <row r="39" spans="1:2" s="256" customFormat="1" ht="13.5" customHeight="1">
      <c r="A39" s="257" t="s">
        <v>423</v>
      </c>
      <c r="B39" s="257"/>
    </row>
    <row r="40" spans="2:16" ht="9.75">
      <c r="B40" s="237"/>
      <c r="C40" s="237"/>
      <c r="D40" s="237"/>
      <c r="E40" s="237"/>
      <c r="F40" s="237"/>
      <c r="G40" s="237"/>
      <c r="H40" s="237"/>
      <c r="I40" s="237"/>
      <c r="J40" s="237"/>
      <c r="K40" s="237"/>
      <c r="L40" s="237"/>
      <c r="M40" s="237"/>
      <c r="N40" s="237"/>
      <c r="O40" s="237"/>
      <c r="P40" s="237"/>
    </row>
  </sheetData>
  <sheetProtection/>
  <mergeCells count="5">
    <mergeCell ref="C7:E7"/>
    <mergeCell ref="C8:E8"/>
    <mergeCell ref="O7:Q7"/>
    <mergeCell ref="A37:W37"/>
    <mergeCell ref="A5:W5"/>
  </mergeCells>
  <printOptions horizontalCentered="1"/>
  <pageMargins left="0" right="0" top="0.7874015748031497" bottom="0.1968503937007874" header="0.11811023622047245" footer="0.11811023622047245"/>
  <pageSetup fitToHeight="1" fitToWidth="1" horizontalDpi="600" verticalDpi="600" orientation="landscape" paperSize="9" scale="87" r:id="rId1"/>
  <headerFooter alignWithMargins="0">
    <oddFooter>&amp;R&amp;A</oddFooter>
  </headerFooter>
  <ignoredErrors>
    <ignoredError sqref="Q24:Q27 N25:N27 N30 N34:N35" formulaRange="1"/>
  </ignoredErrors>
</worksheet>
</file>

<file path=xl/worksheets/sheet25.xml><?xml version="1.0" encoding="utf-8"?>
<worksheet xmlns="http://schemas.openxmlformats.org/spreadsheetml/2006/main" xmlns:r="http://schemas.openxmlformats.org/officeDocument/2006/relationships">
  <sheetPr>
    <pageSetUpPr fitToPage="1"/>
  </sheetPr>
  <dimension ref="A1:AC40"/>
  <sheetViews>
    <sheetView zoomScale="115" zoomScaleNormal="115" zoomScalePageLayoutView="0" workbookViewId="0" topLeftCell="A1">
      <selection activeCell="A1" sqref="A1"/>
    </sheetView>
  </sheetViews>
  <sheetFormatPr defaultColWidth="9.33203125" defaultRowHeight="11.25"/>
  <cols>
    <col min="1" max="1" width="2.83203125" style="196" customWidth="1"/>
    <col min="2" max="2" width="55.16015625" style="196" bestFit="1" customWidth="1"/>
    <col min="3" max="4" width="8.33203125" style="196" customWidth="1"/>
    <col min="5" max="25" width="6.16015625" style="196" customWidth="1"/>
    <col min="26" max="16384" width="9.33203125" style="196" customWidth="1"/>
  </cols>
  <sheetData>
    <row r="1" spans="1:23" ht="10.5">
      <c r="A1" s="41"/>
      <c r="B1" s="150"/>
      <c r="C1" s="43"/>
      <c r="D1" s="43"/>
      <c r="E1" s="44"/>
      <c r="F1" s="44"/>
      <c r="G1" s="44"/>
      <c r="H1" s="44"/>
      <c r="I1" s="44"/>
      <c r="J1" s="44"/>
      <c r="K1" s="44"/>
      <c r="L1" s="44"/>
      <c r="M1" s="44"/>
      <c r="N1" s="44"/>
      <c r="O1" s="44"/>
      <c r="P1" s="44"/>
      <c r="Q1" s="44"/>
      <c r="R1" s="44"/>
      <c r="S1" s="44"/>
      <c r="T1" s="44"/>
      <c r="U1" s="44"/>
      <c r="V1" s="44"/>
      <c r="W1" s="44"/>
    </row>
    <row r="2" spans="1:25" ht="10.5">
      <c r="A2" s="326" t="s">
        <v>375</v>
      </c>
      <c r="B2" s="326"/>
      <c r="C2" s="326"/>
      <c r="D2" s="326"/>
      <c r="E2" s="326"/>
      <c r="F2" s="326"/>
      <c r="G2" s="326"/>
      <c r="H2" s="326"/>
      <c r="I2" s="326"/>
      <c r="J2" s="326"/>
      <c r="K2" s="326"/>
      <c r="L2" s="326"/>
      <c r="M2" s="326"/>
      <c r="N2" s="326"/>
      <c r="O2" s="326"/>
      <c r="P2" s="326"/>
      <c r="Q2" s="326"/>
      <c r="R2" s="326"/>
      <c r="S2" s="326"/>
      <c r="T2" s="326"/>
      <c r="U2" s="326"/>
      <c r="V2" s="326"/>
      <c r="W2" s="326"/>
      <c r="X2" s="326"/>
      <c r="Y2" s="326"/>
    </row>
    <row r="3" spans="1:25" s="286" customFormat="1" ht="10.5">
      <c r="A3" s="335" t="s">
        <v>463</v>
      </c>
      <c r="B3" s="335"/>
      <c r="C3" s="335"/>
      <c r="D3" s="335"/>
      <c r="E3" s="335"/>
      <c r="F3" s="335"/>
      <c r="G3" s="335"/>
      <c r="H3" s="335"/>
      <c r="I3" s="335"/>
      <c r="J3" s="335"/>
      <c r="K3" s="335"/>
      <c r="L3" s="335"/>
      <c r="M3" s="335"/>
      <c r="N3" s="335"/>
      <c r="O3" s="335"/>
      <c r="P3" s="335"/>
      <c r="Q3" s="335"/>
      <c r="R3" s="335"/>
      <c r="S3" s="335"/>
      <c r="T3" s="335"/>
      <c r="U3" s="335"/>
      <c r="V3" s="335"/>
      <c r="W3" s="335"/>
      <c r="X3" s="335"/>
      <c r="Y3" s="335"/>
    </row>
    <row r="4" spans="1:24" ht="10.5">
      <c r="A4" s="327" t="s">
        <v>241</v>
      </c>
      <c r="B4" s="327"/>
      <c r="C4" s="327"/>
      <c r="D4" s="327"/>
      <c r="E4" s="327"/>
      <c r="F4" s="327"/>
      <c r="G4" s="327"/>
      <c r="H4" s="327"/>
      <c r="I4" s="327"/>
      <c r="J4" s="327"/>
      <c r="K4" s="327"/>
      <c r="L4" s="327"/>
      <c r="M4" s="327"/>
      <c r="N4" s="327"/>
      <c r="O4" s="327"/>
      <c r="P4" s="327"/>
      <c r="Q4" s="327"/>
      <c r="R4" s="327"/>
      <c r="S4" s="327"/>
      <c r="T4" s="327"/>
      <c r="U4" s="327"/>
      <c r="V4" s="327"/>
      <c r="W4" s="327"/>
      <c r="X4" s="327"/>
    </row>
    <row r="6" spans="1:25" ht="10.5">
      <c r="A6" s="326" t="s">
        <v>425</v>
      </c>
      <c r="B6" s="326"/>
      <c r="C6" s="326"/>
      <c r="D6" s="326"/>
      <c r="E6" s="326"/>
      <c r="F6" s="326"/>
      <c r="G6" s="326"/>
      <c r="H6" s="326"/>
      <c r="I6" s="326"/>
      <c r="J6" s="326"/>
      <c r="K6" s="326"/>
      <c r="L6" s="326"/>
      <c r="M6" s="326"/>
      <c r="N6" s="326"/>
      <c r="O6" s="326"/>
      <c r="P6" s="326"/>
      <c r="Q6" s="326"/>
      <c r="R6" s="326"/>
      <c r="S6" s="326"/>
      <c r="T6" s="326"/>
      <c r="U6" s="326"/>
      <c r="V6" s="326"/>
      <c r="W6" s="326"/>
      <c r="X6" s="326"/>
      <c r="Y6" s="326"/>
    </row>
    <row r="7" ht="10.5" thickBot="1"/>
    <row r="8" spans="1:25" s="44" customFormat="1" ht="11.25" customHeight="1">
      <c r="A8" s="216"/>
      <c r="B8" s="216"/>
      <c r="C8" s="328" t="s">
        <v>242</v>
      </c>
      <c r="D8" s="329"/>
      <c r="E8" s="329"/>
      <c r="F8" s="329"/>
      <c r="G8" s="329"/>
      <c r="H8" s="329"/>
      <c r="I8" s="329"/>
      <c r="J8" s="329"/>
      <c r="K8" s="329"/>
      <c r="L8" s="329"/>
      <c r="M8" s="329"/>
      <c r="N8" s="329"/>
      <c r="O8" s="329"/>
      <c r="P8" s="329"/>
      <c r="Q8" s="329"/>
      <c r="R8" s="329"/>
      <c r="S8" s="329"/>
      <c r="T8" s="329"/>
      <c r="U8" s="329"/>
      <c r="V8" s="329"/>
      <c r="W8" s="329"/>
      <c r="X8" s="329"/>
      <c r="Y8" s="329"/>
    </row>
    <row r="9" spans="2:25" s="44" customFormat="1" ht="11.25" customHeight="1">
      <c r="B9" s="215"/>
      <c r="C9" s="92" t="str">
        <f>E9+1&amp;" en volgende"</f>
        <v>2005 en volgende</v>
      </c>
      <c r="D9" s="57"/>
      <c r="E9" s="55">
        <v>2004</v>
      </c>
      <c r="F9" s="57"/>
      <c r="G9" s="55">
        <f>E9-1</f>
        <v>2003</v>
      </c>
      <c r="H9" s="57"/>
      <c r="I9" s="55">
        <f>G9-1</f>
        <v>2002</v>
      </c>
      <c r="J9" s="57"/>
      <c r="K9" s="55">
        <f>I9-1</f>
        <v>2001</v>
      </c>
      <c r="L9" s="57"/>
      <c r="M9" s="55">
        <f>K9-1</f>
        <v>2000</v>
      </c>
      <c r="N9" s="57"/>
      <c r="O9" s="55">
        <f>M9-1</f>
        <v>1999</v>
      </c>
      <c r="P9" s="74"/>
      <c r="Q9" s="55">
        <f>O9-1</f>
        <v>1998</v>
      </c>
      <c r="R9" s="57"/>
      <c r="S9" s="55">
        <f>Q9-1</f>
        <v>1997</v>
      </c>
      <c r="T9" s="74"/>
      <c r="U9" s="55" t="str">
        <f>S9-1&amp;" + vóór"</f>
        <v>1996 + vóór</v>
      </c>
      <c r="V9" s="57"/>
      <c r="W9" s="214" t="s">
        <v>8</v>
      </c>
      <c r="X9" s="57"/>
      <c r="Y9" s="57"/>
    </row>
    <row r="10" spans="2:25" s="44" customFormat="1" ht="11.25" customHeight="1">
      <c r="B10" s="213"/>
      <c r="C10" s="212" t="s">
        <v>243</v>
      </c>
      <c r="D10" s="77" t="s">
        <v>7</v>
      </c>
      <c r="E10" s="212" t="s">
        <v>243</v>
      </c>
      <c r="F10" s="77" t="s">
        <v>7</v>
      </c>
      <c r="G10" s="212" t="s">
        <v>243</v>
      </c>
      <c r="H10" s="77" t="s">
        <v>7</v>
      </c>
      <c r="I10" s="212" t="s">
        <v>243</v>
      </c>
      <c r="J10" s="77" t="s">
        <v>7</v>
      </c>
      <c r="K10" s="212" t="s">
        <v>243</v>
      </c>
      <c r="L10" s="77" t="s">
        <v>7</v>
      </c>
      <c r="M10" s="212" t="s">
        <v>243</v>
      </c>
      <c r="N10" s="77" t="s">
        <v>7</v>
      </c>
      <c r="O10" s="212" t="s">
        <v>243</v>
      </c>
      <c r="P10" s="77" t="s">
        <v>7</v>
      </c>
      <c r="Q10" s="212" t="s">
        <v>243</v>
      </c>
      <c r="R10" s="77" t="s">
        <v>7</v>
      </c>
      <c r="S10" s="212" t="s">
        <v>243</v>
      </c>
      <c r="T10" s="77" t="s">
        <v>7</v>
      </c>
      <c r="U10" s="212" t="s">
        <v>243</v>
      </c>
      <c r="V10" s="77" t="s">
        <v>7</v>
      </c>
      <c r="W10" s="212" t="s">
        <v>243</v>
      </c>
      <c r="X10" s="77" t="s">
        <v>7</v>
      </c>
      <c r="Y10" s="77" t="s">
        <v>9</v>
      </c>
    </row>
    <row r="11" spans="1:25" s="44" customFormat="1" ht="11.25" customHeight="1">
      <c r="A11" s="250" t="s">
        <v>244</v>
      </c>
      <c r="B11" s="30"/>
      <c r="C11" s="248"/>
      <c r="D11" s="247"/>
      <c r="E11" s="248"/>
      <c r="F11" s="247"/>
      <c r="G11" s="248"/>
      <c r="H11" s="247"/>
      <c r="I11" s="248"/>
      <c r="J11" s="247"/>
      <c r="K11" s="248"/>
      <c r="L11" s="247"/>
      <c r="M11" s="248"/>
      <c r="N11" s="247"/>
      <c r="O11" s="248"/>
      <c r="P11" s="249"/>
      <c r="Q11" s="247"/>
      <c r="R11" s="247"/>
      <c r="S11" s="248"/>
      <c r="T11" s="249"/>
      <c r="U11" s="247"/>
      <c r="V11" s="247"/>
      <c r="W11" s="248"/>
      <c r="X11" s="247"/>
      <c r="Y11" s="247"/>
    </row>
    <row r="12" spans="1:25" s="44" customFormat="1" ht="11.25" customHeight="1">
      <c r="A12" s="103"/>
      <c r="B12" s="100" t="s">
        <v>34</v>
      </c>
      <c r="C12" s="24"/>
      <c r="D12" s="246"/>
      <c r="E12" s="24"/>
      <c r="F12" s="246"/>
      <c r="G12" s="24"/>
      <c r="H12" s="246"/>
      <c r="I12" s="24"/>
      <c r="J12" s="246"/>
      <c r="K12" s="24"/>
      <c r="L12" s="246"/>
      <c r="M12" s="24"/>
      <c r="N12" s="246"/>
      <c r="O12" s="24"/>
      <c r="P12" s="139"/>
      <c r="Q12" s="246"/>
      <c r="R12" s="246"/>
      <c r="S12" s="24"/>
      <c r="T12" s="139"/>
      <c r="U12" s="246"/>
      <c r="V12" s="246"/>
      <c r="W12" s="24"/>
      <c r="X12" s="246"/>
      <c r="Y12" s="246"/>
    </row>
    <row r="13" spans="1:25" s="44" customFormat="1" ht="11.25" customHeight="1">
      <c r="A13" s="82"/>
      <c r="B13" s="82" t="s">
        <v>35</v>
      </c>
      <c r="C13" s="24">
        <v>5</v>
      </c>
      <c r="D13" s="139">
        <v>0</v>
      </c>
      <c r="E13" s="24">
        <v>117</v>
      </c>
      <c r="F13" s="139">
        <v>20</v>
      </c>
      <c r="G13" s="24">
        <v>95</v>
      </c>
      <c r="H13" s="139">
        <v>17</v>
      </c>
      <c r="I13" s="24">
        <v>16</v>
      </c>
      <c r="J13" s="139">
        <v>3</v>
      </c>
      <c r="K13" s="24">
        <v>0</v>
      </c>
      <c r="L13" s="139">
        <v>0</v>
      </c>
      <c r="M13" s="24">
        <v>0</v>
      </c>
      <c r="N13" s="139">
        <v>0</v>
      </c>
      <c r="O13" s="24">
        <v>0</v>
      </c>
      <c r="P13" s="139">
        <v>0</v>
      </c>
      <c r="Q13" s="24">
        <v>0</v>
      </c>
      <c r="R13" s="139">
        <v>0</v>
      </c>
      <c r="S13" s="24">
        <v>0</v>
      </c>
      <c r="T13" s="139">
        <v>0</v>
      </c>
      <c r="U13" s="24">
        <v>0</v>
      </c>
      <c r="V13" s="139">
        <v>0</v>
      </c>
      <c r="W13" s="24">
        <f>C13+E13+G13+I13+K13+M13+O13+Q13+S13+U13</f>
        <v>233</v>
      </c>
      <c r="X13" s="246">
        <f>D13+F13+H13+J13+L13+N13+P13+R13+T13+V13</f>
        <v>40</v>
      </c>
      <c r="Y13" s="246">
        <f>SUM(W13:X13)</f>
        <v>273</v>
      </c>
    </row>
    <row r="14" spans="1:25" s="44" customFormat="1" ht="11.25" customHeight="1">
      <c r="A14" s="82"/>
      <c r="B14" s="82" t="s">
        <v>308</v>
      </c>
      <c r="C14" s="24">
        <v>0</v>
      </c>
      <c r="D14" s="139">
        <v>0</v>
      </c>
      <c r="E14" s="24">
        <v>56</v>
      </c>
      <c r="F14" s="139">
        <v>15</v>
      </c>
      <c r="G14" s="24">
        <v>132</v>
      </c>
      <c r="H14" s="139">
        <v>38</v>
      </c>
      <c r="I14" s="24">
        <v>19</v>
      </c>
      <c r="J14" s="139">
        <v>9</v>
      </c>
      <c r="K14" s="24">
        <v>0</v>
      </c>
      <c r="L14" s="139">
        <v>1</v>
      </c>
      <c r="M14" s="24">
        <v>0</v>
      </c>
      <c r="N14" s="139">
        <v>0</v>
      </c>
      <c r="O14" s="24">
        <v>0</v>
      </c>
      <c r="P14" s="139">
        <v>0</v>
      </c>
      <c r="Q14" s="24">
        <v>0</v>
      </c>
      <c r="R14" s="139">
        <v>0</v>
      </c>
      <c r="S14" s="24">
        <v>0</v>
      </c>
      <c r="T14" s="139">
        <v>0</v>
      </c>
      <c r="U14" s="24">
        <v>0</v>
      </c>
      <c r="V14" s="139">
        <v>0</v>
      </c>
      <c r="W14" s="24">
        <f>C14+E14+G14+I14+K14+M14+O14+Q14+S14+U14</f>
        <v>207</v>
      </c>
      <c r="X14" s="246">
        <f>D14+F14+H14+J14+L14+N14+P14+R14+T14+V14</f>
        <v>63</v>
      </c>
      <c r="Y14" s="246">
        <f>SUM(W14:X14)</f>
        <v>270</v>
      </c>
    </row>
    <row r="15" spans="1:25" s="44" customFormat="1" ht="11.25" customHeight="1">
      <c r="A15" s="82"/>
      <c r="B15" s="82"/>
      <c r="C15" s="24"/>
      <c r="D15" s="139"/>
      <c r="E15" s="25"/>
      <c r="F15" s="139"/>
      <c r="G15" s="25"/>
      <c r="H15" s="139"/>
      <c r="I15" s="25"/>
      <c r="J15" s="139"/>
      <c r="K15" s="25"/>
      <c r="L15" s="139"/>
      <c r="M15" s="25"/>
      <c r="N15" s="139"/>
      <c r="O15" s="25"/>
      <c r="P15" s="139"/>
      <c r="Q15" s="246"/>
      <c r="R15" s="139"/>
      <c r="S15" s="25"/>
      <c r="T15" s="139"/>
      <c r="U15" s="246"/>
      <c r="V15" s="246"/>
      <c r="W15" s="24"/>
      <c r="X15" s="246"/>
      <c r="Y15" s="246"/>
    </row>
    <row r="16" spans="1:29" s="44" customFormat="1" ht="11.25" customHeight="1">
      <c r="A16" s="30" t="s">
        <v>245</v>
      </c>
      <c r="B16" s="102"/>
      <c r="C16" s="24"/>
      <c r="D16" s="139"/>
      <c r="E16" s="25"/>
      <c r="F16" s="139"/>
      <c r="G16" s="25"/>
      <c r="H16" s="139"/>
      <c r="I16" s="25"/>
      <c r="J16" s="139"/>
      <c r="K16" s="25"/>
      <c r="L16" s="139"/>
      <c r="M16" s="25"/>
      <c r="N16" s="139"/>
      <c r="O16" s="25"/>
      <c r="P16" s="139"/>
      <c r="Q16" s="246"/>
      <c r="R16" s="139"/>
      <c r="S16" s="25"/>
      <c r="T16" s="139"/>
      <c r="U16" s="246"/>
      <c r="V16" s="246"/>
      <c r="W16" s="24"/>
      <c r="X16" s="246"/>
      <c r="Y16" s="246"/>
      <c r="AA16" s="196"/>
      <c r="AB16" s="196"/>
      <c r="AC16" s="196"/>
    </row>
    <row r="17" spans="1:29" s="44" customFormat="1" ht="11.25" customHeight="1">
      <c r="A17" s="103"/>
      <c r="B17" s="100" t="s">
        <v>85</v>
      </c>
      <c r="C17" s="24"/>
      <c r="D17" s="139"/>
      <c r="E17" s="25"/>
      <c r="F17" s="139"/>
      <c r="G17" s="25"/>
      <c r="H17" s="139"/>
      <c r="I17" s="25"/>
      <c r="J17" s="139"/>
      <c r="K17" s="25"/>
      <c r="L17" s="139"/>
      <c r="M17" s="25"/>
      <c r="N17" s="139"/>
      <c r="O17" s="25"/>
      <c r="P17" s="139"/>
      <c r="Q17" s="246"/>
      <c r="R17" s="139"/>
      <c r="S17" s="25"/>
      <c r="T17" s="139"/>
      <c r="U17" s="246"/>
      <c r="V17" s="246"/>
      <c r="W17" s="24"/>
      <c r="X17" s="246"/>
      <c r="Y17" s="246"/>
      <c r="AA17" s="196"/>
      <c r="AB17" s="196"/>
      <c r="AC17" s="196"/>
    </row>
    <row r="18" spans="1:25" s="72" customFormat="1" ht="11.25" customHeight="1">
      <c r="A18" s="82"/>
      <c r="B18" s="82" t="s">
        <v>246</v>
      </c>
      <c r="C18" s="24">
        <v>0</v>
      </c>
      <c r="D18" s="139">
        <v>0</v>
      </c>
      <c r="E18" s="24">
        <v>0</v>
      </c>
      <c r="F18" s="139">
        <v>0</v>
      </c>
      <c r="G18" s="24">
        <v>1</v>
      </c>
      <c r="H18" s="139">
        <v>0</v>
      </c>
      <c r="I18" s="24">
        <v>20</v>
      </c>
      <c r="J18" s="139">
        <v>3</v>
      </c>
      <c r="K18" s="24">
        <v>18</v>
      </c>
      <c r="L18" s="139">
        <v>4</v>
      </c>
      <c r="M18" s="24">
        <v>5</v>
      </c>
      <c r="N18" s="139">
        <v>2</v>
      </c>
      <c r="O18" s="24">
        <v>1</v>
      </c>
      <c r="P18" s="139">
        <v>0</v>
      </c>
      <c r="Q18" s="24">
        <v>0</v>
      </c>
      <c r="R18" s="139">
        <v>0</v>
      </c>
      <c r="S18" s="24">
        <v>0</v>
      </c>
      <c r="T18" s="139">
        <v>0</v>
      </c>
      <c r="U18" s="24">
        <v>0</v>
      </c>
      <c r="V18" s="139">
        <v>0</v>
      </c>
      <c r="W18" s="24">
        <f aca="true" t="shared" si="0" ref="W18:X21">C18+E18+G18+I18+K18+M18+O18+Q18+S18+U18</f>
        <v>45</v>
      </c>
      <c r="X18" s="246">
        <f t="shared" si="0"/>
        <v>9</v>
      </c>
      <c r="Y18" s="246">
        <f>SUM(W18:X18)</f>
        <v>54</v>
      </c>
    </row>
    <row r="19" spans="1:25" ht="10.5">
      <c r="A19" s="82"/>
      <c r="B19" s="82" t="s">
        <v>247</v>
      </c>
      <c r="C19" s="24">
        <v>0</v>
      </c>
      <c r="D19" s="139">
        <v>0</v>
      </c>
      <c r="E19" s="24">
        <v>0</v>
      </c>
      <c r="F19" s="139">
        <v>0</v>
      </c>
      <c r="G19" s="24">
        <v>0</v>
      </c>
      <c r="H19" s="139">
        <v>0</v>
      </c>
      <c r="I19" s="24">
        <v>1</v>
      </c>
      <c r="J19" s="139">
        <v>0</v>
      </c>
      <c r="K19" s="24">
        <v>1</v>
      </c>
      <c r="L19" s="139">
        <v>0</v>
      </c>
      <c r="M19" s="24">
        <v>0</v>
      </c>
      <c r="N19" s="139">
        <v>0</v>
      </c>
      <c r="O19" s="24">
        <v>0</v>
      </c>
      <c r="P19" s="139">
        <v>0</v>
      </c>
      <c r="Q19" s="24">
        <v>0</v>
      </c>
      <c r="R19" s="139">
        <v>0</v>
      </c>
      <c r="S19" s="24">
        <v>0</v>
      </c>
      <c r="T19" s="139">
        <v>0</v>
      </c>
      <c r="U19" s="24">
        <v>0</v>
      </c>
      <c r="V19" s="139">
        <v>0</v>
      </c>
      <c r="W19" s="24">
        <f t="shared" si="0"/>
        <v>2</v>
      </c>
      <c r="X19" s="246">
        <f t="shared" si="0"/>
        <v>0</v>
      </c>
      <c r="Y19" s="246">
        <f>SUM(W19:X19)</f>
        <v>2</v>
      </c>
    </row>
    <row r="20" spans="1:25" ht="10.5">
      <c r="A20" s="82"/>
      <c r="B20" s="82" t="s">
        <v>248</v>
      </c>
      <c r="C20" s="24">
        <v>0</v>
      </c>
      <c r="D20" s="139">
        <v>0</v>
      </c>
      <c r="E20" s="24">
        <v>0</v>
      </c>
      <c r="F20" s="139">
        <v>0</v>
      </c>
      <c r="G20" s="24">
        <v>0</v>
      </c>
      <c r="H20" s="139">
        <v>0</v>
      </c>
      <c r="I20" s="24">
        <v>34</v>
      </c>
      <c r="J20" s="139">
        <v>7</v>
      </c>
      <c r="K20" s="24">
        <v>24</v>
      </c>
      <c r="L20" s="139">
        <v>4</v>
      </c>
      <c r="M20" s="24">
        <v>20</v>
      </c>
      <c r="N20" s="139">
        <v>1</v>
      </c>
      <c r="O20" s="24">
        <v>2</v>
      </c>
      <c r="P20" s="139">
        <v>0</v>
      </c>
      <c r="Q20" s="24">
        <v>1</v>
      </c>
      <c r="R20" s="139">
        <v>0</v>
      </c>
      <c r="S20" s="24">
        <v>0</v>
      </c>
      <c r="T20" s="139">
        <v>0</v>
      </c>
      <c r="U20" s="24">
        <v>0</v>
      </c>
      <c r="V20" s="139">
        <v>0</v>
      </c>
      <c r="W20" s="24">
        <f t="shared" si="0"/>
        <v>81</v>
      </c>
      <c r="X20" s="246">
        <f t="shared" si="0"/>
        <v>12</v>
      </c>
      <c r="Y20" s="246">
        <f>SUM(W20:X20)</f>
        <v>93</v>
      </c>
    </row>
    <row r="21" spans="1:25" ht="10.5">
      <c r="A21" s="82"/>
      <c r="B21" s="82" t="s">
        <v>249</v>
      </c>
      <c r="C21" s="24">
        <v>0</v>
      </c>
      <c r="D21" s="139">
        <v>0</v>
      </c>
      <c r="E21" s="24">
        <v>0</v>
      </c>
      <c r="F21" s="139">
        <v>0</v>
      </c>
      <c r="G21" s="24">
        <v>0</v>
      </c>
      <c r="H21" s="139">
        <v>0</v>
      </c>
      <c r="I21" s="24">
        <v>39</v>
      </c>
      <c r="J21" s="139">
        <v>7</v>
      </c>
      <c r="K21" s="24">
        <v>66</v>
      </c>
      <c r="L21" s="139">
        <v>12</v>
      </c>
      <c r="M21" s="24">
        <v>16</v>
      </c>
      <c r="N21" s="139">
        <v>5</v>
      </c>
      <c r="O21" s="24">
        <v>3</v>
      </c>
      <c r="P21" s="139">
        <v>1</v>
      </c>
      <c r="Q21" s="24">
        <v>0</v>
      </c>
      <c r="R21" s="139">
        <v>0</v>
      </c>
      <c r="S21" s="24">
        <v>1</v>
      </c>
      <c r="T21" s="139">
        <v>0</v>
      </c>
      <c r="U21" s="24">
        <v>0</v>
      </c>
      <c r="V21" s="139">
        <v>0</v>
      </c>
      <c r="W21" s="24">
        <f t="shared" si="0"/>
        <v>125</v>
      </c>
      <c r="X21" s="246">
        <f t="shared" si="0"/>
        <v>25</v>
      </c>
      <c r="Y21" s="246">
        <f>SUM(W21:X21)</f>
        <v>150</v>
      </c>
    </row>
    <row r="22" spans="1:25" ht="10.5">
      <c r="A22" s="83"/>
      <c r="B22" s="82"/>
      <c r="C22" s="24"/>
      <c r="D22" s="139"/>
      <c r="E22" s="25"/>
      <c r="F22" s="139"/>
      <c r="G22" s="25"/>
      <c r="H22" s="139"/>
      <c r="I22" s="25"/>
      <c r="J22" s="139"/>
      <c r="K22" s="25"/>
      <c r="L22" s="139"/>
      <c r="M22" s="25"/>
      <c r="N22" s="139"/>
      <c r="O22" s="25"/>
      <c r="P22" s="139"/>
      <c r="Q22" s="246"/>
      <c r="R22" s="139"/>
      <c r="S22" s="25"/>
      <c r="T22" s="139"/>
      <c r="U22" s="246"/>
      <c r="V22" s="246"/>
      <c r="W22" s="24"/>
      <c r="X22" s="246"/>
      <c r="Y22" s="246"/>
    </row>
    <row r="23" spans="1:25" ht="12">
      <c r="A23" s="30" t="s">
        <v>250</v>
      </c>
      <c r="B23" s="102"/>
      <c r="C23" s="24"/>
      <c r="D23" s="139"/>
      <c r="E23" s="25"/>
      <c r="F23" s="139"/>
      <c r="G23" s="25"/>
      <c r="H23" s="139"/>
      <c r="I23" s="25"/>
      <c r="J23" s="139"/>
      <c r="K23" s="25"/>
      <c r="L23" s="139"/>
      <c r="M23" s="25"/>
      <c r="N23" s="139"/>
      <c r="O23" s="25"/>
      <c r="P23" s="139"/>
      <c r="Q23" s="246"/>
      <c r="R23" s="139"/>
      <c r="S23" s="25"/>
      <c r="T23" s="139"/>
      <c r="U23" s="246"/>
      <c r="V23" s="246"/>
      <c r="W23" s="24"/>
      <c r="X23" s="246"/>
      <c r="Y23" s="246"/>
    </row>
    <row r="24" spans="1:25" ht="12.75">
      <c r="A24" s="103"/>
      <c r="B24" s="100" t="s">
        <v>134</v>
      </c>
      <c r="C24" s="24"/>
      <c r="D24" s="139"/>
      <c r="E24" s="25"/>
      <c r="F24" s="139"/>
      <c r="G24" s="25"/>
      <c r="H24" s="139"/>
      <c r="I24" s="25"/>
      <c r="J24" s="139"/>
      <c r="K24" s="25"/>
      <c r="L24" s="139"/>
      <c r="M24" s="25"/>
      <c r="N24" s="139"/>
      <c r="O24" s="25"/>
      <c r="P24" s="139"/>
      <c r="Q24" s="246"/>
      <c r="R24" s="139"/>
      <c r="S24" s="25"/>
      <c r="T24" s="139"/>
      <c r="U24" s="246"/>
      <c r="V24" s="246"/>
      <c r="W24" s="24"/>
      <c r="X24" s="246"/>
      <c r="Y24" s="246"/>
    </row>
    <row r="25" spans="1:25" ht="10.5">
      <c r="A25" s="102"/>
      <c r="B25" s="82" t="s">
        <v>251</v>
      </c>
      <c r="C25" s="24">
        <v>0</v>
      </c>
      <c r="D25" s="139">
        <v>0</v>
      </c>
      <c r="E25" s="24">
        <v>0</v>
      </c>
      <c r="F25" s="139">
        <v>0</v>
      </c>
      <c r="G25" s="24">
        <v>0</v>
      </c>
      <c r="H25" s="139">
        <v>0</v>
      </c>
      <c r="I25" s="24">
        <v>0</v>
      </c>
      <c r="J25" s="139">
        <v>0</v>
      </c>
      <c r="K25" s="24">
        <v>0</v>
      </c>
      <c r="L25" s="139">
        <v>0</v>
      </c>
      <c r="M25" s="24">
        <v>13</v>
      </c>
      <c r="N25" s="139">
        <v>2</v>
      </c>
      <c r="O25" s="24">
        <v>6</v>
      </c>
      <c r="P25" s="139">
        <v>2</v>
      </c>
      <c r="Q25" s="24">
        <v>4</v>
      </c>
      <c r="R25" s="139">
        <v>1</v>
      </c>
      <c r="S25" s="24">
        <v>1</v>
      </c>
      <c r="T25" s="139">
        <v>0</v>
      </c>
      <c r="U25" s="24">
        <v>0</v>
      </c>
      <c r="V25" s="139">
        <v>0</v>
      </c>
      <c r="W25" s="24">
        <f>C25+E25+G25+I25+K25+M25+O25+Q25+S25+U25</f>
        <v>24</v>
      </c>
      <c r="X25" s="246">
        <f>D25+F25+H25+J25+L25+N25+P25+R25+T25+V25</f>
        <v>5</v>
      </c>
      <c r="Y25" s="246">
        <f>SUM(W25:X25)</f>
        <v>29</v>
      </c>
    </row>
    <row r="26" spans="1:25" ht="10.5">
      <c r="A26" s="102"/>
      <c r="B26" s="82" t="s">
        <v>252</v>
      </c>
      <c r="C26" s="24">
        <v>0</v>
      </c>
      <c r="D26" s="139">
        <v>0</v>
      </c>
      <c r="E26" s="24">
        <v>0</v>
      </c>
      <c r="F26" s="139">
        <v>0</v>
      </c>
      <c r="G26" s="24">
        <v>0</v>
      </c>
      <c r="H26" s="139">
        <v>0</v>
      </c>
      <c r="I26" s="24">
        <v>0</v>
      </c>
      <c r="J26" s="139">
        <v>0</v>
      </c>
      <c r="K26" s="24">
        <v>0</v>
      </c>
      <c r="L26" s="139">
        <v>0</v>
      </c>
      <c r="M26" s="24">
        <v>0</v>
      </c>
      <c r="N26" s="139">
        <v>0</v>
      </c>
      <c r="O26" s="24">
        <v>0</v>
      </c>
      <c r="P26" s="139">
        <v>0</v>
      </c>
      <c r="Q26" s="24">
        <v>0</v>
      </c>
      <c r="R26" s="139">
        <v>0</v>
      </c>
      <c r="S26" s="24">
        <v>0</v>
      </c>
      <c r="T26" s="139">
        <v>0</v>
      </c>
      <c r="U26" s="24">
        <v>0</v>
      </c>
      <c r="V26" s="139">
        <v>0</v>
      </c>
      <c r="W26" s="24">
        <f aca="true" t="shared" si="1" ref="W26:X28">C26+E26+G26+I26+K26+M26+O26+Q26+S26+U26</f>
        <v>0</v>
      </c>
      <c r="X26" s="246">
        <f t="shared" si="1"/>
        <v>0</v>
      </c>
      <c r="Y26" s="246">
        <f>SUM(W26:X26)</f>
        <v>0</v>
      </c>
    </row>
    <row r="27" spans="1:25" ht="10.5">
      <c r="A27" s="102"/>
      <c r="B27" s="82" t="s">
        <v>253</v>
      </c>
      <c r="C27" s="24">
        <v>0</v>
      </c>
      <c r="D27" s="139">
        <v>0</v>
      </c>
      <c r="E27" s="24">
        <v>0</v>
      </c>
      <c r="F27" s="139">
        <v>0</v>
      </c>
      <c r="G27" s="24">
        <v>0</v>
      </c>
      <c r="H27" s="139">
        <v>0</v>
      </c>
      <c r="I27" s="24">
        <v>0</v>
      </c>
      <c r="J27" s="139">
        <v>0</v>
      </c>
      <c r="K27" s="24">
        <v>0</v>
      </c>
      <c r="L27" s="139">
        <v>0</v>
      </c>
      <c r="M27" s="24">
        <v>14</v>
      </c>
      <c r="N27" s="139">
        <v>0</v>
      </c>
      <c r="O27" s="24">
        <v>20</v>
      </c>
      <c r="P27" s="139">
        <v>5</v>
      </c>
      <c r="Q27" s="24">
        <v>12</v>
      </c>
      <c r="R27" s="139">
        <v>3</v>
      </c>
      <c r="S27" s="24">
        <v>3</v>
      </c>
      <c r="T27" s="139">
        <v>0</v>
      </c>
      <c r="U27" s="24">
        <v>1</v>
      </c>
      <c r="V27" s="139">
        <v>1</v>
      </c>
      <c r="W27" s="24">
        <f t="shared" si="1"/>
        <v>50</v>
      </c>
      <c r="X27" s="246">
        <f t="shared" si="1"/>
        <v>9</v>
      </c>
      <c r="Y27" s="246">
        <f>SUM(W27:X27)</f>
        <v>59</v>
      </c>
    </row>
    <row r="28" spans="1:25" ht="10.5">
      <c r="A28" s="82"/>
      <c r="B28" s="82" t="s">
        <v>254</v>
      </c>
      <c r="C28" s="24">
        <v>0</v>
      </c>
      <c r="D28" s="139">
        <v>0</v>
      </c>
      <c r="E28" s="24">
        <v>0</v>
      </c>
      <c r="F28" s="139">
        <v>0</v>
      </c>
      <c r="G28" s="24">
        <v>0</v>
      </c>
      <c r="H28" s="139">
        <v>0</v>
      </c>
      <c r="I28" s="24">
        <v>0</v>
      </c>
      <c r="J28" s="139">
        <v>0</v>
      </c>
      <c r="K28" s="24">
        <v>0</v>
      </c>
      <c r="L28" s="139">
        <v>0</v>
      </c>
      <c r="M28" s="24">
        <v>16</v>
      </c>
      <c r="N28" s="139">
        <v>3</v>
      </c>
      <c r="O28" s="24">
        <v>39</v>
      </c>
      <c r="P28" s="139">
        <v>6</v>
      </c>
      <c r="Q28" s="24">
        <v>17</v>
      </c>
      <c r="R28" s="139">
        <v>6</v>
      </c>
      <c r="S28" s="24">
        <v>4</v>
      </c>
      <c r="T28" s="139">
        <v>0</v>
      </c>
      <c r="U28" s="24">
        <v>0</v>
      </c>
      <c r="V28" s="139">
        <v>1</v>
      </c>
      <c r="W28" s="24">
        <f t="shared" si="1"/>
        <v>76</v>
      </c>
      <c r="X28" s="246">
        <f t="shared" si="1"/>
        <v>16</v>
      </c>
      <c r="Y28" s="246">
        <f>SUM(W28:X28)</f>
        <v>92</v>
      </c>
    </row>
    <row r="29" spans="1:25" ht="10.5">
      <c r="A29" s="82"/>
      <c r="B29" s="82"/>
      <c r="C29" s="24"/>
      <c r="D29" s="139"/>
      <c r="E29" s="25"/>
      <c r="F29" s="139"/>
      <c r="G29" s="25"/>
      <c r="H29" s="139"/>
      <c r="I29" s="25"/>
      <c r="J29" s="139"/>
      <c r="K29" s="25"/>
      <c r="L29" s="139"/>
      <c r="M29" s="25"/>
      <c r="N29" s="139"/>
      <c r="O29" s="25"/>
      <c r="P29" s="139"/>
      <c r="Q29" s="246"/>
      <c r="R29" s="139"/>
      <c r="S29" s="25"/>
      <c r="T29" s="139"/>
      <c r="U29" s="246"/>
      <c r="V29" s="246"/>
      <c r="W29" s="24"/>
      <c r="X29" s="246"/>
      <c r="Y29" s="246"/>
    </row>
    <row r="30" spans="1:25" ht="12.75">
      <c r="A30" s="103"/>
      <c r="B30" s="241" t="s">
        <v>217</v>
      </c>
      <c r="C30" s="24"/>
      <c r="D30" s="139"/>
      <c r="E30" s="25"/>
      <c r="F30" s="139"/>
      <c r="G30" s="25"/>
      <c r="H30" s="139"/>
      <c r="I30" s="25"/>
      <c r="J30" s="139"/>
      <c r="K30" s="25"/>
      <c r="L30" s="139"/>
      <c r="M30" s="25"/>
      <c r="N30" s="139"/>
      <c r="O30" s="25"/>
      <c r="P30" s="139"/>
      <c r="Q30" s="246"/>
      <c r="R30" s="139"/>
      <c r="S30" s="25"/>
      <c r="T30" s="139"/>
      <c r="U30" s="246"/>
      <c r="V30" s="246"/>
      <c r="W30" s="24"/>
      <c r="X30" s="246"/>
      <c r="Y30" s="246"/>
    </row>
    <row r="31" spans="1:25" ht="12.75">
      <c r="A31" s="103"/>
      <c r="B31" s="240" t="s">
        <v>255</v>
      </c>
      <c r="C31" s="24">
        <v>0</v>
      </c>
      <c r="D31" s="139">
        <v>0</v>
      </c>
      <c r="E31" s="24">
        <v>0</v>
      </c>
      <c r="F31" s="139">
        <v>0</v>
      </c>
      <c r="G31" s="24">
        <v>0</v>
      </c>
      <c r="H31" s="139">
        <v>0</v>
      </c>
      <c r="I31" s="24">
        <v>0</v>
      </c>
      <c r="J31" s="139">
        <v>0</v>
      </c>
      <c r="K31" s="24">
        <v>0</v>
      </c>
      <c r="L31" s="139">
        <v>0</v>
      </c>
      <c r="M31" s="24">
        <v>0</v>
      </c>
      <c r="N31" s="139">
        <v>0</v>
      </c>
      <c r="O31" s="24">
        <v>0</v>
      </c>
      <c r="P31" s="139">
        <v>0</v>
      </c>
      <c r="Q31" s="24">
        <v>0</v>
      </c>
      <c r="R31" s="139">
        <v>0</v>
      </c>
      <c r="S31" s="24">
        <v>0</v>
      </c>
      <c r="T31" s="139">
        <v>0</v>
      </c>
      <c r="U31" s="24">
        <v>0</v>
      </c>
      <c r="V31" s="139">
        <v>0</v>
      </c>
      <c r="W31" s="24">
        <f>C31+E31+G31+I31+K31+M31+O31+Q31+S31+U31</f>
        <v>0</v>
      </c>
      <c r="X31" s="246">
        <f>D31+F31+H31+J31+L31+N31+P31+R31+T31+V31</f>
        <v>0</v>
      </c>
      <c r="Y31" s="246">
        <f>SUM(W31:X31)</f>
        <v>0</v>
      </c>
    </row>
    <row r="32" spans="1:25" ht="12.75">
      <c r="A32" s="103"/>
      <c r="B32" s="240" t="s">
        <v>424</v>
      </c>
      <c r="C32" s="24">
        <v>0</v>
      </c>
      <c r="D32" s="139">
        <v>0</v>
      </c>
      <c r="E32" s="25">
        <v>0</v>
      </c>
      <c r="F32" s="139">
        <v>0</v>
      </c>
      <c r="G32" s="25">
        <v>0</v>
      </c>
      <c r="H32" s="139">
        <v>0</v>
      </c>
      <c r="I32" s="25">
        <v>0</v>
      </c>
      <c r="J32" s="139">
        <v>0</v>
      </c>
      <c r="K32" s="24">
        <v>0</v>
      </c>
      <c r="L32" s="139">
        <v>0</v>
      </c>
      <c r="M32" s="24">
        <v>0</v>
      </c>
      <c r="N32" s="139">
        <v>0</v>
      </c>
      <c r="O32" s="25">
        <v>4</v>
      </c>
      <c r="P32" s="139">
        <v>1</v>
      </c>
      <c r="Q32" s="246">
        <v>11</v>
      </c>
      <c r="R32" s="139">
        <v>12</v>
      </c>
      <c r="S32" s="25">
        <v>6</v>
      </c>
      <c r="T32" s="139">
        <v>4</v>
      </c>
      <c r="U32" s="246">
        <v>0</v>
      </c>
      <c r="V32" s="246">
        <v>4</v>
      </c>
      <c r="W32" s="24">
        <f>C32+E32+G32+I32+K32+M32+O32+Q32+S32+U32</f>
        <v>21</v>
      </c>
      <c r="X32" s="246">
        <f>D32+F32+H32+J32+L32+N32+P32+R32+T32+V32</f>
        <v>21</v>
      </c>
      <c r="Y32" s="246">
        <f>SUM(W32:X32)</f>
        <v>42</v>
      </c>
    </row>
    <row r="33" spans="1:25" ht="12.75">
      <c r="A33" s="103"/>
      <c r="B33" s="241"/>
      <c r="C33" s="24"/>
      <c r="D33" s="139"/>
      <c r="E33" s="25"/>
      <c r="F33" s="139"/>
      <c r="G33" s="25"/>
      <c r="H33" s="139"/>
      <c r="I33" s="25"/>
      <c r="J33" s="139"/>
      <c r="K33" s="25"/>
      <c r="L33" s="139"/>
      <c r="M33" s="25"/>
      <c r="N33" s="139"/>
      <c r="O33" s="25"/>
      <c r="P33" s="139"/>
      <c r="Q33" s="246"/>
      <c r="R33" s="139"/>
      <c r="S33" s="25"/>
      <c r="T33" s="139"/>
      <c r="U33" s="246"/>
      <c r="V33" s="246"/>
      <c r="W33" s="24"/>
      <c r="X33" s="246"/>
      <c r="Y33" s="246"/>
    </row>
    <row r="34" spans="1:25" ht="12.75">
      <c r="A34" s="103"/>
      <c r="B34" s="241" t="s">
        <v>437</v>
      </c>
      <c r="C34" s="24"/>
      <c r="D34" s="139"/>
      <c r="E34" s="25"/>
      <c r="F34" s="139"/>
      <c r="G34" s="25"/>
      <c r="H34" s="139"/>
      <c r="I34" s="25"/>
      <c r="J34" s="139"/>
      <c r="K34" s="25"/>
      <c r="L34" s="139"/>
      <c r="M34" s="25"/>
      <c r="N34" s="139"/>
      <c r="O34" s="25"/>
      <c r="P34" s="139"/>
      <c r="Q34" s="246"/>
      <c r="R34" s="139"/>
      <c r="S34" s="25"/>
      <c r="T34" s="139"/>
      <c r="U34" s="246"/>
      <c r="V34" s="246"/>
      <c r="W34" s="24"/>
      <c r="X34" s="246"/>
      <c r="Y34" s="246"/>
    </row>
    <row r="35" spans="1:25" ht="10.5">
      <c r="A35" s="102"/>
      <c r="B35" s="240" t="s">
        <v>0</v>
      </c>
      <c r="C35" s="24">
        <v>0</v>
      </c>
      <c r="D35" s="139">
        <v>0</v>
      </c>
      <c r="E35" s="24">
        <v>0</v>
      </c>
      <c r="F35" s="139">
        <v>0</v>
      </c>
      <c r="G35" s="24">
        <v>0</v>
      </c>
      <c r="H35" s="139">
        <v>0</v>
      </c>
      <c r="I35" s="24">
        <v>0</v>
      </c>
      <c r="J35" s="139">
        <v>0</v>
      </c>
      <c r="K35" s="24">
        <v>0</v>
      </c>
      <c r="L35" s="139">
        <v>0</v>
      </c>
      <c r="M35" s="24">
        <v>0</v>
      </c>
      <c r="N35" s="139">
        <v>0</v>
      </c>
      <c r="O35" s="24">
        <v>0</v>
      </c>
      <c r="P35" s="139">
        <v>0</v>
      </c>
      <c r="Q35" s="24">
        <v>0</v>
      </c>
      <c r="R35" s="139">
        <v>0</v>
      </c>
      <c r="S35" s="24">
        <v>0</v>
      </c>
      <c r="T35" s="139">
        <v>0</v>
      </c>
      <c r="U35" s="24">
        <v>0</v>
      </c>
      <c r="V35" s="139">
        <v>0</v>
      </c>
      <c r="W35" s="24">
        <f>C35+E35+G35+I35+K35+M35+O35+Q35+S35+U35</f>
        <v>0</v>
      </c>
      <c r="X35" s="246">
        <f>D35+F35+H35+J35+L35+N35+P35+R35+T35+V35</f>
        <v>0</v>
      </c>
      <c r="Y35" s="246">
        <f>SUM(W35:X35)</f>
        <v>0</v>
      </c>
    </row>
    <row r="36" spans="1:25" ht="10.5">
      <c r="A36" s="102"/>
      <c r="B36" s="240" t="s">
        <v>1</v>
      </c>
      <c r="C36" s="24">
        <v>0</v>
      </c>
      <c r="D36" s="139">
        <v>0</v>
      </c>
      <c r="E36" s="24">
        <v>0</v>
      </c>
      <c r="F36" s="139">
        <v>0</v>
      </c>
      <c r="G36" s="24">
        <v>0</v>
      </c>
      <c r="H36" s="139">
        <v>0</v>
      </c>
      <c r="I36" s="24">
        <v>0</v>
      </c>
      <c r="J36" s="139">
        <v>0</v>
      </c>
      <c r="K36" s="24">
        <v>0</v>
      </c>
      <c r="L36" s="139">
        <v>0</v>
      </c>
      <c r="M36" s="24">
        <v>0</v>
      </c>
      <c r="N36" s="139">
        <v>0</v>
      </c>
      <c r="O36" s="24">
        <v>0</v>
      </c>
      <c r="P36" s="139">
        <v>0</v>
      </c>
      <c r="Q36" s="24">
        <v>0</v>
      </c>
      <c r="R36" s="139">
        <v>0</v>
      </c>
      <c r="S36" s="24">
        <v>0</v>
      </c>
      <c r="T36" s="139">
        <v>0</v>
      </c>
      <c r="U36" s="24">
        <v>0</v>
      </c>
      <c r="V36" s="139">
        <v>0</v>
      </c>
      <c r="W36" s="24">
        <f>C36+E36+G36+I36+K36+M36+O36+Q36+S36+U36</f>
        <v>0</v>
      </c>
      <c r="X36" s="246">
        <f>D36+F36+H36+J36+L36+N36+P36+R36+T36+V36</f>
        <v>0</v>
      </c>
      <c r="Y36" s="246">
        <f>SUM(W36:X36)</f>
        <v>0</v>
      </c>
    </row>
    <row r="37" spans="22:25" ht="10.5">
      <c r="V37" s="195"/>
      <c r="W37" s="67"/>
      <c r="X37" s="67"/>
      <c r="Y37" s="67"/>
    </row>
    <row r="38" spans="1:25" ht="20.25" customHeight="1">
      <c r="A38" s="317" t="s">
        <v>378</v>
      </c>
      <c r="B38" s="317"/>
      <c r="C38" s="317"/>
      <c r="D38" s="317"/>
      <c r="E38" s="317"/>
      <c r="F38" s="317"/>
      <c r="G38" s="317"/>
      <c r="H38" s="317"/>
      <c r="I38" s="317"/>
      <c r="J38" s="317"/>
      <c r="K38" s="317"/>
      <c r="L38" s="317"/>
      <c r="M38" s="317"/>
      <c r="N38" s="317"/>
      <c r="O38" s="317"/>
      <c r="P38" s="317"/>
      <c r="Q38" s="317"/>
      <c r="R38" s="317"/>
      <c r="S38" s="317"/>
      <c r="T38" s="317"/>
      <c r="U38" s="317"/>
      <c r="V38" s="317"/>
      <c r="W38" s="317"/>
      <c r="X38" s="317"/>
      <c r="Y38" s="317"/>
    </row>
    <row r="39" spans="1:26" ht="10.5">
      <c r="A39" s="258"/>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84"/>
    </row>
    <row r="40" ht="9.75">
      <c r="A40" s="238" t="s">
        <v>423</v>
      </c>
    </row>
  </sheetData>
  <sheetProtection/>
  <mergeCells count="6">
    <mergeCell ref="C8:Y8"/>
    <mergeCell ref="A6:Y6"/>
    <mergeCell ref="A3:Y3"/>
    <mergeCell ref="A2:Y2"/>
    <mergeCell ref="A4:X4"/>
    <mergeCell ref="A38:Y38"/>
  </mergeCells>
  <printOptions horizontalCentered="1"/>
  <pageMargins left="0.1968503937007874" right="0.1968503937007874" top="0.7874015748031497" bottom="0.1968503937007874" header="0.11811023622047245" footer="0.11811023622047245"/>
  <pageSetup fitToHeight="1" fitToWidth="1" horizontalDpi="600" verticalDpi="600" orientation="landscape" paperSize="9" scale="90"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45"/>
  <sheetViews>
    <sheetView zoomScale="115" zoomScaleNormal="115" zoomScalePageLayoutView="0" workbookViewId="0" topLeftCell="A1">
      <selection activeCell="A65" sqref="A65"/>
    </sheetView>
  </sheetViews>
  <sheetFormatPr defaultColWidth="10.66015625" defaultRowHeight="11.25"/>
  <cols>
    <col min="1" max="1" width="38" style="1" customWidth="1"/>
    <col min="2" max="3" width="8.16015625" style="1" customWidth="1"/>
    <col min="4" max="16" width="8.16015625" style="2" customWidth="1"/>
    <col min="17" max="17" width="10.66015625" style="2" customWidth="1"/>
    <col min="18" max="16384" width="10.66015625" style="2" customWidth="1"/>
  </cols>
  <sheetData>
    <row r="1" ht="10.5">
      <c r="A1" s="41"/>
    </row>
    <row r="2" spans="1:16" ht="10.5">
      <c r="A2" s="3" t="s">
        <v>33</v>
      </c>
      <c r="B2" s="4"/>
      <c r="C2" s="4"/>
      <c r="D2" s="5"/>
      <c r="E2" s="5"/>
      <c r="F2" s="5"/>
      <c r="G2" s="5"/>
      <c r="H2" s="5"/>
      <c r="I2" s="5"/>
      <c r="J2" s="5"/>
      <c r="K2" s="5"/>
      <c r="L2" s="5"/>
      <c r="M2" s="5"/>
      <c r="N2" s="5"/>
      <c r="O2" s="5"/>
      <c r="P2" s="5"/>
    </row>
    <row r="3" spans="1:16" s="271" customFormat="1" ht="12">
      <c r="A3" s="267" t="s">
        <v>463</v>
      </c>
      <c r="B3" s="268"/>
      <c r="C3" s="268"/>
      <c r="D3" s="269"/>
      <c r="E3" s="269"/>
      <c r="F3" s="269"/>
      <c r="G3" s="269"/>
      <c r="H3" s="269"/>
      <c r="I3" s="269"/>
      <c r="J3" s="269"/>
      <c r="K3" s="269"/>
      <c r="L3" s="269"/>
      <c r="M3" s="269"/>
      <c r="N3" s="269"/>
      <c r="O3" s="269"/>
      <c r="P3" s="269"/>
    </row>
    <row r="4" spans="1:16" ht="9" customHeight="1">
      <c r="A4" s="4"/>
      <c r="B4" s="4"/>
      <c r="C4" s="4"/>
      <c r="D4" s="5"/>
      <c r="E4" s="5"/>
      <c r="F4" s="5"/>
      <c r="G4" s="5"/>
      <c r="H4" s="5"/>
      <c r="I4" s="5"/>
      <c r="J4" s="5"/>
      <c r="K4" s="5"/>
      <c r="L4" s="5"/>
      <c r="M4" s="5"/>
      <c r="N4" s="5"/>
      <c r="O4" s="5"/>
      <c r="P4" s="5"/>
    </row>
    <row r="5" spans="1:16" ht="10.5">
      <c r="A5" s="3" t="s">
        <v>34</v>
      </c>
      <c r="B5" s="4"/>
      <c r="C5" s="4"/>
      <c r="D5" s="5"/>
      <c r="E5" s="5"/>
      <c r="F5" s="5"/>
      <c r="G5" s="5"/>
      <c r="H5" s="5"/>
      <c r="I5" s="5"/>
      <c r="J5" s="5"/>
      <c r="K5" s="5"/>
      <c r="L5" s="5"/>
      <c r="M5" s="5"/>
      <c r="N5" s="5"/>
      <c r="O5" s="5"/>
      <c r="P5" s="5"/>
    </row>
    <row r="6" spans="1:16" ht="10.5">
      <c r="A6" s="3" t="s">
        <v>308</v>
      </c>
      <c r="B6" s="4"/>
      <c r="C6" s="4"/>
      <c r="D6" s="5"/>
      <c r="E6" s="5"/>
      <c r="F6" s="5"/>
      <c r="G6" s="5"/>
      <c r="H6" s="5"/>
      <c r="I6" s="5"/>
      <c r="J6" s="5"/>
      <c r="K6" s="5"/>
      <c r="L6" s="5"/>
      <c r="M6" s="5"/>
      <c r="N6" s="5"/>
      <c r="O6" s="5"/>
      <c r="P6" s="5"/>
    </row>
    <row r="7" spans="1:4" ht="10.5" customHeight="1" thickBot="1">
      <c r="A7" s="31"/>
      <c r="B7" s="4"/>
      <c r="C7" s="4"/>
      <c r="D7" s="5"/>
    </row>
    <row r="8" spans="1:16" ht="12.75" customHeight="1">
      <c r="A8" s="6"/>
      <c r="B8" s="299" t="s">
        <v>36</v>
      </c>
      <c r="C8" s="300"/>
      <c r="D8" s="301"/>
      <c r="E8" s="8"/>
      <c r="F8" s="7" t="s">
        <v>24</v>
      </c>
      <c r="G8" s="9"/>
      <c r="H8" s="8"/>
      <c r="I8" s="7" t="s">
        <v>25</v>
      </c>
      <c r="J8" s="9"/>
      <c r="K8" s="8"/>
      <c r="L8" s="7" t="s">
        <v>26</v>
      </c>
      <c r="M8" s="9"/>
      <c r="N8" s="8"/>
      <c r="O8" s="7" t="s">
        <v>8</v>
      </c>
      <c r="P8" s="10"/>
    </row>
    <row r="9" spans="1:16" s="16" customFormat="1" ht="12.75" customHeight="1">
      <c r="A9" s="11"/>
      <c r="B9" s="302" t="s">
        <v>38</v>
      </c>
      <c r="C9" s="303"/>
      <c r="D9" s="304"/>
      <c r="E9" s="12"/>
      <c r="F9" s="13"/>
      <c r="G9" s="14"/>
      <c r="H9" s="12"/>
      <c r="I9" s="13"/>
      <c r="J9" s="14"/>
      <c r="K9" s="12"/>
      <c r="L9" s="13"/>
      <c r="M9" s="14"/>
      <c r="N9" s="12"/>
      <c r="O9" s="13"/>
      <c r="P9" s="14"/>
    </row>
    <row r="10" spans="1:16" s="20" customFormat="1" ht="10.5">
      <c r="A10" s="15" t="s">
        <v>58</v>
      </c>
      <c r="B10" s="160" t="s">
        <v>41</v>
      </c>
      <c r="C10" s="161" t="s">
        <v>42</v>
      </c>
      <c r="D10" s="162" t="s">
        <v>8</v>
      </c>
      <c r="E10" s="160" t="s">
        <v>41</v>
      </c>
      <c r="F10" s="161" t="s">
        <v>42</v>
      </c>
      <c r="G10" s="162" t="s">
        <v>8</v>
      </c>
      <c r="H10" s="160" t="s">
        <v>41</v>
      </c>
      <c r="I10" s="161" t="s">
        <v>42</v>
      </c>
      <c r="J10" s="162" t="s">
        <v>8</v>
      </c>
      <c r="K10" s="160" t="s">
        <v>41</v>
      </c>
      <c r="L10" s="161" t="s">
        <v>42</v>
      </c>
      <c r="M10" s="162" t="s">
        <v>8</v>
      </c>
      <c r="N10" s="160" t="s">
        <v>41</v>
      </c>
      <c r="O10" s="161" t="s">
        <v>42</v>
      </c>
      <c r="P10" s="162" t="s">
        <v>8</v>
      </c>
    </row>
    <row r="11" spans="1:16" s="20" customFormat="1" ht="10.5">
      <c r="A11" s="182" t="s">
        <v>59</v>
      </c>
      <c r="B11" s="244">
        <v>3</v>
      </c>
      <c r="C11" s="243">
        <v>2</v>
      </c>
      <c r="D11" s="242">
        <v>5</v>
      </c>
      <c r="E11" s="244">
        <v>14</v>
      </c>
      <c r="F11" s="181">
        <v>1</v>
      </c>
      <c r="G11" s="242">
        <v>15</v>
      </c>
      <c r="H11" s="180">
        <v>0</v>
      </c>
      <c r="I11" s="181">
        <v>0</v>
      </c>
      <c r="J11" s="181">
        <v>0</v>
      </c>
      <c r="K11" s="180">
        <v>0</v>
      </c>
      <c r="L11" s="181">
        <v>0</v>
      </c>
      <c r="M11" s="181">
        <v>0</v>
      </c>
      <c r="N11" s="24">
        <f>SUM(K11,H11,E11,B11)</f>
        <v>17</v>
      </c>
      <c r="O11" s="25">
        <f>SUM(L11,I11,F11,C11)</f>
        <v>3</v>
      </c>
      <c r="P11" s="25">
        <f>SUM(N11:O11)</f>
        <v>20</v>
      </c>
    </row>
    <row r="12" spans="1:17" s="16" customFormat="1" ht="10.5">
      <c r="A12" s="174" t="s">
        <v>384</v>
      </c>
      <c r="B12" s="180">
        <v>3</v>
      </c>
      <c r="C12" s="181">
        <v>0</v>
      </c>
      <c r="D12" s="181">
        <v>3</v>
      </c>
      <c r="E12" s="180">
        <v>0</v>
      </c>
      <c r="F12" s="181">
        <v>0</v>
      </c>
      <c r="G12" s="181">
        <v>0</v>
      </c>
      <c r="H12" s="180">
        <v>0</v>
      </c>
      <c r="I12" s="181">
        <v>0</v>
      </c>
      <c r="J12" s="181">
        <v>0</v>
      </c>
      <c r="K12" s="180">
        <v>0</v>
      </c>
      <c r="L12" s="181">
        <v>0</v>
      </c>
      <c r="M12" s="181">
        <v>0</v>
      </c>
      <c r="N12" s="24">
        <f>SUM(K12,H12,E12,B12)</f>
        <v>3</v>
      </c>
      <c r="O12" s="25">
        <f>SUM(L12,I12,F12,C12)</f>
        <v>0</v>
      </c>
      <c r="P12" s="25">
        <f>SUM(N12:O12)</f>
        <v>3</v>
      </c>
      <c r="Q12" s="20"/>
    </row>
    <row r="13" spans="1:17" ht="10.5">
      <c r="A13" s="174" t="s">
        <v>60</v>
      </c>
      <c r="B13" s="180">
        <v>28</v>
      </c>
      <c r="C13" s="181">
        <v>0</v>
      </c>
      <c r="D13" s="181">
        <v>28</v>
      </c>
      <c r="E13" s="180">
        <v>267</v>
      </c>
      <c r="F13" s="181">
        <v>4</v>
      </c>
      <c r="G13" s="181">
        <v>271</v>
      </c>
      <c r="H13" s="180">
        <v>0</v>
      </c>
      <c r="I13" s="181">
        <v>0</v>
      </c>
      <c r="J13" s="181">
        <v>0</v>
      </c>
      <c r="K13" s="180">
        <v>0</v>
      </c>
      <c r="L13" s="181">
        <v>0</v>
      </c>
      <c r="M13" s="181">
        <v>0</v>
      </c>
      <c r="N13" s="24">
        <f aca="true" t="shared" si="0" ref="N13:N43">SUM(K13,H13,E13,B13)</f>
        <v>295</v>
      </c>
      <c r="O13" s="25">
        <f aca="true" t="shared" si="1" ref="O13:O43">SUM(L13,I13,F13,C13)</f>
        <v>4</v>
      </c>
      <c r="P13" s="25">
        <f aca="true" t="shared" si="2" ref="P13:P43">SUM(N13:O13)</f>
        <v>299</v>
      </c>
      <c r="Q13" s="20"/>
    </row>
    <row r="14" spans="1:17" ht="10.5">
      <c r="A14" s="174" t="s">
        <v>61</v>
      </c>
      <c r="B14" s="180">
        <v>14</v>
      </c>
      <c r="C14" s="181">
        <v>2</v>
      </c>
      <c r="D14" s="181">
        <v>16</v>
      </c>
      <c r="E14" s="180">
        <v>0</v>
      </c>
      <c r="F14" s="181">
        <v>0</v>
      </c>
      <c r="G14" s="181">
        <v>0</v>
      </c>
      <c r="H14" s="180">
        <v>0</v>
      </c>
      <c r="I14" s="181">
        <v>0</v>
      </c>
      <c r="J14" s="181">
        <v>0</v>
      </c>
      <c r="K14" s="180">
        <v>0</v>
      </c>
      <c r="L14" s="181">
        <v>0</v>
      </c>
      <c r="M14" s="181">
        <v>0</v>
      </c>
      <c r="N14" s="24">
        <f t="shared" si="0"/>
        <v>14</v>
      </c>
      <c r="O14" s="25">
        <f t="shared" si="1"/>
        <v>2</v>
      </c>
      <c r="P14" s="25">
        <f t="shared" si="2"/>
        <v>16</v>
      </c>
      <c r="Q14" s="20"/>
    </row>
    <row r="15" spans="1:17" ht="10.5">
      <c r="A15" s="174" t="s">
        <v>385</v>
      </c>
      <c r="B15" s="180">
        <v>10</v>
      </c>
      <c r="C15" s="181">
        <v>0</v>
      </c>
      <c r="D15" s="181">
        <v>10</v>
      </c>
      <c r="E15" s="180">
        <v>0</v>
      </c>
      <c r="F15" s="181">
        <v>0</v>
      </c>
      <c r="G15" s="181">
        <v>0</v>
      </c>
      <c r="H15" s="180">
        <v>0</v>
      </c>
      <c r="I15" s="181">
        <v>0</v>
      </c>
      <c r="J15" s="181">
        <v>0</v>
      </c>
      <c r="K15" s="180">
        <v>0</v>
      </c>
      <c r="L15" s="181">
        <v>0</v>
      </c>
      <c r="M15" s="181">
        <v>0</v>
      </c>
      <c r="N15" s="24">
        <f t="shared" si="0"/>
        <v>10</v>
      </c>
      <c r="O15" s="25">
        <f t="shared" si="1"/>
        <v>0</v>
      </c>
      <c r="P15" s="25">
        <f t="shared" si="2"/>
        <v>10</v>
      </c>
      <c r="Q15" s="20"/>
    </row>
    <row r="16" spans="1:17" ht="10.5">
      <c r="A16" s="174" t="s">
        <v>62</v>
      </c>
      <c r="B16" s="180">
        <v>5</v>
      </c>
      <c r="C16" s="181">
        <v>13</v>
      </c>
      <c r="D16" s="181">
        <v>18</v>
      </c>
      <c r="E16" s="180">
        <v>3</v>
      </c>
      <c r="F16" s="181">
        <v>28</v>
      </c>
      <c r="G16" s="181">
        <v>31</v>
      </c>
      <c r="H16" s="180">
        <v>0</v>
      </c>
      <c r="I16" s="181">
        <v>0</v>
      </c>
      <c r="J16" s="181">
        <v>0</v>
      </c>
      <c r="K16" s="180">
        <v>11</v>
      </c>
      <c r="L16" s="181">
        <v>29</v>
      </c>
      <c r="M16" s="181">
        <v>40</v>
      </c>
      <c r="N16" s="24">
        <f t="shared" si="0"/>
        <v>19</v>
      </c>
      <c r="O16" s="25">
        <f t="shared" si="1"/>
        <v>70</v>
      </c>
      <c r="P16" s="25">
        <f t="shared" si="2"/>
        <v>89</v>
      </c>
      <c r="Q16" s="20"/>
    </row>
    <row r="17" spans="1:17" ht="10.5">
      <c r="A17" s="174" t="s">
        <v>63</v>
      </c>
      <c r="B17" s="180">
        <v>17</v>
      </c>
      <c r="C17" s="181">
        <v>2</v>
      </c>
      <c r="D17" s="181">
        <v>19</v>
      </c>
      <c r="E17" s="180">
        <v>40</v>
      </c>
      <c r="F17" s="181">
        <v>4</v>
      </c>
      <c r="G17" s="181">
        <v>44</v>
      </c>
      <c r="H17" s="180">
        <v>0</v>
      </c>
      <c r="I17" s="181">
        <v>0</v>
      </c>
      <c r="J17" s="181">
        <v>0</v>
      </c>
      <c r="K17" s="180">
        <v>31</v>
      </c>
      <c r="L17" s="181">
        <v>0</v>
      </c>
      <c r="M17" s="181">
        <v>31</v>
      </c>
      <c r="N17" s="24">
        <f t="shared" si="0"/>
        <v>88</v>
      </c>
      <c r="O17" s="25">
        <f t="shared" si="1"/>
        <v>6</v>
      </c>
      <c r="P17" s="25">
        <f t="shared" si="2"/>
        <v>94</v>
      </c>
      <c r="Q17" s="20"/>
    </row>
    <row r="18" spans="1:17" ht="10.5">
      <c r="A18" s="174" t="s">
        <v>64</v>
      </c>
      <c r="B18" s="180">
        <v>36</v>
      </c>
      <c r="C18" s="181">
        <v>23</v>
      </c>
      <c r="D18" s="181">
        <v>59</v>
      </c>
      <c r="E18" s="180">
        <v>114</v>
      </c>
      <c r="F18" s="181">
        <v>168</v>
      </c>
      <c r="G18" s="181">
        <v>282</v>
      </c>
      <c r="H18" s="180">
        <v>14</v>
      </c>
      <c r="I18" s="181">
        <v>2</v>
      </c>
      <c r="J18" s="181">
        <v>16</v>
      </c>
      <c r="K18" s="180">
        <v>32</v>
      </c>
      <c r="L18" s="181">
        <v>40</v>
      </c>
      <c r="M18" s="181">
        <v>72</v>
      </c>
      <c r="N18" s="24">
        <f t="shared" si="0"/>
        <v>196</v>
      </c>
      <c r="O18" s="25">
        <f t="shared" si="1"/>
        <v>233</v>
      </c>
      <c r="P18" s="25">
        <f t="shared" si="2"/>
        <v>429</v>
      </c>
      <c r="Q18" s="20"/>
    </row>
    <row r="19" spans="1:17" ht="10.5">
      <c r="A19" s="174" t="s">
        <v>65</v>
      </c>
      <c r="B19" s="180">
        <v>1</v>
      </c>
      <c r="C19" s="181">
        <v>0</v>
      </c>
      <c r="D19" s="181">
        <v>1</v>
      </c>
      <c r="E19" s="180">
        <v>24</v>
      </c>
      <c r="F19" s="181">
        <v>1</v>
      </c>
      <c r="G19" s="181">
        <v>25</v>
      </c>
      <c r="H19" s="180">
        <v>0</v>
      </c>
      <c r="I19" s="181">
        <v>0</v>
      </c>
      <c r="J19" s="181">
        <v>0</v>
      </c>
      <c r="K19" s="180">
        <v>36</v>
      </c>
      <c r="L19" s="181">
        <v>2</v>
      </c>
      <c r="M19" s="181">
        <v>38</v>
      </c>
      <c r="N19" s="24">
        <f t="shared" si="0"/>
        <v>61</v>
      </c>
      <c r="O19" s="25">
        <f t="shared" si="1"/>
        <v>3</v>
      </c>
      <c r="P19" s="25">
        <f t="shared" si="2"/>
        <v>64</v>
      </c>
      <c r="Q19" s="20"/>
    </row>
    <row r="20" spans="1:17" ht="10.5">
      <c r="A20" s="174" t="s">
        <v>66</v>
      </c>
      <c r="B20" s="180">
        <v>0</v>
      </c>
      <c r="C20" s="181">
        <v>0</v>
      </c>
      <c r="D20" s="181">
        <v>0</v>
      </c>
      <c r="E20" s="180">
        <v>3</v>
      </c>
      <c r="F20" s="181">
        <v>11</v>
      </c>
      <c r="G20" s="181">
        <v>14</v>
      </c>
      <c r="H20" s="180">
        <v>3</v>
      </c>
      <c r="I20" s="181">
        <v>7</v>
      </c>
      <c r="J20" s="181">
        <v>10</v>
      </c>
      <c r="K20" s="180">
        <v>0</v>
      </c>
      <c r="L20" s="181">
        <v>0</v>
      </c>
      <c r="M20" s="181">
        <v>0</v>
      </c>
      <c r="N20" s="24">
        <f t="shared" si="0"/>
        <v>6</v>
      </c>
      <c r="O20" s="25">
        <f t="shared" si="1"/>
        <v>18</v>
      </c>
      <c r="P20" s="25">
        <f t="shared" si="2"/>
        <v>24</v>
      </c>
      <c r="Q20" s="20"/>
    </row>
    <row r="21" spans="1:17" ht="10.5">
      <c r="A21" s="174" t="s">
        <v>67</v>
      </c>
      <c r="B21" s="180">
        <v>34</v>
      </c>
      <c r="C21" s="181">
        <v>107</v>
      </c>
      <c r="D21" s="181">
        <v>141</v>
      </c>
      <c r="E21" s="180">
        <v>56</v>
      </c>
      <c r="F21" s="181">
        <v>143</v>
      </c>
      <c r="G21" s="181">
        <v>199</v>
      </c>
      <c r="H21" s="180">
        <v>3</v>
      </c>
      <c r="I21" s="181">
        <v>8</v>
      </c>
      <c r="J21" s="181">
        <v>11</v>
      </c>
      <c r="K21" s="180">
        <v>7</v>
      </c>
      <c r="L21" s="181">
        <v>36</v>
      </c>
      <c r="M21" s="181">
        <v>43</v>
      </c>
      <c r="N21" s="24">
        <f t="shared" si="0"/>
        <v>100</v>
      </c>
      <c r="O21" s="25">
        <f t="shared" si="1"/>
        <v>294</v>
      </c>
      <c r="P21" s="25">
        <f t="shared" si="2"/>
        <v>394</v>
      </c>
      <c r="Q21" s="20"/>
    </row>
    <row r="22" spans="1:17" ht="10.5">
      <c r="A22" s="174" t="s">
        <v>465</v>
      </c>
      <c r="B22" s="180">
        <v>0</v>
      </c>
      <c r="C22" s="181">
        <v>1</v>
      </c>
      <c r="D22" s="181">
        <v>1</v>
      </c>
      <c r="E22" s="180">
        <v>0</v>
      </c>
      <c r="F22" s="181">
        <v>0</v>
      </c>
      <c r="G22" s="181">
        <v>0</v>
      </c>
      <c r="H22" s="180">
        <v>0</v>
      </c>
      <c r="I22" s="181">
        <v>0</v>
      </c>
      <c r="J22" s="181">
        <v>0</v>
      </c>
      <c r="K22" s="180">
        <v>0</v>
      </c>
      <c r="L22" s="181">
        <v>0</v>
      </c>
      <c r="M22" s="181">
        <v>0</v>
      </c>
      <c r="N22" s="24">
        <f>SUM(K22,H22,E22,B22)</f>
        <v>0</v>
      </c>
      <c r="O22" s="25">
        <f>SUM(L22,I22,F22,C22)</f>
        <v>1</v>
      </c>
      <c r="P22" s="25">
        <f>SUM(N22:O22)</f>
        <v>1</v>
      </c>
      <c r="Q22" s="20"/>
    </row>
    <row r="23" spans="1:17" ht="10.5">
      <c r="A23" s="174" t="s">
        <v>68</v>
      </c>
      <c r="B23" s="180">
        <v>142</v>
      </c>
      <c r="C23" s="181">
        <v>3</v>
      </c>
      <c r="D23" s="181">
        <v>145</v>
      </c>
      <c r="E23" s="180">
        <v>0</v>
      </c>
      <c r="F23" s="181">
        <v>0</v>
      </c>
      <c r="G23" s="181">
        <v>0</v>
      </c>
      <c r="H23" s="180">
        <v>0</v>
      </c>
      <c r="I23" s="181">
        <v>0</v>
      </c>
      <c r="J23" s="181">
        <v>0</v>
      </c>
      <c r="K23" s="180">
        <v>0</v>
      </c>
      <c r="L23" s="181">
        <v>0</v>
      </c>
      <c r="M23" s="181">
        <v>0</v>
      </c>
      <c r="N23" s="24">
        <f t="shared" si="0"/>
        <v>142</v>
      </c>
      <c r="O23" s="25">
        <f t="shared" si="1"/>
        <v>3</v>
      </c>
      <c r="P23" s="25">
        <f t="shared" si="2"/>
        <v>145</v>
      </c>
      <c r="Q23" s="20"/>
    </row>
    <row r="24" spans="1:17" ht="10.5">
      <c r="A24" s="174" t="s">
        <v>69</v>
      </c>
      <c r="B24" s="180">
        <v>52</v>
      </c>
      <c r="C24" s="181">
        <v>1</v>
      </c>
      <c r="D24" s="181">
        <v>53</v>
      </c>
      <c r="E24" s="180">
        <v>19</v>
      </c>
      <c r="F24" s="181">
        <v>9</v>
      </c>
      <c r="G24" s="181">
        <v>28</v>
      </c>
      <c r="H24" s="180">
        <v>0</v>
      </c>
      <c r="I24" s="181">
        <v>0</v>
      </c>
      <c r="J24" s="181">
        <v>0</v>
      </c>
      <c r="K24" s="180">
        <v>16</v>
      </c>
      <c r="L24" s="181">
        <v>1</v>
      </c>
      <c r="M24" s="181">
        <v>17</v>
      </c>
      <c r="N24" s="24">
        <f t="shared" si="0"/>
        <v>87</v>
      </c>
      <c r="O24" s="25">
        <f t="shared" si="1"/>
        <v>11</v>
      </c>
      <c r="P24" s="25">
        <f t="shared" si="2"/>
        <v>98</v>
      </c>
      <c r="Q24" s="20"/>
    </row>
    <row r="25" spans="1:17" ht="10.5">
      <c r="A25" s="174" t="s">
        <v>70</v>
      </c>
      <c r="B25" s="180">
        <v>200</v>
      </c>
      <c r="C25" s="181">
        <v>3</v>
      </c>
      <c r="D25" s="181">
        <v>203</v>
      </c>
      <c r="E25" s="180">
        <v>541</v>
      </c>
      <c r="F25" s="181">
        <v>3</v>
      </c>
      <c r="G25" s="181">
        <v>544</v>
      </c>
      <c r="H25" s="180">
        <v>18</v>
      </c>
      <c r="I25" s="181">
        <v>0</v>
      </c>
      <c r="J25" s="181">
        <v>18</v>
      </c>
      <c r="K25" s="180">
        <v>86</v>
      </c>
      <c r="L25" s="181">
        <v>0</v>
      </c>
      <c r="M25" s="181">
        <v>86</v>
      </c>
      <c r="N25" s="24">
        <f t="shared" si="0"/>
        <v>845</v>
      </c>
      <c r="O25" s="25">
        <f t="shared" si="1"/>
        <v>6</v>
      </c>
      <c r="P25" s="25">
        <f t="shared" si="2"/>
        <v>851</v>
      </c>
      <c r="Q25" s="20"/>
    </row>
    <row r="26" spans="1:17" ht="10.5">
      <c r="A26" s="174" t="s">
        <v>71</v>
      </c>
      <c r="B26" s="180">
        <v>2</v>
      </c>
      <c r="C26" s="181">
        <v>0</v>
      </c>
      <c r="D26" s="181">
        <v>2</v>
      </c>
      <c r="E26" s="180">
        <v>4</v>
      </c>
      <c r="F26" s="181">
        <v>4</v>
      </c>
      <c r="G26" s="181">
        <v>8</v>
      </c>
      <c r="H26" s="180">
        <v>0</v>
      </c>
      <c r="I26" s="181">
        <v>0</v>
      </c>
      <c r="J26" s="181">
        <v>0</v>
      </c>
      <c r="K26" s="180">
        <v>0</v>
      </c>
      <c r="L26" s="181">
        <v>0</v>
      </c>
      <c r="M26" s="181">
        <v>0</v>
      </c>
      <c r="N26" s="24">
        <f t="shared" si="0"/>
        <v>6</v>
      </c>
      <c r="O26" s="25">
        <f t="shared" si="1"/>
        <v>4</v>
      </c>
      <c r="P26" s="25">
        <f t="shared" si="2"/>
        <v>10</v>
      </c>
      <c r="Q26" s="20"/>
    </row>
    <row r="27" spans="1:17" ht="10.5">
      <c r="A27" s="174" t="s">
        <v>429</v>
      </c>
      <c r="B27" s="180">
        <v>0</v>
      </c>
      <c r="C27" s="181">
        <v>1</v>
      </c>
      <c r="D27" s="181">
        <v>1</v>
      </c>
      <c r="E27" s="180">
        <v>0</v>
      </c>
      <c r="F27" s="181">
        <v>0</v>
      </c>
      <c r="G27" s="181">
        <v>0</v>
      </c>
      <c r="H27" s="180">
        <v>0</v>
      </c>
      <c r="I27" s="181">
        <v>0</v>
      </c>
      <c r="J27" s="181">
        <v>0</v>
      </c>
      <c r="K27" s="180">
        <v>0</v>
      </c>
      <c r="L27" s="181">
        <v>0</v>
      </c>
      <c r="M27" s="181">
        <v>0</v>
      </c>
      <c r="N27" s="24">
        <f t="shared" si="0"/>
        <v>0</v>
      </c>
      <c r="O27" s="25">
        <f t="shared" si="1"/>
        <v>1</v>
      </c>
      <c r="P27" s="25">
        <f t="shared" si="2"/>
        <v>1</v>
      </c>
      <c r="Q27" s="20"/>
    </row>
    <row r="28" spans="1:17" ht="10.5">
      <c r="A28" s="174" t="s">
        <v>72</v>
      </c>
      <c r="B28" s="180">
        <v>4</v>
      </c>
      <c r="C28" s="181">
        <v>49</v>
      </c>
      <c r="D28" s="181">
        <v>53</v>
      </c>
      <c r="E28" s="180">
        <v>22</v>
      </c>
      <c r="F28" s="181">
        <v>84</v>
      </c>
      <c r="G28" s="181">
        <v>106</v>
      </c>
      <c r="H28" s="180">
        <v>0</v>
      </c>
      <c r="I28" s="181">
        <v>0</v>
      </c>
      <c r="J28" s="181">
        <v>0</v>
      </c>
      <c r="K28" s="180">
        <v>3</v>
      </c>
      <c r="L28" s="181">
        <v>6</v>
      </c>
      <c r="M28" s="181">
        <v>9</v>
      </c>
      <c r="N28" s="24">
        <f t="shared" si="0"/>
        <v>29</v>
      </c>
      <c r="O28" s="25">
        <f t="shared" si="1"/>
        <v>139</v>
      </c>
      <c r="P28" s="25">
        <f t="shared" si="2"/>
        <v>168</v>
      </c>
      <c r="Q28" s="20"/>
    </row>
    <row r="29" spans="1:17" ht="10.5">
      <c r="A29" s="174" t="s">
        <v>73</v>
      </c>
      <c r="B29" s="180">
        <v>1</v>
      </c>
      <c r="C29" s="181">
        <v>6</v>
      </c>
      <c r="D29" s="181">
        <v>7</v>
      </c>
      <c r="E29" s="180">
        <v>6</v>
      </c>
      <c r="F29" s="181">
        <v>51</v>
      </c>
      <c r="G29" s="181">
        <v>57</v>
      </c>
      <c r="H29" s="180">
        <v>0</v>
      </c>
      <c r="I29" s="181">
        <v>0</v>
      </c>
      <c r="J29" s="181">
        <v>0</v>
      </c>
      <c r="K29" s="180">
        <v>0</v>
      </c>
      <c r="L29" s="181">
        <v>0</v>
      </c>
      <c r="M29" s="181">
        <v>0</v>
      </c>
      <c r="N29" s="24">
        <f t="shared" si="0"/>
        <v>7</v>
      </c>
      <c r="O29" s="25">
        <f t="shared" si="1"/>
        <v>57</v>
      </c>
      <c r="P29" s="25">
        <f t="shared" si="2"/>
        <v>64</v>
      </c>
      <c r="Q29" s="20"/>
    </row>
    <row r="30" spans="1:17" ht="10.5">
      <c r="A30" s="174" t="s">
        <v>74</v>
      </c>
      <c r="B30" s="180">
        <v>19</v>
      </c>
      <c r="C30" s="181">
        <v>221</v>
      </c>
      <c r="D30" s="181">
        <v>240</v>
      </c>
      <c r="E30" s="180">
        <v>27</v>
      </c>
      <c r="F30" s="181">
        <v>356</v>
      </c>
      <c r="G30" s="181">
        <v>383</v>
      </c>
      <c r="H30" s="180">
        <v>14</v>
      </c>
      <c r="I30" s="181">
        <v>56</v>
      </c>
      <c r="J30" s="181">
        <v>70</v>
      </c>
      <c r="K30" s="180">
        <v>9</v>
      </c>
      <c r="L30" s="181">
        <v>50</v>
      </c>
      <c r="M30" s="181">
        <v>59</v>
      </c>
      <c r="N30" s="24">
        <f t="shared" si="0"/>
        <v>69</v>
      </c>
      <c r="O30" s="25">
        <f t="shared" si="1"/>
        <v>683</v>
      </c>
      <c r="P30" s="25">
        <f t="shared" si="2"/>
        <v>752</v>
      </c>
      <c r="Q30" s="20"/>
    </row>
    <row r="31" spans="1:17" ht="10.5">
      <c r="A31" s="174" t="s">
        <v>75</v>
      </c>
      <c r="B31" s="180">
        <v>82</v>
      </c>
      <c r="C31" s="181">
        <v>37</v>
      </c>
      <c r="D31" s="181">
        <v>119</v>
      </c>
      <c r="E31" s="180">
        <v>147</v>
      </c>
      <c r="F31" s="181">
        <v>69</v>
      </c>
      <c r="G31" s="181">
        <v>216</v>
      </c>
      <c r="H31" s="180">
        <v>22</v>
      </c>
      <c r="I31" s="181">
        <v>9</v>
      </c>
      <c r="J31" s="181">
        <v>31</v>
      </c>
      <c r="K31" s="180">
        <v>32</v>
      </c>
      <c r="L31" s="181">
        <v>14</v>
      </c>
      <c r="M31" s="181">
        <v>46</v>
      </c>
      <c r="N31" s="24">
        <f t="shared" si="0"/>
        <v>283</v>
      </c>
      <c r="O31" s="25">
        <f t="shared" si="1"/>
        <v>129</v>
      </c>
      <c r="P31" s="25">
        <f t="shared" si="2"/>
        <v>412</v>
      </c>
      <c r="Q31" s="20"/>
    </row>
    <row r="32" spans="1:17" ht="10.5">
      <c r="A32" s="174" t="s">
        <v>76</v>
      </c>
      <c r="B32" s="180">
        <v>18</v>
      </c>
      <c r="C32" s="181">
        <v>2</v>
      </c>
      <c r="D32" s="181">
        <v>20</v>
      </c>
      <c r="E32" s="180">
        <v>0</v>
      </c>
      <c r="F32" s="181">
        <v>0</v>
      </c>
      <c r="G32" s="181">
        <v>0</v>
      </c>
      <c r="H32" s="180">
        <v>0</v>
      </c>
      <c r="I32" s="181">
        <v>0</v>
      </c>
      <c r="J32" s="181">
        <v>0</v>
      </c>
      <c r="K32" s="180">
        <v>0</v>
      </c>
      <c r="L32" s="181">
        <v>0</v>
      </c>
      <c r="M32" s="181">
        <v>0</v>
      </c>
      <c r="N32" s="24">
        <f t="shared" si="0"/>
        <v>18</v>
      </c>
      <c r="O32" s="25">
        <f t="shared" si="1"/>
        <v>2</v>
      </c>
      <c r="P32" s="25">
        <f t="shared" si="2"/>
        <v>20</v>
      </c>
      <c r="Q32" s="20"/>
    </row>
    <row r="33" spans="1:17" ht="10.5">
      <c r="A33" s="174" t="s">
        <v>77</v>
      </c>
      <c r="B33" s="180">
        <v>191</v>
      </c>
      <c r="C33" s="181">
        <v>7</v>
      </c>
      <c r="D33" s="181">
        <v>198</v>
      </c>
      <c r="E33" s="180">
        <v>238</v>
      </c>
      <c r="F33" s="181">
        <v>3</v>
      </c>
      <c r="G33" s="181">
        <v>241</v>
      </c>
      <c r="H33" s="180">
        <v>16</v>
      </c>
      <c r="I33" s="181">
        <v>0</v>
      </c>
      <c r="J33" s="181">
        <v>16</v>
      </c>
      <c r="K33" s="180">
        <v>28</v>
      </c>
      <c r="L33" s="181">
        <v>0</v>
      </c>
      <c r="M33" s="181">
        <v>28</v>
      </c>
      <c r="N33" s="24">
        <f t="shared" si="0"/>
        <v>473</v>
      </c>
      <c r="O33" s="25">
        <f t="shared" si="1"/>
        <v>10</v>
      </c>
      <c r="P33" s="25">
        <f t="shared" si="2"/>
        <v>483</v>
      </c>
      <c r="Q33" s="20"/>
    </row>
    <row r="34" spans="1:17" ht="10.5">
      <c r="A34" s="174" t="s">
        <v>78</v>
      </c>
      <c r="B34" s="180">
        <v>5</v>
      </c>
      <c r="C34" s="181">
        <v>2</v>
      </c>
      <c r="D34" s="181">
        <v>7</v>
      </c>
      <c r="E34" s="180">
        <v>3</v>
      </c>
      <c r="F34" s="181">
        <v>3</v>
      </c>
      <c r="G34" s="181">
        <v>6</v>
      </c>
      <c r="H34" s="180">
        <v>0</v>
      </c>
      <c r="I34" s="181">
        <v>0</v>
      </c>
      <c r="J34" s="181">
        <v>0</v>
      </c>
      <c r="K34" s="180">
        <v>0</v>
      </c>
      <c r="L34" s="181">
        <v>0</v>
      </c>
      <c r="M34" s="181">
        <v>0</v>
      </c>
      <c r="N34" s="24">
        <f t="shared" si="0"/>
        <v>8</v>
      </c>
      <c r="O34" s="25">
        <f t="shared" si="1"/>
        <v>5</v>
      </c>
      <c r="P34" s="25">
        <f t="shared" si="2"/>
        <v>13</v>
      </c>
      <c r="Q34" s="20"/>
    </row>
    <row r="35" spans="1:17" ht="10.5">
      <c r="A35" s="174" t="s">
        <v>79</v>
      </c>
      <c r="B35" s="180">
        <v>0</v>
      </c>
      <c r="C35" s="181">
        <v>0</v>
      </c>
      <c r="D35" s="181">
        <v>0</v>
      </c>
      <c r="E35" s="180">
        <v>16</v>
      </c>
      <c r="F35" s="181">
        <v>5</v>
      </c>
      <c r="G35" s="181">
        <v>21</v>
      </c>
      <c r="H35" s="180">
        <v>0</v>
      </c>
      <c r="I35" s="181">
        <v>0</v>
      </c>
      <c r="J35" s="181">
        <v>0</v>
      </c>
      <c r="K35" s="180">
        <v>0</v>
      </c>
      <c r="L35" s="181">
        <v>0</v>
      </c>
      <c r="M35" s="181">
        <v>0</v>
      </c>
      <c r="N35" s="24">
        <f t="shared" si="0"/>
        <v>16</v>
      </c>
      <c r="O35" s="25">
        <f t="shared" si="1"/>
        <v>5</v>
      </c>
      <c r="P35" s="25">
        <f t="shared" si="2"/>
        <v>21</v>
      </c>
      <c r="Q35" s="20"/>
    </row>
    <row r="36" spans="1:17" ht="10.5">
      <c r="A36" s="174" t="s">
        <v>80</v>
      </c>
      <c r="B36" s="180">
        <v>0</v>
      </c>
      <c r="C36" s="181">
        <v>0</v>
      </c>
      <c r="D36" s="181">
        <v>0</v>
      </c>
      <c r="E36" s="180">
        <v>24</v>
      </c>
      <c r="F36" s="181">
        <v>68</v>
      </c>
      <c r="G36" s="181">
        <v>92</v>
      </c>
      <c r="H36" s="180">
        <v>1</v>
      </c>
      <c r="I36" s="181">
        <v>0</v>
      </c>
      <c r="J36" s="181">
        <v>1</v>
      </c>
      <c r="K36" s="180">
        <v>0</v>
      </c>
      <c r="L36" s="181">
        <v>0</v>
      </c>
      <c r="M36" s="181">
        <v>0</v>
      </c>
      <c r="N36" s="24">
        <f t="shared" si="0"/>
        <v>25</v>
      </c>
      <c r="O36" s="25">
        <f t="shared" si="1"/>
        <v>68</v>
      </c>
      <c r="P36" s="25">
        <f t="shared" si="2"/>
        <v>93</v>
      </c>
      <c r="Q36" s="20"/>
    </row>
    <row r="37" spans="1:17" ht="10.5">
      <c r="A37" s="174" t="s">
        <v>81</v>
      </c>
      <c r="B37" s="180">
        <v>298</v>
      </c>
      <c r="C37" s="181">
        <v>510</v>
      </c>
      <c r="D37" s="181">
        <v>808</v>
      </c>
      <c r="E37" s="180">
        <v>610</v>
      </c>
      <c r="F37" s="181">
        <v>1319</v>
      </c>
      <c r="G37" s="181">
        <v>1929</v>
      </c>
      <c r="H37" s="180">
        <v>25</v>
      </c>
      <c r="I37" s="181">
        <v>32</v>
      </c>
      <c r="J37" s="181">
        <v>57</v>
      </c>
      <c r="K37" s="180">
        <v>5</v>
      </c>
      <c r="L37" s="181">
        <v>24</v>
      </c>
      <c r="M37" s="181">
        <v>29</v>
      </c>
      <c r="N37" s="24">
        <f t="shared" si="0"/>
        <v>938</v>
      </c>
      <c r="O37" s="25">
        <f t="shared" si="1"/>
        <v>1885</v>
      </c>
      <c r="P37" s="25">
        <f t="shared" si="2"/>
        <v>2823</v>
      </c>
      <c r="Q37" s="20"/>
    </row>
    <row r="38" spans="1:17" ht="10.5">
      <c r="A38" s="174" t="s">
        <v>30</v>
      </c>
      <c r="B38" s="180">
        <v>23</v>
      </c>
      <c r="C38" s="181">
        <v>10</v>
      </c>
      <c r="D38" s="181">
        <v>33</v>
      </c>
      <c r="E38" s="180">
        <v>171</v>
      </c>
      <c r="F38" s="181">
        <v>66</v>
      </c>
      <c r="G38" s="181">
        <v>237</v>
      </c>
      <c r="H38" s="180">
        <v>91</v>
      </c>
      <c r="I38" s="181">
        <v>33</v>
      </c>
      <c r="J38" s="181">
        <v>124</v>
      </c>
      <c r="K38" s="180">
        <v>14</v>
      </c>
      <c r="L38" s="181">
        <v>5</v>
      </c>
      <c r="M38" s="181">
        <v>19</v>
      </c>
      <c r="N38" s="24">
        <f t="shared" si="0"/>
        <v>299</v>
      </c>
      <c r="O38" s="25">
        <f t="shared" si="1"/>
        <v>114</v>
      </c>
      <c r="P38" s="25">
        <f t="shared" si="2"/>
        <v>413</v>
      </c>
      <c r="Q38" s="20"/>
    </row>
    <row r="39" spans="1:17" ht="10.5">
      <c r="A39" s="174" t="s">
        <v>51</v>
      </c>
      <c r="B39" s="180">
        <v>3</v>
      </c>
      <c r="C39" s="181">
        <v>0</v>
      </c>
      <c r="D39" s="181">
        <v>3</v>
      </c>
      <c r="E39" s="180">
        <v>0</v>
      </c>
      <c r="F39" s="181">
        <v>0</v>
      </c>
      <c r="G39" s="181">
        <v>0</v>
      </c>
      <c r="H39" s="180">
        <v>0</v>
      </c>
      <c r="I39" s="181">
        <v>0</v>
      </c>
      <c r="J39" s="181">
        <v>0</v>
      </c>
      <c r="K39" s="180">
        <v>0</v>
      </c>
      <c r="L39" s="181">
        <v>0</v>
      </c>
      <c r="M39" s="181">
        <v>0</v>
      </c>
      <c r="N39" s="24">
        <f t="shared" si="0"/>
        <v>3</v>
      </c>
      <c r="O39" s="25">
        <f t="shared" si="1"/>
        <v>0</v>
      </c>
      <c r="P39" s="25">
        <f t="shared" si="2"/>
        <v>3</v>
      </c>
      <c r="Q39" s="20"/>
    </row>
    <row r="40" spans="1:17" ht="10.5">
      <c r="A40" s="174" t="s">
        <v>397</v>
      </c>
      <c r="B40" s="180">
        <v>5</v>
      </c>
      <c r="C40" s="181">
        <v>0</v>
      </c>
      <c r="D40" s="181">
        <v>5</v>
      </c>
      <c r="E40" s="180">
        <v>0</v>
      </c>
      <c r="F40" s="181">
        <v>0</v>
      </c>
      <c r="G40" s="181">
        <v>0</v>
      </c>
      <c r="H40" s="180">
        <v>0</v>
      </c>
      <c r="I40" s="181">
        <v>0</v>
      </c>
      <c r="J40" s="181">
        <v>0</v>
      </c>
      <c r="K40" s="180">
        <v>0</v>
      </c>
      <c r="L40" s="181">
        <v>0</v>
      </c>
      <c r="M40" s="181">
        <v>0</v>
      </c>
      <c r="N40" s="24">
        <f t="shared" si="0"/>
        <v>5</v>
      </c>
      <c r="O40" s="25">
        <f t="shared" si="1"/>
        <v>0</v>
      </c>
      <c r="P40" s="25">
        <f t="shared" si="2"/>
        <v>5</v>
      </c>
      <c r="Q40" s="20"/>
    </row>
    <row r="41" spans="1:17" ht="10.5">
      <c r="A41" s="174" t="s">
        <v>82</v>
      </c>
      <c r="B41" s="180">
        <v>0</v>
      </c>
      <c r="C41" s="181">
        <v>0</v>
      </c>
      <c r="D41" s="181">
        <v>0</v>
      </c>
      <c r="E41" s="180">
        <v>0</v>
      </c>
      <c r="F41" s="181">
        <v>0</v>
      </c>
      <c r="G41" s="181">
        <v>0</v>
      </c>
      <c r="H41" s="180">
        <v>13</v>
      </c>
      <c r="I41" s="181">
        <v>0</v>
      </c>
      <c r="J41" s="181">
        <v>13</v>
      </c>
      <c r="K41" s="180">
        <v>0</v>
      </c>
      <c r="L41" s="181">
        <v>0</v>
      </c>
      <c r="M41" s="181">
        <v>0</v>
      </c>
      <c r="N41" s="24">
        <f t="shared" si="0"/>
        <v>13</v>
      </c>
      <c r="O41" s="25">
        <f t="shared" si="1"/>
        <v>0</v>
      </c>
      <c r="P41" s="25">
        <f t="shared" si="2"/>
        <v>13</v>
      </c>
      <c r="Q41" s="20"/>
    </row>
    <row r="42" spans="1:17" ht="10.5">
      <c r="A42" s="174" t="s">
        <v>340</v>
      </c>
      <c r="B42" s="180">
        <v>7</v>
      </c>
      <c r="C42" s="181">
        <v>0</v>
      </c>
      <c r="D42" s="181">
        <v>7</v>
      </c>
      <c r="E42" s="180">
        <v>1</v>
      </c>
      <c r="F42" s="181">
        <v>0</v>
      </c>
      <c r="G42" s="181">
        <v>1</v>
      </c>
      <c r="H42" s="180">
        <v>0</v>
      </c>
      <c r="I42" s="181">
        <v>0</v>
      </c>
      <c r="J42" s="181">
        <v>0</v>
      </c>
      <c r="K42" s="180">
        <v>0</v>
      </c>
      <c r="L42" s="181">
        <v>0</v>
      </c>
      <c r="M42" s="181">
        <v>0</v>
      </c>
      <c r="N42" s="24">
        <f t="shared" si="0"/>
        <v>8</v>
      </c>
      <c r="O42" s="25">
        <f t="shared" si="1"/>
        <v>0</v>
      </c>
      <c r="P42" s="25">
        <f t="shared" si="2"/>
        <v>8</v>
      </c>
      <c r="Q42" s="20"/>
    </row>
    <row r="43" spans="1:17" ht="10.5">
      <c r="A43" s="174" t="s">
        <v>83</v>
      </c>
      <c r="B43" s="180">
        <v>16</v>
      </c>
      <c r="C43" s="181">
        <v>140</v>
      </c>
      <c r="D43" s="181">
        <v>156</v>
      </c>
      <c r="E43" s="180">
        <v>62</v>
      </c>
      <c r="F43" s="181">
        <v>571</v>
      </c>
      <c r="G43" s="181">
        <v>633</v>
      </c>
      <c r="H43" s="180">
        <v>4</v>
      </c>
      <c r="I43" s="181">
        <v>23</v>
      </c>
      <c r="J43" s="181">
        <v>27</v>
      </c>
      <c r="K43" s="180">
        <v>3</v>
      </c>
      <c r="L43" s="181">
        <v>35</v>
      </c>
      <c r="M43" s="181">
        <v>38</v>
      </c>
      <c r="N43" s="24">
        <f t="shared" si="0"/>
        <v>85</v>
      </c>
      <c r="O43" s="25">
        <f t="shared" si="1"/>
        <v>769</v>
      </c>
      <c r="P43" s="25">
        <f t="shared" si="2"/>
        <v>854</v>
      </c>
      <c r="Q43" s="20"/>
    </row>
    <row r="44" spans="1:17" ht="10.5">
      <c r="A44" s="174" t="s">
        <v>84</v>
      </c>
      <c r="B44" s="180">
        <v>206</v>
      </c>
      <c r="C44" s="181">
        <v>6</v>
      </c>
      <c r="D44" s="181">
        <v>212</v>
      </c>
      <c r="E44" s="180">
        <v>1115</v>
      </c>
      <c r="F44" s="181">
        <v>38</v>
      </c>
      <c r="G44" s="181">
        <v>1153</v>
      </c>
      <c r="H44" s="180">
        <v>244</v>
      </c>
      <c r="I44" s="181">
        <v>3</v>
      </c>
      <c r="J44" s="181">
        <v>247</v>
      </c>
      <c r="K44" s="180">
        <v>185</v>
      </c>
      <c r="L44" s="181">
        <v>2</v>
      </c>
      <c r="M44" s="181">
        <v>187</v>
      </c>
      <c r="N44" s="24">
        <f>SUM(K44,H44,E44,B44)</f>
        <v>1750</v>
      </c>
      <c r="O44" s="25">
        <f>SUM(L44,I44,F44,C44)</f>
        <v>49</v>
      </c>
      <c r="P44" s="25">
        <f>SUM(N44:O44)</f>
        <v>1799</v>
      </c>
      <c r="Q44" s="20"/>
    </row>
    <row r="45" spans="1:17" ht="10.5">
      <c r="A45" s="27" t="s">
        <v>8</v>
      </c>
      <c r="B45" s="28">
        <f>SUM(B11:B44)</f>
        <v>1425</v>
      </c>
      <c r="C45" s="29">
        <f aca="true" t="shared" si="3" ref="C45:P45">SUM(C11:C44)</f>
        <v>1148</v>
      </c>
      <c r="D45" s="29">
        <f t="shared" si="3"/>
        <v>2573</v>
      </c>
      <c r="E45" s="28">
        <f t="shared" si="3"/>
        <v>3527</v>
      </c>
      <c r="F45" s="29">
        <f t="shared" si="3"/>
        <v>3009</v>
      </c>
      <c r="G45" s="29">
        <f t="shared" si="3"/>
        <v>6536</v>
      </c>
      <c r="H45" s="28">
        <f t="shared" si="3"/>
        <v>468</v>
      </c>
      <c r="I45" s="29">
        <f t="shared" si="3"/>
        <v>173</v>
      </c>
      <c r="J45" s="29">
        <f t="shared" si="3"/>
        <v>641</v>
      </c>
      <c r="K45" s="28">
        <f t="shared" si="3"/>
        <v>498</v>
      </c>
      <c r="L45" s="29">
        <f t="shared" si="3"/>
        <v>244</v>
      </c>
      <c r="M45" s="29">
        <f t="shared" si="3"/>
        <v>742</v>
      </c>
      <c r="N45" s="28">
        <f t="shared" si="3"/>
        <v>5918</v>
      </c>
      <c r="O45" s="29">
        <f t="shared" si="3"/>
        <v>4574</v>
      </c>
      <c r="P45" s="29">
        <f t="shared" si="3"/>
        <v>10492</v>
      </c>
      <c r="Q45" s="20"/>
    </row>
  </sheetData>
  <sheetProtection/>
  <mergeCells count="2">
    <mergeCell ref="B8:D8"/>
    <mergeCell ref="B9:D9"/>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23"/>
  <sheetViews>
    <sheetView zoomScale="115" zoomScaleNormal="115" zoomScalePageLayoutView="0" workbookViewId="0" topLeftCell="A1">
      <selection activeCell="A64" sqref="A64"/>
    </sheetView>
  </sheetViews>
  <sheetFormatPr defaultColWidth="10.66015625" defaultRowHeight="11.25"/>
  <cols>
    <col min="1" max="1" width="25.83203125" style="1" customWidth="1"/>
    <col min="2" max="3" width="9.5" style="1" customWidth="1"/>
    <col min="4" max="16" width="9.5" style="2" customWidth="1"/>
    <col min="17" max="16384" width="10.66015625" style="2" customWidth="1"/>
  </cols>
  <sheetData>
    <row r="1" ht="10.5">
      <c r="A1" s="41"/>
    </row>
    <row r="2" spans="1:16" ht="10.5">
      <c r="A2" s="3" t="s">
        <v>33</v>
      </c>
      <c r="B2" s="4"/>
      <c r="C2" s="4"/>
      <c r="D2" s="5"/>
      <c r="E2" s="5"/>
      <c r="F2" s="5"/>
      <c r="G2" s="5"/>
      <c r="H2" s="5"/>
      <c r="I2" s="5"/>
      <c r="J2" s="5"/>
      <c r="K2" s="5"/>
      <c r="L2" s="5"/>
      <c r="M2" s="5"/>
      <c r="N2" s="5"/>
      <c r="O2" s="5"/>
      <c r="P2" s="5"/>
    </row>
    <row r="3" spans="1:16" s="271" customFormat="1" ht="12">
      <c r="A3" s="267" t="s">
        <v>463</v>
      </c>
      <c r="B3" s="268"/>
      <c r="C3" s="268"/>
      <c r="D3" s="269"/>
      <c r="E3" s="269"/>
      <c r="F3" s="269"/>
      <c r="G3" s="269"/>
      <c r="H3" s="269"/>
      <c r="I3" s="269"/>
      <c r="J3" s="269"/>
      <c r="K3" s="269"/>
      <c r="L3" s="269"/>
      <c r="M3" s="269"/>
      <c r="N3" s="269"/>
      <c r="O3" s="269"/>
      <c r="P3" s="269"/>
    </row>
    <row r="4" spans="1:16" ht="9" customHeight="1">
      <c r="A4" s="4"/>
      <c r="B4" s="4"/>
      <c r="C4" s="4"/>
      <c r="D4" s="5"/>
      <c r="E4" s="5"/>
      <c r="F4" s="5"/>
      <c r="G4" s="5"/>
      <c r="H4" s="5"/>
      <c r="I4" s="5"/>
      <c r="J4" s="5"/>
      <c r="K4" s="5"/>
      <c r="L4" s="5"/>
      <c r="M4" s="5"/>
      <c r="N4" s="5"/>
      <c r="O4" s="5"/>
      <c r="P4" s="5"/>
    </row>
    <row r="5" spans="1:16" ht="10.5">
      <c r="A5" s="3" t="s">
        <v>85</v>
      </c>
      <c r="B5" s="4"/>
      <c r="C5" s="4"/>
      <c r="D5" s="5"/>
      <c r="E5" s="5"/>
      <c r="F5" s="5"/>
      <c r="G5" s="5"/>
      <c r="H5" s="5"/>
      <c r="I5" s="5"/>
      <c r="J5" s="5"/>
      <c r="K5" s="5"/>
      <c r="L5" s="5"/>
      <c r="M5" s="5"/>
      <c r="N5" s="5"/>
      <c r="O5" s="5"/>
      <c r="P5" s="5"/>
    </row>
    <row r="6" spans="1:16" ht="10.5">
      <c r="A6" s="3" t="s">
        <v>86</v>
      </c>
      <c r="B6" s="4"/>
      <c r="C6" s="4"/>
      <c r="D6" s="5"/>
      <c r="E6" s="5"/>
      <c r="F6" s="5"/>
      <c r="G6" s="5"/>
      <c r="H6" s="5"/>
      <c r="I6" s="5"/>
      <c r="J6" s="5"/>
      <c r="K6" s="5"/>
      <c r="L6" s="5"/>
      <c r="M6" s="5"/>
      <c r="N6" s="5"/>
      <c r="O6" s="5"/>
      <c r="P6" s="5"/>
    </row>
    <row r="7" spans="1:16" ht="10.5">
      <c r="A7" s="3"/>
      <c r="B7" s="4"/>
      <c r="C7" s="4"/>
      <c r="D7" s="5"/>
      <c r="E7" s="5"/>
      <c r="F7" s="5"/>
      <c r="G7" s="5"/>
      <c r="H7" s="5"/>
      <c r="I7" s="5"/>
      <c r="J7" s="5"/>
      <c r="K7" s="5"/>
      <c r="L7" s="5"/>
      <c r="M7" s="5"/>
      <c r="N7" s="5"/>
      <c r="O7" s="5"/>
      <c r="P7" s="5"/>
    </row>
    <row r="8" spans="1:16" ht="10.5">
      <c r="A8" s="3" t="s">
        <v>87</v>
      </c>
      <c r="B8" s="4"/>
      <c r="C8" s="4"/>
      <c r="D8" s="5"/>
      <c r="E8" s="5"/>
      <c r="F8" s="5"/>
      <c r="G8" s="5"/>
      <c r="H8" s="5"/>
      <c r="I8" s="5"/>
      <c r="J8" s="5"/>
      <c r="K8" s="5"/>
      <c r="L8" s="5"/>
      <c r="M8" s="5"/>
      <c r="N8" s="5"/>
      <c r="O8" s="5"/>
      <c r="P8" s="5"/>
    </row>
    <row r="9" spans="1:4" ht="10.5" customHeight="1" thickBot="1">
      <c r="A9" s="31"/>
      <c r="B9" s="4"/>
      <c r="C9" s="4"/>
      <c r="D9" s="5"/>
    </row>
    <row r="10" spans="1:16" ht="12.75" customHeight="1">
      <c r="A10" s="6"/>
      <c r="B10" s="299" t="s">
        <v>36</v>
      </c>
      <c r="C10" s="300"/>
      <c r="D10" s="301"/>
      <c r="E10" s="8"/>
      <c r="F10" s="7" t="s">
        <v>24</v>
      </c>
      <c r="G10" s="9"/>
      <c r="H10" s="8"/>
      <c r="I10" s="7" t="s">
        <v>25</v>
      </c>
      <c r="J10" s="9"/>
      <c r="K10" s="8"/>
      <c r="L10" s="7" t="s">
        <v>26</v>
      </c>
      <c r="M10" s="9"/>
      <c r="N10" s="8"/>
      <c r="O10" s="7" t="s">
        <v>8</v>
      </c>
      <c r="P10" s="10"/>
    </row>
    <row r="11" spans="1:16" s="16" customFormat="1" ht="12.75" customHeight="1">
      <c r="A11" s="11"/>
      <c r="B11" s="302" t="s">
        <v>38</v>
      </c>
      <c r="C11" s="303"/>
      <c r="D11" s="304"/>
      <c r="E11" s="12"/>
      <c r="F11" s="13"/>
      <c r="G11" s="14"/>
      <c r="H11" s="12"/>
      <c r="I11" s="13"/>
      <c r="J11" s="14"/>
      <c r="K11" s="12"/>
      <c r="L11" s="13"/>
      <c r="M11" s="14"/>
      <c r="N11" s="12"/>
      <c r="O11" s="13"/>
      <c r="P11" s="14"/>
    </row>
    <row r="12" spans="1:16" s="20" customFormat="1" ht="10.5">
      <c r="A12" s="15" t="s">
        <v>40</v>
      </c>
      <c r="B12" s="17" t="s">
        <v>41</v>
      </c>
      <c r="C12" s="18" t="s">
        <v>42</v>
      </c>
      <c r="D12" s="19" t="s">
        <v>8</v>
      </c>
      <c r="E12" s="17" t="s">
        <v>41</v>
      </c>
      <c r="F12" s="18" t="s">
        <v>42</v>
      </c>
      <c r="G12" s="19" t="s">
        <v>8</v>
      </c>
      <c r="H12" s="17" t="s">
        <v>41</v>
      </c>
      <c r="I12" s="18" t="s">
        <v>42</v>
      </c>
      <c r="J12" s="19" t="s">
        <v>8</v>
      </c>
      <c r="K12" s="17" t="s">
        <v>41</v>
      </c>
      <c r="L12" s="18" t="s">
        <v>42</v>
      </c>
      <c r="M12" s="19" t="s">
        <v>8</v>
      </c>
      <c r="N12" s="17" t="s">
        <v>41</v>
      </c>
      <c r="O12" s="18" t="s">
        <v>42</v>
      </c>
      <c r="P12" s="19" t="s">
        <v>8</v>
      </c>
    </row>
    <row r="13" spans="1:16" s="16" customFormat="1" ht="10.5">
      <c r="A13" s="182" t="s">
        <v>262</v>
      </c>
      <c r="B13" s="183">
        <v>634</v>
      </c>
      <c r="C13" s="184">
        <v>636</v>
      </c>
      <c r="D13" s="184">
        <v>1270</v>
      </c>
      <c r="E13" s="183">
        <v>2671</v>
      </c>
      <c r="F13" s="184">
        <v>3181</v>
      </c>
      <c r="G13" s="184">
        <v>5852</v>
      </c>
      <c r="H13" s="183">
        <v>12</v>
      </c>
      <c r="I13" s="184">
        <v>15</v>
      </c>
      <c r="J13" s="184">
        <v>27</v>
      </c>
      <c r="K13" s="183">
        <v>62</v>
      </c>
      <c r="L13" s="184">
        <v>48</v>
      </c>
      <c r="M13" s="184">
        <v>110</v>
      </c>
      <c r="N13" s="163">
        <f>SUM(K13,H13,E13,B13)</f>
        <v>3379</v>
      </c>
      <c r="O13" s="164">
        <f>SUM(L13,I13,F13,C13)</f>
        <v>3880</v>
      </c>
      <c r="P13" s="164">
        <f aca="true" t="shared" si="0" ref="P13:P23">SUM(N13:O13)</f>
        <v>7259</v>
      </c>
    </row>
    <row r="14" spans="1:16" ht="10.5">
      <c r="A14" s="174" t="s">
        <v>263</v>
      </c>
      <c r="B14" s="172">
        <v>3</v>
      </c>
      <c r="C14" s="173">
        <v>9</v>
      </c>
      <c r="D14" s="173">
        <v>12</v>
      </c>
      <c r="E14" s="172">
        <v>65</v>
      </c>
      <c r="F14" s="173">
        <v>62</v>
      </c>
      <c r="G14" s="173">
        <v>127</v>
      </c>
      <c r="H14" s="172">
        <v>0</v>
      </c>
      <c r="I14" s="173">
        <v>0</v>
      </c>
      <c r="J14" s="173">
        <v>0</v>
      </c>
      <c r="K14" s="172">
        <v>0</v>
      </c>
      <c r="L14" s="173">
        <v>0</v>
      </c>
      <c r="M14" s="173">
        <v>0</v>
      </c>
      <c r="N14" s="165">
        <f aca="true" t="shared" si="1" ref="N14:N23">SUM(K14,H14,E14,B14)</f>
        <v>68</v>
      </c>
      <c r="O14" s="166">
        <f aca="true" t="shared" si="2" ref="O14:O23">SUM(L14,I14,F14,C14)</f>
        <v>71</v>
      </c>
      <c r="P14" s="166">
        <f t="shared" si="0"/>
        <v>139</v>
      </c>
    </row>
    <row r="15" spans="1:16" ht="10.5">
      <c r="A15" s="174" t="s">
        <v>48</v>
      </c>
      <c r="B15" s="172">
        <v>8</v>
      </c>
      <c r="C15" s="173">
        <v>22</v>
      </c>
      <c r="D15" s="173">
        <v>30</v>
      </c>
      <c r="E15" s="172">
        <v>315</v>
      </c>
      <c r="F15" s="173">
        <v>384</v>
      </c>
      <c r="G15" s="173">
        <v>699</v>
      </c>
      <c r="H15" s="172">
        <v>0</v>
      </c>
      <c r="I15" s="173">
        <v>0</v>
      </c>
      <c r="J15" s="173">
        <v>0</v>
      </c>
      <c r="K15" s="172">
        <v>0</v>
      </c>
      <c r="L15" s="173">
        <v>0</v>
      </c>
      <c r="M15" s="173">
        <v>0</v>
      </c>
      <c r="N15" s="165">
        <f t="shared" si="1"/>
        <v>323</v>
      </c>
      <c r="O15" s="166">
        <f t="shared" si="2"/>
        <v>406</v>
      </c>
      <c r="P15" s="166">
        <f t="shared" si="0"/>
        <v>729</v>
      </c>
    </row>
    <row r="16" spans="1:16" ht="10.5">
      <c r="A16" s="174" t="s">
        <v>264</v>
      </c>
      <c r="B16" s="172">
        <v>382</v>
      </c>
      <c r="C16" s="173">
        <v>961</v>
      </c>
      <c r="D16" s="173">
        <v>1343</v>
      </c>
      <c r="E16" s="172">
        <v>476</v>
      </c>
      <c r="F16" s="173">
        <v>2267</v>
      </c>
      <c r="G16" s="173">
        <v>2743</v>
      </c>
      <c r="H16" s="172">
        <v>7</v>
      </c>
      <c r="I16" s="173">
        <v>19</v>
      </c>
      <c r="J16" s="173">
        <v>26</v>
      </c>
      <c r="K16" s="172">
        <v>37</v>
      </c>
      <c r="L16" s="173">
        <v>101</v>
      </c>
      <c r="M16" s="173">
        <v>138</v>
      </c>
      <c r="N16" s="165">
        <f t="shared" si="1"/>
        <v>902</v>
      </c>
      <c r="O16" s="166">
        <f t="shared" si="2"/>
        <v>3348</v>
      </c>
      <c r="P16" s="166">
        <f t="shared" si="0"/>
        <v>4250</v>
      </c>
    </row>
    <row r="17" spans="1:16" ht="10.5">
      <c r="A17" s="174" t="s">
        <v>50</v>
      </c>
      <c r="B17" s="172">
        <v>304</v>
      </c>
      <c r="C17" s="173">
        <v>568</v>
      </c>
      <c r="D17" s="173">
        <v>872</v>
      </c>
      <c r="E17" s="172">
        <v>2082</v>
      </c>
      <c r="F17" s="173">
        <v>2943</v>
      </c>
      <c r="G17" s="173">
        <v>5025</v>
      </c>
      <c r="H17" s="172">
        <v>2</v>
      </c>
      <c r="I17" s="173">
        <v>2</v>
      </c>
      <c r="J17" s="173">
        <v>4</v>
      </c>
      <c r="K17" s="172">
        <v>31</v>
      </c>
      <c r="L17" s="173">
        <v>73</v>
      </c>
      <c r="M17" s="173">
        <v>104</v>
      </c>
      <c r="N17" s="165">
        <f t="shared" si="1"/>
        <v>2419</v>
      </c>
      <c r="O17" s="166">
        <f t="shared" si="2"/>
        <v>3586</v>
      </c>
      <c r="P17" s="166">
        <f t="shared" si="0"/>
        <v>6005</v>
      </c>
    </row>
    <row r="18" spans="1:16" ht="10.5">
      <c r="A18" s="174" t="s">
        <v>54</v>
      </c>
      <c r="B18" s="172">
        <v>0</v>
      </c>
      <c r="C18" s="173">
        <v>0</v>
      </c>
      <c r="D18" s="173">
        <v>0</v>
      </c>
      <c r="E18" s="172">
        <v>66</v>
      </c>
      <c r="F18" s="173">
        <v>89</v>
      </c>
      <c r="G18" s="173">
        <v>155</v>
      </c>
      <c r="H18" s="172">
        <v>0</v>
      </c>
      <c r="I18" s="173">
        <v>0</v>
      </c>
      <c r="J18" s="173">
        <v>0</v>
      </c>
      <c r="K18" s="172">
        <v>0</v>
      </c>
      <c r="L18" s="173">
        <v>0</v>
      </c>
      <c r="M18" s="173">
        <v>0</v>
      </c>
      <c r="N18" s="165">
        <f t="shared" si="1"/>
        <v>66</v>
      </c>
      <c r="O18" s="166">
        <f t="shared" si="2"/>
        <v>89</v>
      </c>
      <c r="P18" s="166">
        <f t="shared" si="0"/>
        <v>155</v>
      </c>
    </row>
    <row r="19" spans="1:16" ht="10.5">
      <c r="A19" s="174" t="s">
        <v>353</v>
      </c>
      <c r="B19" s="172">
        <v>173</v>
      </c>
      <c r="C19" s="173">
        <v>106</v>
      </c>
      <c r="D19" s="173">
        <v>279</v>
      </c>
      <c r="E19" s="172">
        <v>258</v>
      </c>
      <c r="F19" s="173">
        <v>147</v>
      </c>
      <c r="G19" s="173">
        <v>405</v>
      </c>
      <c r="H19" s="172">
        <v>6</v>
      </c>
      <c r="I19" s="173">
        <v>6</v>
      </c>
      <c r="J19" s="173">
        <v>12</v>
      </c>
      <c r="K19" s="172">
        <v>3</v>
      </c>
      <c r="L19" s="173">
        <v>1</v>
      </c>
      <c r="M19" s="173">
        <v>4</v>
      </c>
      <c r="N19" s="165">
        <f t="shared" si="1"/>
        <v>440</v>
      </c>
      <c r="O19" s="166">
        <f t="shared" si="2"/>
        <v>260</v>
      </c>
      <c r="P19" s="166">
        <f t="shared" si="0"/>
        <v>700</v>
      </c>
    </row>
    <row r="20" spans="1:16" ht="10.5">
      <c r="A20" s="174" t="s">
        <v>23</v>
      </c>
      <c r="B20" s="172">
        <v>904</v>
      </c>
      <c r="C20" s="173">
        <v>681</v>
      </c>
      <c r="D20" s="173">
        <v>1585</v>
      </c>
      <c r="E20" s="172">
        <v>4188</v>
      </c>
      <c r="F20" s="173">
        <v>3848</v>
      </c>
      <c r="G20" s="173">
        <v>8036</v>
      </c>
      <c r="H20" s="172">
        <v>25</v>
      </c>
      <c r="I20" s="173">
        <v>19</v>
      </c>
      <c r="J20" s="173">
        <v>44</v>
      </c>
      <c r="K20" s="172">
        <v>150</v>
      </c>
      <c r="L20" s="173">
        <v>108</v>
      </c>
      <c r="M20" s="173">
        <v>258</v>
      </c>
      <c r="N20" s="165">
        <f t="shared" si="1"/>
        <v>5267</v>
      </c>
      <c r="O20" s="166">
        <f t="shared" si="2"/>
        <v>4656</v>
      </c>
      <c r="P20" s="166">
        <f t="shared" si="0"/>
        <v>9923</v>
      </c>
    </row>
    <row r="21" spans="1:16" ht="10.5">
      <c r="A21" s="174" t="s">
        <v>94</v>
      </c>
      <c r="B21" s="172">
        <v>20</v>
      </c>
      <c r="C21" s="173">
        <v>9</v>
      </c>
      <c r="D21" s="173">
        <v>29</v>
      </c>
      <c r="E21" s="172">
        <v>12</v>
      </c>
      <c r="F21" s="173">
        <v>5</v>
      </c>
      <c r="G21" s="173">
        <v>17</v>
      </c>
      <c r="H21" s="172">
        <v>0</v>
      </c>
      <c r="I21" s="173">
        <v>0</v>
      </c>
      <c r="J21" s="173">
        <v>0</v>
      </c>
      <c r="K21" s="172">
        <v>10</v>
      </c>
      <c r="L21" s="173">
        <v>8</v>
      </c>
      <c r="M21" s="173">
        <v>18</v>
      </c>
      <c r="N21" s="165">
        <f t="shared" si="1"/>
        <v>42</v>
      </c>
      <c r="O21" s="166">
        <f t="shared" si="2"/>
        <v>22</v>
      </c>
      <c r="P21" s="166">
        <f t="shared" si="0"/>
        <v>64</v>
      </c>
    </row>
    <row r="22" spans="1:16" ht="10.5">
      <c r="A22" s="174" t="s">
        <v>57</v>
      </c>
      <c r="B22" s="172">
        <v>0</v>
      </c>
      <c r="C22" s="173">
        <v>0</v>
      </c>
      <c r="D22" s="173">
        <v>0</v>
      </c>
      <c r="E22" s="172">
        <v>13</v>
      </c>
      <c r="F22" s="173">
        <v>38</v>
      </c>
      <c r="G22" s="173">
        <v>51</v>
      </c>
      <c r="H22" s="172">
        <v>0</v>
      </c>
      <c r="I22" s="173">
        <v>0</v>
      </c>
      <c r="J22" s="173">
        <v>0</v>
      </c>
      <c r="K22" s="172">
        <v>0</v>
      </c>
      <c r="L22" s="173">
        <v>0</v>
      </c>
      <c r="M22" s="173">
        <v>0</v>
      </c>
      <c r="N22" s="165">
        <f t="shared" si="1"/>
        <v>13</v>
      </c>
      <c r="O22" s="166">
        <f t="shared" si="2"/>
        <v>38</v>
      </c>
      <c r="P22" s="166">
        <f t="shared" si="0"/>
        <v>51</v>
      </c>
    </row>
    <row r="23" spans="1:16" ht="10.5">
      <c r="A23" s="27" t="s">
        <v>8</v>
      </c>
      <c r="B23" s="167">
        <f>SUM(B13:B22)</f>
        <v>2428</v>
      </c>
      <c r="C23" s="168">
        <f aca="true" t="shared" si="3" ref="C23:M23">SUM(C13:C22)</f>
        <v>2992</v>
      </c>
      <c r="D23" s="168">
        <f t="shared" si="3"/>
        <v>5420</v>
      </c>
      <c r="E23" s="167">
        <f t="shared" si="3"/>
        <v>10146</v>
      </c>
      <c r="F23" s="168">
        <f t="shared" si="3"/>
        <v>12964</v>
      </c>
      <c r="G23" s="168">
        <f t="shared" si="3"/>
        <v>23110</v>
      </c>
      <c r="H23" s="167">
        <f t="shared" si="3"/>
        <v>52</v>
      </c>
      <c r="I23" s="168">
        <f t="shared" si="3"/>
        <v>61</v>
      </c>
      <c r="J23" s="168">
        <f t="shared" si="3"/>
        <v>113</v>
      </c>
      <c r="K23" s="167">
        <f t="shared" si="3"/>
        <v>293</v>
      </c>
      <c r="L23" s="168">
        <f t="shared" si="3"/>
        <v>339</v>
      </c>
      <c r="M23" s="168">
        <f t="shared" si="3"/>
        <v>632</v>
      </c>
      <c r="N23" s="167">
        <f t="shared" si="1"/>
        <v>12919</v>
      </c>
      <c r="O23" s="168">
        <f t="shared" si="2"/>
        <v>16356</v>
      </c>
      <c r="P23" s="168">
        <f t="shared" si="0"/>
        <v>29275</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horizontalDpi="600" verticalDpi="600" orientation="landscape" paperSize="9"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21"/>
  <sheetViews>
    <sheetView zoomScale="115" zoomScaleNormal="115" zoomScalePageLayoutView="0" workbookViewId="0" topLeftCell="A1">
      <selection activeCell="A64" sqref="A64"/>
    </sheetView>
  </sheetViews>
  <sheetFormatPr defaultColWidth="10.66015625" defaultRowHeight="11.25"/>
  <cols>
    <col min="1" max="1" width="35.16015625" style="1" customWidth="1"/>
    <col min="2" max="3" width="8.5" style="1" customWidth="1"/>
    <col min="4" max="16" width="8.5" style="2" customWidth="1"/>
    <col min="17" max="16384" width="10.66015625" style="2" customWidth="1"/>
  </cols>
  <sheetData>
    <row r="1" ht="10.5">
      <c r="A1" s="41"/>
    </row>
    <row r="2" spans="1:16" ht="10.5">
      <c r="A2" s="3" t="s">
        <v>33</v>
      </c>
      <c r="B2" s="4"/>
      <c r="C2" s="4"/>
      <c r="D2" s="5"/>
      <c r="E2" s="5"/>
      <c r="F2" s="5"/>
      <c r="G2" s="5"/>
      <c r="H2" s="5"/>
      <c r="I2" s="5"/>
      <c r="J2" s="5"/>
      <c r="K2" s="5"/>
      <c r="L2" s="5"/>
      <c r="M2" s="5"/>
      <c r="N2" s="5"/>
      <c r="O2" s="5"/>
      <c r="P2" s="5"/>
    </row>
    <row r="3" spans="1:16" s="271" customFormat="1" ht="12">
      <c r="A3" s="267" t="s">
        <v>463</v>
      </c>
      <c r="B3" s="268"/>
      <c r="C3" s="268"/>
      <c r="D3" s="269"/>
      <c r="E3" s="269"/>
      <c r="F3" s="269"/>
      <c r="G3" s="269"/>
      <c r="H3" s="269"/>
      <c r="I3" s="269"/>
      <c r="J3" s="269"/>
      <c r="K3" s="269"/>
      <c r="L3" s="269"/>
      <c r="M3" s="269"/>
      <c r="N3" s="269"/>
      <c r="O3" s="269"/>
      <c r="P3" s="269"/>
    </row>
    <row r="4" spans="1:16" ht="9" customHeight="1">
      <c r="A4" s="4"/>
      <c r="B4" s="4"/>
      <c r="C4" s="4"/>
      <c r="D4" s="5"/>
      <c r="E4" s="5"/>
      <c r="F4" s="5"/>
      <c r="G4" s="5"/>
      <c r="H4" s="5"/>
      <c r="I4" s="5"/>
      <c r="J4" s="5"/>
      <c r="K4" s="5"/>
      <c r="L4" s="5"/>
      <c r="M4" s="5"/>
      <c r="N4" s="5"/>
      <c r="O4" s="5"/>
      <c r="P4" s="5"/>
    </row>
    <row r="5" spans="1:16" ht="10.5">
      <c r="A5" s="3" t="s">
        <v>85</v>
      </c>
      <c r="B5" s="4"/>
      <c r="C5" s="4"/>
      <c r="D5" s="5"/>
      <c r="E5" s="5"/>
      <c r="F5" s="5"/>
      <c r="G5" s="5"/>
      <c r="H5" s="5"/>
      <c r="I5" s="5"/>
      <c r="J5" s="5"/>
      <c r="K5" s="5"/>
      <c r="L5" s="5"/>
      <c r="M5" s="5"/>
      <c r="N5" s="5"/>
      <c r="O5" s="5"/>
      <c r="P5" s="5"/>
    </row>
    <row r="6" spans="1:16" ht="10.5">
      <c r="A6" s="3" t="s">
        <v>86</v>
      </c>
      <c r="B6" s="4"/>
      <c r="C6" s="4"/>
      <c r="D6" s="5"/>
      <c r="E6" s="5"/>
      <c r="F6" s="5"/>
      <c r="G6" s="5"/>
      <c r="H6" s="5"/>
      <c r="I6" s="5"/>
      <c r="J6" s="5"/>
      <c r="K6" s="5"/>
      <c r="L6" s="5"/>
      <c r="M6" s="5"/>
      <c r="N6" s="5"/>
      <c r="O6" s="5"/>
      <c r="P6" s="5"/>
    </row>
    <row r="7" spans="1:16" ht="10.5">
      <c r="A7" s="3"/>
      <c r="B7" s="4"/>
      <c r="C7" s="4"/>
      <c r="D7" s="5"/>
      <c r="E7" s="5"/>
      <c r="F7" s="5"/>
      <c r="G7" s="5"/>
      <c r="H7" s="5"/>
      <c r="I7" s="5"/>
      <c r="J7" s="5"/>
      <c r="K7" s="5"/>
      <c r="L7" s="5"/>
      <c r="M7" s="5"/>
      <c r="N7" s="5"/>
      <c r="O7" s="5"/>
      <c r="P7" s="5"/>
    </row>
    <row r="8" spans="1:16" ht="10.5">
      <c r="A8" s="3" t="s">
        <v>112</v>
      </c>
      <c r="B8" s="4"/>
      <c r="C8" s="4"/>
      <c r="D8" s="5"/>
      <c r="E8" s="5"/>
      <c r="F8" s="5"/>
      <c r="G8" s="5"/>
      <c r="H8" s="5"/>
      <c r="I8" s="5"/>
      <c r="J8" s="5"/>
      <c r="K8" s="5"/>
      <c r="L8" s="5"/>
      <c r="M8" s="5"/>
      <c r="N8" s="5"/>
      <c r="O8" s="5"/>
      <c r="P8" s="5"/>
    </row>
    <row r="9" spans="1:4" ht="10.5" customHeight="1" thickBot="1">
      <c r="A9" s="31"/>
      <c r="B9" s="4"/>
      <c r="C9" s="4"/>
      <c r="D9" s="5"/>
    </row>
    <row r="10" spans="1:16" s="16" customFormat="1" ht="12.75" customHeight="1">
      <c r="A10" s="6"/>
      <c r="B10" s="299" t="s">
        <v>36</v>
      </c>
      <c r="C10" s="300"/>
      <c r="D10" s="301"/>
      <c r="E10" s="8"/>
      <c r="F10" s="7" t="s">
        <v>24</v>
      </c>
      <c r="G10" s="9"/>
      <c r="H10" s="8"/>
      <c r="I10" s="7" t="s">
        <v>25</v>
      </c>
      <c r="J10" s="9"/>
      <c r="K10" s="8"/>
      <c r="L10" s="7" t="s">
        <v>26</v>
      </c>
      <c r="M10" s="9"/>
      <c r="N10" s="8"/>
      <c r="O10" s="7" t="s">
        <v>8</v>
      </c>
      <c r="P10" s="10"/>
    </row>
    <row r="11" spans="1:16" s="16" customFormat="1" ht="12.75" customHeight="1">
      <c r="A11" s="11"/>
      <c r="B11" s="302" t="s">
        <v>38</v>
      </c>
      <c r="C11" s="303"/>
      <c r="D11" s="304"/>
      <c r="E11" s="12"/>
      <c r="F11" s="13"/>
      <c r="G11" s="14"/>
      <c r="H11" s="12"/>
      <c r="I11" s="13"/>
      <c r="J11" s="14"/>
      <c r="K11" s="12"/>
      <c r="L11" s="13"/>
      <c r="M11" s="14"/>
      <c r="N11" s="12"/>
      <c r="O11" s="13"/>
      <c r="P11" s="14"/>
    </row>
    <row r="12" spans="1:16" s="20" customFormat="1" ht="10.5">
      <c r="A12" s="15" t="s">
        <v>40</v>
      </c>
      <c r="B12" s="17" t="s">
        <v>41</v>
      </c>
      <c r="C12" s="18" t="s">
        <v>42</v>
      </c>
      <c r="D12" s="19" t="s">
        <v>8</v>
      </c>
      <c r="E12" s="17" t="s">
        <v>41</v>
      </c>
      <c r="F12" s="18" t="s">
        <v>42</v>
      </c>
      <c r="G12" s="19" t="s">
        <v>8</v>
      </c>
      <c r="H12" s="17" t="s">
        <v>41</v>
      </c>
      <c r="I12" s="18" t="s">
        <v>42</v>
      </c>
      <c r="J12" s="19" t="s">
        <v>8</v>
      </c>
      <c r="K12" s="17" t="s">
        <v>41</v>
      </c>
      <c r="L12" s="18" t="s">
        <v>42</v>
      </c>
      <c r="M12" s="19" t="s">
        <v>8</v>
      </c>
      <c r="N12" s="17" t="s">
        <v>41</v>
      </c>
      <c r="O12" s="18" t="s">
        <v>42</v>
      </c>
      <c r="P12" s="19" t="s">
        <v>8</v>
      </c>
    </row>
    <row r="13" spans="1:16" s="16" customFormat="1" ht="10.5">
      <c r="A13" s="182" t="s">
        <v>113</v>
      </c>
      <c r="B13" s="178">
        <v>5</v>
      </c>
      <c r="C13" s="179">
        <v>11</v>
      </c>
      <c r="D13" s="179">
        <v>16</v>
      </c>
      <c r="E13" s="178">
        <v>12</v>
      </c>
      <c r="F13" s="179">
        <v>40</v>
      </c>
      <c r="G13" s="179">
        <v>52</v>
      </c>
      <c r="H13" s="178">
        <v>4</v>
      </c>
      <c r="I13" s="179">
        <v>10</v>
      </c>
      <c r="J13" s="179">
        <v>14</v>
      </c>
      <c r="K13" s="178">
        <v>5</v>
      </c>
      <c r="L13" s="179">
        <v>10</v>
      </c>
      <c r="M13" s="179">
        <v>15</v>
      </c>
      <c r="N13" s="22">
        <f>B13+E13+H13+K13</f>
        <v>26</v>
      </c>
      <c r="O13" s="23">
        <f>C13+F13+I13+L13</f>
        <v>71</v>
      </c>
      <c r="P13" s="23">
        <f aca="true" t="shared" si="0" ref="P13:P20">SUM(N13:O13)</f>
        <v>97</v>
      </c>
    </row>
    <row r="14" spans="1:16" ht="10.5">
      <c r="A14" s="174" t="s">
        <v>114</v>
      </c>
      <c r="B14" s="180">
        <v>14</v>
      </c>
      <c r="C14" s="181">
        <v>15</v>
      </c>
      <c r="D14" s="181">
        <v>29</v>
      </c>
      <c r="E14" s="180">
        <v>26</v>
      </c>
      <c r="F14" s="181">
        <v>24</v>
      </c>
      <c r="G14" s="181">
        <v>50</v>
      </c>
      <c r="H14" s="180">
        <v>18</v>
      </c>
      <c r="I14" s="181">
        <v>18</v>
      </c>
      <c r="J14" s="181">
        <v>36</v>
      </c>
      <c r="K14" s="180">
        <v>25</v>
      </c>
      <c r="L14" s="181">
        <v>31</v>
      </c>
      <c r="M14" s="181">
        <v>56</v>
      </c>
      <c r="N14" s="24">
        <f aca="true" t="shared" si="1" ref="N14:N21">B14+E14+H14+K14</f>
        <v>83</v>
      </c>
      <c r="O14" s="25">
        <f aca="true" t="shared" si="2" ref="O14:O21">C14+F14+I14+L14</f>
        <v>88</v>
      </c>
      <c r="P14" s="25">
        <f t="shared" si="0"/>
        <v>171</v>
      </c>
    </row>
    <row r="15" spans="1:16" ht="10.5">
      <c r="A15" s="174" t="s">
        <v>45</v>
      </c>
      <c r="B15" s="180">
        <v>0</v>
      </c>
      <c r="C15" s="181">
        <v>0</v>
      </c>
      <c r="D15" s="181">
        <v>0</v>
      </c>
      <c r="E15" s="180">
        <v>0</v>
      </c>
      <c r="F15" s="181">
        <v>0</v>
      </c>
      <c r="G15" s="181">
        <v>0</v>
      </c>
      <c r="H15" s="180">
        <v>0</v>
      </c>
      <c r="I15" s="181">
        <v>0</v>
      </c>
      <c r="J15" s="181">
        <v>0</v>
      </c>
      <c r="K15" s="180">
        <v>6</v>
      </c>
      <c r="L15" s="181">
        <v>7</v>
      </c>
      <c r="M15" s="181">
        <v>13</v>
      </c>
      <c r="N15" s="24">
        <f t="shared" si="1"/>
        <v>6</v>
      </c>
      <c r="O15" s="25">
        <f t="shared" si="2"/>
        <v>7</v>
      </c>
      <c r="P15" s="25">
        <f t="shared" si="0"/>
        <v>13</v>
      </c>
    </row>
    <row r="16" spans="1:16" ht="10.5">
      <c r="A16" s="174" t="s">
        <v>115</v>
      </c>
      <c r="B16" s="180">
        <v>46</v>
      </c>
      <c r="C16" s="181">
        <v>67</v>
      </c>
      <c r="D16" s="181">
        <v>113</v>
      </c>
      <c r="E16" s="180">
        <v>112</v>
      </c>
      <c r="F16" s="181">
        <v>204</v>
      </c>
      <c r="G16" s="181">
        <v>316</v>
      </c>
      <c r="H16" s="180">
        <v>21</v>
      </c>
      <c r="I16" s="181">
        <v>53</v>
      </c>
      <c r="J16" s="181">
        <v>74</v>
      </c>
      <c r="K16" s="180">
        <v>13</v>
      </c>
      <c r="L16" s="181">
        <v>41</v>
      </c>
      <c r="M16" s="181">
        <v>54</v>
      </c>
      <c r="N16" s="24">
        <f t="shared" si="1"/>
        <v>192</v>
      </c>
      <c r="O16" s="25">
        <f t="shared" si="2"/>
        <v>365</v>
      </c>
      <c r="P16" s="25">
        <f t="shared" si="0"/>
        <v>557</v>
      </c>
    </row>
    <row r="17" spans="1:16" ht="10.5">
      <c r="A17" s="174" t="s">
        <v>116</v>
      </c>
      <c r="B17" s="180">
        <v>6</v>
      </c>
      <c r="C17" s="181">
        <v>16</v>
      </c>
      <c r="D17" s="181">
        <v>22</v>
      </c>
      <c r="E17" s="180">
        <v>49</v>
      </c>
      <c r="F17" s="181">
        <v>97</v>
      </c>
      <c r="G17" s="181">
        <v>146</v>
      </c>
      <c r="H17" s="180">
        <v>10</v>
      </c>
      <c r="I17" s="181">
        <v>18</v>
      </c>
      <c r="J17" s="181">
        <v>28</v>
      </c>
      <c r="K17" s="180">
        <v>0</v>
      </c>
      <c r="L17" s="181">
        <v>0</v>
      </c>
      <c r="M17" s="181">
        <v>0</v>
      </c>
      <c r="N17" s="24">
        <f t="shared" si="1"/>
        <v>65</v>
      </c>
      <c r="O17" s="25">
        <f t="shared" si="2"/>
        <v>131</v>
      </c>
      <c r="P17" s="25">
        <f t="shared" si="0"/>
        <v>196</v>
      </c>
    </row>
    <row r="18" spans="1:16" ht="10.5">
      <c r="A18" s="174" t="s">
        <v>20</v>
      </c>
      <c r="B18" s="180">
        <v>3</v>
      </c>
      <c r="C18" s="181">
        <v>27</v>
      </c>
      <c r="D18" s="181">
        <v>30</v>
      </c>
      <c r="E18" s="180">
        <v>0</v>
      </c>
      <c r="F18" s="181">
        <v>0</v>
      </c>
      <c r="G18" s="181">
        <v>0</v>
      </c>
      <c r="H18" s="180">
        <v>0</v>
      </c>
      <c r="I18" s="181">
        <v>6</v>
      </c>
      <c r="J18" s="181">
        <v>6</v>
      </c>
      <c r="K18" s="180">
        <v>0</v>
      </c>
      <c r="L18" s="181">
        <v>0</v>
      </c>
      <c r="M18" s="181">
        <v>0</v>
      </c>
      <c r="N18" s="24">
        <f t="shared" si="1"/>
        <v>3</v>
      </c>
      <c r="O18" s="25">
        <f t="shared" si="2"/>
        <v>33</v>
      </c>
      <c r="P18" s="25">
        <f t="shared" si="0"/>
        <v>36</v>
      </c>
    </row>
    <row r="19" spans="1:16" ht="10.5">
      <c r="A19" s="174" t="s">
        <v>11</v>
      </c>
      <c r="B19" s="180">
        <v>29</v>
      </c>
      <c r="C19" s="181">
        <v>26</v>
      </c>
      <c r="D19" s="181">
        <v>55</v>
      </c>
      <c r="E19" s="180">
        <v>14</v>
      </c>
      <c r="F19" s="181">
        <v>17</v>
      </c>
      <c r="G19" s="181">
        <v>31</v>
      </c>
      <c r="H19" s="180">
        <v>4</v>
      </c>
      <c r="I19" s="181">
        <v>7</v>
      </c>
      <c r="J19" s="181">
        <v>11</v>
      </c>
      <c r="K19" s="180">
        <v>0</v>
      </c>
      <c r="L19" s="181">
        <v>0</v>
      </c>
      <c r="M19" s="181">
        <v>0</v>
      </c>
      <c r="N19" s="24">
        <f t="shared" si="1"/>
        <v>47</v>
      </c>
      <c r="O19" s="25">
        <f t="shared" si="2"/>
        <v>50</v>
      </c>
      <c r="P19" s="25">
        <f t="shared" si="0"/>
        <v>97</v>
      </c>
    </row>
    <row r="20" spans="1:16" ht="10.5">
      <c r="A20" s="174" t="s">
        <v>117</v>
      </c>
      <c r="B20" s="180">
        <v>20</v>
      </c>
      <c r="C20" s="181">
        <v>32</v>
      </c>
      <c r="D20" s="181">
        <v>52</v>
      </c>
      <c r="E20" s="180">
        <v>10</v>
      </c>
      <c r="F20" s="181">
        <v>49</v>
      </c>
      <c r="G20" s="181">
        <v>59</v>
      </c>
      <c r="H20" s="180">
        <v>5</v>
      </c>
      <c r="I20" s="181">
        <v>24</v>
      </c>
      <c r="J20" s="181">
        <v>29</v>
      </c>
      <c r="K20" s="180">
        <v>22</v>
      </c>
      <c r="L20" s="181">
        <v>50</v>
      </c>
      <c r="M20" s="181">
        <v>72</v>
      </c>
      <c r="N20" s="24">
        <f t="shared" si="1"/>
        <v>57</v>
      </c>
      <c r="O20" s="25">
        <f t="shared" si="2"/>
        <v>155</v>
      </c>
      <c r="P20" s="25">
        <f t="shared" si="0"/>
        <v>212</v>
      </c>
    </row>
    <row r="21" spans="1:16" s="26" customFormat="1" ht="10.5">
      <c r="A21" s="27" t="s">
        <v>8</v>
      </c>
      <c r="B21" s="28">
        <f>SUM(B13:B20)</f>
        <v>123</v>
      </c>
      <c r="C21" s="29">
        <f aca="true" t="shared" si="3" ref="C21:M21">SUM(C13:C20)</f>
        <v>194</v>
      </c>
      <c r="D21" s="29">
        <f t="shared" si="3"/>
        <v>317</v>
      </c>
      <c r="E21" s="28">
        <f t="shared" si="3"/>
        <v>223</v>
      </c>
      <c r="F21" s="29">
        <f t="shared" si="3"/>
        <v>431</v>
      </c>
      <c r="G21" s="29">
        <f t="shared" si="3"/>
        <v>654</v>
      </c>
      <c r="H21" s="28">
        <f t="shared" si="3"/>
        <v>62</v>
      </c>
      <c r="I21" s="29">
        <f t="shared" si="3"/>
        <v>136</v>
      </c>
      <c r="J21" s="29">
        <f t="shared" si="3"/>
        <v>198</v>
      </c>
      <c r="K21" s="28">
        <f t="shared" si="3"/>
        <v>71</v>
      </c>
      <c r="L21" s="29">
        <f t="shared" si="3"/>
        <v>139</v>
      </c>
      <c r="M21" s="29">
        <f t="shared" si="3"/>
        <v>210</v>
      </c>
      <c r="N21" s="28">
        <f t="shared" si="1"/>
        <v>479</v>
      </c>
      <c r="O21" s="29">
        <f t="shared" si="2"/>
        <v>900</v>
      </c>
      <c r="P21" s="29">
        <f>SUM(P13:P20)</f>
        <v>1379</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47"/>
  <sheetViews>
    <sheetView zoomScale="115" zoomScaleNormal="115" zoomScalePageLayoutView="0" workbookViewId="0" topLeftCell="A1">
      <selection activeCell="A47" sqref="A47"/>
    </sheetView>
  </sheetViews>
  <sheetFormatPr defaultColWidth="10.66015625" defaultRowHeight="11.25"/>
  <cols>
    <col min="1" max="1" width="36.16015625" style="1" customWidth="1"/>
    <col min="2" max="3" width="8.5" style="1" customWidth="1"/>
    <col min="4" max="16" width="8.5" style="2" customWidth="1"/>
    <col min="17" max="16384" width="10.66015625" style="2" customWidth="1"/>
  </cols>
  <sheetData>
    <row r="1" ht="10.5">
      <c r="A1" s="41"/>
    </row>
    <row r="2" spans="1:16" ht="10.5">
      <c r="A2" s="3" t="s">
        <v>33</v>
      </c>
      <c r="B2" s="4"/>
      <c r="C2" s="4"/>
      <c r="D2" s="5"/>
      <c r="E2" s="5"/>
      <c r="F2" s="5"/>
      <c r="G2" s="5"/>
      <c r="H2" s="5"/>
      <c r="I2" s="5"/>
      <c r="J2" s="5"/>
      <c r="K2" s="5"/>
      <c r="L2" s="5"/>
      <c r="M2" s="5"/>
      <c r="N2" s="5"/>
      <c r="O2" s="5"/>
      <c r="P2" s="5"/>
    </row>
    <row r="3" spans="1:16" s="271" customFormat="1" ht="12">
      <c r="A3" s="267" t="s">
        <v>463</v>
      </c>
      <c r="B3" s="268"/>
      <c r="C3" s="268"/>
      <c r="D3" s="269"/>
      <c r="E3" s="269"/>
      <c r="F3" s="269"/>
      <c r="G3" s="269"/>
      <c r="H3" s="269"/>
      <c r="I3" s="269"/>
      <c r="J3" s="269"/>
      <c r="K3" s="269"/>
      <c r="L3" s="269"/>
      <c r="M3" s="269"/>
      <c r="N3" s="269"/>
      <c r="O3" s="269"/>
      <c r="P3" s="269"/>
    </row>
    <row r="4" spans="2:16" ht="9" customHeight="1">
      <c r="B4" s="4"/>
      <c r="C4" s="4"/>
      <c r="D4" s="5"/>
      <c r="E4" s="5"/>
      <c r="F4" s="5"/>
      <c r="G4" s="5"/>
      <c r="H4" s="5"/>
      <c r="I4" s="5"/>
      <c r="J4" s="5"/>
      <c r="K4" s="5"/>
      <c r="L4" s="5"/>
      <c r="M4" s="5"/>
      <c r="N4" s="5"/>
      <c r="O4" s="5"/>
      <c r="P4" s="5"/>
    </row>
    <row r="5" spans="1:16" ht="10.5">
      <c r="A5" s="3" t="s">
        <v>85</v>
      </c>
      <c r="B5" s="4"/>
      <c r="C5" s="4"/>
      <c r="D5" s="5"/>
      <c r="E5" s="5"/>
      <c r="F5" s="5"/>
      <c r="G5" s="5"/>
      <c r="H5" s="5"/>
      <c r="I5" s="5"/>
      <c r="J5" s="5"/>
      <c r="K5" s="5"/>
      <c r="L5" s="5"/>
      <c r="M5" s="5"/>
      <c r="N5" s="5"/>
      <c r="O5" s="5"/>
      <c r="P5" s="5"/>
    </row>
    <row r="6" spans="1:16" ht="10.5">
      <c r="A6" s="3" t="s">
        <v>86</v>
      </c>
      <c r="B6" s="4"/>
      <c r="C6" s="4"/>
      <c r="D6" s="5"/>
      <c r="E6" s="5"/>
      <c r="F6" s="5"/>
      <c r="G6" s="5"/>
      <c r="H6" s="5"/>
      <c r="I6" s="5"/>
      <c r="J6" s="5"/>
      <c r="K6" s="5"/>
      <c r="L6" s="5"/>
      <c r="M6" s="5"/>
      <c r="N6" s="5"/>
      <c r="O6" s="5"/>
      <c r="P6" s="5"/>
    </row>
    <row r="7" spans="1:16" ht="10.5">
      <c r="A7" s="3"/>
      <c r="B7" s="4"/>
      <c r="C7" s="4"/>
      <c r="D7" s="5"/>
      <c r="E7" s="5"/>
      <c r="F7" s="5"/>
      <c r="G7" s="5"/>
      <c r="H7" s="5"/>
      <c r="I7" s="5"/>
      <c r="J7" s="5"/>
      <c r="K7" s="5"/>
      <c r="L7" s="5"/>
      <c r="M7" s="5"/>
      <c r="N7" s="5"/>
      <c r="O7" s="5"/>
      <c r="P7" s="5"/>
    </row>
    <row r="8" spans="1:16" ht="10.5">
      <c r="A8" s="3" t="s">
        <v>95</v>
      </c>
      <c r="B8" s="4"/>
      <c r="C8" s="4"/>
      <c r="D8" s="5"/>
      <c r="E8" s="5"/>
      <c r="F8" s="5"/>
      <c r="G8" s="5"/>
      <c r="H8" s="5"/>
      <c r="I8" s="5"/>
      <c r="J8" s="5"/>
      <c r="K8" s="5"/>
      <c r="L8" s="5"/>
      <c r="M8" s="5"/>
      <c r="N8" s="5"/>
      <c r="O8" s="5"/>
      <c r="P8" s="5"/>
    </row>
    <row r="9" spans="1:4" ht="10.5" customHeight="1" thickBot="1">
      <c r="A9" s="31"/>
      <c r="B9" s="4"/>
      <c r="C9" s="4"/>
      <c r="D9" s="5"/>
    </row>
    <row r="10" spans="1:16" s="16" customFormat="1" ht="10.5" customHeight="1">
      <c r="A10" s="6"/>
      <c r="B10" s="299" t="s">
        <v>36</v>
      </c>
      <c r="C10" s="300"/>
      <c r="D10" s="301"/>
      <c r="E10" s="8"/>
      <c r="F10" s="7" t="s">
        <v>24</v>
      </c>
      <c r="G10" s="9"/>
      <c r="H10" s="8"/>
      <c r="I10" s="7" t="s">
        <v>25</v>
      </c>
      <c r="J10" s="9"/>
      <c r="K10" s="8"/>
      <c r="L10" s="7" t="s">
        <v>26</v>
      </c>
      <c r="M10" s="9"/>
      <c r="N10" s="8"/>
      <c r="O10" s="7" t="s">
        <v>8</v>
      </c>
      <c r="P10" s="10"/>
    </row>
    <row r="11" spans="1:16" s="16" customFormat="1" ht="10.5" customHeight="1">
      <c r="A11" s="11"/>
      <c r="B11" s="302" t="s">
        <v>38</v>
      </c>
      <c r="C11" s="303"/>
      <c r="D11" s="304"/>
      <c r="E11" s="12"/>
      <c r="F11" s="13"/>
      <c r="G11" s="14"/>
      <c r="H11" s="12"/>
      <c r="I11" s="13"/>
      <c r="J11" s="14"/>
      <c r="K11" s="12"/>
      <c r="L11" s="13"/>
      <c r="M11" s="14"/>
      <c r="N11" s="12"/>
      <c r="O11" s="13"/>
      <c r="P11" s="14"/>
    </row>
    <row r="12" spans="1:16" s="20" customFormat="1" ht="10.5" customHeight="1">
      <c r="A12" s="15" t="s">
        <v>40</v>
      </c>
      <c r="B12" s="17" t="s">
        <v>41</v>
      </c>
      <c r="C12" s="18" t="s">
        <v>42</v>
      </c>
      <c r="D12" s="19" t="s">
        <v>8</v>
      </c>
      <c r="E12" s="17" t="s">
        <v>41</v>
      </c>
      <c r="F12" s="18" t="s">
        <v>42</v>
      </c>
      <c r="G12" s="19" t="s">
        <v>8</v>
      </c>
      <c r="H12" s="17" t="s">
        <v>41</v>
      </c>
      <c r="I12" s="18" t="s">
        <v>42</v>
      </c>
      <c r="J12" s="19" t="s">
        <v>8</v>
      </c>
      <c r="K12" s="17" t="s">
        <v>41</v>
      </c>
      <c r="L12" s="18" t="s">
        <v>42</v>
      </c>
      <c r="M12" s="19" t="s">
        <v>8</v>
      </c>
      <c r="N12" s="17" t="s">
        <v>41</v>
      </c>
      <c r="O12" s="18" t="s">
        <v>42</v>
      </c>
      <c r="P12" s="19" t="s">
        <v>8</v>
      </c>
    </row>
    <row r="13" spans="1:16" s="16" customFormat="1" ht="10.5">
      <c r="A13" s="21" t="s">
        <v>96</v>
      </c>
      <c r="B13" s="178">
        <v>0</v>
      </c>
      <c r="C13" s="179">
        <v>116</v>
      </c>
      <c r="D13" s="179">
        <v>116</v>
      </c>
      <c r="E13" s="178">
        <v>1</v>
      </c>
      <c r="F13" s="179">
        <v>321</v>
      </c>
      <c r="G13" s="179">
        <v>322</v>
      </c>
      <c r="H13" s="178">
        <v>0</v>
      </c>
      <c r="I13" s="179">
        <v>26</v>
      </c>
      <c r="J13" s="179">
        <v>26</v>
      </c>
      <c r="K13" s="178">
        <v>0</v>
      </c>
      <c r="L13" s="179">
        <v>33</v>
      </c>
      <c r="M13" s="185">
        <v>33</v>
      </c>
      <c r="N13" s="23">
        <f>B13+E13+H13+K13</f>
        <v>1</v>
      </c>
      <c r="O13" s="23">
        <f>C13+F13+I13+L13</f>
        <v>496</v>
      </c>
      <c r="P13" s="23">
        <f>SUM(N13:O13)</f>
        <v>497</v>
      </c>
    </row>
    <row r="14" spans="1:21" ht="10.5" customHeight="1">
      <c r="A14" s="11" t="s">
        <v>97</v>
      </c>
      <c r="B14" s="180">
        <v>9</v>
      </c>
      <c r="C14" s="181">
        <v>9</v>
      </c>
      <c r="D14" s="181">
        <v>18</v>
      </c>
      <c r="E14" s="180">
        <v>100</v>
      </c>
      <c r="F14" s="181">
        <v>54</v>
      </c>
      <c r="G14" s="181">
        <v>154</v>
      </c>
      <c r="H14" s="180">
        <v>39</v>
      </c>
      <c r="I14" s="181">
        <v>26</v>
      </c>
      <c r="J14" s="181">
        <v>65</v>
      </c>
      <c r="K14" s="180">
        <v>7</v>
      </c>
      <c r="L14" s="181">
        <v>2</v>
      </c>
      <c r="M14" s="181">
        <v>9</v>
      </c>
      <c r="N14" s="24">
        <f aca="true" t="shared" si="0" ref="N14:N42">B14+E14+H14+K14</f>
        <v>155</v>
      </c>
      <c r="O14" s="25">
        <f aca="true" t="shared" si="1" ref="O14:O42">C14+F14+I14+L14</f>
        <v>91</v>
      </c>
      <c r="P14" s="25">
        <f aca="true" t="shared" si="2" ref="P14:P42">SUM(N14:O14)</f>
        <v>246</v>
      </c>
      <c r="Q14" s="16"/>
      <c r="U14" s="16"/>
    </row>
    <row r="15" spans="1:21" ht="10.5" customHeight="1">
      <c r="A15" s="11" t="s">
        <v>98</v>
      </c>
      <c r="B15" s="180">
        <v>2</v>
      </c>
      <c r="C15" s="181">
        <v>0</v>
      </c>
      <c r="D15" s="181">
        <v>2</v>
      </c>
      <c r="E15" s="180">
        <v>95</v>
      </c>
      <c r="F15" s="181">
        <v>6</v>
      </c>
      <c r="G15" s="181">
        <v>101</v>
      </c>
      <c r="H15" s="180">
        <v>0</v>
      </c>
      <c r="I15" s="181">
        <v>0</v>
      </c>
      <c r="J15" s="181">
        <v>0</v>
      </c>
      <c r="K15" s="180">
        <v>17</v>
      </c>
      <c r="L15" s="181">
        <v>0</v>
      </c>
      <c r="M15" s="181">
        <v>17</v>
      </c>
      <c r="N15" s="24">
        <f t="shared" si="0"/>
        <v>114</v>
      </c>
      <c r="O15" s="25">
        <f t="shared" si="1"/>
        <v>6</v>
      </c>
      <c r="P15" s="25">
        <f t="shared" si="2"/>
        <v>120</v>
      </c>
      <c r="Q15" s="16"/>
      <c r="U15" s="16"/>
    </row>
    <row r="16" spans="1:21" ht="10.5" customHeight="1">
      <c r="A16" s="11" t="s">
        <v>99</v>
      </c>
      <c r="B16" s="180">
        <v>3</v>
      </c>
      <c r="C16" s="181">
        <v>0</v>
      </c>
      <c r="D16" s="181">
        <v>3</v>
      </c>
      <c r="E16" s="180">
        <v>65</v>
      </c>
      <c r="F16" s="181">
        <v>0</v>
      </c>
      <c r="G16" s="181">
        <v>65</v>
      </c>
      <c r="H16" s="180">
        <v>6</v>
      </c>
      <c r="I16" s="181">
        <v>2</v>
      </c>
      <c r="J16" s="181">
        <v>8</v>
      </c>
      <c r="K16" s="180">
        <v>5</v>
      </c>
      <c r="L16" s="181">
        <v>0</v>
      </c>
      <c r="M16" s="181">
        <v>5</v>
      </c>
      <c r="N16" s="24">
        <f t="shared" si="0"/>
        <v>79</v>
      </c>
      <c r="O16" s="25">
        <f t="shared" si="1"/>
        <v>2</v>
      </c>
      <c r="P16" s="25">
        <f t="shared" si="2"/>
        <v>81</v>
      </c>
      <c r="Q16" s="16"/>
      <c r="U16" s="16"/>
    </row>
    <row r="17" spans="1:21" ht="10.5" customHeight="1">
      <c r="A17" s="11" t="s">
        <v>100</v>
      </c>
      <c r="B17" s="180">
        <v>5</v>
      </c>
      <c r="C17" s="181">
        <v>5</v>
      </c>
      <c r="D17" s="181">
        <v>10</v>
      </c>
      <c r="E17" s="180">
        <v>14</v>
      </c>
      <c r="F17" s="181">
        <v>14</v>
      </c>
      <c r="G17" s="181">
        <v>28</v>
      </c>
      <c r="H17" s="180">
        <v>11</v>
      </c>
      <c r="I17" s="181">
        <v>6</v>
      </c>
      <c r="J17" s="181">
        <v>17</v>
      </c>
      <c r="K17" s="180">
        <v>4</v>
      </c>
      <c r="L17" s="181">
        <v>2</v>
      </c>
      <c r="M17" s="181">
        <v>6</v>
      </c>
      <c r="N17" s="24">
        <f t="shared" si="0"/>
        <v>34</v>
      </c>
      <c r="O17" s="25">
        <f t="shared" si="1"/>
        <v>27</v>
      </c>
      <c r="P17" s="25">
        <f t="shared" si="2"/>
        <v>61</v>
      </c>
      <c r="Q17" s="16"/>
      <c r="U17" s="16"/>
    </row>
    <row r="18" spans="1:21" ht="10.5" customHeight="1">
      <c r="A18" s="11" t="s">
        <v>101</v>
      </c>
      <c r="B18" s="180">
        <v>0</v>
      </c>
      <c r="C18" s="181">
        <v>2</v>
      </c>
      <c r="D18" s="181">
        <v>2</v>
      </c>
      <c r="E18" s="180">
        <v>6</v>
      </c>
      <c r="F18" s="181">
        <v>124</v>
      </c>
      <c r="G18" s="181">
        <v>130</v>
      </c>
      <c r="H18" s="180">
        <v>0</v>
      </c>
      <c r="I18" s="181">
        <v>11</v>
      </c>
      <c r="J18" s="181">
        <v>11</v>
      </c>
      <c r="K18" s="180">
        <v>0</v>
      </c>
      <c r="L18" s="181">
        <v>0</v>
      </c>
      <c r="M18" s="181">
        <v>0</v>
      </c>
      <c r="N18" s="24">
        <f>B18+E18+H18+K18</f>
        <v>6</v>
      </c>
      <c r="O18" s="25">
        <f>C18+F18+I18+L18</f>
        <v>137</v>
      </c>
      <c r="P18" s="25">
        <f>SUM(N18:O18)</f>
        <v>143</v>
      </c>
      <c r="Q18" s="16"/>
      <c r="U18" s="16"/>
    </row>
    <row r="19" spans="1:21" ht="10.5" customHeight="1">
      <c r="A19" s="11" t="s">
        <v>102</v>
      </c>
      <c r="B19" s="180">
        <v>25</v>
      </c>
      <c r="C19" s="181">
        <v>0</v>
      </c>
      <c r="D19" s="181">
        <v>25</v>
      </c>
      <c r="E19" s="180">
        <v>254</v>
      </c>
      <c r="F19" s="181">
        <v>5</v>
      </c>
      <c r="G19" s="181">
        <v>259</v>
      </c>
      <c r="H19" s="180">
        <v>31</v>
      </c>
      <c r="I19" s="181">
        <v>0</v>
      </c>
      <c r="J19" s="181">
        <v>31</v>
      </c>
      <c r="K19" s="180">
        <v>41</v>
      </c>
      <c r="L19" s="181">
        <v>0</v>
      </c>
      <c r="M19" s="181">
        <v>41</v>
      </c>
      <c r="N19" s="24">
        <f>B19+E19+H19+K19</f>
        <v>351</v>
      </c>
      <c r="O19" s="25">
        <f>C19+F19+I19+L19</f>
        <v>5</v>
      </c>
      <c r="P19" s="25">
        <f>SUM(N19:O19)</f>
        <v>356</v>
      </c>
      <c r="Q19" s="16"/>
      <c r="U19" s="16"/>
    </row>
    <row r="20" spans="1:21" ht="10.5" customHeight="1">
      <c r="A20" s="11" t="s">
        <v>17</v>
      </c>
      <c r="B20" s="180">
        <v>130</v>
      </c>
      <c r="C20" s="181">
        <v>3</v>
      </c>
      <c r="D20" s="181">
        <v>133</v>
      </c>
      <c r="E20" s="180">
        <v>600</v>
      </c>
      <c r="F20" s="181">
        <v>10</v>
      </c>
      <c r="G20" s="181">
        <v>610</v>
      </c>
      <c r="H20" s="180">
        <v>88</v>
      </c>
      <c r="I20" s="181">
        <v>3</v>
      </c>
      <c r="J20" s="181">
        <v>91</v>
      </c>
      <c r="K20" s="180">
        <v>116</v>
      </c>
      <c r="L20" s="181">
        <v>2</v>
      </c>
      <c r="M20" s="181">
        <v>118</v>
      </c>
      <c r="N20" s="24">
        <f t="shared" si="0"/>
        <v>934</v>
      </c>
      <c r="O20" s="25">
        <f t="shared" si="1"/>
        <v>18</v>
      </c>
      <c r="P20" s="25">
        <f t="shared" si="2"/>
        <v>952</v>
      </c>
      <c r="Q20" s="16"/>
      <c r="U20" s="16"/>
    </row>
    <row r="21" spans="1:21" ht="10.5" customHeight="1">
      <c r="A21" s="11" t="s">
        <v>103</v>
      </c>
      <c r="B21" s="180">
        <v>82</v>
      </c>
      <c r="C21" s="181">
        <v>2</v>
      </c>
      <c r="D21" s="181">
        <v>84</v>
      </c>
      <c r="E21" s="180">
        <v>628</v>
      </c>
      <c r="F21" s="181">
        <v>12</v>
      </c>
      <c r="G21" s="181">
        <v>640</v>
      </c>
      <c r="H21" s="180">
        <v>56</v>
      </c>
      <c r="I21" s="181">
        <v>0</v>
      </c>
      <c r="J21" s="181">
        <v>56</v>
      </c>
      <c r="K21" s="180">
        <v>60</v>
      </c>
      <c r="L21" s="181">
        <v>0</v>
      </c>
      <c r="M21" s="181">
        <v>60</v>
      </c>
      <c r="N21" s="24">
        <f t="shared" si="0"/>
        <v>826</v>
      </c>
      <c r="O21" s="25">
        <f t="shared" si="1"/>
        <v>14</v>
      </c>
      <c r="P21" s="25">
        <f t="shared" si="2"/>
        <v>840</v>
      </c>
      <c r="Q21" s="16"/>
      <c r="U21" s="16"/>
    </row>
    <row r="22" spans="1:21" s="44" customFormat="1" ht="10.5" customHeight="1">
      <c r="A22" s="37" t="s">
        <v>14</v>
      </c>
      <c r="B22" s="187">
        <v>5</v>
      </c>
      <c r="C22" s="171">
        <v>8</v>
      </c>
      <c r="D22" s="171">
        <v>13</v>
      </c>
      <c r="E22" s="187">
        <v>12</v>
      </c>
      <c r="F22" s="171">
        <v>20</v>
      </c>
      <c r="G22" s="171">
        <v>32</v>
      </c>
      <c r="H22" s="187">
        <v>0</v>
      </c>
      <c r="I22" s="171">
        <v>0</v>
      </c>
      <c r="J22" s="171">
        <v>0</v>
      </c>
      <c r="K22" s="187">
        <v>6</v>
      </c>
      <c r="L22" s="171">
        <v>11</v>
      </c>
      <c r="M22" s="171">
        <v>17</v>
      </c>
      <c r="N22" s="66">
        <f t="shared" si="0"/>
        <v>23</v>
      </c>
      <c r="O22" s="67">
        <f t="shared" si="1"/>
        <v>39</v>
      </c>
      <c r="P22" s="67">
        <f t="shared" si="2"/>
        <v>62</v>
      </c>
      <c r="Q22" s="52"/>
      <c r="U22" s="52"/>
    </row>
    <row r="23" spans="1:21" s="44" customFormat="1" ht="10.5" customHeight="1">
      <c r="A23" s="37" t="s">
        <v>311</v>
      </c>
      <c r="B23" s="187">
        <v>0</v>
      </c>
      <c r="C23" s="171">
        <v>0</v>
      </c>
      <c r="D23" s="171">
        <v>0</v>
      </c>
      <c r="E23" s="187">
        <v>59</v>
      </c>
      <c r="F23" s="171">
        <v>14</v>
      </c>
      <c r="G23" s="171">
        <v>73</v>
      </c>
      <c r="H23" s="187">
        <v>0</v>
      </c>
      <c r="I23" s="171">
        <v>0</v>
      </c>
      <c r="J23" s="171">
        <v>0</v>
      </c>
      <c r="K23" s="187">
        <v>20</v>
      </c>
      <c r="L23" s="171">
        <v>4</v>
      </c>
      <c r="M23" s="171">
        <v>24</v>
      </c>
      <c r="N23" s="66">
        <f t="shared" si="0"/>
        <v>79</v>
      </c>
      <c r="O23" s="67">
        <f t="shared" si="1"/>
        <v>18</v>
      </c>
      <c r="P23" s="67">
        <f t="shared" si="2"/>
        <v>97</v>
      </c>
      <c r="Q23" s="52"/>
      <c r="U23" s="52"/>
    </row>
    <row r="24" spans="1:21" s="44" customFormat="1" ht="10.5" customHeight="1">
      <c r="A24" s="37" t="s">
        <v>309</v>
      </c>
      <c r="B24" s="187">
        <v>74</v>
      </c>
      <c r="C24" s="171">
        <v>14</v>
      </c>
      <c r="D24" s="171">
        <v>88</v>
      </c>
      <c r="E24" s="187">
        <v>163</v>
      </c>
      <c r="F24" s="171">
        <v>63</v>
      </c>
      <c r="G24" s="171">
        <v>226</v>
      </c>
      <c r="H24" s="187">
        <v>0</v>
      </c>
      <c r="I24" s="171">
        <v>0</v>
      </c>
      <c r="J24" s="171">
        <v>0</v>
      </c>
      <c r="K24" s="187">
        <v>0</v>
      </c>
      <c r="L24" s="171">
        <v>0</v>
      </c>
      <c r="M24" s="171">
        <v>0</v>
      </c>
      <c r="N24" s="66">
        <f t="shared" si="0"/>
        <v>237</v>
      </c>
      <c r="O24" s="67">
        <f t="shared" si="1"/>
        <v>77</v>
      </c>
      <c r="P24" s="67">
        <f t="shared" si="2"/>
        <v>314</v>
      </c>
      <c r="Q24" s="52"/>
      <c r="U24" s="52"/>
    </row>
    <row r="25" spans="1:21" s="44" customFormat="1" ht="10.5" customHeight="1">
      <c r="A25" s="37" t="s">
        <v>29</v>
      </c>
      <c r="B25" s="187">
        <v>432</v>
      </c>
      <c r="C25" s="171">
        <v>250</v>
      </c>
      <c r="D25" s="171">
        <v>682</v>
      </c>
      <c r="E25" s="187">
        <v>1464</v>
      </c>
      <c r="F25" s="171">
        <v>928</v>
      </c>
      <c r="G25" s="171">
        <v>2392</v>
      </c>
      <c r="H25" s="187">
        <v>30</v>
      </c>
      <c r="I25" s="171">
        <v>18</v>
      </c>
      <c r="J25" s="171">
        <v>48</v>
      </c>
      <c r="K25" s="187">
        <v>68</v>
      </c>
      <c r="L25" s="171">
        <v>40</v>
      </c>
      <c r="M25" s="171">
        <v>108</v>
      </c>
      <c r="N25" s="66">
        <f t="shared" si="0"/>
        <v>1994</v>
      </c>
      <c r="O25" s="67">
        <f t="shared" si="1"/>
        <v>1236</v>
      </c>
      <c r="P25" s="67">
        <f t="shared" si="2"/>
        <v>3230</v>
      </c>
      <c r="Q25" s="52"/>
      <c r="U25" s="52"/>
    </row>
    <row r="26" spans="1:21" s="44" customFormat="1" ht="10.5" customHeight="1">
      <c r="A26" s="37" t="s">
        <v>104</v>
      </c>
      <c r="B26" s="187">
        <v>52</v>
      </c>
      <c r="C26" s="171">
        <v>33</v>
      </c>
      <c r="D26" s="171">
        <v>85</v>
      </c>
      <c r="E26" s="187">
        <v>286</v>
      </c>
      <c r="F26" s="171">
        <v>444</v>
      </c>
      <c r="G26" s="171">
        <v>730</v>
      </c>
      <c r="H26" s="187">
        <v>3</v>
      </c>
      <c r="I26" s="171">
        <v>11</v>
      </c>
      <c r="J26" s="171">
        <v>14</v>
      </c>
      <c r="K26" s="187">
        <v>0</v>
      </c>
      <c r="L26" s="171">
        <v>0</v>
      </c>
      <c r="M26" s="171">
        <v>0</v>
      </c>
      <c r="N26" s="66">
        <f t="shared" si="0"/>
        <v>341</v>
      </c>
      <c r="O26" s="67">
        <f t="shared" si="1"/>
        <v>488</v>
      </c>
      <c r="P26" s="67">
        <f t="shared" si="2"/>
        <v>829</v>
      </c>
      <c r="Q26" s="52"/>
      <c r="U26" s="52"/>
    </row>
    <row r="27" spans="1:21" s="44" customFormat="1" ht="10.5" customHeight="1">
      <c r="A27" s="37" t="s">
        <v>105</v>
      </c>
      <c r="B27" s="187">
        <v>21</v>
      </c>
      <c r="C27" s="171">
        <v>22</v>
      </c>
      <c r="D27" s="171">
        <v>43</v>
      </c>
      <c r="E27" s="187">
        <v>91</v>
      </c>
      <c r="F27" s="171">
        <v>66</v>
      </c>
      <c r="G27" s="171">
        <v>157</v>
      </c>
      <c r="H27" s="187">
        <v>14</v>
      </c>
      <c r="I27" s="171">
        <v>10</v>
      </c>
      <c r="J27" s="171">
        <v>24</v>
      </c>
      <c r="K27" s="187">
        <v>10</v>
      </c>
      <c r="L27" s="171">
        <v>8</v>
      </c>
      <c r="M27" s="171">
        <v>18</v>
      </c>
      <c r="N27" s="66">
        <f t="shared" si="0"/>
        <v>136</v>
      </c>
      <c r="O27" s="67">
        <f t="shared" si="1"/>
        <v>106</v>
      </c>
      <c r="P27" s="67">
        <f t="shared" si="2"/>
        <v>242</v>
      </c>
      <c r="Q27" s="52"/>
      <c r="U27" s="52"/>
    </row>
    <row r="28" spans="1:21" s="44" customFormat="1" ht="10.5" customHeight="1">
      <c r="A28" s="37" t="s">
        <v>106</v>
      </c>
      <c r="B28" s="187">
        <v>7</v>
      </c>
      <c r="C28" s="171">
        <v>1</v>
      </c>
      <c r="D28" s="171">
        <v>8</v>
      </c>
      <c r="E28" s="187">
        <v>394</v>
      </c>
      <c r="F28" s="171">
        <v>15</v>
      </c>
      <c r="G28" s="171">
        <v>409</v>
      </c>
      <c r="H28" s="187">
        <v>18</v>
      </c>
      <c r="I28" s="171">
        <v>0</v>
      </c>
      <c r="J28" s="171">
        <v>18</v>
      </c>
      <c r="K28" s="187">
        <v>25</v>
      </c>
      <c r="L28" s="171">
        <v>0</v>
      </c>
      <c r="M28" s="171">
        <v>25</v>
      </c>
      <c r="N28" s="66">
        <f t="shared" si="0"/>
        <v>444</v>
      </c>
      <c r="O28" s="67">
        <f t="shared" si="1"/>
        <v>16</v>
      </c>
      <c r="P28" s="67">
        <f t="shared" si="2"/>
        <v>460</v>
      </c>
      <c r="Q28" s="52"/>
      <c r="U28" s="52"/>
    </row>
    <row r="29" spans="1:21" s="44" customFormat="1" ht="10.5" customHeight="1">
      <c r="A29" s="37" t="s">
        <v>21</v>
      </c>
      <c r="B29" s="187">
        <v>20</v>
      </c>
      <c r="C29" s="171">
        <v>4</v>
      </c>
      <c r="D29" s="171">
        <v>24</v>
      </c>
      <c r="E29" s="187">
        <v>736</v>
      </c>
      <c r="F29" s="171">
        <v>42</v>
      </c>
      <c r="G29" s="171">
        <v>778</v>
      </c>
      <c r="H29" s="187">
        <v>47</v>
      </c>
      <c r="I29" s="171">
        <v>10</v>
      </c>
      <c r="J29" s="171">
        <v>57</v>
      </c>
      <c r="K29" s="187">
        <v>86</v>
      </c>
      <c r="L29" s="171">
        <v>4</v>
      </c>
      <c r="M29" s="171">
        <v>90</v>
      </c>
      <c r="N29" s="66">
        <f t="shared" si="0"/>
        <v>889</v>
      </c>
      <c r="O29" s="67">
        <f t="shared" si="1"/>
        <v>60</v>
      </c>
      <c r="P29" s="67">
        <f t="shared" si="2"/>
        <v>949</v>
      </c>
      <c r="Q29" s="52"/>
      <c r="U29" s="52"/>
    </row>
    <row r="30" spans="1:21" s="44" customFormat="1" ht="10.5" customHeight="1">
      <c r="A30" s="37" t="s">
        <v>107</v>
      </c>
      <c r="B30" s="187">
        <v>496</v>
      </c>
      <c r="C30" s="171">
        <v>132</v>
      </c>
      <c r="D30" s="171">
        <v>628</v>
      </c>
      <c r="E30" s="187">
        <v>557</v>
      </c>
      <c r="F30" s="171">
        <v>168</v>
      </c>
      <c r="G30" s="171">
        <v>725</v>
      </c>
      <c r="H30" s="187">
        <v>20</v>
      </c>
      <c r="I30" s="171">
        <v>12</v>
      </c>
      <c r="J30" s="171">
        <v>32</v>
      </c>
      <c r="K30" s="187">
        <v>48</v>
      </c>
      <c r="L30" s="171">
        <v>7</v>
      </c>
      <c r="M30" s="171">
        <v>55</v>
      </c>
      <c r="N30" s="66">
        <f t="shared" si="0"/>
        <v>1121</v>
      </c>
      <c r="O30" s="67">
        <f t="shared" si="1"/>
        <v>319</v>
      </c>
      <c r="P30" s="67">
        <f t="shared" si="2"/>
        <v>1440</v>
      </c>
      <c r="Q30" s="52"/>
      <c r="U30" s="52"/>
    </row>
    <row r="31" spans="1:21" s="44" customFormat="1" ht="10.5" customHeight="1">
      <c r="A31" s="37" t="s">
        <v>341</v>
      </c>
      <c r="B31" s="187">
        <v>18</v>
      </c>
      <c r="C31" s="171">
        <v>0</v>
      </c>
      <c r="D31" s="171">
        <v>18</v>
      </c>
      <c r="E31" s="187">
        <v>9</v>
      </c>
      <c r="F31" s="171">
        <v>0</v>
      </c>
      <c r="G31" s="171">
        <v>9</v>
      </c>
      <c r="H31" s="187">
        <v>0</v>
      </c>
      <c r="I31" s="171">
        <v>0</v>
      </c>
      <c r="J31" s="171">
        <v>0</v>
      </c>
      <c r="K31" s="187">
        <v>0</v>
      </c>
      <c r="L31" s="171">
        <v>0</v>
      </c>
      <c r="M31" s="171">
        <v>0</v>
      </c>
      <c r="N31" s="66">
        <f t="shared" si="0"/>
        <v>27</v>
      </c>
      <c r="O31" s="67">
        <f t="shared" si="1"/>
        <v>0</v>
      </c>
      <c r="P31" s="67">
        <f t="shared" si="2"/>
        <v>27</v>
      </c>
      <c r="Q31" s="52"/>
      <c r="U31" s="52"/>
    </row>
    <row r="32" spans="1:21" s="44" customFormat="1" ht="10.5" customHeight="1">
      <c r="A32" s="37" t="s">
        <v>342</v>
      </c>
      <c r="B32" s="187">
        <v>11</v>
      </c>
      <c r="C32" s="171">
        <v>0</v>
      </c>
      <c r="D32" s="171">
        <v>11</v>
      </c>
      <c r="E32" s="187">
        <v>0</v>
      </c>
      <c r="F32" s="171">
        <v>0</v>
      </c>
      <c r="G32" s="171">
        <v>0</v>
      </c>
      <c r="H32" s="187">
        <v>0</v>
      </c>
      <c r="I32" s="171">
        <v>0</v>
      </c>
      <c r="J32" s="171">
        <v>0</v>
      </c>
      <c r="K32" s="187">
        <v>0</v>
      </c>
      <c r="L32" s="171">
        <v>0</v>
      </c>
      <c r="M32" s="171">
        <v>0</v>
      </c>
      <c r="N32" s="66">
        <f t="shared" si="0"/>
        <v>11</v>
      </c>
      <c r="O32" s="67">
        <f t="shared" si="1"/>
        <v>0</v>
      </c>
      <c r="P32" s="67">
        <f t="shared" si="2"/>
        <v>11</v>
      </c>
      <c r="Q32" s="52"/>
      <c r="U32" s="52"/>
    </row>
    <row r="33" spans="1:21" s="44" customFormat="1" ht="10.5" customHeight="1">
      <c r="A33" s="37" t="s">
        <v>108</v>
      </c>
      <c r="B33" s="187">
        <v>4</v>
      </c>
      <c r="C33" s="171">
        <v>0</v>
      </c>
      <c r="D33" s="171">
        <v>4</v>
      </c>
      <c r="E33" s="187">
        <v>616</v>
      </c>
      <c r="F33" s="171">
        <v>7</v>
      </c>
      <c r="G33" s="171">
        <v>623</v>
      </c>
      <c r="H33" s="187">
        <v>75</v>
      </c>
      <c r="I33" s="171">
        <v>1</v>
      </c>
      <c r="J33" s="171">
        <v>76</v>
      </c>
      <c r="K33" s="187">
        <v>90</v>
      </c>
      <c r="L33" s="171">
        <v>1</v>
      </c>
      <c r="M33" s="171">
        <v>91</v>
      </c>
      <c r="N33" s="66">
        <f t="shared" si="0"/>
        <v>785</v>
      </c>
      <c r="O33" s="67">
        <f t="shared" si="1"/>
        <v>9</v>
      </c>
      <c r="P33" s="67">
        <f t="shared" si="2"/>
        <v>794</v>
      </c>
      <c r="Q33" s="52"/>
      <c r="U33" s="52"/>
    </row>
    <row r="34" spans="1:21" s="44" customFormat="1" ht="10.5" customHeight="1">
      <c r="A34" s="37" t="s">
        <v>354</v>
      </c>
      <c r="B34" s="187">
        <v>25</v>
      </c>
      <c r="C34" s="171">
        <v>35</v>
      </c>
      <c r="D34" s="171">
        <v>60</v>
      </c>
      <c r="E34" s="187">
        <v>142</v>
      </c>
      <c r="F34" s="171">
        <v>78</v>
      </c>
      <c r="G34" s="171">
        <v>220</v>
      </c>
      <c r="H34" s="187">
        <v>65</v>
      </c>
      <c r="I34" s="171">
        <v>37</v>
      </c>
      <c r="J34" s="171">
        <v>102</v>
      </c>
      <c r="K34" s="187">
        <v>16</v>
      </c>
      <c r="L34" s="171">
        <v>5</v>
      </c>
      <c r="M34" s="171">
        <v>21</v>
      </c>
      <c r="N34" s="66">
        <f t="shared" si="0"/>
        <v>248</v>
      </c>
      <c r="O34" s="67">
        <f t="shared" si="1"/>
        <v>155</v>
      </c>
      <c r="P34" s="67">
        <f t="shared" si="2"/>
        <v>403</v>
      </c>
      <c r="Q34" s="52"/>
      <c r="U34" s="52"/>
    </row>
    <row r="35" spans="1:21" s="44" customFormat="1" ht="10.5" customHeight="1">
      <c r="A35" s="37" t="s">
        <v>109</v>
      </c>
      <c r="B35" s="187">
        <v>1</v>
      </c>
      <c r="C35" s="171">
        <v>0</v>
      </c>
      <c r="D35" s="171">
        <v>1</v>
      </c>
      <c r="E35" s="187">
        <v>6</v>
      </c>
      <c r="F35" s="171">
        <v>1</v>
      </c>
      <c r="G35" s="171">
        <v>7</v>
      </c>
      <c r="H35" s="187">
        <v>6</v>
      </c>
      <c r="I35" s="171">
        <v>1</v>
      </c>
      <c r="J35" s="171">
        <v>7</v>
      </c>
      <c r="K35" s="187">
        <v>0</v>
      </c>
      <c r="L35" s="171">
        <v>0</v>
      </c>
      <c r="M35" s="171">
        <v>0</v>
      </c>
      <c r="N35" s="66">
        <f t="shared" si="0"/>
        <v>13</v>
      </c>
      <c r="O35" s="67">
        <f t="shared" si="1"/>
        <v>2</v>
      </c>
      <c r="P35" s="67">
        <f t="shared" si="2"/>
        <v>15</v>
      </c>
      <c r="Q35" s="52"/>
      <c r="U35" s="52"/>
    </row>
    <row r="36" spans="1:21" s="44" customFormat="1" ht="10.5" customHeight="1">
      <c r="A36" s="37" t="s">
        <v>110</v>
      </c>
      <c r="B36" s="187">
        <v>178</v>
      </c>
      <c r="C36" s="171">
        <v>514</v>
      </c>
      <c r="D36" s="171">
        <v>692</v>
      </c>
      <c r="E36" s="187">
        <v>1208</v>
      </c>
      <c r="F36" s="171">
        <v>3835</v>
      </c>
      <c r="G36" s="171">
        <v>5043</v>
      </c>
      <c r="H36" s="187">
        <v>9</v>
      </c>
      <c r="I36" s="171">
        <v>42</v>
      </c>
      <c r="J36" s="171">
        <v>51</v>
      </c>
      <c r="K36" s="187">
        <v>10</v>
      </c>
      <c r="L36" s="171">
        <v>82</v>
      </c>
      <c r="M36" s="171">
        <v>92</v>
      </c>
      <c r="N36" s="66">
        <f t="shared" si="0"/>
        <v>1405</v>
      </c>
      <c r="O36" s="67">
        <f t="shared" si="1"/>
        <v>4473</v>
      </c>
      <c r="P36" s="67">
        <f t="shared" si="2"/>
        <v>5878</v>
      </c>
      <c r="Q36" s="52"/>
      <c r="U36" s="52"/>
    </row>
    <row r="37" spans="1:21" s="44" customFormat="1" ht="10.5" customHeight="1">
      <c r="A37" s="37" t="s">
        <v>56</v>
      </c>
      <c r="B37" s="187">
        <v>24</v>
      </c>
      <c r="C37" s="171">
        <v>15</v>
      </c>
      <c r="D37" s="171">
        <v>39</v>
      </c>
      <c r="E37" s="187">
        <v>568</v>
      </c>
      <c r="F37" s="171">
        <v>278</v>
      </c>
      <c r="G37" s="171">
        <v>846</v>
      </c>
      <c r="H37" s="187">
        <v>56</v>
      </c>
      <c r="I37" s="171">
        <v>19</v>
      </c>
      <c r="J37" s="171">
        <v>75</v>
      </c>
      <c r="K37" s="187">
        <v>22</v>
      </c>
      <c r="L37" s="171">
        <v>12</v>
      </c>
      <c r="M37" s="171">
        <v>34</v>
      </c>
      <c r="N37" s="66">
        <f t="shared" si="0"/>
        <v>670</v>
      </c>
      <c r="O37" s="67">
        <f t="shared" si="1"/>
        <v>324</v>
      </c>
      <c r="P37" s="67">
        <f t="shared" si="2"/>
        <v>994</v>
      </c>
      <c r="Q37" s="52"/>
      <c r="U37" s="52"/>
    </row>
    <row r="38" spans="1:21" s="44" customFormat="1" ht="10.5" customHeight="1">
      <c r="A38" s="37" t="s">
        <v>310</v>
      </c>
      <c r="B38" s="187">
        <v>0</v>
      </c>
      <c r="C38" s="171">
        <v>0</v>
      </c>
      <c r="D38" s="171">
        <v>0</v>
      </c>
      <c r="E38" s="187">
        <v>0</v>
      </c>
      <c r="F38" s="171">
        <v>0</v>
      </c>
      <c r="G38" s="171">
        <v>0</v>
      </c>
      <c r="H38" s="187">
        <v>8</v>
      </c>
      <c r="I38" s="171">
        <v>2</v>
      </c>
      <c r="J38" s="171">
        <v>10</v>
      </c>
      <c r="K38" s="187">
        <v>0</v>
      </c>
      <c r="L38" s="171">
        <v>0</v>
      </c>
      <c r="M38" s="171">
        <v>0</v>
      </c>
      <c r="N38" s="66">
        <f t="shared" si="0"/>
        <v>8</v>
      </c>
      <c r="O38" s="67">
        <f t="shared" si="1"/>
        <v>2</v>
      </c>
      <c r="P38" s="67">
        <f t="shared" si="2"/>
        <v>10</v>
      </c>
      <c r="Q38" s="52"/>
      <c r="U38" s="52"/>
    </row>
    <row r="39" spans="1:21" s="44" customFormat="1" ht="10.5" customHeight="1">
      <c r="A39" s="37" t="s">
        <v>466</v>
      </c>
      <c r="B39" s="187">
        <v>0</v>
      </c>
      <c r="C39" s="171">
        <v>0</v>
      </c>
      <c r="D39" s="171">
        <v>0</v>
      </c>
      <c r="E39" s="187">
        <v>0</v>
      </c>
      <c r="F39" s="171">
        <v>0</v>
      </c>
      <c r="G39" s="171">
        <v>0</v>
      </c>
      <c r="H39" s="187">
        <v>3</v>
      </c>
      <c r="I39" s="171">
        <v>0</v>
      </c>
      <c r="J39" s="171">
        <v>3</v>
      </c>
      <c r="K39" s="187">
        <v>0</v>
      </c>
      <c r="L39" s="171">
        <v>0</v>
      </c>
      <c r="M39" s="171">
        <v>0</v>
      </c>
      <c r="N39" s="66">
        <f t="shared" si="0"/>
        <v>3</v>
      </c>
      <c r="O39" s="67">
        <f t="shared" si="1"/>
        <v>0</v>
      </c>
      <c r="P39" s="67">
        <f t="shared" si="2"/>
        <v>3</v>
      </c>
      <c r="Q39" s="52"/>
      <c r="U39" s="52"/>
    </row>
    <row r="40" spans="1:21" s="44" customFormat="1" ht="10.5" customHeight="1">
      <c r="A40" s="37" t="s">
        <v>32</v>
      </c>
      <c r="B40" s="187">
        <v>31</v>
      </c>
      <c r="C40" s="171">
        <v>67</v>
      </c>
      <c r="D40" s="171">
        <v>98</v>
      </c>
      <c r="E40" s="187">
        <v>77</v>
      </c>
      <c r="F40" s="171">
        <v>88</v>
      </c>
      <c r="G40" s="171">
        <v>165</v>
      </c>
      <c r="H40" s="187">
        <v>7</v>
      </c>
      <c r="I40" s="171">
        <v>21</v>
      </c>
      <c r="J40" s="171">
        <v>28</v>
      </c>
      <c r="K40" s="187">
        <v>0</v>
      </c>
      <c r="L40" s="171">
        <v>4</v>
      </c>
      <c r="M40" s="171">
        <v>4</v>
      </c>
      <c r="N40" s="66">
        <f t="shared" si="0"/>
        <v>115</v>
      </c>
      <c r="O40" s="67">
        <f t="shared" si="1"/>
        <v>180</v>
      </c>
      <c r="P40" s="67">
        <f t="shared" si="2"/>
        <v>295</v>
      </c>
      <c r="Q40" s="52"/>
      <c r="U40" s="52"/>
    </row>
    <row r="41" spans="1:21" s="44" customFormat="1" ht="10.5" customHeight="1">
      <c r="A41" s="37" t="s">
        <v>111</v>
      </c>
      <c r="B41" s="187">
        <v>15</v>
      </c>
      <c r="C41" s="171">
        <v>3</v>
      </c>
      <c r="D41" s="171">
        <v>18</v>
      </c>
      <c r="E41" s="187">
        <v>11</v>
      </c>
      <c r="F41" s="171">
        <v>2</v>
      </c>
      <c r="G41" s="171">
        <v>13</v>
      </c>
      <c r="H41" s="187">
        <v>0</v>
      </c>
      <c r="I41" s="171">
        <v>0</v>
      </c>
      <c r="J41" s="171">
        <v>0</v>
      </c>
      <c r="K41" s="187">
        <v>4</v>
      </c>
      <c r="L41" s="171">
        <v>1</v>
      </c>
      <c r="M41" s="171">
        <v>5</v>
      </c>
      <c r="N41" s="66">
        <f t="shared" si="0"/>
        <v>30</v>
      </c>
      <c r="O41" s="67">
        <f t="shared" si="1"/>
        <v>6</v>
      </c>
      <c r="P41" s="67">
        <f t="shared" si="2"/>
        <v>36</v>
      </c>
      <c r="Q41" s="52"/>
      <c r="U41" s="52"/>
    </row>
    <row r="42" spans="1:21" s="44" customFormat="1" ht="10.5" customHeight="1">
      <c r="A42" s="37" t="s">
        <v>294</v>
      </c>
      <c r="B42" s="187">
        <v>0</v>
      </c>
      <c r="C42" s="171">
        <v>0</v>
      </c>
      <c r="D42" s="171">
        <v>0</v>
      </c>
      <c r="E42" s="187">
        <v>3</v>
      </c>
      <c r="F42" s="171">
        <v>4</v>
      </c>
      <c r="G42" s="171">
        <v>7</v>
      </c>
      <c r="H42" s="187">
        <v>0</v>
      </c>
      <c r="I42" s="171">
        <v>0</v>
      </c>
      <c r="J42" s="171">
        <v>0</v>
      </c>
      <c r="K42" s="187">
        <v>0</v>
      </c>
      <c r="L42" s="171">
        <v>0</v>
      </c>
      <c r="M42" s="171">
        <v>0</v>
      </c>
      <c r="N42" s="66">
        <f t="shared" si="0"/>
        <v>3</v>
      </c>
      <c r="O42" s="67">
        <f t="shared" si="1"/>
        <v>4</v>
      </c>
      <c r="P42" s="67">
        <f t="shared" si="2"/>
        <v>7</v>
      </c>
      <c r="Q42" s="52"/>
      <c r="U42" s="52"/>
    </row>
    <row r="43" spans="1:21" s="44" customFormat="1" ht="10.5">
      <c r="A43" s="68" t="s">
        <v>8</v>
      </c>
      <c r="B43" s="69">
        <f aca="true" t="shared" si="3" ref="B43:P43">SUM(B13:B42)</f>
        <v>1670</v>
      </c>
      <c r="C43" s="70">
        <f t="shared" si="3"/>
        <v>1235</v>
      </c>
      <c r="D43" s="70">
        <f t="shared" si="3"/>
        <v>2905</v>
      </c>
      <c r="E43" s="69">
        <f t="shared" si="3"/>
        <v>8165</v>
      </c>
      <c r="F43" s="70">
        <f t="shared" si="3"/>
        <v>6599</v>
      </c>
      <c r="G43" s="70">
        <f t="shared" si="3"/>
        <v>14764</v>
      </c>
      <c r="H43" s="69">
        <f t="shared" si="3"/>
        <v>592</v>
      </c>
      <c r="I43" s="70">
        <f t="shared" si="3"/>
        <v>258</v>
      </c>
      <c r="J43" s="70">
        <f t="shared" si="3"/>
        <v>850</v>
      </c>
      <c r="K43" s="69">
        <f t="shared" si="3"/>
        <v>655</v>
      </c>
      <c r="L43" s="70">
        <f t="shared" si="3"/>
        <v>218</v>
      </c>
      <c r="M43" s="70">
        <f t="shared" si="3"/>
        <v>873</v>
      </c>
      <c r="N43" s="69">
        <f t="shared" si="3"/>
        <v>11082</v>
      </c>
      <c r="O43" s="70">
        <f t="shared" si="3"/>
        <v>8310</v>
      </c>
      <c r="P43" s="70">
        <f t="shared" si="3"/>
        <v>19392</v>
      </c>
      <c r="Q43" s="52"/>
      <c r="U43" s="52"/>
    </row>
    <row r="44" spans="1:17" s="44" customFormat="1" ht="10.5">
      <c r="A44" s="43"/>
      <c r="B44" s="43"/>
      <c r="C44" s="43"/>
      <c r="Q44" s="52"/>
    </row>
    <row r="45" spans="1:17" s="44" customFormat="1" ht="10.5">
      <c r="A45" s="43"/>
      <c r="B45" s="43"/>
      <c r="C45" s="43"/>
      <c r="Q45" s="52"/>
    </row>
    <row r="46" spans="1:17" s="44" customFormat="1" ht="10.5">
      <c r="A46" s="43"/>
      <c r="B46" s="43"/>
      <c r="C46" s="43"/>
      <c r="Q46" s="52"/>
    </row>
    <row r="47" spans="1:17" s="44" customFormat="1" ht="10.5">
      <c r="A47" s="43"/>
      <c r="B47" s="43"/>
      <c r="C47" s="43"/>
      <c r="Q47" s="52"/>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P55"/>
  <sheetViews>
    <sheetView zoomScale="115" zoomScaleNormal="115" zoomScalePageLayoutView="0" workbookViewId="0" topLeftCell="A1">
      <selection activeCell="A60" sqref="A60"/>
    </sheetView>
  </sheetViews>
  <sheetFormatPr defaultColWidth="10.66015625" defaultRowHeight="11.25"/>
  <cols>
    <col min="1" max="1" width="42.83203125" style="43" customWidth="1"/>
    <col min="2" max="2" width="10" style="43" customWidth="1"/>
    <col min="3" max="3" width="8.5" style="43" customWidth="1"/>
    <col min="4" max="16" width="8.5" style="44" customWidth="1"/>
    <col min="17" max="16384" width="10.66015625" style="44" customWidth="1"/>
  </cols>
  <sheetData>
    <row r="1" ht="10.5">
      <c r="A1" s="41"/>
    </row>
    <row r="2" spans="1:16" ht="10.5">
      <c r="A2" s="42" t="s">
        <v>33</v>
      </c>
      <c r="B2" s="45"/>
      <c r="C2" s="45"/>
      <c r="D2" s="46"/>
      <c r="E2" s="46"/>
      <c r="F2" s="46"/>
      <c r="G2" s="46"/>
      <c r="H2" s="46"/>
      <c r="I2" s="46"/>
      <c r="J2" s="46"/>
      <c r="K2" s="46"/>
      <c r="L2" s="46"/>
      <c r="M2" s="46"/>
      <c r="N2" s="46"/>
      <c r="O2" s="46"/>
      <c r="P2" s="46"/>
    </row>
    <row r="3" spans="1:16" s="275" customFormat="1" ht="12">
      <c r="A3" s="267" t="s">
        <v>463</v>
      </c>
      <c r="B3" s="273"/>
      <c r="C3" s="273"/>
      <c r="D3" s="274"/>
      <c r="E3" s="274"/>
      <c r="F3" s="274"/>
      <c r="G3" s="274"/>
      <c r="H3" s="274"/>
      <c r="I3" s="274"/>
      <c r="J3" s="274"/>
      <c r="K3" s="274"/>
      <c r="L3" s="274"/>
      <c r="M3" s="274"/>
      <c r="N3" s="274"/>
      <c r="O3" s="274"/>
      <c r="P3" s="274"/>
    </row>
    <row r="4" spans="1:16" ht="9" customHeight="1">
      <c r="A4" s="45"/>
      <c r="B4" s="45"/>
      <c r="C4" s="45"/>
      <c r="D4" s="46"/>
      <c r="E4" s="46"/>
      <c r="F4" s="46"/>
      <c r="G4" s="46"/>
      <c r="H4" s="46"/>
      <c r="I4" s="46"/>
      <c r="J4" s="46"/>
      <c r="K4" s="46"/>
      <c r="L4" s="46"/>
      <c r="M4" s="46"/>
      <c r="N4" s="46"/>
      <c r="O4" s="46"/>
      <c r="P4" s="46"/>
    </row>
    <row r="5" spans="1:16" ht="10.5">
      <c r="A5" s="42" t="s">
        <v>85</v>
      </c>
      <c r="B5" s="45"/>
      <c r="C5" s="45"/>
      <c r="D5" s="46"/>
      <c r="E5" s="46"/>
      <c r="F5" s="46"/>
      <c r="G5" s="46"/>
      <c r="H5" s="46"/>
      <c r="I5" s="46"/>
      <c r="J5" s="46"/>
      <c r="K5" s="46"/>
      <c r="L5" s="46"/>
      <c r="M5" s="46"/>
      <c r="N5" s="46"/>
      <c r="O5" s="46"/>
      <c r="P5" s="46"/>
    </row>
    <row r="6" spans="1:16" ht="10.5">
      <c r="A6" s="42" t="s">
        <v>86</v>
      </c>
      <c r="B6" s="45"/>
      <c r="C6" s="45"/>
      <c r="D6" s="46"/>
      <c r="E6" s="46"/>
      <c r="F6" s="46"/>
      <c r="G6" s="46"/>
      <c r="H6" s="46"/>
      <c r="I6" s="46"/>
      <c r="J6" s="46"/>
      <c r="K6" s="46"/>
      <c r="L6" s="46"/>
      <c r="M6" s="46"/>
      <c r="N6" s="46"/>
      <c r="O6" s="46"/>
      <c r="P6" s="46"/>
    </row>
    <row r="7" spans="1:16" ht="10.5">
      <c r="A7" s="42"/>
      <c r="B7" s="45"/>
      <c r="C7" s="45"/>
      <c r="D7" s="46"/>
      <c r="E7" s="46"/>
      <c r="F7" s="46"/>
      <c r="G7" s="46"/>
      <c r="H7" s="46"/>
      <c r="I7" s="46"/>
      <c r="J7" s="46"/>
      <c r="K7" s="46"/>
      <c r="L7" s="46"/>
      <c r="M7" s="46"/>
      <c r="N7" s="46"/>
      <c r="O7" s="46"/>
      <c r="P7" s="46"/>
    </row>
    <row r="8" spans="1:16" ht="10.5">
      <c r="A8" s="42" t="s">
        <v>118</v>
      </c>
      <c r="B8" s="45"/>
      <c r="C8" s="45"/>
      <c r="D8" s="46"/>
      <c r="E8" s="46"/>
      <c r="F8" s="46"/>
      <c r="G8" s="46"/>
      <c r="H8" s="46"/>
      <c r="I8" s="46"/>
      <c r="J8" s="46"/>
      <c r="K8" s="46"/>
      <c r="L8" s="46"/>
      <c r="M8" s="46"/>
      <c r="N8" s="46"/>
      <c r="O8" s="46"/>
      <c r="P8" s="46"/>
    </row>
    <row r="9" spans="1:4" ht="10.5" customHeight="1" thickBot="1">
      <c r="A9" s="34"/>
      <c r="B9" s="45"/>
      <c r="C9" s="45"/>
      <c r="D9" s="46"/>
    </row>
    <row r="10" spans="1:16" s="52" customFormat="1" ht="10.5" customHeight="1">
      <c r="A10" s="47"/>
      <c r="B10" s="305" t="s">
        <v>36</v>
      </c>
      <c r="C10" s="306"/>
      <c r="D10" s="307"/>
      <c r="E10" s="49"/>
      <c r="F10" s="48" t="s">
        <v>24</v>
      </c>
      <c r="G10" s="50"/>
      <c r="H10" s="49"/>
      <c r="I10" s="48" t="s">
        <v>25</v>
      </c>
      <c r="J10" s="50"/>
      <c r="K10" s="49"/>
      <c r="L10" s="48" t="s">
        <v>26</v>
      </c>
      <c r="M10" s="50"/>
      <c r="N10" s="49"/>
      <c r="O10" s="48" t="s">
        <v>8</v>
      </c>
      <c r="P10" s="51"/>
    </row>
    <row r="11" spans="1:16" s="52" customFormat="1" ht="10.5" customHeight="1">
      <c r="A11" s="37"/>
      <c r="B11" s="308" t="s">
        <v>38</v>
      </c>
      <c r="C11" s="309"/>
      <c r="D11" s="310"/>
      <c r="E11" s="55"/>
      <c r="F11" s="56"/>
      <c r="G11" s="57"/>
      <c r="H11" s="55"/>
      <c r="I11" s="56"/>
      <c r="J11" s="57"/>
      <c r="K11" s="55"/>
      <c r="L11" s="56"/>
      <c r="M11" s="57"/>
      <c r="N11" s="55"/>
      <c r="O11" s="56"/>
      <c r="P11" s="57"/>
    </row>
    <row r="12" spans="1:16" s="62" customFormat="1" ht="10.5" customHeight="1">
      <c r="A12" s="58" t="s">
        <v>40</v>
      </c>
      <c r="B12" s="59" t="s">
        <v>41</v>
      </c>
      <c r="C12" s="60" t="s">
        <v>42</v>
      </c>
      <c r="D12" s="61" t="s">
        <v>8</v>
      </c>
      <c r="E12" s="59" t="s">
        <v>41</v>
      </c>
      <c r="F12" s="60" t="s">
        <v>42</v>
      </c>
      <c r="G12" s="61" t="s">
        <v>8</v>
      </c>
      <c r="H12" s="59" t="s">
        <v>41</v>
      </c>
      <c r="I12" s="60" t="s">
        <v>42</v>
      </c>
      <c r="J12" s="61" t="s">
        <v>8</v>
      </c>
      <c r="K12" s="59" t="s">
        <v>41</v>
      </c>
      <c r="L12" s="60" t="s">
        <v>42</v>
      </c>
      <c r="M12" s="61" t="s">
        <v>8</v>
      </c>
      <c r="N12" s="59" t="s">
        <v>41</v>
      </c>
      <c r="O12" s="60" t="s">
        <v>42</v>
      </c>
      <c r="P12" s="61" t="s">
        <v>8</v>
      </c>
    </row>
    <row r="13" spans="1:16" s="62" customFormat="1" ht="10.5" customHeight="1">
      <c r="A13" s="186" t="s">
        <v>295</v>
      </c>
      <c r="B13" s="59">
        <v>389</v>
      </c>
      <c r="C13" s="60">
        <v>5</v>
      </c>
      <c r="D13" s="61">
        <v>394</v>
      </c>
      <c r="E13" s="59">
        <v>1154</v>
      </c>
      <c r="F13" s="60">
        <v>18</v>
      </c>
      <c r="G13" s="290">
        <v>1172</v>
      </c>
      <c r="H13" s="59">
        <v>171</v>
      </c>
      <c r="I13" s="60">
        <v>7</v>
      </c>
      <c r="J13" s="61">
        <v>178</v>
      </c>
      <c r="K13" s="59">
        <v>204</v>
      </c>
      <c r="L13" s="60">
        <v>0</v>
      </c>
      <c r="M13" s="61">
        <v>204</v>
      </c>
      <c r="N13" s="64">
        <f>B13+E13+H13+K13</f>
        <v>1918</v>
      </c>
      <c r="O13" s="65">
        <f>C13+F13+I13+L13</f>
        <v>30</v>
      </c>
      <c r="P13" s="65">
        <f>SUM(N13:O13)</f>
        <v>1948</v>
      </c>
    </row>
    <row r="14" spans="1:16" s="52" customFormat="1" ht="10.5">
      <c r="A14" s="37" t="s">
        <v>15</v>
      </c>
      <c r="B14" s="187">
        <v>38</v>
      </c>
      <c r="C14" s="171">
        <v>0</v>
      </c>
      <c r="D14" s="171">
        <v>38</v>
      </c>
      <c r="E14" s="187">
        <v>246</v>
      </c>
      <c r="F14" s="171">
        <v>1</v>
      </c>
      <c r="G14" s="171">
        <v>247</v>
      </c>
      <c r="H14" s="187">
        <v>11</v>
      </c>
      <c r="I14" s="171">
        <v>0</v>
      </c>
      <c r="J14" s="171">
        <v>11</v>
      </c>
      <c r="K14" s="187">
        <v>4</v>
      </c>
      <c r="L14" s="171">
        <v>0</v>
      </c>
      <c r="M14" s="171">
        <v>4</v>
      </c>
      <c r="N14" s="66">
        <f>B14+E14+H14+K14</f>
        <v>299</v>
      </c>
      <c r="O14" s="67">
        <f>C14+F14+I14+L14</f>
        <v>1</v>
      </c>
      <c r="P14" s="67">
        <f aca="true" t="shared" si="0" ref="P14:P36">SUM(N14:O14)</f>
        <v>300</v>
      </c>
    </row>
    <row r="15" spans="1:16" ht="10.5" customHeight="1">
      <c r="A15" s="37" t="s">
        <v>119</v>
      </c>
      <c r="B15" s="187">
        <v>40</v>
      </c>
      <c r="C15" s="171">
        <v>22</v>
      </c>
      <c r="D15" s="171">
        <v>62</v>
      </c>
      <c r="E15" s="187">
        <v>66</v>
      </c>
      <c r="F15" s="171">
        <v>32</v>
      </c>
      <c r="G15" s="171">
        <v>98</v>
      </c>
      <c r="H15" s="187">
        <v>15</v>
      </c>
      <c r="I15" s="171">
        <v>15</v>
      </c>
      <c r="J15" s="171">
        <v>30</v>
      </c>
      <c r="K15" s="187">
        <v>29</v>
      </c>
      <c r="L15" s="171">
        <v>9</v>
      </c>
      <c r="M15" s="171">
        <v>38</v>
      </c>
      <c r="N15" s="66">
        <f aca="true" t="shared" si="1" ref="N15:N36">B15+E15+H15+K15</f>
        <v>150</v>
      </c>
      <c r="O15" s="67">
        <f aca="true" t="shared" si="2" ref="O15:O36">C15+F15+I15+L15</f>
        <v>78</v>
      </c>
      <c r="P15" s="67">
        <f t="shared" si="0"/>
        <v>228</v>
      </c>
    </row>
    <row r="16" spans="1:16" ht="10.5" customHeight="1">
      <c r="A16" s="37" t="s">
        <v>28</v>
      </c>
      <c r="B16" s="187">
        <v>0</v>
      </c>
      <c r="C16" s="171">
        <v>0</v>
      </c>
      <c r="D16" s="171">
        <v>0</v>
      </c>
      <c r="E16" s="187">
        <v>0</v>
      </c>
      <c r="F16" s="171">
        <v>0</v>
      </c>
      <c r="G16" s="171">
        <v>0</v>
      </c>
      <c r="H16" s="187">
        <v>0</v>
      </c>
      <c r="I16" s="171">
        <v>0</v>
      </c>
      <c r="J16" s="171">
        <v>0</v>
      </c>
      <c r="K16" s="187">
        <v>6</v>
      </c>
      <c r="L16" s="171">
        <v>0</v>
      </c>
      <c r="M16" s="171">
        <v>6</v>
      </c>
      <c r="N16" s="66">
        <f t="shared" si="1"/>
        <v>6</v>
      </c>
      <c r="O16" s="67">
        <f t="shared" si="2"/>
        <v>0</v>
      </c>
      <c r="P16" s="67">
        <f t="shared" si="0"/>
        <v>6</v>
      </c>
    </row>
    <row r="17" spans="1:16" ht="10.5" customHeight="1">
      <c r="A17" s="37" t="s">
        <v>312</v>
      </c>
      <c r="B17" s="187">
        <v>17</v>
      </c>
      <c r="C17" s="171">
        <v>5</v>
      </c>
      <c r="D17" s="171">
        <v>22</v>
      </c>
      <c r="E17" s="187">
        <v>62</v>
      </c>
      <c r="F17" s="171">
        <v>10</v>
      </c>
      <c r="G17" s="171">
        <v>72</v>
      </c>
      <c r="H17" s="187">
        <v>0</v>
      </c>
      <c r="I17" s="171">
        <v>0</v>
      </c>
      <c r="J17" s="171">
        <v>0</v>
      </c>
      <c r="K17" s="187">
        <v>6</v>
      </c>
      <c r="L17" s="171">
        <v>0</v>
      </c>
      <c r="M17" s="171">
        <v>6</v>
      </c>
      <c r="N17" s="66">
        <f t="shared" si="1"/>
        <v>85</v>
      </c>
      <c r="O17" s="67">
        <f t="shared" si="2"/>
        <v>15</v>
      </c>
      <c r="P17" s="67">
        <f t="shared" si="0"/>
        <v>100</v>
      </c>
    </row>
    <row r="18" spans="1:16" ht="10.5" customHeight="1">
      <c r="A18" s="37" t="s">
        <v>343</v>
      </c>
      <c r="B18" s="187">
        <v>10</v>
      </c>
      <c r="C18" s="171">
        <v>0</v>
      </c>
      <c r="D18" s="171">
        <v>10</v>
      </c>
      <c r="E18" s="187">
        <v>7</v>
      </c>
      <c r="F18" s="171">
        <v>5</v>
      </c>
      <c r="G18" s="171">
        <v>12</v>
      </c>
      <c r="H18" s="187">
        <v>0</v>
      </c>
      <c r="I18" s="171">
        <v>0</v>
      </c>
      <c r="J18" s="171">
        <v>0</v>
      </c>
      <c r="K18" s="187">
        <v>0</v>
      </c>
      <c r="L18" s="171">
        <v>0</v>
      </c>
      <c r="M18" s="171">
        <v>0</v>
      </c>
      <c r="N18" s="66">
        <f t="shared" si="1"/>
        <v>17</v>
      </c>
      <c r="O18" s="67">
        <f t="shared" si="2"/>
        <v>5</v>
      </c>
      <c r="P18" s="67">
        <f>SUM(N18:O18)</f>
        <v>22</v>
      </c>
    </row>
    <row r="19" spans="1:16" ht="10.5" customHeight="1">
      <c r="A19" s="37" t="s">
        <v>120</v>
      </c>
      <c r="B19" s="187">
        <v>268</v>
      </c>
      <c r="C19" s="171">
        <v>2</v>
      </c>
      <c r="D19" s="171">
        <v>270</v>
      </c>
      <c r="E19" s="187">
        <v>578</v>
      </c>
      <c r="F19" s="171">
        <v>3</v>
      </c>
      <c r="G19" s="171">
        <v>581</v>
      </c>
      <c r="H19" s="187">
        <v>62</v>
      </c>
      <c r="I19" s="171">
        <v>0</v>
      </c>
      <c r="J19" s="171">
        <v>62</v>
      </c>
      <c r="K19" s="187">
        <v>83</v>
      </c>
      <c r="L19" s="171">
        <v>0</v>
      </c>
      <c r="M19" s="171">
        <v>83</v>
      </c>
      <c r="N19" s="66">
        <f t="shared" si="1"/>
        <v>991</v>
      </c>
      <c r="O19" s="67">
        <f t="shared" si="2"/>
        <v>5</v>
      </c>
      <c r="P19" s="67">
        <f>SUM(N19:O19)</f>
        <v>996</v>
      </c>
    </row>
    <row r="20" spans="1:16" ht="10.5" customHeight="1">
      <c r="A20" s="37" t="s">
        <v>121</v>
      </c>
      <c r="B20" s="187">
        <v>0</v>
      </c>
      <c r="C20" s="171">
        <v>0</v>
      </c>
      <c r="D20" s="171">
        <v>0</v>
      </c>
      <c r="E20" s="187">
        <v>3</v>
      </c>
      <c r="F20" s="171">
        <v>0</v>
      </c>
      <c r="G20" s="171">
        <v>3</v>
      </c>
      <c r="H20" s="187">
        <v>0</v>
      </c>
      <c r="I20" s="171">
        <v>0</v>
      </c>
      <c r="J20" s="171">
        <v>0</v>
      </c>
      <c r="K20" s="187">
        <v>3</v>
      </c>
      <c r="L20" s="171">
        <v>2</v>
      </c>
      <c r="M20" s="171">
        <v>5</v>
      </c>
      <c r="N20" s="66">
        <f t="shared" si="1"/>
        <v>6</v>
      </c>
      <c r="O20" s="67">
        <f t="shared" si="2"/>
        <v>2</v>
      </c>
      <c r="P20" s="67">
        <f>SUM(N20:O20)</f>
        <v>8</v>
      </c>
    </row>
    <row r="21" spans="1:16" ht="10.5" customHeight="1">
      <c r="A21" s="37" t="s">
        <v>122</v>
      </c>
      <c r="B21" s="187">
        <v>13</v>
      </c>
      <c r="C21" s="171">
        <v>226</v>
      </c>
      <c r="D21" s="171">
        <v>239</v>
      </c>
      <c r="E21" s="187">
        <v>38</v>
      </c>
      <c r="F21" s="171">
        <v>424</v>
      </c>
      <c r="G21" s="171">
        <v>462</v>
      </c>
      <c r="H21" s="187">
        <v>10</v>
      </c>
      <c r="I21" s="171">
        <v>66</v>
      </c>
      <c r="J21" s="171">
        <v>76</v>
      </c>
      <c r="K21" s="187">
        <v>13</v>
      </c>
      <c r="L21" s="171">
        <v>59</v>
      </c>
      <c r="M21" s="171">
        <v>72</v>
      </c>
      <c r="N21" s="66">
        <f t="shared" si="1"/>
        <v>74</v>
      </c>
      <c r="O21" s="67">
        <f t="shared" si="2"/>
        <v>775</v>
      </c>
      <c r="P21" s="67">
        <f t="shared" si="0"/>
        <v>849</v>
      </c>
    </row>
    <row r="22" spans="1:16" ht="10.5" customHeight="1">
      <c r="A22" s="37" t="s">
        <v>18</v>
      </c>
      <c r="B22" s="187">
        <v>199</v>
      </c>
      <c r="C22" s="171">
        <v>4</v>
      </c>
      <c r="D22" s="171">
        <v>203</v>
      </c>
      <c r="E22" s="187">
        <v>737</v>
      </c>
      <c r="F22" s="171">
        <v>15</v>
      </c>
      <c r="G22" s="171">
        <v>752</v>
      </c>
      <c r="H22" s="187">
        <v>68</v>
      </c>
      <c r="I22" s="171">
        <v>3</v>
      </c>
      <c r="J22" s="171">
        <v>71</v>
      </c>
      <c r="K22" s="187">
        <v>60</v>
      </c>
      <c r="L22" s="171">
        <v>1</v>
      </c>
      <c r="M22" s="171">
        <v>61</v>
      </c>
      <c r="N22" s="66">
        <f t="shared" si="1"/>
        <v>1064</v>
      </c>
      <c r="O22" s="67">
        <f t="shared" si="2"/>
        <v>23</v>
      </c>
      <c r="P22" s="67">
        <f t="shared" si="0"/>
        <v>1087</v>
      </c>
    </row>
    <row r="23" spans="1:16" ht="10.5" customHeight="1">
      <c r="A23" s="37" t="s">
        <v>123</v>
      </c>
      <c r="B23" s="187">
        <v>288</v>
      </c>
      <c r="C23" s="171">
        <v>226</v>
      </c>
      <c r="D23" s="171">
        <v>514</v>
      </c>
      <c r="E23" s="187">
        <v>625</v>
      </c>
      <c r="F23" s="171">
        <v>682</v>
      </c>
      <c r="G23" s="171">
        <v>1307</v>
      </c>
      <c r="H23" s="187">
        <v>27</v>
      </c>
      <c r="I23" s="171">
        <v>43</v>
      </c>
      <c r="J23" s="171">
        <v>70</v>
      </c>
      <c r="K23" s="187">
        <v>51</v>
      </c>
      <c r="L23" s="171">
        <v>42</v>
      </c>
      <c r="M23" s="171">
        <v>93</v>
      </c>
      <c r="N23" s="66">
        <f t="shared" si="1"/>
        <v>991</v>
      </c>
      <c r="O23" s="67">
        <f t="shared" si="2"/>
        <v>993</v>
      </c>
      <c r="P23" s="67">
        <f>SUM(N23:O23)</f>
        <v>1984</v>
      </c>
    </row>
    <row r="24" spans="1:16" ht="10.5" customHeight="1">
      <c r="A24" s="37" t="s">
        <v>51</v>
      </c>
      <c r="B24" s="187">
        <v>6</v>
      </c>
      <c r="C24" s="171">
        <v>0</v>
      </c>
      <c r="D24" s="171">
        <v>6</v>
      </c>
      <c r="E24" s="187">
        <v>0</v>
      </c>
      <c r="F24" s="171">
        <v>0</v>
      </c>
      <c r="G24" s="171">
        <v>0</v>
      </c>
      <c r="H24" s="187">
        <v>0</v>
      </c>
      <c r="I24" s="171">
        <v>0</v>
      </c>
      <c r="J24" s="171">
        <v>0</v>
      </c>
      <c r="K24" s="187">
        <v>0</v>
      </c>
      <c r="L24" s="171">
        <v>0</v>
      </c>
      <c r="M24" s="171">
        <v>0</v>
      </c>
      <c r="N24" s="66">
        <f t="shared" si="1"/>
        <v>6</v>
      </c>
      <c r="O24" s="67">
        <f t="shared" si="2"/>
        <v>0</v>
      </c>
      <c r="P24" s="67">
        <f t="shared" si="0"/>
        <v>6</v>
      </c>
    </row>
    <row r="25" spans="1:16" ht="10.5" customHeight="1">
      <c r="A25" s="37" t="s">
        <v>124</v>
      </c>
      <c r="B25" s="187">
        <v>0</v>
      </c>
      <c r="C25" s="171">
        <v>12</v>
      </c>
      <c r="D25" s="171">
        <v>12</v>
      </c>
      <c r="E25" s="187">
        <v>9</v>
      </c>
      <c r="F25" s="171">
        <v>189</v>
      </c>
      <c r="G25" s="171">
        <v>198</v>
      </c>
      <c r="H25" s="187">
        <v>0</v>
      </c>
      <c r="I25" s="171">
        <v>12</v>
      </c>
      <c r="J25" s="171">
        <v>12</v>
      </c>
      <c r="K25" s="187">
        <v>0</v>
      </c>
      <c r="L25" s="171">
        <v>0</v>
      </c>
      <c r="M25" s="171">
        <v>0</v>
      </c>
      <c r="N25" s="66">
        <f t="shared" si="1"/>
        <v>9</v>
      </c>
      <c r="O25" s="67">
        <f t="shared" si="2"/>
        <v>213</v>
      </c>
      <c r="P25" s="67">
        <f t="shared" si="0"/>
        <v>222</v>
      </c>
    </row>
    <row r="26" spans="1:16" ht="10.5" customHeight="1">
      <c r="A26" s="37" t="s">
        <v>125</v>
      </c>
      <c r="B26" s="187">
        <v>4</v>
      </c>
      <c r="C26" s="171">
        <v>7</v>
      </c>
      <c r="D26" s="171">
        <v>11</v>
      </c>
      <c r="E26" s="187">
        <v>1</v>
      </c>
      <c r="F26" s="171">
        <v>6</v>
      </c>
      <c r="G26" s="171">
        <v>7</v>
      </c>
      <c r="H26" s="187">
        <v>0</v>
      </c>
      <c r="I26" s="171">
        <v>0</v>
      </c>
      <c r="J26" s="171">
        <v>0</v>
      </c>
      <c r="K26" s="187">
        <v>0</v>
      </c>
      <c r="L26" s="171">
        <v>0</v>
      </c>
      <c r="M26" s="171">
        <v>0</v>
      </c>
      <c r="N26" s="66">
        <f t="shared" si="1"/>
        <v>5</v>
      </c>
      <c r="O26" s="67">
        <f t="shared" si="2"/>
        <v>13</v>
      </c>
      <c r="P26" s="67">
        <f t="shared" si="0"/>
        <v>18</v>
      </c>
    </row>
    <row r="27" spans="1:16" ht="10.5" customHeight="1">
      <c r="A27" s="37" t="s">
        <v>355</v>
      </c>
      <c r="B27" s="187">
        <v>36</v>
      </c>
      <c r="C27" s="171">
        <v>41</v>
      </c>
      <c r="D27" s="171">
        <v>77</v>
      </c>
      <c r="E27" s="187">
        <v>204</v>
      </c>
      <c r="F27" s="171">
        <v>108</v>
      </c>
      <c r="G27" s="171">
        <v>312</v>
      </c>
      <c r="H27" s="187">
        <v>131</v>
      </c>
      <c r="I27" s="171">
        <v>47</v>
      </c>
      <c r="J27" s="171">
        <v>178</v>
      </c>
      <c r="K27" s="187">
        <v>15</v>
      </c>
      <c r="L27" s="171">
        <v>9</v>
      </c>
      <c r="M27" s="171">
        <v>24</v>
      </c>
      <c r="N27" s="66">
        <f t="shared" si="1"/>
        <v>386</v>
      </c>
      <c r="O27" s="67">
        <f t="shared" si="2"/>
        <v>205</v>
      </c>
      <c r="P27" s="67">
        <f t="shared" si="0"/>
        <v>591</v>
      </c>
    </row>
    <row r="28" spans="1:16" ht="10.5" customHeight="1">
      <c r="A28" s="37" t="s">
        <v>126</v>
      </c>
      <c r="B28" s="187">
        <v>65</v>
      </c>
      <c r="C28" s="171">
        <v>47</v>
      </c>
      <c r="D28" s="171">
        <v>112</v>
      </c>
      <c r="E28" s="187">
        <v>58</v>
      </c>
      <c r="F28" s="171">
        <v>107</v>
      </c>
      <c r="G28" s="171">
        <v>165</v>
      </c>
      <c r="H28" s="187">
        <v>3</v>
      </c>
      <c r="I28" s="171">
        <v>6</v>
      </c>
      <c r="J28" s="171">
        <v>9</v>
      </c>
      <c r="K28" s="187">
        <v>29</v>
      </c>
      <c r="L28" s="171">
        <v>25</v>
      </c>
      <c r="M28" s="171">
        <v>54</v>
      </c>
      <c r="N28" s="66">
        <f t="shared" si="1"/>
        <v>155</v>
      </c>
      <c r="O28" s="67">
        <f t="shared" si="2"/>
        <v>185</v>
      </c>
      <c r="P28" s="67">
        <f t="shared" si="0"/>
        <v>340</v>
      </c>
    </row>
    <row r="29" spans="1:16" ht="10.5" customHeight="1">
      <c r="A29" s="37" t="s">
        <v>127</v>
      </c>
      <c r="B29" s="187">
        <v>61</v>
      </c>
      <c r="C29" s="171">
        <v>41</v>
      </c>
      <c r="D29" s="171">
        <v>102</v>
      </c>
      <c r="E29" s="187">
        <v>153</v>
      </c>
      <c r="F29" s="171">
        <v>108</v>
      </c>
      <c r="G29" s="171">
        <v>261</v>
      </c>
      <c r="H29" s="187">
        <v>24</v>
      </c>
      <c r="I29" s="171">
        <v>22</v>
      </c>
      <c r="J29" s="171">
        <v>46</v>
      </c>
      <c r="K29" s="187">
        <v>28</v>
      </c>
      <c r="L29" s="171">
        <v>7</v>
      </c>
      <c r="M29" s="171">
        <v>35</v>
      </c>
      <c r="N29" s="66">
        <f t="shared" si="1"/>
        <v>266</v>
      </c>
      <c r="O29" s="67">
        <f t="shared" si="2"/>
        <v>178</v>
      </c>
      <c r="P29" s="67">
        <f t="shared" si="0"/>
        <v>444</v>
      </c>
    </row>
    <row r="30" spans="1:16" ht="10.5" customHeight="1">
      <c r="A30" s="37" t="s">
        <v>128</v>
      </c>
      <c r="B30" s="187">
        <v>13</v>
      </c>
      <c r="C30" s="171">
        <v>0</v>
      </c>
      <c r="D30" s="171">
        <v>13</v>
      </c>
      <c r="E30" s="187">
        <v>0</v>
      </c>
      <c r="F30" s="171">
        <v>0</v>
      </c>
      <c r="G30" s="171">
        <v>0</v>
      </c>
      <c r="H30" s="187">
        <v>0</v>
      </c>
      <c r="I30" s="171">
        <v>0</v>
      </c>
      <c r="J30" s="171">
        <v>0</v>
      </c>
      <c r="K30" s="187">
        <v>0</v>
      </c>
      <c r="L30" s="171">
        <v>0</v>
      </c>
      <c r="M30" s="171">
        <v>0</v>
      </c>
      <c r="N30" s="66">
        <f t="shared" si="1"/>
        <v>13</v>
      </c>
      <c r="O30" s="67">
        <f t="shared" si="2"/>
        <v>0</v>
      </c>
      <c r="P30" s="67">
        <f t="shared" si="0"/>
        <v>13</v>
      </c>
    </row>
    <row r="31" spans="1:16" ht="10.5" customHeight="1">
      <c r="A31" s="37" t="s">
        <v>129</v>
      </c>
      <c r="B31" s="187">
        <v>29</v>
      </c>
      <c r="C31" s="171">
        <v>18</v>
      </c>
      <c r="D31" s="171">
        <v>47</v>
      </c>
      <c r="E31" s="187">
        <v>65</v>
      </c>
      <c r="F31" s="171">
        <v>25</v>
      </c>
      <c r="G31" s="171">
        <v>90</v>
      </c>
      <c r="H31" s="187">
        <v>0</v>
      </c>
      <c r="I31" s="171">
        <v>0</v>
      </c>
      <c r="J31" s="171">
        <v>0</v>
      </c>
      <c r="K31" s="187">
        <v>11</v>
      </c>
      <c r="L31" s="171">
        <v>2</v>
      </c>
      <c r="M31" s="171">
        <v>13</v>
      </c>
      <c r="N31" s="66">
        <f t="shared" si="1"/>
        <v>105</v>
      </c>
      <c r="O31" s="67">
        <f t="shared" si="2"/>
        <v>45</v>
      </c>
      <c r="P31" s="67">
        <f t="shared" si="0"/>
        <v>150</v>
      </c>
    </row>
    <row r="32" spans="1:16" ht="10.5" customHeight="1">
      <c r="A32" s="37" t="s">
        <v>130</v>
      </c>
      <c r="B32" s="187">
        <v>22</v>
      </c>
      <c r="C32" s="171">
        <v>2</v>
      </c>
      <c r="D32" s="171">
        <v>24</v>
      </c>
      <c r="E32" s="187">
        <v>13</v>
      </c>
      <c r="F32" s="171">
        <v>2</v>
      </c>
      <c r="G32" s="171">
        <v>15</v>
      </c>
      <c r="H32" s="187">
        <v>6</v>
      </c>
      <c r="I32" s="171">
        <v>2</v>
      </c>
      <c r="J32" s="171">
        <v>8</v>
      </c>
      <c r="K32" s="187">
        <v>0</v>
      </c>
      <c r="L32" s="171">
        <v>0</v>
      </c>
      <c r="M32" s="171">
        <v>0</v>
      </c>
      <c r="N32" s="66">
        <f t="shared" si="1"/>
        <v>41</v>
      </c>
      <c r="O32" s="67">
        <f t="shared" si="2"/>
        <v>6</v>
      </c>
      <c r="P32" s="67">
        <f t="shared" si="0"/>
        <v>47</v>
      </c>
    </row>
    <row r="33" spans="1:16" ht="10.5" customHeight="1">
      <c r="A33" s="37" t="s">
        <v>19</v>
      </c>
      <c r="B33" s="187">
        <v>0</v>
      </c>
      <c r="C33" s="171">
        <v>0</v>
      </c>
      <c r="D33" s="171">
        <v>0</v>
      </c>
      <c r="E33" s="187">
        <v>0</v>
      </c>
      <c r="F33" s="171">
        <v>0</v>
      </c>
      <c r="G33" s="171">
        <v>0</v>
      </c>
      <c r="H33" s="187">
        <v>5</v>
      </c>
      <c r="I33" s="171">
        <v>0</v>
      </c>
      <c r="J33" s="171">
        <v>5</v>
      </c>
      <c r="K33" s="187">
        <v>0</v>
      </c>
      <c r="L33" s="171">
        <v>0</v>
      </c>
      <c r="M33" s="171">
        <v>0</v>
      </c>
      <c r="N33" s="66">
        <f t="shared" si="1"/>
        <v>5</v>
      </c>
      <c r="O33" s="67">
        <f t="shared" si="2"/>
        <v>0</v>
      </c>
      <c r="P33" s="67">
        <f>SUM(N33:O33)</f>
        <v>5</v>
      </c>
    </row>
    <row r="34" spans="1:16" ht="10.5" customHeight="1">
      <c r="A34" s="37" t="s">
        <v>344</v>
      </c>
      <c r="B34" s="187">
        <v>0</v>
      </c>
      <c r="C34" s="171">
        <v>0</v>
      </c>
      <c r="D34" s="171">
        <v>0</v>
      </c>
      <c r="E34" s="187">
        <v>0</v>
      </c>
      <c r="F34" s="171">
        <v>0</v>
      </c>
      <c r="G34" s="171">
        <v>0</v>
      </c>
      <c r="H34" s="187">
        <v>0</v>
      </c>
      <c r="I34" s="171">
        <v>0</v>
      </c>
      <c r="J34" s="171">
        <v>0</v>
      </c>
      <c r="K34" s="187">
        <v>3</v>
      </c>
      <c r="L34" s="171">
        <v>0</v>
      </c>
      <c r="M34" s="171">
        <v>3</v>
      </c>
      <c r="N34" s="66">
        <f t="shared" si="1"/>
        <v>3</v>
      </c>
      <c r="O34" s="67">
        <f t="shared" si="2"/>
        <v>0</v>
      </c>
      <c r="P34" s="67">
        <f t="shared" si="0"/>
        <v>3</v>
      </c>
    </row>
    <row r="35" spans="1:16" ht="10.5" customHeight="1">
      <c r="A35" s="37" t="s">
        <v>131</v>
      </c>
      <c r="B35" s="187">
        <v>51</v>
      </c>
      <c r="C35" s="171">
        <v>39</v>
      </c>
      <c r="D35" s="171">
        <v>90</v>
      </c>
      <c r="E35" s="187">
        <v>166</v>
      </c>
      <c r="F35" s="171">
        <v>226</v>
      </c>
      <c r="G35" s="171">
        <v>392</v>
      </c>
      <c r="H35" s="187">
        <v>3</v>
      </c>
      <c r="I35" s="171">
        <v>3</v>
      </c>
      <c r="J35" s="171">
        <v>6</v>
      </c>
      <c r="K35" s="187">
        <v>2</v>
      </c>
      <c r="L35" s="171">
        <v>3</v>
      </c>
      <c r="M35" s="171">
        <v>5</v>
      </c>
      <c r="N35" s="66">
        <f t="shared" si="1"/>
        <v>222</v>
      </c>
      <c r="O35" s="67">
        <f t="shared" si="2"/>
        <v>271</v>
      </c>
      <c r="P35" s="67">
        <f t="shared" si="0"/>
        <v>493</v>
      </c>
    </row>
    <row r="36" spans="1:16" ht="10.5" customHeight="1">
      <c r="A36" s="37" t="s">
        <v>132</v>
      </c>
      <c r="B36" s="187">
        <v>139</v>
      </c>
      <c r="C36" s="171">
        <v>799</v>
      </c>
      <c r="D36" s="171">
        <v>938</v>
      </c>
      <c r="E36" s="187">
        <v>271</v>
      </c>
      <c r="F36" s="171">
        <v>1912</v>
      </c>
      <c r="G36" s="171">
        <v>2183</v>
      </c>
      <c r="H36" s="187">
        <v>10</v>
      </c>
      <c r="I36" s="171">
        <v>48</v>
      </c>
      <c r="J36" s="171">
        <v>58</v>
      </c>
      <c r="K36" s="187">
        <v>21</v>
      </c>
      <c r="L36" s="171">
        <v>127</v>
      </c>
      <c r="M36" s="171">
        <v>148</v>
      </c>
      <c r="N36" s="66">
        <f t="shared" si="1"/>
        <v>441</v>
      </c>
      <c r="O36" s="67">
        <f t="shared" si="2"/>
        <v>2886</v>
      </c>
      <c r="P36" s="67">
        <f t="shared" si="0"/>
        <v>3327</v>
      </c>
    </row>
    <row r="37" spans="1:16" ht="10.5" customHeight="1">
      <c r="A37" s="68" t="s">
        <v>8</v>
      </c>
      <c r="B37" s="69">
        <f>SUM(B13:B36)</f>
        <v>1688</v>
      </c>
      <c r="C37" s="70">
        <f aca="true" t="shared" si="3" ref="C37:P37">SUM(C13:C36)</f>
        <v>1496</v>
      </c>
      <c r="D37" s="70">
        <f t="shared" si="3"/>
        <v>3184</v>
      </c>
      <c r="E37" s="69">
        <f t="shared" si="3"/>
        <v>4456</v>
      </c>
      <c r="F37" s="70">
        <f t="shared" si="3"/>
        <v>3873</v>
      </c>
      <c r="G37" s="70">
        <f t="shared" si="3"/>
        <v>8329</v>
      </c>
      <c r="H37" s="69">
        <f t="shared" si="3"/>
        <v>546</v>
      </c>
      <c r="I37" s="70">
        <f t="shared" si="3"/>
        <v>274</v>
      </c>
      <c r="J37" s="70">
        <f t="shared" si="3"/>
        <v>820</v>
      </c>
      <c r="K37" s="69">
        <f t="shared" si="3"/>
        <v>568</v>
      </c>
      <c r="L37" s="70">
        <f t="shared" si="3"/>
        <v>286</v>
      </c>
      <c r="M37" s="70">
        <f t="shared" si="3"/>
        <v>854</v>
      </c>
      <c r="N37" s="69">
        <f t="shared" si="3"/>
        <v>7258</v>
      </c>
      <c r="O37" s="70">
        <f t="shared" si="3"/>
        <v>5929</v>
      </c>
      <c r="P37" s="70">
        <f t="shared" si="3"/>
        <v>13187</v>
      </c>
    </row>
    <row r="38" spans="1:16" s="72" customFormat="1" ht="10.5" customHeight="1">
      <c r="A38" s="43"/>
      <c r="B38" s="43"/>
      <c r="C38" s="43"/>
      <c r="D38" s="44"/>
      <c r="E38" s="44"/>
      <c r="F38" s="44"/>
      <c r="G38" s="44"/>
      <c r="H38" s="44"/>
      <c r="I38" s="44"/>
      <c r="J38" s="44"/>
      <c r="K38" s="44"/>
      <c r="L38" s="44"/>
      <c r="M38" s="44"/>
      <c r="N38" s="44"/>
      <c r="O38" s="71"/>
      <c r="P38" s="44"/>
    </row>
    <row r="39" spans="1:16" ht="10.5">
      <c r="A39" s="42" t="s">
        <v>85</v>
      </c>
      <c r="B39" s="45"/>
      <c r="C39" s="45"/>
      <c r="D39" s="46"/>
      <c r="E39" s="46"/>
      <c r="F39" s="46"/>
      <c r="G39" s="46"/>
      <c r="H39" s="46"/>
      <c r="I39" s="46"/>
      <c r="J39" s="46"/>
      <c r="K39" s="46"/>
      <c r="L39" s="46"/>
      <c r="M39" s="46"/>
      <c r="N39" s="46"/>
      <c r="O39" s="46"/>
      <c r="P39" s="46"/>
    </row>
    <row r="40" spans="1:16" ht="10.5">
      <c r="A40" s="42" t="s">
        <v>302</v>
      </c>
      <c r="B40" s="45"/>
      <c r="C40" s="45"/>
      <c r="D40" s="46"/>
      <c r="E40" s="46"/>
      <c r="F40" s="46"/>
      <c r="G40" s="46"/>
      <c r="H40" s="46"/>
      <c r="I40" s="46"/>
      <c r="J40" s="46"/>
      <c r="K40" s="46"/>
      <c r="L40" s="46"/>
      <c r="M40" s="46"/>
      <c r="N40" s="46"/>
      <c r="O40" s="46"/>
      <c r="P40" s="46"/>
    </row>
    <row r="41" spans="1:16" ht="10.5">
      <c r="A41" s="42"/>
      <c r="B41" s="45"/>
      <c r="C41" s="45"/>
      <c r="D41" s="46"/>
      <c r="E41" s="46"/>
      <c r="F41" s="46"/>
      <c r="G41" s="46"/>
      <c r="H41" s="46"/>
      <c r="I41" s="46"/>
      <c r="J41" s="46"/>
      <c r="K41" s="46"/>
      <c r="L41" s="46"/>
      <c r="M41" s="46"/>
      <c r="N41" s="46"/>
      <c r="O41" s="46"/>
      <c r="P41" s="46"/>
    </row>
    <row r="42" spans="1:16" ht="10.5">
      <c r="A42" s="42" t="s">
        <v>118</v>
      </c>
      <c r="B42" s="45"/>
      <c r="C42" s="45"/>
      <c r="D42" s="46"/>
      <c r="E42" s="46"/>
      <c r="F42" s="46"/>
      <c r="G42" s="46"/>
      <c r="H42" s="46"/>
      <c r="I42" s="46"/>
      <c r="J42" s="46"/>
      <c r="K42" s="46"/>
      <c r="L42" s="46"/>
      <c r="M42" s="46"/>
      <c r="N42" s="46"/>
      <c r="O42" s="46"/>
      <c r="P42" s="46"/>
    </row>
    <row r="43" spans="1:4" ht="10.5" customHeight="1" thickBot="1">
      <c r="A43" s="34"/>
      <c r="B43" s="45"/>
      <c r="C43" s="45"/>
      <c r="D43" s="46"/>
    </row>
    <row r="44" spans="1:16" s="52" customFormat="1" ht="10.5" customHeight="1">
      <c r="A44" s="47"/>
      <c r="B44" s="305" t="s">
        <v>36</v>
      </c>
      <c r="C44" s="306"/>
      <c r="D44" s="307"/>
      <c r="E44" s="49"/>
      <c r="F44" s="48" t="s">
        <v>24</v>
      </c>
      <c r="G44" s="50"/>
      <c r="H44" s="49"/>
      <c r="I44" s="48" t="s">
        <v>25</v>
      </c>
      <c r="J44" s="50"/>
      <c r="K44" s="73"/>
      <c r="L44" s="48" t="s">
        <v>26</v>
      </c>
      <c r="M44" s="50"/>
      <c r="N44" s="49"/>
      <c r="O44" s="48" t="s">
        <v>8</v>
      </c>
      <c r="P44" s="51"/>
    </row>
    <row r="45" spans="1:16" s="52" customFormat="1" ht="10.5" customHeight="1">
      <c r="A45" s="37"/>
      <c r="B45" s="308" t="s">
        <v>38</v>
      </c>
      <c r="C45" s="309"/>
      <c r="D45" s="310"/>
      <c r="E45" s="55"/>
      <c r="F45" s="56"/>
      <c r="G45" s="57"/>
      <c r="H45" s="55"/>
      <c r="I45" s="56"/>
      <c r="J45" s="74"/>
      <c r="K45" s="56"/>
      <c r="L45" s="56"/>
      <c r="M45" s="74"/>
      <c r="N45" s="55"/>
      <c r="O45" s="56"/>
      <c r="P45" s="57"/>
    </row>
    <row r="46" spans="1:16" s="62" customFormat="1" ht="10.5" customHeight="1">
      <c r="A46" s="53" t="s">
        <v>324</v>
      </c>
      <c r="B46" s="75" t="s">
        <v>41</v>
      </c>
      <c r="C46" s="76" t="s">
        <v>42</v>
      </c>
      <c r="D46" s="77" t="s">
        <v>8</v>
      </c>
      <c r="E46" s="75" t="s">
        <v>41</v>
      </c>
      <c r="F46" s="76" t="s">
        <v>42</v>
      </c>
      <c r="G46" s="77" t="s">
        <v>8</v>
      </c>
      <c r="H46" s="75" t="s">
        <v>41</v>
      </c>
      <c r="I46" s="76" t="s">
        <v>42</v>
      </c>
      <c r="J46" s="78" t="s">
        <v>8</v>
      </c>
      <c r="K46" s="76" t="s">
        <v>41</v>
      </c>
      <c r="L46" s="76" t="s">
        <v>42</v>
      </c>
      <c r="M46" s="78" t="s">
        <v>8</v>
      </c>
      <c r="N46" s="75" t="s">
        <v>41</v>
      </c>
      <c r="O46" s="76" t="s">
        <v>42</v>
      </c>
      <c r="P46" s="77" t="s">
        <v>8</v>
      </c>
    </row>
    <row r="47" spans="1:16" s="62" customFormat="1" ht="10.5" customHeight="1">
      <c r="A47" s="37" t="s">
        <v>364</v>
      </c>
      <c r="B47" s="66">
        <v>0</v>
      </c>
      <c r="C47" s="67">
        <v>0</v>
      </c>
      <c r="D47" s="67">
        <v>0</v>
      </c>
      <c r="E47" s="66">
        <v>0</v>
      </c>
      <c r="F47" s="67">
        <v>0</v>
      </c>
      <c r="G47" s="67">
        <v>0</v>
      </c>
      <c r="H47" s="66">
        <v>4</v>
      </c>
      <c r="I47" s="67">
        <v>0</v>
      </c>
      <c r="J47" s="67">
        <v>4</v>
      </c>
      <c r="K47" s="66">
        <v>0</v>
      </c>
      <c r="L47" s="67">
        <v>0</v>
      </c>
      <c r="M47" s="67">
        <v>0</v>
      </c>
      <c r="N47" s="66">
        <f aca="true" t="shared" si="4" ref="N47:O50">B47+E47+H47+K47</f>
        <v>4</v>
      </c>
      <c r="O47" s="67">
        <f t="shared" si="4"/>
        <v>0</v>
      </c>
      <c r="P47" s="67">
        <f aca="true" t="shared" si="5" ref="P47:P54">SUM(N47:O47)</f>
        <v>4</v>
      </c>
    </row>
    <row r="48" spans="1:16" s="62" customFormat="1" ht="10.5" customHeight="1">
      <c r="A48" s="37" t="s">
        <v>363</v>
      </c>
      <c r="B48" s="66">
        <v>0</v>
      </c>
      <c r="C48" s="67">
        <v>0</v>
      </c>
      <c r="D48" s="67">
        <v>0</v>
      </c>
      <c r="E48" s="66">
        <v>0</v>
      </c>
      <c r="F48" s="67">
        <v>0</v>
      </c>
      <c r="G48" s="67">
        <v>0</v>
      </c>
      <c r="H48" s="66">
        <v>8</v>
      </c>
      <c r="I48" s="67">
        <v>0</v>
      </c>
      <c r="J48" s="67">
        <v>8</v>
      </c>
      <c r="K48" s="66">
        <v>0</v>
      </c>
      <c r="L48" s="67">
        <v>0</v>
      </c>
      <c r="M48" s="67">
        <v>0</v>
      </c>
      <c r="N48" s="66">
        <f t="shared" si="4"/>
        <v>8</v>
      </c>
      <c r="O48" s="67">
        <f t="shared" si="4"/>
        <v>0</v>
      </c>
      <c r="P48" s="67">
        <f t="shared" si="5"/>
        <v>8</v>
      </c>
    </row>
    <row r="49" spans="1:16" s="62" customFormat="1" ht="10.5" customHeight="1">
      <c r="A49" s="37" t="s">
        <v>431</v>
      </c>
      <c r="B49" s="66">
        <v>0</v>
      </c>
      <c r="C49" s="67">
        <v>0</v>
      </c>
      <c r="D49" s="67">
        <v>0</v>
      </c>
      <c r="E49" s="66">
        <v>0</v>
      </c>
      <c r="F49" s="67">
        <v>0</v>
      </c>
      <c r="G49" s="67">
        <v>0</v>
      </c>
      <c r="H49" s="66">
        <v>0</v>
      </c>
      <c r="I49" s="67">
        <v>0</v>
      </c>
      <c r="J49" s="67">
        <v>0</v>
      </c>
      <c r="K49" s="66">
        <v>8</v>
      </c>
      <c r="L49" s="67">
        <v>0</v>
      </c>
      <c r="M49" s="67">
        <v>8</v>
      </c>
      <c r="N49" s="66">
        <f t="shared" si="4"/>
        <v>8</v>
      </c>
      <c r="O49" s="67">
        <f t="shared" si="4"/>
        <v>0</v>
      </c>
      <c r="P49" s="67">
        <f t="shared" si="5"/>
        <v>8</v>
      </c>
    </row>
    <row r="50" spans="1:16" s="62" customFormat="1" ht="10.5" customHeight="1">
      <c r="A50" s="37" t="s">
        <v>467</v>
      </c>
      <c r="B50" s="66">
        <v>0</v>
      </c>
      <c r="C50" s="67">
        <v>0</v>
      </c>
      <c r="D50" s="67">
        <v>0</v>
      </c>
      <c r="E50" s="66">
        <v>0</v>
      </c>
      <c r="F50" s="67">
        <v>0</v>
      </c>
      <c r="G50" s="67">
        <v>0</v>
      </c>
      <c r="H50" s="66">
        <v>16</v>
      </c>
      <c r="I50" s="67">
        <v>0</v>
      </c>
      <c r="J50" s="67">
        <v>16</v>
      </c>
      <c r="K50" s="66">
        <v>0</v>
      </c>
      <c r="L50" s="67">
        <v>0</v>
      </c>
      <c r="M50" s="67">
        <v>0</v>
      </c>
      <c r="N50" s="66">
        <f t="shared" si="4"/>
        <v>16</v>
      </c>
      <c r="O50" s="67">
        <f t="shared" si="4"/>
        <v>0</v>
      </c>
      <c r="P50" s="67">
        <f t="shared" si="5"/>
        <v>16</v>
      </c>
    </row>
    <row r="51" spans="1:16" s="52" customFormat="1" ht="10.5" customHeight="1">
      <c r="A51" s="37" t="s">
        <v>432</v>
      </c>
      <c r="B51" s="66">
        <v>0</v>
      </c>
      <c r="C51" s="67">
        <v>0</v>
      </c>
      <c r="D51" s="67">
        <v>0</v>
      </c>
      <c r="E51" s="66">
        <v>0</v>
      </c>
      <c r="F51" s="67">
        <v>0</v>
      </c>
      <c r="G51" s="67">
        <v>0</v>
      </c>
      <c r="H51" s="66">
        <v>0</v>
      </c>
      <c r="I51" s="67">
        <v>0</v>
      </c>
      <c r="J51" s="67">
        <v>0</v>
      </c>
      <c r="K51" s="66">
        <v>2</v>
      </c>
      <c r="L51" s="67">
        <v>0</v>
      </c>
      <c r="M51" s="67">
        <v>2</v>
      </c>
      <c r="N51" s="66">
        <f aca="true" t="shared" si="6" ref="N51:O54">B51+E51+H51+K51</f>
        <v>2</v>
      </c>
      <c r="O51" s="67">
        <f t="shared" si="6"/>
        <v>0</v>
      </c>
      <c r="P51" s="67">
        <f t="shared" si="5"/>
        <v>2</v>
      </c>
    </row>
    <row r="52" spans="1:16" s="52" customFormat="1" ht="10.5" customHeight="1">
      <c r="A52" s="37" t="s">
        <v>490</v>
      </c>
      <c r="B52" s="66">
        <v>0</v>
      </c>
      <c r="C52" s="67">
        <v>0</v>
      </c>
      <c r="D52" s="67">
        <v>0</v>
      </c>
      <c r="E52" s="66">
        <v>0</v>
      </c>
      <c r="F52" s="67">
        <v>0</v>
      </c>
      <c r="G52" s="67">
        <v>0</v>
      </c>
      <c r="H52" s="66">
        <v>0</v>
      </c>
      <c r="I52" s="67">
        <v>0</v>
      </c>
      <c r="J52" s="67">
        <v>0</v>
      </c>
      <c r="K52" s="66">
        <v>6</v>
      </c>
      <c r="L52" s="67">
        <v>0</v>
      </c>
      <c r="M52" s="67">
        <v>6</v>
      </c>
      <c r="N52" s="66">
        <f t="shared" si="6"/>
        <v>6</v>
      </c>
      <c r="O52" s="67">
        <f t="shared" si="6"/>
        <v>0</v>
      </c>
      <c r="P52" s="67">
        <f t="shared" si="5"/>
        <v>6</v>
      </c>
    </row>
    <row r="53" spans="1:16" s="52" customFormat="1" ht="10.5" customHeight="1">
      <c r="A53" s="37" t="s">
        <v>325</v>
      </c>
      <c r="B53" s="66">
        <v>1</v>
      </c>
      <c r="C53" s="67">
        <v>18</v>
      </c>
      <c r="D53" s="67">
        <v>19</v>
      </c>
      <c r="E53" s="66">
        <v>6</v>
      </c>
      <c r="F53" s="67">
        <v>59</v>
      </c>
      <c r="G53" s="67">
        <v>65</v>
      </c>
      <c r="H53" s="66">
        <v>0</v>
      </c>
      <c r="I53" s="67">
        <v>0</v>
      </c>
      <c r="J53" s="67">
        <v>0</v>
      </c>
      <c r="K53" s="66">
        <v>0</v>
      </c>
      <c r="L53" s="67">
        <v>0</v>
      </c>
      <c r="M53" s="67">
        <v>0</v>
      </c>
      <c r="N53" s="66">
        <f t="shared" si="6"/>
        <v>7</v>
      </c>
      <c r="O53" s="67">
        <f t="shared" si="6"/>
        <v>77</v>
      </c>
      <c r="P53" s="67">
        <f t="shared" si="5"/>
        <v>84</v>
      </c>
    </row>
    <row r="54" spans="1:16" s="52" customFormat="1" ht="10.5" customHeight="1">
      <c r="A54" s="37" t="s">
        <v>386</v>
      </c>
      <c r="B54" s="66">
        <v>0</v>
      </c>
      <c r="C54" s="67">
        <v>0</v>
      </c>
      <c r="D54" s="67">
        <v>0</v>
      </c>
      <c r="E54" s="66">
        <v>0</v>
      </c>
      <c r="F54" s="67">
        <v>0</v>
      </c>
      <c r="G54" s="67">
        <v>0</v>
      </c>
      <c r="H54" s="66">
        <v>3</v>
      </c>
      <c r="I54" s="67">
        <v>0</v>
      </c>
      <c r="J54" s="67">
        <v>3</v>
      </c>
      <c r="K54" s="66">
        <v>0</v>
      </c>
      <c r="L54" s="67">
        <v>0</v>
      </c>
      <c r="M54" s="67">
        <v>0</v>
      </c>
      <c r="N54" s="66">
        <f t="shared" si="6"/>
        <v>3</v>
      </c>
      <c r="O54" s="67">
        <f t="shared" si="6"/>
        <v>0</v>
      </c>
      <c r="P54" s="67">
        <f t="shared" si="5"/>
        <v>3</v>
      </c>
    </row>
    <row r="55" spans="1:16" ht="10.5" customHeight="1">
      <c r="A55" s="68" t="s">
        <v>8</v>
      </c>
      <c r="B55" s="69">
        <f aca="true" t="shared" si="7" ref="B55:P55">SUM(B47:B54)</f>
        <v>1</v>
      </c>
      <c r="C55" s="70">
        <f t="shared" si="7"/>
        <v>18</v>
      </c>
      <c r="D55" s="70">
        <f t="shared" si="7"/>
        <v>19</v>
      </c>
      <c r="E55" s="69">
        <f t="shared" si="7"/>
        <v>6</v>
      </c>
      <c r="F55" s="70">
        <f t="shared" si="7"/>
        <v>59</v>
      </c>
      <c r="G55" s="70">
        <f t="shared" si="7"/>
        <v>65</v>
      </c>
      <c r="H55" s="69">
        <f t="shared" si="7"/>
        <v>31</v>
      </c>
      <c r="I55" s="70">
        <f t="shared" si="7"/>
        <v>0</v>
      </c>
      <c r="J55" s="70">
        <f t="shared" si="7"/>
        <v>31</v>
      </c>
      <c r="K55" s="69">
        <f t="shared" si="7"/>
        <v>16</v>
      </c>
      <c r="L55" s="70">
        <f t="shared" si="7"/>
        <v>0</v>
      </c>
      <c r="M55" s="70">
        <f t="shared" si="7"/>
        <v>16</v>
      </c>
      <c r="N55" s="69">
        <f t="shared" si="7"/>
        <v>54</v>
      </c>
      <c r="O55" s="70">
        <f t="shared" si="7"/>
        <v>77</v>
      </c>
      <c r="P55" s="70">
        <f t="shared" si="7"/>
        <v>131</v>
      </c>
    </row>
  </sheetData>
  <sheetProtection/>
  <mergeCells count="4">
    <mergeCell ref="B10:D10"/>
    <mergeCell ref="B11:D11"/>
    <mergeCell ref="B44:D44"/>
    <mergeCell ref="B45:D45"/>
  </mergeCells>
  <printOptions horizontalCentered="1"/>
  <pageMargins left="0" right="0" top="0.3937007874015748" bottom="0.3937007874015748" header="0.11811023622047245" footer="0.11811023622047245"/>
  <pageSetup fitToHeight="1" fitToWidth="1" horizontalDpi="1200" verticalDpi="1200" orientation="landscape" paperSize="9" scale="91"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P33"/>
  <sheetViews>
    <sheetView zoomScale="115" zoomScaleNormal="115" zoomScalePageLayoutView="0" workbookViewId="0" topLeftCell="A1">
      <selection activeCell="A58" sqref="A58"/>
    </sheetView>
  </sheetViews>
  <sheetFormatPr defaultColWidth="10.66015625" defaultRowHeight="11.25"/>
  <cols>
    <col min="1" max="1" width="33.16015625" style="1" customWidth="1"/>
    <col min="2" max="3" width="8.83203125" style="1" customWidth="1"/>
    <col min="4" max="16" width="8.83203125" style="2" customWidth="1"/>
    <col min="17" max="16384" width="10.66015625" style="2" customWidth="1"/>
  </cols>
  <sheetData>
    <row r="1" ht="10.5">
      <c r="A1" s="41"/>
    </row>
    <row r="2" spans="1:16" ht="10.5">
      <c r="A2" s="3" t="s">
        <v>33</v>
      </c>
      <c r="B2" s="4"/>
      <c r="C2" s="4"/>
      <c r="D2" s="5"/>
      <c r="E2" s="5"/>
      <c r="F2" s="5"/>
      <c r="G2" s="5"/>
      <c r="H2" s="5"/>
      <c r="I2" s="5"/>
      <c r="J2" s="5"/>
      <c r="K2" s="5"/>
      <c r="L2" s="5"/>
      <c r="M2" s="5"/>
      <c r="N2" s="5"/>
      <c r="O2" s="5"/>
      <c r="P2" s="5"/>
    </row>
    <row r="3" spans="1:16" s="271" customFormat="1" ht="12">
      <c r="A3" s="267" t="s">
        <v>463</v>
      </c>
      <c r="B3" s="268"/>
      <c r="C3" s="268"/>
      <c r="D3" s="269"/>
      <c r="E3" s="269"/>
      <c r="F3" s="269"/>
      <c r="G3" s="269"/>
      <c r="H3" s="269"/>
      <c r="I3" s="269"/>
      <c r="J3" s="269"/>
      <c r="K3" s="269"/>
      <c r="L3" s="269"/>
      <c r="M3" s="269"/>
      <c r="N3" s="269"/>
      <c r="O3" s="269"/>
      <c r="P3" s="269"/>
    </row>
    <row r="4" spans="1:16" ht="9" customHeight="1">
      <c r="A4" s="4"/>
      <c r="B4" s="4"/>
      <c r="C4" s="4"/>
      <c r="D4" s="5"/>
      <c r="E4" s="5"/>
      <c r="F4" s="5"/>
      <c r="G4" s="5"/>
      <c r="H4" s="5"/>
      <c r="I4" s="5"/>
      <c r="J4" s="5"/>
      <c r="K4" s="5"/>
      <c r="L4" s="5"/>
      <c r="M4" s="5"/>
      <c r="N4" s="5"/>
      <c r="O4" s="5"/>
      <c r="P4" s="5"/>
    </row>
    <row r="5" spans="1:16" ht="10.5">
      <c r="A5" s="3" t="s">
        <v>133</v>
      </c>
      <c r="B5" s="4"/>
      <c r="C5" s="4"/>
      <c r="D5" s="5"/>
      <c r="E5" s="5"/>
      <c r="F5" s="5"/>
      <c r="G5" s="5"/>
      <c r="H5" s="5"/>
      <c r="I5" s="5"/>
      <c r="J5" s="5"/>
      <c r="K5" s="5"/>
      <c r="L5" s="5"/>
      <c r="M5" s="5"/>
      <c r="N5" s="5"/>
      <c r="O5" s="5"/>
      <c r="P5" s="5"/>
    </row>
    <row r="6" spans="1:16" ht="10.5">
      <c r="A6" s="3" t="s">
        <v>134</v>
      </c>
      <c r="B6" s="4"/>
      <c r="C6" s="4"/>
      <c r="D6" s="5"/>
      <c r="E6" s="5"/>
      <c r="F6" s="5"/>
      <c r="G6" s="5"/>
      <c r="H6" s="5"/>
      <c r="I6" s="5"/>
      <c r="J6" s="5"/>
      <c r="K6" s="5"/>
      <c r="L6" s="5"/>
      <c r="M6" s="5"/>
      <c r="N6" s="5"/>
      <c r="O6" s="5"/>
      <c r="P6" s="5"/>
    </row>
    <row r="7" spans="1:16" ht="10.5">
      <c r="A7" s="3"/>
      <c r="B7" s="4"/>
      <c r="C7" s="4"/>
      <c r="D7" s="5"/>
      <c r="E7" s="5"/>
      <c r="F7" s="5"/>
      <c r="G7" s="5"/>
      <c r="H7" s="5"/>
      <c r="I7" s="5"/>
      <c r="J7" s="5"/>
      <c r="K7" s="5"/>
      <c r="L7" s="5"/>
      <c r="M7" s="5"/>
      <c r="N7" s="5"/>
      <c r="O7" s="5"/>
      <c r="P7" s="5"/>
    </row>
    <row r="8" spans="1:16" ht="10.5">
      <c r="A8" s="3" t="s">
        <v>87</v>
      </c>
      <c r="B8" s="4"/>
      <c r="C8" s="4"/>
      <c r="D8" s="5"/>
      <c r="E8" s="5"/>
      <c r="F8" s="5"/>
      <c r="G8" s="5"/>
      <c r="H8" s="5"/>
      <c r="I8" s="5"/>
      <c r="J8" s="5"/>
      <c r="K8" s="5"/>
      <c r="L8" s="5"/>
      <c r="M8" s="5"/>
      <c r="N8" s="5"/>
      <c r="O8" s="5"/>
      <c r="P8" s="5"/>
    </row>
    <row r="9" spans="1:4" ht="10.5" customHeight="1" thickBot="1">
      <c r="A9" s="31"/>
      <c r="B9" s="4"/>
      <c r="C9" s="4"/>
      <c r="D9" s="5"/>
    </row>
    <row r="10" spans="1:16" s="16" customFormat="1" ht="12.75" customHeight="1">
      <c r="A10" s="6"/>
      <c r="B10" s="299" t="s">
        <v>36</v>
      </c>
      <c r="C10" s="300"/>
      <c r="D10" s="301"/>
      <c r="E10" s="8"/>
      <c r="F10" s="7" t="s">
        <v>24</v>
      </c>
      <c r="G10" s="9"/>
      <c r="H10" s="8"/>
      <c r="I10" s="7" t="s">
        <v>25</v>
      </c>
      <c r="J10" s="9"/>
      <c r="K10" s="8"/>
      <c r="L10" s="7" t="s">
        <v>26</v>
      </c>
      <c r="M10" s="9"/>
      <c r="N10" s="8"/>
      <c r="O10" s="7" t="s">
        <v>8</v>
      </c>
      <c r="P10" s="10"/>
    </row>
    <row r="11" spans="1:16" s="16" customFormat="1" ht="12.75" customHeight="1">
      <c r="A11" s="11"/>
      <c r="B11" s="302" t="s">
        <v>38</v>
      </c>
      <c r="C11" s="303"/>
      <c r="D11" s="304"/>
      <c r="E11" s="12"/>
      <c r="F11" s="13"/>
      <c r="G11" s="14"/>
      <c r="H11" s="12"/>
      <c r="I11" s="13"/>
      <c r="J11" s="14"/>
      <c r="K11" s="12"/>
      <c r="L11" s="13"/>
      <c r="M11" s="14"/>
      <c r="N11" s="12"/>
      <c r="O11" s="13"/>
      <c r="P11" s="14"/>
    </row>
    <row r="12" spans="1:16" s="20" customFormat="1" ht="10.5">
      <c r="A12" s="15" t="s">
        <v>40</v>
      </c>
      <c r="B12" s="17" t="s">
        <v>41</v>
      </c>
      <c r="C12" s="18" t="s">
        <v>42</v>
      </c>
      <c r="D12" s="19" t="s">
        <v>8</v>
      </c>
      <c r="E12" s="17" t="s">
        <v>41</v>
      </c>
      <c r="F12" s="18" t="s">
        <v>42</v>
      </c>
      <c r="G12" s="19" t="s">
        <v>8</v>
      </c>
      <c r="H12" s="17" t="s">
        <v>41</v>
      </c>
      <c r="I12" s="18" t="s">
        <v>42</v>
      </c>
      <c r="J12" s="19" t="s">
        <v>8</v>
      </c>
      <c r="K12" s="17" t="s">
        <v>41</v>
      </c>
      <c r="L12" s="18" t="s">
        <v>42</v>
      </c>
      <c r="M12" s="19" t="s">
        <v>8</v>
      </c>
      <c r="N12" s="17" t="s">
        <v>41</v>
      </c>
      <c r="O12" s="18" t="s">
        <v>42</v>
      </c>
      <c r="P12" s="19" t="s">
        <v>8</v>
      </c>
    </row>
    <row r="13" spans="1:16" s="16" customFormat="1" ht="10.5">
      <c r="A13" s="21" t="s">
        <v>88</v>
      </c>
      <c r="B13" s="22">
        <v>359</v>
      </c>
      <c r="C13" s="23">
        <v>439</v>
      </c>
      <c r="D13" s="23">
        <v>798</v>
      </c>
      <c r="E13" s="22">
        <v>1489</v>
      </c>
      <c r="F13" s="23">
        <v>2096</v>
      </c>
      <c r="G13" s="23">
        <v>3585</v>
      </c>
      <c r="H13" s="22">
        <v>10</v>
      </c>
      <c r="I13" s="23">
        <v>18</v>
      </c>
      <c r="J13" s="23">
        <v>28</v>
      </c>
      <c r="K13" s="22">
        <v>39</v>
      </c>
      <c r="L13" s="23">
        <v>36</v>
      </c>
      <c r="M13" s="23">
        <v>75</v>
      </c>
      <c r="N13" s="22">
        <f>B13+E13+H13+K13</f>
        <v>1897</v>
      </c>
      <c r="O13" s="23">
        <f>C13+F13+I13+L13</f>
        <v>2589</v>
      </c>
      <c r="P13" s="23">
        <f aca="true" t="shared" si="0" ref="P13:P32">SUM(N13:O13)</f>
        <v>4486</v>
      </c>
    </row>
    <row r="14" spans="1:16" ht="10.5">
      <c r="A14" s="11" t="s">
        <v>313</v>
      </c>
      <c r="B14" s="24">
        <v>183</v>
      </c>
      <c r="C14" s="25">
        <v>135</v>
      </c>
      <c r="D14" s="25">
        <v>318</v>
      </c>
      <c r="E14" s="24">
        <v>162</v>
      </c>
      <c r="F14" s="25">
        <v>165</v>
      </c>
      <c r="G14" s="25">
        <v>327</v>
      </c>
      <c r="H14" s="24">
        <v>0</v>
      </c>
      <c r="I14" s="25">
        <v>0</v>
      </c>
      <c r="J14" s="25">
        <v>0</v>
      </c>
      <c r="K14" s="24">
        <v>0</v>
      </c>
      <c r="L14" s="25">
        <v>0</v>
      </c>
      <c r="M14" s="25">
        <v>0</v>
      </c>
      <c r="N14" s="24">
        <f aca="true" t="shared" si="1" ref="N14:N33">B14+E14+H14+K14</f>
        <v>345</v>
      </c>
      <c r="O14" s="25">
        <f aca="true" t="shared" si="2" ref="O14:O33">C14+F14+I14+L14</f>
        <v>300</v>
      </c>
      <c r="P14" s="25">
        <f t="shared" si="0"/>
        <v>645</v>
      </c>
    </row>
    <row r="15" spans="1:16" ht="10.5">
      <c r="A15" s="11" t="s">
        <v>89</v>
      </c>
      <c r="B15" s="24">
        <v>61</v>
      </c>
      <c r="C15" s="25">
        <v>56</v>
      </c>
      <c r="D15" s="25">
        <v>117</v>
      </c>
      <c r="E15" s="24">
        <v>479</v>
      </c>
      <c r="F15" s="25">
        <v>517</v>
      </c>
      <c r="G15" s="25">
        <v>996</v>
      </c>
      <c r="H15" s="24">
        <v>3</v>
      </c>
      <c r="I15" s="25">
        <v>2</v>
      </c>
      <c r="J15" s="25">
        <v>5</v>
      </c>
      <c r="K15" s="24">
        <v>5</v>
      </c>
      <c r="L15" s="25">
        <v>3</v>
      </c>
      <c r="M15" s="25">
        <v>8</v>
      </c>
      <c r="N15" s="24">
        <f t="shared" si="1"/>
        <v>548</v>
      </c>
      <c r="O15" s="25">
        <f t="shared" si="2"/>
        <v>578</v>
      </c>
      <c r="P15" s="25">
        <f t="shared" si="0"/>
        <v>1126</v>
      </c>
    </row>
    <row r="16" spans="1:16" ht="10.5">
      <c r="A16" s="11" t="s">
        <v>48</v>
      </c>
      <c r="B16" s="24">
        <v>6</v>
      </c>
      <c r="C16" s="25">
        <v>18</v>
      </c>
      <c r="D16" s="25">
        <v>24</v>
      </c>
      <c r="E16" s="24">
        <v>61</v>
      </c>
      <c r="F16" s="25">
        <v>103</v>
      </c>
      <c r="G16" s="25">
        <v>164</v>
      </c>
      <c r="H16" s="24">
        <v>0</v>
      </c>
      <c r="I16" s="25">
        <v>0</v>
      </c>
      <c r="J16" s="25">
        <v>0</v>
      </c>
      <c r="K16" s="24">
        <v>0</v>
      </c>
      <c r="L16" s="25">
        <v>0</v>
      </c>
      <c r="M16" s="25">
        <v>0</v>
      </c>
      <c r="N16" s="24">
        <f t="shared" si="1"/>
        <v>67</v>
      </c>
      <c r="O16" s="25">
        <f t="shared" si="2"/>
        <v>121</v>
      </c>
      <c r="P16" s="25">
        <f>SUM(N16:O16)</f>
        <v>188</v>
      </c>
    </row>
    <row r="17" spans="1:16" ht="10.5">
      <c r="A17" s="11" t="s">
        <v>306</v>
      </c>
      <c r="B17" s="24">
        <v>0</v>
      </c>
      <c r="C17" s="25">
        <v>1</v>
      </c>
      <c r="D17" s="25">
        <v>1</v>
      </c>
      <c r="E17" s="24">
        <v>4</v>
      </c>
      <c r="F17" s="25">
        <v>2</v>
      </c>
      <c r="G17" s="25">
        <v>6</v>
      </c>
      <c r="H17" s="24">
        <v>0</v>
      </c>
      <c r="I17" s="25">
        <v>0</v>
      </c>
      <c r="J17" s="25">
        <v>0</v>
      </c>
      <c r="K17" s="24">
        <v>0</v>
      </c>
      <c r="L17" s="25">
        <v>0</v>
      </c>
      <c r="M17" s="25">
        <v>0</v>
      </c>
      <c r="N17" s="24">
        <f t="shared" si="1"/>
        <v>4</v>
      </c>
      <c r="O17" s="25">
        <f t="shared" si="2"/>
        <v>3</v>
      </c>
      <c r="P17" s="25">
        <f>SUM(N17:O17)</f>
        <v>7</v>
      </c>
    </row>
    <row r="18" spans="1:16" ht="10.5">
      <c r="A18" s="11" t="s">
        <v>135</v>
      </c>
      <c r="B18" s="24">
        <v>1</v>
      </c>
      <c r="C18" s="25">
        <v>3</v>
      </c>
      <c r="D18" s="25">
        <v>4</v>
      </c>
      <c r="E18" s="24">
        <v>11</v>
      </c>
      <c r="F18" s="25">
        <v>13</v>
      </c>
      <c r="G18" s="25">
        <v>24</v>
      </c>
      <c r="H18" s="24">
        <v>0</v>
      </c>
      <c r="I18" s="25">
        <v>0</v>
      </c>
      <c r="J18" s="25">
        <v>0</v>
      </c>
      <c r="K18" s="24">
        <v>0</v>
      </c>
      <c r="L18" s="25">
        <v>0</v>
      </c>
      <c r="M18" s="25">
        <v>0</v>
      </c>
      <c r="N18" s="24">
        <f t="shared" si="1"/>
        <v>12</v>
      </c>
      <c r="O18" s="25">
        <f t="shared" si="2"/>
        <v>16</v>
      </c>
      <c r="P18" s="25">
        <f t="shared" si="0"/>
        <v>28</v>
      </c>
    </row>
    <row r="19" spans="1:16" ht="10.5">
      <c r="A19" s="11" t="s">
        <v>90</v>
      </c>
      <c r="B19" s="24">
        <v>1</v>
      </c>
      <c r="C19" s="25">
        <v>2</v>
      </c>
      <c r="D19" s="25">
        <v>3</v>
      </c>
      <c r="E19" s="24">
        <v>113</v>
      </c>
      <c r="F19" s="25">
        <v>137</v>
      </c>
      <c r="G19" s="25">
        <v>250</v>
      </c>
      <c r="H19" s="24">
        <v>0</v>
      </c>
      <c r="I19" s="25">
        <v>0</v>
      </c>
      <c r="J19" s="25">
        <v>0</v>
      </c>
      <c r="K19" s="24">
        <v>0</v>
      </c>
      <c r="L19" s="25">
        <v>0</v>
      </c>
      <c r="M19" s="25">
        <v>0</v>
      </c>
      <c r="N19" s="24">
        <f t="shared" si="1"/>
        <v>114</v>
      </c>
      <c r="O19" s="25">
        <f t="shared" si="2"/>
        <v>139</v>
      </c>
      <c r="P19" s="25">
        <f t="shared" si="0"/>
        <v>253</v>
      </c>
    </row>
    <row r="20" spans="1:16" ht="10.5">
      <c r="A20" s="11" t="s">
        <v>264</v>
      </c>
      <c r="B20" s="24">
        <v>379</v>
      </c>
      <c r="C20" s="25">
        <v>923</v>
      </c>
      <c r="D20" s="25">
        <v>1302</v>
      </c>
      <c r="E20" s="24">
        <v>583</v>
      </c>
      <c r="F20" s="25">
        <v>2399</v>
      </c>
      <c r="G20" s="25">
        <v>2982</v>
      </c>
      <c r="H20" s="24">
        <v>4</v>
      </c>
      <c r="I20" s="25">
        <v>28</v>
      </c>
      <c r="J20" s="25">
        <v>32</v>
      </c>
      <c r="K20" s="24">
        <v>33</v>
      </c>
      <c r="L20" s="25">
        <v>94</v>
      </c>
      <c r="M20" s="25">
        <v>127</v>
      </c>
      <c r="N20" s="24">
        <f t="shared" si="1"/>
        <v>999</v>
      </c>
      <c r="O20" s="25">
        <f t="shared" si="2"/>
        <v>3444</v>
      </c>
      <c r="P20" s="25">
        <f>SUM(N20:O20)</f>
        <v>4443</v>
      </c>
    </row>
    <row r="21" spans="1:16" ht="10.5">
      <c r="A21" s="11" t="s">
        <v>91</v>
      </c>
      <c r="B21" s="24">
        <v>57</v>
      </c>
      <c r="C21" s="25">
        <v>149</v>
      </c>
      <c r="D21" s="25">
        <v>206</v>
      </c>
      <c r="E21" s="24">
        <v>255</v>
      </c>
      <c r="F21" s="25">
        <v>624</v>
      </c>
      <c r="G21" s="25">
        <v>879</v>
      </c>
      <c r="H21" s="24">
        <v>1</v>
      </c>
      <c r="I21" s="25">
        <v>1</v>
      </c>
      <c r="J21" s="25">
        <v>2</v>
      </c>
      <c r="K21" s="24">
        <v>2</v>
      </c>
      <c r="L21" s="25">
        <v>34</v>
      </c>
      <c r="M21" s="25">
        <v>36</v>
      </c>
      <c r="N21" s="24">
        <f t="shared" si="1"/>
        <v>315</v>
      </c>
      <c r="O21" s="25">
        <f t="shared" si="2"/>
        <v>808</v>
      </c>
      <c r="P21" s="25">
        <f>SUM(N21:O21)</f>
        <v>1123</v>
      </c>
    </row>
    <row r="22" spans="1:16" ht="10.5">
      <c r="A22" s="11" t="s">
        <v>136</v>
      </c>
      <c r="B22" s="24">
        <v>49</v>
      </c>
      <c r="C22" s="25">
        <v>107</v>
      </c>
      <c r="D22" s="25">
        <v>156</v>
      </c>
      <c r="E22" s="24">
        <v>288</v>
      </c>
      <c r="F22" s="25">
        <v>556</v>
      </c>
      <c r="G22" s="25">
        <v>844</v>
      </c>
      <c r="H22" s="24">
        <v>0</v>
      </c>
      <c r="I22" s="25">
        <v>0</v>
      </c>
      <c r="J22" s="25">
        <v>0</v>
      </c>
      <c r="K22" s="24">
        <v>0</v>
      </c>
      <c r="L22" s="25">
        <v>6</v>
      </c>
      <c r="M22" s="25">
        <v>6</v>
      </c>
      <c r="N22" s="24">
        <f t="shared" si="1"/>
        <v>337</v>
      </c>
      <c r="O22" s="25">
        <f t="shared" si="2"/>
        <v>669</v>
      </c>
      <c r="P22" s="25">
        <f t="shared" si="0"/>
        <v>1006</v>
      </c>
    </row>
    <row r="23" spans="1:16" ht="10.5">
      <c r="A23" s="11" t="s">
        <v>92</v>
      </c>
      <c r="B23" s="24">
        <v>87</v>
      </c>
      <c r="C23" s="25">
        <v>122</v>
      </c>
      <c r="D23" s="25">
        <v>209</v>
      </c>
      <c r="E23" s="24">
        <v>702</v>
      </c>
      <c r="F23" s="25">
        <v>963</v>
      </c>
      <c r="G23" s="25">
        <v>1665</v>
      </c>
      <c r="H23" s="24">
        <v>3</v>
      </c>
      <c r="I23" s="25">
        <v>2</v>
      </c>
      <c r="J23" s="25">
        <v>5</v>
      </c>
      <c r="K23" s="24">
        <v>8</v>
      </c>
      <c r="L23" s="25">
        <v>18</v>
      </c>
      <c r="M23" s="25">
        <v>26</v>
      </c>
      <c r="N23" s="24">
        <f t="shared" si="1"/>
        <v>800</v>
      </c>
      <c r="O23" s="25">
        <f t="shared" si="2"/>
        <v>1105</v>
      </c>
      <c r="P23" s="25">
        <f t="shared" si="0"/>
        <v>1905</v>
      </c>
    </row>
    <row r="24" spans="1:16" ht="10.5">
      <c r="A24" s="11" t="s">
        <v>296</v>
      </c>
      <c r="B24" s="24">
        <v>6</v>
      </c>
      <c r="C24" s="25">
        <v>4</v>
      </c>
      <c r="D24" s="25">
        <v>10</v>
      </c>
      <c r="E24" s="24">
        <v>1</v>
      </c>
      <c r="F24" s="25">
        <v>1</v>
      </c>
      <c r="G24" s="25">
        <v>2</v>
      </c>
      <c r="H24" s="24">
        <v>0</v>
      </c>
      <c r="I24" s="25">
        <v>0</v>
      </c>
      <c r="J24" s="25">
        <v>0</v>
      </c>
      <c r="K24" s="24">
        <v>5</v>
      </c>
      <c r="L24" s="25">
        <v>2</v>
      </c>
      <c r="M24" s="25">
        <v>7</v>
      </c>
      <c r="N24" s="24">
        <f t="shared" si="1"/>
        <v>12</v>
      </c>
      <c r="O24" s="25">
        <f t="shared" si="2"/>
        <v>7</v>
      </c>
      <c r="P24" s="25">
        <f t="shared" si="0"/>
        <v>19</v>
      </c>
    </row>
    <row r="25" spans="1:16" ht="10.5">
      <c r="A25" s="11" t="s">
        <v>137</v>
      </c>
      <c r="B25" s="24">
        <v>91</v>
      </c>
      <c r="C25" s="25">
        <v>126</v>
      </c>
      <c r="D25" s="25">
        <v>217</v>
      </c>
      <c r="E25" s="24">
        <v>490</v>
      </c>
      <c r="F25" s="25">
        <v>839</v>
      </c>
      <c r="G25" s="25">
        <v>1329</v>
      </c>
      <c r="H25" s="24">
        <v>9</v>
      </c>
      <c r="I25" s="25">
        <v>12</v>
      </c>
      <c r="J25" s="25">
        <v>21</v>
      </c>
      <c r="K25" s="24">
        <v>14</v>
      </c>
      <c r="L25" s="25">
        <v>28</v>
      </c>
      <c r="M25" s="25">
        <v>42</v>
      </c>
      <c r="N25" s="24">
        <f t="shared" si="1"/>
        <v>604</v>
      </c>
      <c r="O25" s="25">
        <f t="shared" si="2"/>
        <v>1005</v>
      </c>
      <c r="P25" s="25">
        <f t="shared" si="0"/>
        <v>1609</v>
      </c>
    </row>
    <row r="26" spans="1:16" ht="10.5">
      <c r="A26" s="11" t="s">
        <v>93</v>
      </c>
      <c r="B26" s="24">
        <v>0</v>
      </c>
      <c r="C26" s="25">
        <v>1</v>
      </c>
      <c r="D26" s="25">
        <v>1</v>
      </c>
      <c r="E26" s="24">
        <v>31</v>
      </c>
      <c r="F26" s="25">
        <v>126</v>
      </c>
      <c r="G26" s="25">
        <v>157</v>
      </c>
      <c r="H26" s="24">
        <v>0</v>
      </c>
      <c r="I26" s="25">
        <v>0</v>
      </c>
      <c r="J26" s="25">
        <v>0</v>
      </c>
      <c r="K26" s="24">
        <v>0</v>
      </c>
      <c r="L26" s="25">
        <v>0</v>
      </c>
      <c r="M26" s="25">
        <v>0</v>
      </c>
      <c r="N26" s="24">
        <f t="shared" si="1"/>
        <v>31</v>
      </c>
      <c r="O26" s="25">
        <f t="shared" si="2"/>
        <v>127</v>
      </c>
      <c r="P26" s="25">
        <f t="shared" si="0"/>
        <v>158</v>
      </c>
    </row>
    <row r="27" spans="1:16" ht="10.5">
      <c r="A27" s="11" t="s">
        <v>54</v>
      </c>
      <c r="B27" s="24">
        <v>0</v>
      </c>
      <c r="C27" s="25">
        <v>0</v>
      </c>
      <c r="D27" s="25">
        <v>0</v>
      </c>
      <c r="E27" s="24">
        <v>53</v>
      </c>
      <c r="F27" s="25">
        <v>96</v>
      </c>
      <c r="G27" s="25">
        <v>149</v>
      </c>
      <c r="H27" s="24">
        <v>0</v>
      </c>
      <c r="I27" s="25">
        <v>0</v>
      </c>
      <c r="J27" s="25">
        <v>0</v>
      </c>
      <c r="K27" s="24">
        <v>0</v>
      </c>
      <c r="L27" s="25">
        <v>0</v>
      </c>
      <c r="M27" s="25">
        <v>0</v>
      </c>
      <c r="N27" s="24">
        <f t="shared" si="1"/>
        <v>53</v>
      </c>
      <c r="O27" s="25">
        <f t="shared" si="2"/>
        <v>96</v>
      </c>
      <c r="P27" s="25">
        <f t="shared" si="0"/>
        <v>149</v>
      </c>
    </row>
    <row r="28" spans="1:16" ht="10.5">
      <c r="A28" s="11" t="s">
        <v>353</v>
      </c>
      <c r="B28" s="24">
        <v>146</v>
      </c>
      <c r="C28" s="25">
        <v>81</v>
      </c>
      <c r="D28" s="25">
        <v>227</v>
      </c>
      <c r="E28" s="24">
        <v>145</v>
      </c>
      <c r="F28" s="25">
        <v>93</v>
      </c>
      <c r="G28" s="25">
        <v>238</v>
      </c>
      <c r="H28" s="24">
        <v>4</v>
      </c>
      <c r="I28" s="25">
        <v>5</v>
      </c>
      <c r="J28" s="25">
        <v>9</v>
      </c>
      <c r="K28" s="24">
        <v>13</v>
      </c>
      <c r="L28" s="25">
        <v>5</v>
      </c>
      <c r="M28" s="25">
        <v>18</v>
      </c>
      <c r="N28" s="24">
        <f t="shared" si="1"/>
        <v>308</v>
      </c>
      <c r="O28" s="25">
        <f t="shared" si="2"/>
        <v>184</v>
      </c>
      <c r="P28" s="25">
        <f t="shared" si="0"/>
        <v>492</v>
      </c>
    </row>
    <row r="29" spans="1:16" ht="10.5">
      <c r="A29" s="11" t="s">
        <v>94</v>
      </c>
      <c r="B29" s="24">
        <v>10</v>
      </c>
      <c r="C29" s="25">
        <v>4</v>
      </c>
      <c r="D29" s="25">
        <v>14</v>
      </c>
      <c r="E29" s="24">
        <v>3</v>
      </c>
      <c r="F29" s="25">
        <v>3</v>
      </c>
      <c r="G29" s="25">
        <v>6</v>
      </c>
      <c r="H29" s="24">
        <v>0</v>
      </c>
      <c r="I29" s="25">
        <v>0</v>
      </c>
      <c r="J29" s="25">
        <v>0</v>
      </c>
      <c r="K29" s="24">
        <v>10</v>
      </c>
      <c r="L29" s="25">
        <v>6</v>
      </c>
      <c r="M29" s="25">
        <v>16</v>
      </c>
      <c r="N29" s="24">
        <f t="shared" si="1"/>
        <v>23</v>
      </c>
      <c r="O29" s="25">
        <f t="shared" si="2"/>
        <v>13</v>
      </c>
      <c r="P29" s="25">
        <f t="shared" si="0"/>
        <v>36</v>
      </c>
    </row>
    <row r="30" spans="1:16" ht="10.5">
      <c r="A30" s="11" t="s">
        <v>138</v>
      </c>
      <c r="B30" s="24">
        <v>446</v>
      </c>
      <c r="C30" s="25">
        <v>359</v>
      </c>
      <c r="D30" s="25">
        <v>805</v>
      </c>
      <c r="E30" s="24">
        <v>3171</v>
      </c>
      <c r="F30" s="25">
        <v>2701</v>
      </c>
      <c r="G30" s="25">
        <v>5872</v>
      </c>
      <c r="H30" s="24">
        <v>7</v>
      </c>
      <c r="I30" s="25">
        <v>0</v>
      </c>
      <c r="J30" s="25">
        <v>7</v>
      </c>
      <c r="K30" s="24">
        <v>86</v>
      </c>
      <c r="L30" s="25">
        <v>52</v>
      </c>
      <c r="M30" s="25">
        <v>138</v>
      </c>
      <c r="N30" s="24">
        <f t="shared" si="1"/>
        <v>3710</v>
      </c>
      <c r="O30" s="25">
        <f t="shared" si="2"/>
        <v>3112</v>
      </c>
      <c r="P30" s="25">
        <f t="shared" si="0"/>
        <v>6822</v>
      </c>
    </row>
    <row r="31" spans="1:16" ht="10.5">
      <c r="A31" s="11" t="s">
        <v>297</v>
      </c>
      <c r="B31" s="24">
        <v>2</v>
      </c>
      <c r="C31" s="25">
        <v>0</v>
      </c>
      <c r="D31" s="25">
        <v>2</v>
      </c>
      <c r="E31" s="24">
        <v>2</v>
      </c>
      <c r="F31" s="25">
        <v>1</v>
      </c>
      <c r="G31" s="25">
        <v>3</v>
      </c>
      <c r="H31" s="24">
        <v>0</v>
      </c>
      <c r="I31" s="25">
        <v>0</v>
      </c>
      <c r="J31" s="25">
        <v>0</v>
      </c>
      <c r="K31" s="24">
        <v>0</v>
      </c>
      <c r="L31" s="25">
        <v>0</v>
      </c>
      <c r="M31" s="25">
        <v>0</v>
      </c>
      <c r="N31" s="24">
        <f t="shared" si="1"/>
        <v>4</v>
      </c>
      <c r="O31" s="25">
        <f t="shared" si="2"/>
        <v>1</v>
      </c>
      <c r="P31" s="25">
        <f t="shared" si="0"/>
        <v>5</v>
      </c>
    </row>
    <row r="32" spans="1:16" ht="10.5">
      <c r="A32" s="11" t="s">
        <v>57</v>
      </c>
      <c r="B32" s="24">
        <v>0</v>
      </c>
      <c r="C32" s="25">
        <v>0</v>
      </c>
      <c r="D32" s="25">
        <v>0</v>
      </c>
      <c r="E32" s="24">
        <v>3</v>
      </c>
      <c r="F32" s="25">
        <v>30</v>
      </c>
      <c r="G32" s="25">
        <v>33</v>
      </c>
      <c r="H32" s="24">
        <v>0</v>
      </c>
      <c r="I32" s="25">
        <v>0</v>
      </c>
      <c r="J32" s="25">
        <v>0</v>
      </c>
      <c r="K32" s="24">
        <v>0</v>
      </c>
      <c r="L32" s="25">
        <v>0</v>
      </c>
      <c r="M32" s="25">
        <v>0</v>
      </c>
      <c r="N32" s="24">
        <f t="shared" si="1"/>
        <v>3</v>
      </c>
      <c r="O32" s="25">
        <f t="shared" si="2"/>
        <v>30</v>
      </c>
      <c r="P32" s="25">
        <f t="shared" si="0"/>
        <v>33</v>
      </c>
    </row>
    <row r="33" spans="1:16" s="26" customFormat="1" ht="10.5">
      <c r="A33" s="27" t="s">
        <v>8</v>
      </c>
      <c r="B33" s="28">
        <f aca="true" t="shared" si="3" ref="B33:P33">SUM(B13:B32)</f>
        <v>1884</v>
      </c>
      <c r="C33" s="29">
        <f t="shared" si="3"/>
        <v>2530</v>
      </c>
      <c r="D33" s="29">
        <f t="shared" si="3"/>
        <v>4414</v>
      </c>
      <c r="E33" s="28">
        <f t="shared" si="3"/>
        <v>8046</v>
      </c>
      <c r="F33" s="29">
        <f t="shared" si="3"/>
        <v>11465</v>
      </c>
      <c r="G33" s="29">
        <f t="shared" si="3"/>
        <v>19511</v>
      </c>
      <c r="H33" s="28">
        <f t="shared" si="3"/>
        <v>41</v>
      </c>
      <c r="I33" s="29">
        <f t="shared" si="3"/>
        <v>68</v>
      </c>
      <c r="J33" s="29">
        <f t="shared" si="3"/>
        <v>109</v>
      </c>
      <c r="K33" s="28">
        <f t="shared" si="3"/>
        <v>215</v>
      </c>
      <c r="L33" s="29">
        <f t="shared" si="3"/>
        <v>284</v>
      </c>
      <c r="M33" s="29">
        <f t="shared" si="3"/>
        <v>499</v>
      </c>
      <c r="N33" s="28">
        <f t="shared" si="1"/>
        <v>10186</v>
      </c>
      <c r="O33" s="29">
        <f t="shared" si="2"/>
        <v>14347</v>
      </c>
      <c r="P33" s="29">
        <f t="shared" si="3"/>
        <v>24533</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P25"/>
  <sheetViews>
    <sheetView zoomScale="115" zoomScaleNormal="115" zoomScalePageLayoutView="0" workbookViewId="0" topLeftCell="A1">
      <selection activeCell="A48" sqref="A48"/>
    </sheetView>
  </sheetViews>
  <sheetFormatPr defaultColWidth="10.66015625" defaultRowHeight="11.25"/>
  <cols>
    <col min="1" max="1" width="31.5" style="1" customWidth="1"/>
    <col min="2" max="3" width="8.66015625" style="1" customWidth="1"/>
    <col min="4" max="16" width="8.66015625" style="2" customWidth="1"/>
    <col min="17" max="16384" width="10.66015625" style="2" customWidth="1"/>
  </cols>
  <sheetData>
    <row r="1" ht="10.5">
      <c r="A1" s="41"/>
    </row>
    <row r="2" spans="1:16" ht="10.5">
      <c r="A2" s="3" t="s">
        <v>33</v>
      </c>
      <c r="B2" s="4"/>
      <c r="C2" s="4"/>
      <c r="D2" s="5"/>
      <c r="E2" s="5"/>
      <c r="F2" s="5"/>
      <c r="G2" s="5"/>
      <c r="H2" s="5"/>
      <c r="I2" s="5"/>
      <c r="J2" s="5"/>
      <c r="K2" s="5"/>
      <c r="L2" s="5"/>
      <c r="M2" s="5"/>
      <c r="N2" s="5"/>
      <c r="O2" s="5"/>
      <c r="P2" s="5"/>
    </row>
    <row r="3" spans="1:16" s="271" customFormat="1" ht="12">
      <c r="A3" s="267" t="s">
        <v>463</v>
      </c>
      <c r="B3" s="268"/>
      <c r="C3" s="268"/>
      <c r="D3" s="269"/>
      <c r="E3" s="269"/>
      <c r="F3" s="269"/>
      <c r="G3" s="269"/>
      <c r="H3" s="269"/>
      <c r="I3" s="269"/>
      <c r="J3" s="269"/>
      <c r="K3" s="269"/>
      <c r="L3" s="269"/>
      <c r="M3" s="269"/>
      <c r="N3" s="269"/>
      <c r="O3" s="269"/>
      <c r="P3" s="269"/>
    </row>
    <row r="4" spans="1:16" ht="9" customHeight="1">
      <c r="A4" s="4"/>
      <c r="B4" s="4"/>
      <c r="C4" s="4"/>
      <c r="D4" s="5"/>
      <c r="E4" s="5"/>
      <c r="F4" s="5"/>
      <c r="G4" s="5"/>
      <c r="H4" s="5"/>
      <c r="I4" s="5"/>
      <c r="J4" s="5"/>
      <c r="K4" s="5"/>
      <c r="L4" s="5"/>
      <c r="M4" s="5"/>
      <c r="N4" s="5"/>
      <c r="O4" s="5"/>
      <c r="P4" s="5"/>
    </row>
    <row r="5" spans="1:16" ht="10.5">
      <c r="A5" s="3" t="s">
        <v>133</v>
      </c>
      <c r="B5" s="4"/>
      <c r="C5" s="4"/>
      <c r="D5" s="5"/>
      <c r="E5" s="5"/>
      <c r="F5" s="5"/>
      <c r="G5" s="5"/>
      <c r="H5" s="5"/>
      <c r="I5" s="5"/>
      <c r="J5" s="5"/>
      <c r="K5" s="5"/>
      <c r="L5" s="5"/>
      <c r="M5" s="5"/>
      <c r="N5" s="5"/>
      <c r="O5" s="5"/>
      <c r="P5" s="5"/>
    </row>
    <row r="6" spans="1:16" ht="10.5">
      <c r="A6" s="3" t="s">
        <v>134</v>
      </c>
      <c r="B6" s="4"/>
      <c r="C6" s="4"/>
      <c r="D6" s="5"/>
      <c r="E6" s="5"/>
      <c r="F6" s="5"/>
      <c r="G6" s="5"/>
      <c r="H6" s="5"/>
      <c r="I6" s="5"/>
      <c r="J6" s="5"/>
      <c r="K6" s="5"/>
      <c r="L6" s="5"/>
      <c r="M6" s="5"/>
      <c r="N6" s="5"/>
      <c r="O6" s="5"/>
      <c r="P6" s="5"/>
    </row>
    <row r="7" spans="1:16" ht="10.5">
      <c r="A7" s="3"/>
      <c r="B7" s="4"/>
      <c r="C7" s="4"/>
      <c r="D7" s="5"/>
      <c r="E7" s="5"/>
      <c r="F7" s="5"/>
      <c r="G7" s="5"/>
      <c r="H7" s="5"/>
      <c r="I7" s="5"/>
      <c r="J7" s="5"/>
      <c r="K7" s="5"/>
      <c r="L7" s="5"/>
      <c r="M7" s="5"/>
      <c r="N7" s="5"/>
      <c r="O7" s="5"/>
      <c r="P7" s="5"/>
    </row>
    <row r="8" spans="1:16" ht="10.5">
      <c r="A8" s="3" t="s">
        <v>112</v>
      </c>
      <c r="B8" s="4"/>
      <c r="C8" s="4"/>
      <c r="D8" s="5"/>
      <c r="E8" s="5"/>
      <c r="F8" s="5"/>
      <c r="G8" s="5"/>
      <c r="H8" s="5"/>
      <c r="I8" s="5"/>
      <c r="J8" s="5"/>
      <c r="K8" s="5"/>
      <c r="L8" s="5"/>
      <c r="M8" s="5"/>
      <c r="N8" s="5"/>
      <c r="O8" s="5"/>
      <c r="P8" s="5"/>
    </row>
    <row r="9" spans="1:4" ht="10.5" customHeight="1" thickBot="1">
      <c r="A9" s="31"/>
      <c r="B9" s="4"/>
      <c r="C9" s="4"/>
      <c r="D9" s="5"/>
    </row>
    <row r="10" spans="1:16" s="16" customFormat="1" ht="12.75" customHeight="1">
      <c r="A10" s="6"/>
      <c r="B10" s="299" t="s">
        <v>36</v>
      </c>
      <c r="C10" s="300"/>
      <c r="D10" s="301"/>
      <c r="E10" s="299" t="s">
        <v>24</v>
      </c>
      <c r="F10" s="300"/>
      <c r="G10" s="301"/>
      <c r="H10" s="8"/>
      <c r="I10" s="7" t="s">
        <v>25</v>
      </c>
      <c r="J10" s="9"/>
      <c r="K10" s="8"/>
      <c r="L10" s="7" t="s">
        <v>26</v>
      </c>
      <c r="M10" s="9"/>
      <c r="N10" s="299" t="s">
        <v>8</v>
      </c>
      <c r="O10" s="300"/>
      <c r="P10" s="300"/>
    </row>
    <row r="11" spans="1:16" s="16" customFormat="1" ht="12.75" customHeight="1">
      <c r="A11" s="11"/>
      <c r="B11" s="302" t="s">
        <v>38</v>
      </c>
      <c r="C11" s="303"/>
      <c r="D11" s="304"/>
      <c r="E11" s="12"/>
      <c r="F11" s="13"/>
      <c r="G11" s="14"/>
      <c r="H11" s="12"/>
      <c r="I11" s="13"/>
      <c r="J11" s="14"/>
      <c r="K11" s="12"/>
      <c r="L11" s="13"/>
      <c r="M11" s="14"/>
      <c r="N11" s="12"/>
      <c r="O11" s="13"/>
      <c r="P11" s="14"/>
    </row>
    <row r="12" spans="1:16" s="20" customFormat="1" ht="10.5">
      <c r="A12" s="15" t="s">
        <v>40</v>
      </c>
      <c r="B12" s="17" t="s">
        <v>41</v>
      </c>
      <c r="C12" s="18" t="s">
        <v>42</v>
      </c>
      <c r="D12" s="19" t="s">
        <v>8</v>
      </c>
      <c r="E12" s="17" t="s">
        <v>41</v>
      </c>
      <c r="F12" s="18" t="s">
        <v>42</v>
      </c>
      <c r="G12" s="19" t="s">
        <v>8</v>
      </c>
      <c r="H12" s="17" t="s">
        <v>41</v>
      </c>
      <c r="I12" s="18" t="s">
        <v>42</v>
      </c>
      <c r="J12" s="19" t="s">
        <v>8</v>
      </c>
      <c r="K12" s="17" t="s">
        <v>41</v>
      </c>
      <c r="L12" s="18" t="s">
        <v>42</v>
      </c>
      <c r="M12" s="19" t="s">
        <v>8</v>
      </c>
      <c r="N12" s="17" t="s">
        <v>41</v>
      </c>
      <c r="O12" s="18" t="s">
        <v>42</v>
      </c>
      <c r="P12" s="19" t="s">
        <v>8</v>
      </c>
    </row>
    <row r="13" spans="1:16" s="16" customFormat="1" ht="10.5">
      <c r="A13" s="21" t="s">
        <v>265</v>
      </c>
      <c r="B13" s="22">
        <v>2</v>
      </c>
      <c r="C13" s="23">
        <v>10</v>
      </c>
      <c r="D13" s="23">
        <v>12</v>
      </c>
      <c r="E13" s="22">
        <v>38</v>
      </c>
      <c r="F13" s="23">
        <v>86</v>
      </c>
      <c r="G13" s="23">
        <v>124</v>
      </c>
      <c r="H13" s="22">
        <v>1</v>
      </c>
      <c r="I13" s="23">
        <v>15</v>
      </c>
      <c r="J13" s="23">
        <v>16</v>
      </c>
      <c r="K13" s="22">
        <v>8</v>
      </c>
      <c r="L13" s="23">
        <v>8</v>
      </c>
      <c r="M13" s="23">
        <v>16</v>
      </c>
      <c r="N13" s="22">
        <f aca="true" t="shared" si="0" ref="N13:N24">B13+E13+H13+K13</f>
        <v>49</v>
      </c>
      <c r="O13" s="23">
        <f aca="true" t="shared" si="1" ref="O13:O24">C13+F13+I13+L13</f>
        <v>119</v>
      </c>
      <c r="P13" s="23">
        <f aca="true" t="shared" si="2" ref="P13:P25">SUM(N13:O13)</f>
        <v>168</v>
      </c>
    </row>
    <row r="14" spans="1:16" ht="10.5">
      <c r="A14" s="11" t="s">
        <v>148</v>
      </c>
      <c r="B14" s="24">
        <v>4</v>
      </c>
      <c r="C14" s="25">
        <v>3</v>
      </c>
      <c r="D14" s="25">
        <v>7</v>
      </c>
      <c r="E14" s="24">
        <v>35</v>
      </c>
      <c r="F14" s="25">
        <v>39</v>
      </c>
      <c r="G14" s="25">
        <v>74</v>
      </c>
      <c r="H14" s="24">
        <v>4</v>
      </c>
      <c r="I14" s="25">
        <v>18</v>
      </c>
      <c r="J14" s="25">
        <v>22</v>
      </c>
      <c r="K14" s="24">
        <v>0</v>
      </c>
      <c r="L14" s="25">
        <v>0</v>
      </c>
      <c r="M14" s="25">
        <v>0</v>
      </c>
      <c r="N14" s="24">
        <f t="shared" si="0"/>
        <v>43</v>
      </c>
      <c r="O14" s="25">
        <f t="shared" si="1"/>
        <v>60</v>
      </c>
      <c r="P14" s="25">
        <f t="shared" si="2"/>
        <v>103</v>
      </c>
    </row>
    <row r="15" spans="1:16" ht="10.5">
      <c r="A15" s="11" t="s">
        <v>113</v>
      </c>
      <c r="B15" s="24">
        <v>3</v>
      </c>
      <c r="C15" s="25">
        <v>10</v>
      </c>
      <c r="D15" s="25">
        <v>13</v>
      </c>
      <c r="E15" s="24">
        <v>9</v>
      </c>
      <c r="F15" s="25">
        <v>25</v>
      </c>
      <c r="G15" s="25">
        <v>34</v>
      </c>
      <c r="H15" s="24">
        <v>2</v>
      </c>
      <c r="I15" s="25">
        <v>11</v>
      </c>
      <c r="J15" s="25">
        <v>13</v>
      </c>
      <c r="K15" s="24">
        <v>6</v>
      </c>
      <c r="L15" s="25">
        <v>9</v>
      </c>
      <c r="M15" s="25">
        <v>15</v>
      </c>
      <c r="N15" s="24">
        <f t="shared" si="0"/>
        <v>20</v>
      </c>
      <c r="O15" s="25">
        <f t="shared" si="1"/>
        <v>55</v>
      </c>
      <c r="P15" s="25">
        <f t="shared" si="2"/>
        <v>75</v>
      </c>
    </row>
    <row r="16" spans="1:16" ht="10.5">
      <c r="A16" s="11" t="s">
        <v>114</v>
      </c>
      <c r="B16" s="24">
        <v>11</v>
      </c>
      <c r="C16" s="25">
        <v>8</v>
      </c>
      <c r="D16" s="25">
        <v>19</v>
      </c>
      <c r="E16" s="24">
        <v>9</v>
      </c>
      <c r="F16" s="25">
        <v>8</v>
      </c>
      <c r="G16" s="25">
        <v>17</v>
      </c>
      <c r="H16" s="24">
        <v>10</v>
      </c>
      <c r="I16" s="25">
        <v>19</v>
      </c>
      <c r="J16" s="25">
        <v>29</v>
      </c>
      <c r="K16" s="24">
        <v>20</v>
      </c>
      <c r="L16" s="25">
        <v>21</v>
      </c>
      <c r="M16" s="25">
        <v>41</v>
      </c>
      <c r="N16" s="24">
        <f t="shared" si="0"/>
        <v>50</v>
      </c>
      <c r="O16" s="25">
        <f t="shared" si="1"/>
        <v>56</v>
      </c>
      <c r="P16" s="25">
        <f t="shared" si="2"/>
        <v>106</v>
      </c>
    </row>
    <row r="17" spans="1:16" ht="10.5">
      <c r="A17" s="11" t="s">
        <v>45</v>
      </c>
      <c r="B17" s="24">
        <v>0</v>
      </c>
      <c r="C17" s="25">
        <v>0</v>
      </c>
      <c r="D17" s="25">
        <v>0</v>
      </c>
      <c r="E17" s="24">
        <v>0</v>
      </c>
      <c r="F17" s="25">
        <v>0</v>
      </c>
      <c r="G17" s="25">
        <v>0</v>
      </c>
      <c r="H17" s="24">
        <v>0</v>
      </c>
      <c r="I17" s="25">
        <v>0</v>
      </c>
      <c r="J17" s="25">
        <v>0</v>
      </c>
      <c r="K17" s="24">
        <v>2</v>
      </c>
      <c r="L17" s="25">
        <v>10</v>
      </c>
      <c r="M17" s="25">
        <v>12</v>
      </c>
      <c r="N17" s="24">
        <f t="shared" si="0"/>
        <v>2</v>
      </c>
      <c r="O17" s="25">
        <f t="shared" si="1"/>
        <v>10</v>
      </c>
      <c r="P17" s="25">
        <f t="shared" si="2"/>
        <v>12</v>
      </c>
    </row>
    <row r="18" spans="1:16" ht="10.5">
      <c r="A18" s="11" t="s">
        <v>149</v>
      </c>
      <c r="B18" s="24">
        <v>11</v>
      </c>
      <c r="C18" s="25">
        <v>16</v>
      </c>
      <c r="D18" s="25">
        <v>27</v>
      </c>
      <c r="E18" s="24">
        <v>13</v>
      </c>
      <c r="F18" s="25">
        <v>59</v>
      </c>
      <c r="G18" s="25">
        <v>72</v>
      </c>
      <c r="H18" s="24">
        <v>1</v>
      </c>
      <c r="I18" s="25">
        <v>9</v>
      </c>
      <c r="J18" s="25">
        <v>10</v>
      </c>
      <c r="K18" s="24">
        <v>0</v>
      </c>
      <c r="L18" s="25">
        <v>0</v>
      </c>
      <c r="M18" s="25">
        <v>0</v>
      </c>
      <c r="N18" s="24">
        <f t="shared" si="0"/>
        <v>25</v>
      </c>
      <c r="O18" s="25">
        <f t="shared" si="1"/>
        <v>84</v>
      </c>
      <c r="P18" s="25">
        <f t="shared" si="2"/>
        <v>109</v>
      </c>
    </row>
    <row r="19" spans="1:16" ht="10.5">
      <c r="A19" s="11" t="s">
        <v>20</v>
      </c>
      <c r="B19" s="24">
        <v>3</v>
      </c>
      <c r="C19" s="25">
        <v>27</v>
      </c>
      <c r="D19" s="25">
        <v>30</v>
      </c>
      <c r="E19" s="24">
        <v>0</v>
      </c>
      <c r="F19" s="25">
        <v>0</v>
      </c>
      <c r="G19" s="25">
        <v>0</v>
      </c>
      <c r="H19" s="24">
        <v>0</v>
      </c>
      <c r="I19" s="25">
        <v>4</v>
      </c>
      <c r="J19" s="25">
        <v>4</v>
      </c>
      <c r="K19" s="24">
        <v>0</v>
      </c>
      <c r="L19" s="25">
        <v>0</v>
      </c>
      <c r="M19" s="25">
        <v>0</v>
      </c>
      <c r="N19" s="24">
        <f t="shared" si="0"/>
        <v>3</v>
      </c>
      <c r="O19" s="25">
        <f t="shared" si="1"/>
        <v>31</v>
      </c>
      <c r="P19" s="25">
        <f t="shared" si="2"/>
        <v>34</v>
      </c>
    </row>
    <row r="20" spans="1:16" ht="10.5">
      <c r="A20" s="11" t="s">
        <v>150</v>
      </c>
      <c r="B20" s="24">
        <v>0</v>
      </c>
      <c r="C20" s="25">
        <v>0</v>
      </c>
      <c r="D20" s="25">
        <v>0</v>
      </c>
      <c r="E20" s="24">
        <v>7</v>
      </c>
      <c r="F20" s="25">
        <v>6</v>
      </c>
      <c r="G20" s="25">
        <v>13</v>
      </c>
      <c r="H20" s="24">
        <v>5</v>
      </c>
      <c r="I20" s="25">
        <v>2</v>
      </c>
      <c r="J20" s="25">
        <v>7</v>
      </c>
      <c r="K20" s="24">
        <v>0</v>
      </c>
      <c r="L20" s="25">
        <v>0</v>
      </c>
      <c r="M20" s="25">
        <v>0</v>
      </c>
      <c r="N20" s="24">
        <f t="shared" si="0"/>
        <v>12</v>
      </c>
      <c r="O20" s="25">
        <f t="shared" si="1"/>
        <v>8</v>
      </c>
      <c r="P20" s="25">
        <f t="shared" si="2"/>
        <v>20</v>
      </c>
    </row>
    <row r="21" spans="1:16" ht="10.5">
      <c r="A21" s="11" t="s">
        <v>11</v>
      </c>
      <c r="B21" s="24">
        <v>34</v>
      </c>
      <c r="C21" s="25">
        <v>25</v>
      </c>
      <c r="D21" s="25">
        <v>59</v>
      </c>
      <c r="E21" s="24">
        <v>13</v>
      </c>
      <c r="F21" s="25">
        <v>30</v>
      </c>
      <c r="G21" s="25">
        <v>43</v>
      </c>
      <c r="H21" s="24">
        <v>0</v>
      </c>
      <c r="I21" s="25">
        <v>0</v>
      </c>
      <c r="J21" s="25">
        <v>0</v>
      </c>
      <c r="K21" s="24">
        <v>0</v>
      </c>
      <c r="L21" s="25">
        <v>0</v>
      </c>
      <c r="M21" s="25">
        <v>0</v>
      </c>
      <c r="N21" s="24">
        <f t="shared" si="0"/>
        <v>47</v>
      </c>
      <c r="O21" s="25">
        <f t="shared" si="1"/>
        <v>55</v>
      </c>
      <c r="P21" s="25">
        <f t="shared" si="2"/>
        <v>102</v>
      </c>
    </row>
    <row r="22" spans="1:16" ht="10.5">
      <c r="A22" s="11" t="s">
        <v>151</v>
      </c>
      <c r="B22" s="24">
        <v>28</v>
      </c>
      <c r="C22" s="25">
        <v>26</v>
      </c>
      <c r="D22" s="25">
        <v>54</v>
      </c>
      <c r="E22" s="24">
        <v>20</v>
      </c>
      <c r="F22" s="25">
        <v>93</v>
      </c>
      <c r="G22" s="25">
        <v>113</v>
      </c>
      <c r="H22" s="24">
        <v>22</v>
      </c>
      <c r="I22" s="25">
        <v>24</v>
      </c>
      <c r="J22" s="25">
        <v>46</v>
      </c>
      <c r="K22" s="24">
        <v>6</v>
      </c>
      <c r="L22" s="25">
        <v>16</v>
      </c>
      <c r="M22" s="25">
        <v>22</v>
      </c>
      <c r="N22" s="24">
        <f t="shared" si="0"/>
        <v>76</v>
      </c>
      <c r="O22" s="25">
        <f t="shared" si="1"/>
        <v>159</v>
      </c>
      <c r="P22" s="25">
        <f t="shared" si="2"/>
        <v>235</v>
      </c>
    </row>
    <row r="23" spans="1:16" ht="10.5">
      <c r="A23" s="11" t="s">
        <v>152</v>
      </c>
      <c r="B23" s="24">
        <v>7</v>
      </c>
      <c r="C23" s="25">
        <v>22</v>
      </c>
      <c r="D23" s="25">
        <v>29</v>
      </c>
      <c r="E23" s="24">
        <v>34</v>
      </c>
      <c r="F23" s="25">
        <v>88</v>
      </c>
      <c r="G23" s="25">
        <v>122</v>
      </c>
      <c r="H23" s="24">
        <v>0</v>
      </c>
      <c r="I23" s="25">
        <v>5</v>
      </c>
      <c r="J23" s="25">
        <v>5</v>
      </c>
      <c r="K23" s="24">
        <v>2</v>
      </c>
      <c r="L23" s="25">
        <v>21</v>
      </c>
      <c r="M23" s="25">
        <v>23</v>
      </c>
      <c r="N23" s="24">
        <f t="shared" si="0"/>
        <v>43</v>
      </c>
      <c r="O23" s="25">
        <f t="shared" si="1"/>
        <v>136</v>
      </c>
      <c r="P23" s="25">
        <f t="shared" si="2"/>
        <v>179</v>
      </c>
    </row>
    <row r="24" spans="1:16" ht="10.5">
      <c r="A24" s="11" t="s">
        <v>117</v>
      </c>
      <c r="B24" s="24">
        <v>4</v>
      </c>
      <c r="C24" s="25">
        <v>28</v>
      </c>
      <c r="D24" s="25">
        <v>32</v>
      </c>
      <c r="E24" s="24">
        <v>13</v>
      </c>
      <c r="F24" s="25">
        <v>39</v>
      </c>
      <c r="G24" s="25">
        <v>52</v>
      </c>
      <c r="H24" s="24">
        <v>1</v>
      </c>
      <c r="I24" s="25">
        <v>23</v>
      </c>
      <c r="J24" s="25">
        <v>24</v>
      </c>
      <c r="K24" s="24">
        <v>18</v>
      </c>
      <c r="L24" s="25">
        <v>46</v>
      </c>
      <c r="M24" s="25">
        <v>64</v>
      </c>
      <c r="N24" s="24">
        <f t="shared" si="0"/>
        <v>36</v>
      </c>
      <c r="O24" s="25">
        <f t="shared" si="1"/>
        <v>136</v>
      </c>
      <c r="P24" s="25">
        <f t="shared" si="2"/>
        <v>172</v>
      </c>
    </row>
    <row r="25" spans="1:16" s="26" customFormat="1" ht="10.5">
      <c r="A25" s="27" t="s">
        <v>8</v>
      </c>
      <c r="B25" s="28">
        <f aca="true" t="shared" si="3" ref="B25:O25">SUM(B13:B24)</f>
        <v>107</v>
      </c>
      <c r="C25" s="29">
        <f t="shared" si="3"/>
        <v>175</v>
      </c>
      <c r="D25" s="29">
        <f t="shared" si="3"/>
        <v>282</v>
      </c>
      <c r="E25" s="28">
        <f t="shared" si="3"/>
        <v>191</v>
      </c>
      <c r="F25" s="29">
        <f t="shared" si="3"/>
        <v>473</v>
      </c>
      <c r="G25" s="29">
        <f t="shared" si="3"/>
        <v>664</v>
      </c>
      <c r="H25" s="28">
        <f t="shared" si="3"/>
        <v>46</v>
      </c>
      <c r="I25" s="29">
        <f t="shared" si="3"/>
        <v>130</v>
      </c>
      <c r="J25" s="29">
        <f t="shared" si="3"/>
        <v>176</v>
      </c>
      <c r="K25" s="28">
        <f t="shared" si="3"/>
        <v>62</v>
      </c>
      <c r="L25" s="29">
        <f t="shared" si="3"/>
        <v>131</v>
      </c>
      <c r="M25" s="29">
        <f t="shared" si="3"/>
        <v>193</v>
      </c>
      <c r="N25" s="28">
        <f t="shared" si="3"/>
        <v>406</v>
      </c>
      <c r="O25" s="29">
        <f t="shared" si="3"/>
        <v>909</v>
      </c>
      <c r="P25" s="29">
        <f t="shared" si="2"/>
        <v>1315</v>
      </c>
    </row>
  </sheetData>
  <sheetProtection/>
  <mergeCells count="4">
    <mergeCell ref="B10:D10"/>
    <mergeCell ref="B11:D11"/>
    <mergeCell ref="E10:G10"/>
    <mergeCell ref="N10:P10"/>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2019-06-27T14:32:50Z</cp:lastPrinted>
  <dcterms:created xsi:type="dcterms:W3CDTF">2002-06-18T11:06:30Z</dcterms:created>
  <dcterms:modified xsi:type="dcterms:W3CDTF">2020-04-15T16:54:01Z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0x010100BD9BF4B53D3F8C4DAD06C3259F4AE131</vt:lpwstr>
  </property>
</Properties>
</file>