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348" tabRatio="762" activeTab="0"/>
  </bookViews>
  <sheets>
    <sheet name="INHOUD" sheetId="1" r:id="rId1"/>
    <sheet name="18ALG01" sheetId="2" r:id="rId2"/>
    <sheet name="18ALG02" sheetId="3" r:id="rId3"/>
    <sheet name="18ALG03" sheetId="4" r:id="rId4"/>
    <sheet name="18ALG04" sheetId="5" r:id="rId5"/>
    <sheet name="18ALG05" sheetId="6" r:id="rId6"/>
    <sheet name="18ALG06" sheetId="7" r:id="rId7"/>
    <sheet name="18ALG07" sheetId="8" r:id="rId8"/>
    <sheet name="18ALG09" sheetId="9" r:id="rId9"/>
    <sheet name="18ALG10" sheetId="10" r:id="rId10"/>
  </sheets>
  <externalReferences>
    <externalReference r:id="rId13"/>
  </externalReferences>
  <definedNames>
    <definedName name="_xlnm.Print_Area" localSheetId="3">'18ALG03'!$A$1:$Q$45</definedName>
  </definedNames>
  <calcPr fullCalcOnLoad="1"/>
</workbook>
</file>

<file path=xl/sharedStrings.xml><?xml version="1.0" encoding="utf-8"?>
<sst xmlns="http://schemas.openxmlformats.org/spreadsheetml/2006/main" count="644" uniqueCount="279">
  <si>
    <t>Gemeen-</t>
  </si>
  <si>
    <t>Privaat-</t>
  </si>
  <si>
    <t>Provincie</t>
  </si>
  <si>
    <t>Gemeente</t>
  </si>
  <si>
    <t>Vlaamse</t>
  </si>
  <si>
    <t>Jongens</t>
  </si>
  <si>
    <t>Meisjes</t>
  </si>
  <si>
    <t>Totaal</t>
  </si>
  <si>
    <t>schaps-</t>
  </si>
  <si>
    <t>rechtelijk</t>
  </si>
  <si>
    <t>onderwijs</t>
  </si>
  <si>
    <t>rechts-</t>
  </si>
  <si>
    <t>persoon</t>
  </si>
  <si>
    <t>commissie</t>
  </si>
  <si>
    <t>BASISONDERWIJS</t>
  </si>
  <si>
    <t>Kleuteronderwijs</t>
  </si>
  <si>
    <t xml:space="preserve">   Gewoon</t>
  </si>
  <si>
    <t xml:space="preserve">   Buitengewoon</t>
  </si>
  <si>
    <t>Totaal kleuteronderwijs</t>
  </si>
  <si>
    <t>Lager onderwijs</t>
  </si>
  <si>
    <t>Totaal lager onderwijs</t>
  </si>
  <si>
    <t>TOTAAL BASISONDERWIJS</t>
  </si>
  <si>
    <t>SECUNDAIR ONDERWIJS</t>
  </si>
  <si>
    <t>1ste graad</t>
  </si>
  <si>
    <t xml:space="preserve">   1ste leerjaar A</t>
  </si>
  <si>
    <t xml:space="preserve">   1ste leerjaar B</t>
  </si>
  <si>
    <t xml:space="preserve">   2de leerjaar</t>
  </si>
  <si>
    <t xml:space="preserve">   2de leerjaar BVJ</t>
  </si>
  <si>
    <t>Totaal 1ste graad</t>
  </si>
  <si>
    <t>2de graad</t>
  </si>
  <si>
    <t xml:space="preserve">   Algemeen</t>
  </si>
  <si>
    <t xml:space="preserve">   Technisch</t>
  </si>
  <si>
    <t xml:space="preserve">   Kunst</t>
  </si>
  <si>
    <t xml:space="preserve">   Beroeps</t>
  </si>
  <si>
    <t>Totaal 2de graad</t>
  </si>
  <si>
    <t>3de graad</t>
  </si>
  <si>
    <t>Totaal 3de graad</t>
  </si>
  <si>
    <t>Totaal gewoon secundair</t>
  </si>
  <si>
    <t>Totaal buitengewoon secundair</t>
  </si>
  <si>
    <t>TOTAAL SECUNDAIR ONDERWIJS</t>
  </si>
  <si>
    <t>TOTAAL BASIS- EN SECUNDAIR ONDERWIJS</t>
  </si>
  <si>
    <t>ALGEMEEN TOTAAL</t>
  </si>
  <si>
    <t>SCHOOLBEVOLKING IN HET VOLTIJDS BASIS- EN SECUNDAIR ONDERWIJS NAAR PROVINCIE EN GESLACHT</t>
  </si>
  <si>
    <t>Antwerpen</t>
  </si>
  <si>
    <t>Vlaams-Brabant</t>
  </si>
  <si>
    <t>Brussels Hoofd-</t>
  </si>
  <si>
    <t>West-Vlaanderen</t>
  </si>
  <si>
    <t>Oost-Vlaanderen</t>
  </si>
  <si>
    <t>Henegouwen</t>
  </si>
  <si>
    <t>Limburg</t>
  </si>
  <si>
    <t>stedelijk Gewest</t>
  </si>
  <si>
    <t>J</t>
  </si>
  <si>
    <t>M</t>
  </si>
  <si>
    <t>T</t>
  </si>
  <si>
    <t>Secundair onderwijs</t>
  </si>
  <si>
    <t>Vlaamse Gemeenschapscommissie</t>
  </si>
  <si>
    <t>Buitengewoon secundair onderwijs</t>
  </si>
  <si>
    <t>Privaatrechtelijk</t>
  </si>
  <si>
    <t>Gewoon kleuteronderwijs</t>
  </si>
  <si>
    <t>Gewoon lager onderwijs</t>
  </si>
  <si>
    <t>Buitengewoon kleuteronderwijs</t>
  </si>
  <si>
    <t>Buitengewoon lager onderwijs</t>
  </si>
  <si>
    <t>SCHOOLBEVOLKING IN HET VOLTIJDS BASIS- EN SECUNDAIR ONDERWIJS</t>
  </si>
  <si>
    <t>PER ONDERWIJSNIVEAU, PROVINCIE EN ARRONDISSEMENT</t>
  </si>
  <si>
    <t>Gewoon</t>
  </si>
  <si>
    <t>Buiten-</t>
  </si>
  <si>
    <t>kleuter-</t>
  </si>
  <si>
    <t>gewoon</t>
  </si>
  <si>
    <t>lager</t>
  </si>
  <si>
    <t xml:space="preserve">secundair </t>
  </si>
  <si>
    <t>basis- en</t>
  </si>
  <si>
    <t>secundair</t>
  </si>
  <si>
    <t>Provincie Antwerpen</t>
  </si>
  <si>
    <t xml:space="preserve">   Arrondissement Antwerpen</t>
  </si>
  <si>
    <t xml:space="preserve">   Arrondissement Turnhout</t>
  </si>
  <si>
    <t>Provincie Vlaams-Brabant</t>
  </si>
  <si>
    <t xml:space="preserve">   Arrondissement Halle-Vilvoorde</t>
  </si>
  <si>
    <t xml:space="preserve">   Arrondissement Leuven</t>
  </si>
  <si>
    <t>Brussels Hoofdstedelijk Gewest</t>
  </si>
  <si>
    <t>Provincie West-Vlaanderen</t>
  </si>
  <si>
    <t xml:space="preserve">   Arrondissement Brugge</t>
  </si>
  <si>
    <t xml:space="preserve">   Arrondissement Diksmuide</t>
  </si>
  <si>
    <t xml:space="preserve">   Arrondissement Ieper</t>
  </si>
  <si>
    <t xml:space="preserve">   Arrondissement Kortrijk</t>
  </si>
  <si>
    <t xml:space="preserve">   Arrondissement Oostende</t>
  </si>
  <si>
    <t xml:space="preserve">   Arrondissement Roeselare</t>
  </si>
  <si>
    <t xml:space="preserve">   Arrondissement Tielt</t>
  </si>
  <si>
    <t xml:space="preserve">   Arrondissement Veurne</t>
  </si>
  <si>
    <t>Provincie Oost-Vlaanderen</t>
  </si>
  <si>
    <t xml:space="preserve">   Arrondissement Aalst</t>
  </si>
  <si>
    <t xml:space="preserve">   Arrondissement Dendermonde</t>
  </si>
  <si>
    <t xml:space="preserve">   Arrondissement Eeklo</t>
  </si>
  <si>
    <t xml:space="preserve">   Arrondissement Gent</t>
  </si>
  <si>
    <t xml:space="preserve">   Arrondissement Oudenaarde</t>
  </si>
  <si>
    <t xml:space="preserve">   Arrondissement Sint-Niklaas</t>
  </si>
  <si>
    <t>Provincie Henegouwen</t>
  </si>
  <si>
    <t xml:space="preserve">   Arrondissement Moeskroen</t>
  </si>
  <si>
    <t>Provincie Limburg</t>
  </si>
  <si>
    <t xml:space="preserve">   Arrondissement Hasselt</t>
  </si>
  <si>
    <t xml:space="preserve">   Arrondissement Maaseik</t>
  </si>
  <si>
    <t xml:space="preserve">   Arrondissement Tongeren</t>
  </si>
  <si>
    <t>Gewoon onderwijs</t>
  </si>
  <si>
    <t>Buitengewoon onderwijs</t>
  </si>
  <si>
    <t>Geboortejaar</t>
  </si>
  <si>
    <t xml:space="preserve"> </t>
  </si>
  <si>
    <t>Gemeenschaps-</t>
  </si>
  <si>
    <t>Gemeenschapsonderwijs</t>
  </si>
  <si>
    <t>%</t>
  </si>
  <si>
    <t>Privaatrechtelijk rechtspersoon</t>
  </si>
  <si>
    <t>Gewoon basisonderwijs</t>
  </si>
  <si>
    <t>Totaal gewoon onderwijs</t>
  </si>
  <si>
    <t>Buitengewoon basisonderwijs</t>
  </si>
  <si>
    <t>Totaal buitengewoon onderwijs</t>
  </si>
  <si>
    <t>Anderstalige nieuwkomers</t>
  </si>
  <si>
    <t xml:space="preserve">   Arrondissement Mechelen</t>
  </si>
  <si>
    <t>VOLTIJDS BASIS- EN SECUNDAIR ONDERWIJS</t>
  </si>
  <si>
    <t xml:space="preserve">SCHOOLBEVOLKING NAAR GEBOORTEJAAR, ONDERWIJSNIVEAU EN GESLACHT  </t>
  </si>
  <si>
    <t xml:space="preserve">modulair onderwijs op het </t>
  </si>
  <si>
    <t>niveau van de 2de en 3de graad</t>
  </si>
  <si>
    <t>SCHOOLBEVOLKING IN HET DEELTIJDS SECUNDAIR ONDERWIJS</t>
  </si>
  <si>
    <t>Totaal DBSO</t>
  </si>
  <si>
    <t>Algemene overzichtstabel basis-, secundair en hoger onderwijs</t>
  </si>
  <si>
    <t>Basis- en secundair onderwijs naar provincie</t>
  </si>
  <si>
    <t>Basis- en secundair onderwijs naar arrondissement</t>
  </si>
  <si>
    <t>Basis- en secundair onderwijs naar geboortejaar</t>
  </si>
  <si>
    <t>AANTAL CURSISTEN IN HBO5 verpleegkunde</t>
  </si>
  <si>
    <t>Deeltijds beroepssecundair onderwijs</t>
  </si>
  <si>
    <t>SCHOOLBEVOLKING: OVERZICHTSTABELLEN</t>
  </si>
  <si>
    <t>Gewoon secundair onderwijs</t>
  </si>
  <si>
    <t>-</t>
  </si>
  <si>
    <t>HBO5 verpleegkunde (1)</t>
  </si>
  <si>
    <t>Basis- en secundair onderwijs naar soort schoolbestuur</t>
  </si>
  <si>
    <t>SCHOOLBEVOLKING IN HET VOLTIJDS ONDERWIJS NAAR SOORT SCHOOLBESTUUR EN GESLACHT</t>
  </si>
  <si>
    <t>SCHOOLBEVOLKING IN HET VOLTIJDS BASIS- EN SECUNDAIR ONDERWIJS NAAR ONDERWIJSNIVEAU EN SOORT SCHOOLBESTUUR</t>
  </si>
  <si>
    <t>rechtspersoon</t>
  </si>
  <si>
    <t>(2) De leerlingen in het buitengewoon onderwijs van het type 5 zijn niet in deze tabel opgenomen om dubbeltellingen te vermijden.</t>
  </si>
  <si>
    <t>(1) Deze leerlingenaantallen werden niet in de tabellen van het Nederlandstalig onderwijs opgenomen.</t>
  </si>
  <si>
    <t xml:space="preserve">   Buitengewoon onderwijs</t>
  </si>
  <si>
    <t xml:space="preserve">   Gewoon onderwijs</t>
  </si>
  <si>
    <t>Algemeen  totaal</t>
  </si>
  <si>
    <t>onder de bevoegdheid van het Vlaams Ministerie van Onderwijs en Vorming (1)(2)</t>
  </si>
  <si>
    <t xml:space="preserve">in Franstalige afdelingen van Nederlandstalige scholen </t>
  </si>
  <si>
    <t>FRANSTALIG ONDERWIJS</t>
  </si>
  <si>
    <t>in Franstalige scholen onder de bevoegdheid van het Vlaams Ministerie van Onderwijs en Vorming (1)(2)</t>
  </si>
  <si>
    <t>Aantal leerlingen in Franstalige scholen en Franstalige afdelingen van Nederlandstalige scholen</t>
  </si>
  <si>
    <t>2015</t>
  </si>
  <si>
    <t>2014</t>
  </si>
  <si>
    <t>2013</t>
  </si>
  <si>
    <t>2012</t>
  </si>
  <si>
    <t>2011</t>
  </si>
  <si>
    <t>2010</t>
  </si>
  <si>
    <t>2009</t>
  </si>
  <si>
    <t>2008</t>
  </si>
  <si>
    <t>2007</t>
  </si>
  <si>
    <t>2006</t>
  </si>
  <si>
    <t>2005</t>
  </si>
  <si>
    <t>2004</t>
  </si>
  <si>
    <t>2003</t>
  </si>
  <si>
    <t>2002</t>
  </si>
  <si>
    <t>2001</t>
  </si>
  <si>
    <t>2000</t>
  </si>
  <si>
    <t>1999</t>
  </si>
  <si>
    <t>1998</t>
  </si>
  <si>
    <t>1997</t>
  </si>
  <si>
    <t>1996</t>
  </si>
  <si>
    <t>1995</t>
  </si>
  <si>
    <t>1994</t>
  </si>
  <si>
    <t>1993</t>
  </si>
  <si>
    <t>1992</t>
  </si>
  <si>
    <t>1991</t>
  </si>
  <si>
    <t>1990</t>
  </si>
  <si>
    <t>1989</t>
  </si>
  <si>
    <t>1988</t>
  </si>
  <si>
    <t>1987</t>
  </si>
  <si>
    <t>1986</t>
  </si>
  <si>
    <t>1985</t>
  </si>
  <si>
    <t>1984</t>
  </si>
  <si>
    <t>1983</t>
  </si>
  <si>
    <t>1982</t>
  </si>
  <si>
    <t>1981</t>
  </si>
  <si>
    <t>1980</t>
  </si>
  <si>
    <t>1979</t>
  </si>
  <si>
    <t>1978</t>
  </si>
  <si>
    <t>1977</t>
  </si>
  <si>
    <t>1976</t>
  </si>
  <si>
    <t>1975</t>
  </si>
  <si>
    <t>1974</t>
  </si>
  <si>
    <t>1973</t>
  </si>
  <si>
    <t>1972</t>
  </si>
  <si>
    <t>1971</t>
  </si>
  <si>
    <t>1970</t>
  </si>
  <si>
    <t>1969</t>
  </si>
  <si>
    <t>1968</t>
  </si>
  <si>
    <t>1967</t>
  </si>
  <si>
    <t>1966</t>
  </si>
  <si>
    <t>1965</t>
  </si>
  <si>
    <t>1964</t>
  </si>
  <si>
    <t>1963</t>
  </si>
  <si>
    <t>1962</t>
  </si>
  <si>
    <t>1961</t>
  </si>
  <si>
    <t>1959</t>
  </si>
  <si>
    <t>1958</t>
  </si>
  <si>
    <t>1955</t>
  </si>
  <si>
    <t>1954</t>
  </si>
  <si>
    <t>1953</t>
  </si>
  <si>
    <t>1951</t>
  </si>
  <si>
    <t>1956</t>
  </si>
  <si>
    <t>1946</t>
  </si>
  <si>
    <t>18ALG01</t>
  </si>
  <si>
    <t>18ALG02</t>
  </si>
  <si>
    <t>18ALG03</t>
  </si>
  <si>
    <t>18ALG04</t>
  </si>
  <si>
    <t>18ALG05</t>
  </si>
  <si>
    <t>18ALG07</t>
  </si>
  <si>
    <t>18ALG10</t>
  </si>
  <si>
    <t>School- en academiejaar 2018-2019</t>
  </si>
  <si>
    <t>Schooljaar 2018-2019</t>
  </si>
  <si>
    <t>2016</t>
  </si>
  <si>
    <t>1957</t>
  </si>
  <si>
    <r>
      <t>Op 1 februari 2019 telde het Franstalig buitengewoon secundair onderwijs van de gemeenschap 33</t>
    </r>
    <r>
      <rPr>
        <b/>
        <sz val="11"/>
        <rFont val="Arial"/>
        <family val="2"/>
      </rPr>
      <t xml:space="preserve"> </t>
    </r>
    <r>
      <rPr>
        <sz val="9"/>
        <rFont val="Arial"/>
        <family val="2"/>
      </rPr>
      <t>leerlingen in het type 5.</t>
    </r>
  </si>
  <si>
    <r>
      <t>Op 1 februari 2019 telden het Franstalig buitengewoon kleuteronderwijs en het Franstalig buitengewoon lager onderwijs van het gemeenschapsonderwijs respetievelijk</t>
    </r>
    <r>
      <rPr>
        <sz val="10"/>
        <rFont val="Arial"/>
        <family val="2"/>
      </rPr>
      <t xml:space="preserve"> 0</t>
    </r>
    <r>
      <rPr>
        <sz val="9"/>
        <rFont val="Arial"/>
        <family val="2"/>
      </rPr>
      <t xml:space="preserve"> en 4 leerlingen in het type 5.</t>
    </r>
  </si>
  <si>
    <t>HUISONDERWIJS</t>
  </si>
  <si>
    <t xml:space="preserve">Huisonderwijs binnen het basisonderwijs </t>
  </si>
  <si>
    <t>2010-2011</t>
  </si>
  <si>
    <t>2011-2012</t>
  </si>
  <si>
    <t>2012-2013</t>
  </si>
  <si>
    <t>2013-2014</t>
  </si>
  <si>
    <t>2014-2015</t>
  </si>
  <si>
    <t>2015-2016</t>
  </si>
  <si>
    <t>2016-2017</t>
  </si>
  <si>
    <t>2017-2018</t>
  </si>
  <si>
    <t>2018-2019</t>
  </si>
  <si>
    <t>3 jaar</t>
  </si>
  <si>
    <t>4 jaar</t>
  </si>
  <si>
    <t>5 jaar</t>
  </si>
  <si>
    <t>6 jaar</t>
  </si>
  <si>
    <t>7 jaar</t>
  </si>
  <si>
    <t>8 jaar</t>
  </si>
  <si>
    <t>9 jaar</t>
  </si>
  <si>
    <t>10 jaar</t>
  </si>
  <si>
    <t>11 jaar</t>
  </si>
  <si>
    <t xml:space="preserve">Huisonderwijs binnen het secundair onderwijs </t>
  </si>
  <si>
    <t>12 jaar</t>
  </si>
  <si>
    <t>13 jaar</t>
  </si>
  <si>
    <t>14 jaar</t>
  </si>
  <si>
    <t>15 jaar</t>
  </si>
  <si>
    <t>16 jaar</t>
  </si>
  <si>
    <t>17 jaar</t>
  </si>
  <si>
    <t xml:space="preserve">In Vlaanderen geldt er geen schoolplicht, maar leerplicht. Hieraan kan ook voldaan worden door het volgen van huisonderwijs. Huisonderwijs is een vorm van onderwijs waarbij de ouders van de leerplichtige jongeren beslist hebben dit zelf te organiseren en te bekostigen. Ouders die voor huisonderwijs kiezen, moeten dit meedelen aan het Beleidsdomein Onderwijs.en Vorming. De overheid heeft immers de opdracht te controleren of alle leerplichtige leerlingen effectief aan de leerplicht voldoen. </t>
  </si>
  <si>
    <t>Sinds schooljaar 2013-2014 is er nieuwe regelgeving over huisonderwijs van kracht. Onder andere de definitie van huisonderwijs werd herzien: huisonderwijs is onderwijs dat verstrekt wordt aan leerplichtigen van wie de ouders beslist hebben om hun kinderen niet in te schrijven in een door de Vlaamse Gemeenschap, de Franse Gemeenschap of de Duitstalige Gemeenschap erkende, gefinancierde of gesubsidieerde school. _x000B_Huisonderwijs kan georganiseerd worden in individueel verband, maar ook bv. privéscholen vallen vanaf 2013-2014 onder het stelsel van huisonderwijs. Ouders die voor hun kinderen kiezen voor huisonderwijs moeten tijdig een verklaring van huisonderwijs indienen. Bovenstaande cijfers hebben betrekking op het aantal verklaringen van huisonderwijs dat het Agentschap voor Onderwijsdiensten (AgODi) gedurende het voorbije schooljaar ontvangen heeft.</t>
  </si>
  <si>
    <t>18ALG09</t>
  </si>
  <si>
    <t>Huisonderwijs</t>
  </si>
  <si>
    <t>Hoger onderwijs (diplomacontracten) naar soort opleiding en geboortejaar</t>
  </si>
  <si>
    <t>18ALG06</t>
  </si>
  <si>
    <t>(1) Staat voor professioneel en academisch gericht bachelor en master.</t>
  </si>
  <si>
    <t>V</t>
  </si>
  <si>
    <t>Algemeen totaal</t>
  </si>
  <si>
    <t>Schakelprogramma</t>
  </si>
  <si>
    <t>Voorbereidingsprogramma</t>
  </si>
  <si>
    <t>Doctoraatsopleiding</t>
  </si>
  <si>
    <t>Academische graad van doctor</t>
  </si>
  <si>
    <t>Specifieke lerarenopleiding na master</t>
  </si>
  <si>
    <t>Specifieke lerarenopleiding na professioneel gerichte bachelor</t>
  </si>
  <si>
    <t>Master na master</t>
  </si>
  <si>
    <t>Bachelor na bachelor</t>
  </si>
  <si>
    <t>BAMA (1)</t>
  </si>
  <si>
    <t>AANTAL INSCHRIJVINGEN MET EEN DIPLOMACONTRACT NAAR GEBOORTEJAAR, SOORT OPLEIDING EN GESLACHT</t>
  </si>
  <si>
    <t>HOGER ONDERWIJS</t>
  </si>
  <si>
    <t>AANTAL INSCHRIJVINGEN IN HET HOGER ONDERWIJS</t>
  </si>
  <si>
    <t>Mannen</t>
  </si>
  <si>
    <t>Vrouwen</t>
  </si>
  <si>
    <t>HOGER ONDERWIJS (2)</t>
  </si>
  <si>
    <t>Hogescholenonderwijs</t>
  </si>
  <si>
    <t>Universitair onderwijs</t>
  </si>
  <si>
    <t>TOTAAL HOGER ONDERWIJS</t>
  </si>
  <si>
    <t>(1) De gegevens van het hoger beroepsonderwijs van het volwassenenonderwijs vindt u in Deel I, Hoofdsuk 6 -Volwassenenonderwijs.</t>
  </si>
  <si>
    <t xml:space="preserve">(2) Het betreft alle inschrijvingen van studenten met een diplomacontract en dit in een instelling van het hoger onderwijs in het huidige academiejaar. </t>
  </si>
  <si>
    <r>
      <t>Eén student kan meerdere inschrijvingen hebben</t>
    </r>
    <r>
      <rPr>
        <sz val="9"/>
        <rFont val="Arial"/>
        <family val="2"/>
      </rPr>
      <t xml:space="preserve">. </t>
    </r>
  </si>
  <si>
    <t>Academiejaar 2018-2019</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</si>
</sst>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0;&quot;-&quot;"/>
    <numFmt numFmtId="175" formatCode="#,##0;\-0;&quot;-&quot;"/>
    <numFmt numFmtId="176" formatCode="0.0"/>
    <numFmt numFmtId="177" formatCode="#,##0.0"/>
    <numFmt numFmtId="178" formatCode="0.000000"/>
    <numFmt numFmtId="179" formatCode="0.000%"/>
    <numFmt numFmtId="180" formatCode="0.0%"/>
    <numFmt numFmtId="181" formatCode="0.0000%"/>
    <numFmt numFmtId="182" formatCode="00.00.00.000"/>
    <numFmt numFmtId="183" formatCode="#,##0;0;\-"/>
    <numFmt numFmtId="184" formatCode="&quot;Ja&quot;;&quot;Ja&quot;;&quot;Nee&quot;"/>
    <numFmt numFmtId="185" formatCode="&quot;Waar&quot;;&quot;Waar&quot;;&quot;Onwaar&quot;"/>
    <numFmt numFmtId="186" formatCode="&quot;Aan&quot;;&quot;Aan&quot;;&quot;Uit&quot;"/>
    <numFmt numFmtId="187" formatCode="[$€-2]\ #.##000_);[Red]\([$€-2]\ #.##000\)"/>
    <numFmt numFmtId="188" formatCode="#,##0.00;0;&quot;-&quot;"/>
    <numFmt numFmtId="189" formatCode="#,##0.0;0;&quot;-&quot;"/>
    <numFmt numFmtId="190" formatCode="#,##0.0;0.0;&quot;-&quot;"/>
    <numFmt numFmtId="191" formatCode="#,##0.00;0.00;&quot;-&quot;"/>
  </numFmts>
  <fonts count="56">
    <font>
      <sz val="10"/>
      <name val="Arial"/>
      <family val="0"/>
    </font>
    <font>
      <sz val="11"/>
      <color indexed="8"/>
      <name val="Calibri"/>
      <family val="2"/>
    </font>
    <font>
      <b/>
      <sz val="9"/>
      <name val="Arial"/>
      <family val="2"/>
    </font>
    <font>
      <sz val="9"/>
      <name val="Arial"/>
      <family val="2"/>
    </font>
    <font>
      <sz val="10"/>
      <name val="Helv"/>
      <family val="0"/>
    </font>
    <font>
      <sz val="10"/>
      <name val="MS Sans Serif"/>
      <family val="2"/>
    </font>
    <font>
      <sz val="8"/>
      <name val="Arial"/>
      <family val="2"/>
    </font>
    <font>
      <sz val="10"/>
      <name val="Optimum"/>
      <family val="0"/>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b/>
      <i/>
      <sz val="9"/>
      <color indexed="9"/>
      <name val="Arial"/>
      <family val="2"/>
    </font>
    <font>
      <b/>
      <i/>
      <sz val="9"/>
      <name val="Arial"/>
      <family val="2"/>
    </font>
    <font>
      <u val="single"/>
      <sz val="9"/>
      <name val="Arial"/>
      <family val="2"/>
    </font>
    <font>
      <b/>
      <sz val="11"/>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2"/>
    </font>
    <font>
      <sz val="11"/>
      <color indexed="17"/>
      <name val="Calibri"/>
      <family val="2"/>
    </font>
    <font>
      <u val="single"/>
      <sz val="10"/>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sz val="10"/>
      <color indexed="8"/>
      <name val="Tahoma"/>
      <family val="2"/>
    </font>
    <font>
      <b/>
      <sz val="11"/>
      <color indexed="63"/>
      <name val="Calibri"/>
      <family val="2"/>
    </font>
    <font>
      <i/>
      <sz val="11"/>
      <color indexed="23"/>
      <name val="Calibri"/>
      <family val="2"/>
    </font>
    <font>
      <sz val="11"/>
      <color indexed="10"/>
      <name val="Calibri"/>
      <family val="2"/>
    </font>
    <font>
      <sz val="9"/>
      <color indexed="10"/>
      <name val="Arial"/>
      <family val="2"/>
    </font>
    <font>
      <sz val="9"/>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0"/>
      <color theme="1"/>
      <name val="Tahoma"/>
      <family val="2"/>
    </font>
    <font>
      <b/>
      <sz val="11"/>
      <color rgb="FF3F3F3F"/>
      <name val="Calibri"/>
      <family val="2"/>
    </font>
    <font>
      <i/>
      <sz val="11"/>
      <color rgb="FF7F7F7F"/>
      <name val="Calibri"/>
      <family val="2"/>
    </font>
    <font>
      <sz val="11"/>
      <color rgb="FFFF0000"/>
      <name val="Calibri"/>
      <family val="2"/>
    </font>
    <font>
      <sz val="9"/>
      <color rgb="FFFF0000"/>
      <name val="Arial"/>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right/>
      <top style="thin"/>
      <bottom/>
    </border>
    <border>
      <left style="thin"/>
      <right/>
      <top/>
      <bottom style="thin"/>
    </border>
    <border>
      <left/>
      <right/>
      <top/>
      <bottom style="thin"/>
    </border>
    <border>
      <left/>
      <right/>
      <top style="medium"/>
      <bottom/>
    </border>
    <border>
      <left style="thin"/>
      <right/>
      <top style="medium"/>
      <bottom style="thin"/>
    </border>
    <border>
      <left/>
      <right/>
      <top style="medium"/>
      <bottom style="thin"/>
    </border>
    <border>
      <left style="thin"/>
      <right style="thin"/>
      <top/>
      <bottom/>
    </border>
    <border>
      <left style="thin">
        <color indexed="8"/>
      </left>
      <right/>
      <top style="medium"/>
      <bottom/>
    </border>
    <border>
      <left style="medium">
        <color indexed="8"/>
      </left>
      <right/>
      <top style="medium"/>
      <bottom/>
    </border>
    <border>
      <left style="thin">
        <color indexed="8"/>
      </left>
      <right style="medium"/>
      <top style="medium"/>
      <bottom/>
    </border>
    <border>
      <left style="thin">
        <color indexed="8"/>
      </left>
      <right/>
      <top/>
      <bottom/>
    </border>
    <border>
      <left style="thin">
        <color indexed="8"/>
      </left>
      <right style="medium"/>
      <top/>
      <bottom/>
    </border>
    <border>
      <left style="thin">
        <color indexed="8"/>
      </left>
      <right/>
      <top style="thin"/>
      <bottom/>
    </border>
    <border>
      <left style="medium"/>
      <right/>
      <top style="thin"/>
      <bottom/>
    </border>
    <border>
      <left style="thin">
        <color indexed="8"/>
      </left>
      <right style="medium"/>
      <top style="thin"/>
      <bottom/>
    </border>
    <border>
      <left style="medium"/>
      <right style="thin">
        <color indexed="8"/>
      </right>
      <top/>
      <bottom style="thin">
        <color indexed="8"/>
      </bottom>
    </border>
    <border>
      <left style="thin">
        <color indexed="8"/>
      </left>
      <right style="medium"/>
      <top/>
      <bottom style="thin">
        <color indexed="8"/>
      </bottom>
    </border>
    <border>
      <left style="thin">
        <color indexed="8"/>
      </left>
      <right/>
      <top style="thin">
        <color indexed="8"/>
      </top>
      <bottom/>
    </border>
    <border>
      <left style="medium"/>
      <right/>
      <top style="thin">
        <color indexed="8"/>
      </top>
      <bottom/>
    </border>
    <border>
      <left style="thin">
        <color indexed="8"/>
      </left>
      <right style="medium"/>
      <top style="thin">
        <color indexed="8"/>
      </top>
      <bottom/>
    </border>
    <border>
      <left/>
      <right/>
      <top style="thin">
        <color indexed="8"/>
      </top>
      <bottom/>
    </border>
    <border>
      <left style="medium"/>
      <right style="thin">
        <color indexed="8"/>
      </right>
      <top/>
      <bottom/>
    </border>
    <border>
      <left style="thin">
        <color indexed="8"/>
      </left>
      <right/>
      <top/>
      <bottom style="thin">
        <color indexed="8"/>
      </bottom>
    </border>
    <border>
      <left style="medium"/>
      <right/>
      <top/>
      <bottom style="thin">
        <color indexed="8"/>
      </bottom>
    </border>
    <border>
      <left/>
      <right/>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style="medium"/>
      <right/>
      <top style="thin">
        <color indexed="8"/>
      </top>
      <bottom style="thin">
        <color indexed="8"/>
      </bottom>
    </border>
    <border>
      <left style="thin">
        <color indexed="8"/>
      </left>
      <right style="medium"/>
      <top style="thin">
        <color indexed="8"/>
      </top>
      <bottom style="thin">
        <color indexed="8"/>
      </bottom>
    </border>
    <border>
      <left style="medium"/>
      <right style="thin"/>
      <top/>
      <bottom/>
    </border>
    <border>
      <left style="thin"/>
      <right style="medium"/>
      <top/>
      <bottom/>
    </border>
    <border>
      <left/>
      <right/>
      <top style="thin"/>
      <bottom style="thin"/>
    </border>
    <border>
      <left style="thin">
        <color indexed="8"/>
      </left>
      <right/>
      <top style="thin"/>
      <bottom style="thin"/>
    </border>
    <border>
      <left style="medium"/>
      <right/>
      <top style="thin"/>
      <bottom style="thin"/>
    </border>
    <border>
      <left style="thin">
        <color indexed="8"/>
      </left>
      <right style="medium"/>
      <top style="thin"/>
      <bottom style="thin"/>
    </border>
    <border>
      <left/>
      <right style="thin">
        <color indexed="8"/>
      </right>
      <top style="medium"/>
      <bottom style="thin"/>
    </border>
    <border>
      <left/>
      <right style="thin"/>
      <top/>
      <bottom/>
    </border>
    <border>
      <left/>
      <right style="thin">
        <color indexed="8"/>
      </right>
      <top/>
      <bottom style="thin">
        <color indexed="8"/>
      </bottom>
    </border>
    <border>
      <left/>
      <right style="thin"/>
      <top style="thin">
        <color indexed="8"/>
      </top>
      <bottom style="thin">
        <color indexed="8"/>
      </bottom>
    </border>
    <border>
      <left/>
      <right style="thin"/>
      <top style="thin">
        <color indexed="8"/>
      </top>
      <bottom/>
    </border>
    <border>
      <left/>
      <right style="thin">
        <color indexed="8"/>
      </right>
      <top/>
      <bottom/>
    </border>
    <border>
      <left/>
      <right style="thin">
        <color indexed="8"/>
      </right>
      <top style="medium">
        <color indexed="8"/>
      </top>
      <bottom/>
    </border>
    <border>
      <left style="thin">
        <color indexed="8"/>
      </left>
      <right/>
      <top style="medium">
        <color indexed="8"/>
      </top>
      <bottom/>
    </border>
    <border>
      <left style="thin">
        <color indexed="8"/>
      </left>
      <right style="thin">
        <color indexed="8"/>
      </right>
      <top style="thin">
        <color indexed="8"/>
      </top>
      <bottom/>
    </border>
    <border>
      <left style="thin">
        <color indexed="8"/>
      </left>
      <right style="thin">
        <color indexed="8"/>
      </right>
      <top/>
      <bottom/>
    </border>
    <border>
      <left style="thin"/>
      <right/>
      <top style="medium"/>
      <bottom/>
    </border>
    <border>
      <left style="thin"/>
      <right/>
      <top style="thin"/>
      <bottom style="thin"/>
    </border>
    <border>
      <left/>
      <right style="thin"/>
      <top style="thin"/>
      <bottom style="thin"/>
    </border>
    <border>
      <left/>
      <right style="medium"/>
      <top/>
      <bottom/>
    </border>
    <border>
      <left/>
      <right style="medium"/>
      <top style="thin">
        <color indexed="8"/>
      </top>
      <bottom/>
    </border>
    <border>
      <left style="medium"/>
      <right style="thin"/>
      <top style="thin">
        <color indexed="8"/>
      </top>
      <bottom/>
    </border>
    <border>
      <left/>
      <right style="thin"/>
      <top style="thin"/>
      <bottom/>
    </border>
    <border>
      <left style="medium">
        <color indexed="8"/>
      </left>
      <right/>
      <top style="thin">
        <color indexed="8"/>
      </top>
      <bottom/>
    </border>
    <border>
      <left style="thin">
        <color indexed="8"/>
      </left>
      <right style="medium">
        <color indexed="8"/>
      </right>
      <top style="thin">
        <color indexed="8"/>
      </top>
      <bottom/>
    </border>
    <border>
      <left/>
      <right style="thin"/>
      <top/>
      <bottom style="thin"/>
    </border>
    <border>
      <left/>
      <right style="thin"/>
      <top style="medium"/>
      <bottom/>
    </border>
    <border>
      <left style="thin">
        <color indexed="8"/>
      </left>
      <right style="thin">
        <color indexed="8"/>
      </right>
      <top>
        <color indexed="63"/>
      </top>
      <bottom style="thin">
        <color indexed="8"/>
      </bottom>
    </border>
    <border>
      <left style="thin"/>
      <right/>
      <top style="thin">
        <color indexed="8"/>
      </top>
      <bottom/>
    </border>
    <border>
      <left style="thin">
        <color indexed="8"/>
      </left>
      <right/>
      <top style="medium"/>
      <bottom style="thin"/>
    </border>
    <border>
      <left style="medium"/>
      <right/>
      <top style="medium"/>
      <bottom style="thin"/>
    </border>
    <border>
      <left style="thin">
        <color indexed="8"/>
      </left>
      <right style="medium"/>
      <top style="medium"/>
      <bottom style="thin"/>
    </border>
    <border>
      <left style="thin"/>
      <right style="thin"/>
      <top style="thin"/>
      <bottom/>
    </border>
    <border>
      <left style="thin"/>
      <right style="thin"/>
      <top style="thin">
        <color indexed="8"/>
      </top>
      <bottom/>
    </border>
    <border>
      <left style="medium">
        <color indexed="8"/>
      </left>
      <right style="thin">
        <color indexed="8"/>
      </right>
      <top style="thin">
        <color indexed="8"/>
      </top>
      <bottom/>
    </border>
    <border>
      <left style="thin"/>
      <right style="thin">
        <color indexed="8"/>
      </right>
      <top style="thin"/>
      <bottom style="thin"/>
    </border>
    <border>
      <left style="medium">
        <color indexed="8"/>
      </left>
      <right/>
      <top style="medium"/>
      <bottom style="thin"/>
    </border>
    <border>
      <left style="medium"/>
      <right/>
      <top/>
      <bottom style="thin"/>
    </border>
    <border>
      <left style="thin">
        <color indexed="8"/>
      </left>
      <right style="medium"/>
      <top/>
      <bottom style="thin"/>
    </border>
    <border>
      <left style="thin"/>
      <right/>
      <top/>
      <bottom style="thin">
        <color indexed="8"/>
      </bottom>
    </border>
    <border>
      <left/>
      <right style="thin">
        <color indexed="8"/>
      </right>
      <top style="medium"/>
      <bottom/>
    </border>
    <border>
      <left style="thin">
        <color indexed="8"/>
      </left>
      <right/>
      <top style="medium">
        <color indexed="8"/>
      </top>
      <bottom style="thin">
        <color indexed="8"/>
      </bottom>
    </border>
    <border>
      <left/>
      <right style="thin">
        <color indexed="8"/>
      </right>
      <top style="medium">
        <color indexed="8"/>
      </top>
      <bottom style="thin">
        <color indexed="8"/>
      </bottom>
    </border>
    <border>
      <left/>
      <right style="thin"/>
      <top style="medium"/>
      <bottom style="thin"/>
    </border>
    <border>
      <left/>
      <right/>
      <top style="medium">
        <color indexed="8"/>
      </top>
      <bottom style="thin">
        <color indexed="8"/>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4" fillId="0" borderId="0" applyFont="0" applyFill="0" applyBorder="0" applyAlignment="0" applyProtection="0"/>
    <xf numFmtId="176" fontId="7" fillId="0" borderId="0" applyFont="0" applyFill="0" applyBorder="0" applyAlignment="0" applyProtection="0"/>
    <xf numFmtId="178" fontId="7" fillId="0" borderId="0" applyFon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3" fontId="5" fillId="0" borderId="0" applyFont="0" applyFill="0" applyBorder="0" applyAlignment="0" applyProtection="0"/>
    <xf numFmtId="4" fontId="4" fillId="0" borderId="0" applyFont="0" applyFill="0" applyBorder="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3" fontId="6" fillId="1" borderId="4" applyBorder="0">
      <alignment/>
      <protection/>
    </xf>
    <xf numFmtId="0" fontId="43" fillId="0" borderId="0" applyNumberFormat="0" applyFill="0" applyBorder="0" applyAlignment="0" applyProtection="0"/>
    <xf numFmtId="0" fontId="44" fillId="29"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7" fontId="5" fillId="0" borderId="0" applyFont="0" applyFill="0" applyBorder="0" applyAlignment="0" applyProtection="0"/>
    <xf numFmtId="2" fontId="5"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8" fillId="1" borderId="8">
      <alignment horizontal="center" vertical="top" textRotation="90"/>
      <protection/>
    </xf>
    <xf numFmtId="0" fontId="48" fillId="30" borderId="0" applyNumberFormat="0" applyBorder="0" applyAlignment="0" applyProtection="0"/>
    <xf numFmtId="4" fontId="4" fillId="0" borderId="0" applyFont="0" applyFill="0" applyBorder="0" applyAlignment="0" applyProtection="0"/>
    <xf numFmtId="0" fontId="9" fillId="0" borderId="9">
      <alignment/>
      <protection/>
    </xf>
    <xf numFmtId="0" fontId="0" fillId="31" borderId="10" applyNumberFormat="0" applyFont="0" applyAlignment="0" applyProtection="0"/>
    <xf numFmtId="0" fontId="49" fillId="32" borderId="0" applyNumberFormat="0" applyBorder="0" applyAlignment="0" applyProtection="0"/>
    <xf numFmtId="180" fontId="5" fillId="0" borderId="0" applyFont="0" applyFill="0" applyBorder="0" applyAlignment="0" applyProtection="0"/>
    <xf numFmtId="10" fontId="5" fillId="0" borderId="0">
      <alignment/>
      <protection/>
    </xf>
    <xf numFmtId="179" fontId="5" fillId="0" borderId="0" applyFont="0" applyFill="0" applyBorder="0" applyAlignment="0" applyProtection="0"/>
    <xf numFmtId="181" fontId="7" fillId="0" borderId="0" applyFont="0" applyFill="0" applyBorder="0" applyAlignment="0" applyProtection="0"/>
    <xf numFmtId="9" fontId="0" fillId="0" borderId="0" applyFont="0" applyFill="0" applyBorder="0" applyAlignment="0" applyProtection="0"/>
    <xf numFmtId="9" fontId="36"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0" borderId="0">
      <alignment/>
      <protection/>
    </xf>
    <xf numFmtId="0" fontId="36" fillId="0" borderId="0">
      <alignment/>
      <protection/>
    </xf>
    <xf numFmtId="0" fontId="50" fillId="0" borderId="0">
      <alignment/>
      <protection/>
    </xf>
    <xf numFmtId="0" fontId="5" fillId="0" borderId="0">
      <alignment/>
      <protection/>
    </xf>
    <xf numFmtId="0" fontId="10" fillId="0" borderId="9" applyBorder="0" applyAlignment="0">
      <protection/>
    </xf>
    <xf numFmtId="0" fontId="11" fillId="0" borderId="0">
      <alignment/>
      <protection/>
    </xf>
    <xf numFmtId="0" fontId="12" fillId="33" borderId="9" applyBorder="0">
      <alignment/>
      <protection/>
    </xf>
    <xf numFmtId="0" fontId="51" fillId="26" borderId="1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432">
    <xf numFmtId="0" fontId="0" fillId="0" borderId="0" xfId="0" applyAlignment="1">
      <alignment/>
    </xf>
    <xf numFmtId="0" fontId="3" fillId="0" borderId="0" xfId="0" applyFont="1" applyBorder="1" applyAlignment="1">
      <alignment/>
    </xf>
    <xf numFmtId="0" fontId="3" fillId="0" borderId="0" xfId="0" applyFont="1" applyAlignment="1">
      <alignment/>
    </xf>
    <xf numFmtId="175" fontId="3" fillId="0" borderId="12" xfId="0" applyNumberFormat="1" applyFont="1" applyBorder="1" applyAlignment="1">
      <alignment/>
    </xf>
    <xf numFmtId="175" fontId="3" fillId="0" borderId="0" xfId="0" applyNumberFormat="1" applyFont="1" applyAlignment="1">
      <alignment/>
    </xf>
    <xf numFmtId="3" fontId="2" fillId="0" borderId="0" xfId="0" applyNumberFormat="1" applyFont="1" applyFill="1" applyAlignment="1">
      <alignment horizontal="right"/>
    </xf>
    <xf numFmtId="175" fontId="2" fillId="0" borderId="4" xfId="0" applyNumberFormat="1" applyFont="1" applyFill="1" applyBorder="1" applyAlignment="1">
      <alignment/>
    </xf>
    <xf numFmtId="175" fontId="2" fillId="0" borderId="13" xfId="0" applyNumberFormat="1" applyFont="1" applyFill="1" applyBorder="1" applyAlignment="1">
      <alignment/>
    </xf>
    <xf numFmtId="2" fontId="2" fillId="0" borderId="13" xfId="0" applyNumberFormat="1" applyFont="1" applyFill="1" applyBorder="1" applyAlignment="1">
      <alignment/>
    </xf>
    <xf numFmtId="175" fontId="2" fillId="0" borderId="12" xfId="0" applyNumberFormat="1" applyFont="1" applyFill="1" applyBorder="1" applyAlignment="1">
      <alignment/>
    </xf>
    <xf numFmtId="175" fontId="2" fillId="0" borderId="0" xfId="0" applyNumberFormat="1" applyFont="1" applyFill="1" applyBorder="1" applyAlignment="1">
      <alignment/>
    </xf>
    <xf numFmtId="2" fontId="2" fillId="0" borderId="0" xfId="0" applyNumberFormat="1" applyFont="1" applyFill="1" applyBorder="1" applyAlignment="1">
      <alignment/>
    </xf>
    <xf numFmtId="175" fontId="2" fillId="0" borderId="0" xfId="0" applyNumberFormat="1" applyFont="1" applyFill="1" applyAlignment="1">
      <alignment/>
    </xf>
    <xf numFmtId="2" fontId="2" fillId="0" borderId="0" xfId="0" applyNumberFormat="1" applyFont="1" applyFill="1" applyAlignment="1">
      <alignment/>
    </xf>
    <xf numFmtId="0" fontId="2" fillId="0" borderId="0" xfId="0" applyFont="1" applyFill="1" applyBorder="1" applyAlignment="1">
      <alignment horizontal="right"/>
    </xf>
    <xf numFmtId="3" fontId="2" fillId="0" borderId="0" xfId="0" applyNumberFormat="1" applyFont="1" applyFill="1" applyBorder="1" applyAlignment="1">
      <alignment horizontal="right"/>
    </xf>
    <xf numFmtId="175" fontId="2" fillId="0" borderId="4" xfId="0" applyNumberFormat="1" applyFont="1" applyFill="1" applyBorder="1" applyAlignment="1">
      <alignment horizontal="right"/>
    </xf>
    <xf numFmtId="175" fontId="2" fillId="0" borderId="13" xfId="0" applyNumberFormat="1" applyFont="1" applyFill="1" applyBorder="1" applyAlignment="1">
      <alignment horizontal="right"/>
    </xf>
    <xf numFmtId="174" fontId="2" fillId="0" borderId="13" xfId="0" applyNumberFormat="1" applyFont="1" applyFill="1" applyBorder="1" applyAlignment="1">
      <alignment horizontal="right"/>
    </xf>
    <xf numFmtId="175" fontId="2" fillId="0" borderId="12" xfId="0" applyNumberFormat="1" applyFont="1" applyFill="1" applyBorder="1" applyAlignment="1">
      <alignment horizontal="right"/>
    </xf>
    <xf numFmtId="175" fontId="2" fillId="0" borderId="0" xfId="0" applyNumberFormat="1" applyFont="1" applyFill="1" applyBorder="1" applyAlignment="1">
      <alignment horizontal="right"/>
    </xf>
    <xf numFmtId="175" fontId="2" fillId="0" borderId="14" xfId="0" applyNumberFormat="1" applyFont="1" applyFill="1" applyBorder="1" applyAlignment="1">
      <alignment/>
    </xf>
    <xf numFmtId="175" fontId="2" fillId="0" borderId="15" xfId="0" applyNumberFormat="1" applyFont="1" applyFill="1" applyBorder="1" applyAlignment="1">
      <alignment/>
    </xf>
    <xf numFmtId="2" fontId="2" fillId="0" borderId="15" xfId="0" applyNumberFormat="1" applyFont="1" applyFill="1" applyBorder="1" applyAlignment="1">
      <alignment/>
    </xf>
    <xf numFmtId="1" fontId="2" fillId="0" borderId="13" xfId="0" applyNumberFormat="1" applyFont="1" applyFill="1" applyBorder="1" applyAlignment="1">
      <alignment/>
    </xf>
    <xf numFmtId="1" fontId="2" fillId="0" borderId="0" xfId="0" applyNumberFormat="1" applyFont="1" applyFill="1" applyBorder="1" applyAlignment="1">
      <alignment/>
    </xf>
    <xf numFmtId="1" fontId="2" fillId="0" borderId="15" xfId="0" applyNumberFormat="1" applyFont="1" applyFill="1" applyBorder="1" applyAlignment="1">
      <alignment/>
    </xf>
    <xf numFmtId="0" fontId="3" fillId="0" borderId="12" xfId="0" applyFont="1" applyFill="1" applyBorder="1" applyAlignment="1">
      <alignment/>
    </xf>
    <xf numFmtId="0" fontId="3" fillId="0" borderId="0" xfId="0" applyFont="1" applyFill="1" applyBorder="1" applyAlignment="1">
      <alignment/>
    </xf>
    <xf numFmtId="0" fontId="3" fillId="0" borderId="15" xfId="0" applyFont="1" applyFill="1" applyBorder="1" applyAlignment="1">
      <alignment horizontal="right"/>
    </xf>
    <xf numFmtId="0" fontId="2" fillId="0" borderId="0" xfId="0" applyFont="1" applyFill="1" applyAlignment="1">
      <alignment horizontal="right"/>
    </xf>
    <xf numFmtId="0" fontId="2" fillId="0" borderId="0" xfId="0" applyFont="1" applyFill="1" applyBorder="1" applyAlignment="1">
      <alignment/>
    </xf>
    <xf numFmtId="0" fontId="2" fillId="0" borderId="0" xfId="0" applyFont="1" applyFill="1" applyAlignment="1">
      <alignment/>
    </xf>
    <xf numFmtId="2" fontId="3" fillId="0" borderId="0" xfId="0" applyNumberFormat="1" applyFont="1" applyFill="1" applyBorder="1" applyAlignment="1">
      <alignment/>
    </xf>
    <xf numFmtId="0" fontId="3" fillId="0" borderId="0" xfId="0" applyFont="1" applyFill="1" applyAlignment="1">
      <alignment/>
    </xf>
    <xf numFmtId="3" fontId="3" fillId="0" borderId="0" xfId="0" applyNumberFormat="1" applyFont="1" applyFill="1" applyAlignment="1">
      <alignment/>
    </xf>
    <xf numFmtId="175" fontId="3" fillId="0" borderId="12" xfId="0" applyNumberFormat="1" applyFont="1" applyFill="1" applyBorder="1" applyAlignment="1">
      <alignment/>
    </xf>
    <xf numFmtId="175" fontId="3" fillId="0" borderId="0" xfId="0" applyNumberFormat="1" applyFont="1" applyFill="1" applyAlignment="1">
      <alignment/>
    </xf>
    <xf numFmtId="2" fontId="3" fillId="0" borderId="0" xfId="0" applyNumberFormat="1" applyFont="1" applyFill="1" applyAlignment="1">
      <alignment/>
    </xf>
    <xf numFmtId="174" fontId="2" fillId="0" borderId="12" xfId="0" applyNumberFormat="1" applyFont="1" applyFill="1" applyBorder="1" applyAlignment="1">
      <alignment/>
    </xf>
    <xf numFmtId="174" fontId="2" fillId="0" borderId="0" xfId="0" applyNumberFormat="1" applyFont="1" applyFill="1" applyAlignment="1">
      <alignment/>
    </xf>
    <xf numFmtId="174" fontId="2" fillId="0" borderId="0" xfId="0" applyNumberFormat="1" applyFont="1" applyFill="1" applyBorder="1" applyAlignment="1">
      <alignment/>
    </xf>
    <xf numFmtId="0" fontId="3" fillId="0" borderId="16" xfId="0" applyFont="1" applyFill="1" applyBorder="1" applyAlignment="1">
      <alignment/>
    </xf>
    <xf numFmtId="3" fontId="3" fillId="0" borderId="17" xfId="0" applyNumberFormat="1" applyFont="1" applyFill="1" applyBorder="1" applyAlignment="1">
      <alignment horizontal="centerContinuous"/>
    </xf>
    <xf numFmtId="3" fontId="3" fillId="0" borderId="18" xfId="0" applyNumberFormat="1" applyFont="1" applyFill="1" applyBorder="1" applyAlignment="1">
      <alignment horizontal="centerContinuous"/>
    </xf>
    <xf numFmtId="3" fontId="3" fillId="0" borderId="14" xfId="0" applyNumberFormat="1" applyFont="1" applyFill="1" applyBorder="1" applyAlignment="1">
      <alignment horizontal="right"/>
    </xf>
    <xf numFmtId="3" fontId="3" fillId="0" borderId="15" xfId="0" applyNumberFormat="1" applyFont="1" applyFill="1" applyBorder="1" applyAlignment="1">
      <alignment horizontal="right"/>
    </xf>
    <xf numFmtId="0" fontId="3" fillId="0" borderId="0" xfId="0" applyFont="1" applyFill="1" applyAlignment="1">
      <alignment horizontal="right"/>
    </xf>
    <xf numFmtId="3" fontId="3" fillId="0" borderId="12" xfId="0" applyNumberFormat="1" applyFont="1" applyFill="1" applyBorder="1" applyAlignment="1">
      <alignment horizontal="centerContinuous"/>
    </xf>
    <xf numFmtId="3" fontId="3" fillId="0" borderId="0" xfId="0" applyNumberFormat="1" applyFont="1" applyFill="1" applyBorder="1" applyAlignment="1">
      <alignment horizontal="centerContinuous"/>
    </xf>
    <xf numFmtId="175" fontId="3" fillId="0" borderId="12" xfId="0" applyNumberFormat="1" applyFont="1" applyFill="1" applyBorder="1" applyAlignment="1">
      <alignment horizontal="right"/>
    </xf>
    <xf numFmtId="175" fontId="3" fillId="0" borderId="0" xfId="0" applyNumberFormat="1" applyFont="1" applyFill="1" applyAlignment="1">
      <alignment horizontal="right"/>
    </xf>
    <xf numFmtId="175" fontId="3" fillId="0" borderId="0" xfId="0" applyNumberFormat="1" applyFont="1" applyFill="1" applyBorder="1" applyAlignment="1">
      <alignment/>
    </xf>
    <xf numFmtId="1" fontId="3" fillId="0" borderId="0" xfId="0" applyNumberFormat="1" applyFont="1" applyFill="1" applyBorder="1" applyAlignment="1">
      <alignment/>
    </xf>
    <xf numFmtId="174" fontId="3" fillId="0" borderId="0" xfId="0" applyNumberFormat="1" applyFont="1" applyFill="1" applyBorder="1" applyAlignment="1">
      <alignment/>
    </xf>
    <xf numFmtId="174" fontId="3" fillId="0" borderId="0" xfId="0" applyNumberFormat="1" applyFont="1" applyFill="1" applyBorder="1" applyAlignment="1">
      <alignment horizontal="right"/>
    </xf>
    <xf numFmtId="174" fontId="3" fillId="0" borderId="19" xfId="0" applyNumberFormat="1" applyFont="1" applyFill="1" applyBorder="1" applyAlignment="1">
      <alignment/>
    </xf>
    <xf numFmtId="0" fontId="11" fillId="0" borderId="0" xfId="0" applyFont="1" applyAlignment="1">
      <alignment/>
    </xf>
    <xf numFmtId="174" fontId="3" fillId="0" borderId="12" xfId="0" applyNumberFormat="1" applyFont="1" applyFill="1" applyBorder="1" applyAlignment="1">
      <alignment/>
    </xf>
    <xf numFmtId="174" fontId="3" fillId="0" borderId="0" xfId="0" applyNumberFormat="1" applyFont="1" applyFill="1" applyAlignment="1">
      <alignment/>
    </xf>
    <xf numFmtId="0" fontId="2" fillId="0" borderId="0" xfId="0" applyFont="1" applyFill="1" applyBorder="1" applyAlignment="1">
      <alignment horizontal="center"/>
    </xf>
    <xf numFmtId="0" fontId="2" fillId="0" borderId="16" xfId="0" applyFont="1" applyFill="1" applyBorder="1" applyAlignment="1">
      <alignment/>
    </xf>
    <xf numFmtId="0" fontId="3" fillId="0" borderId="20" xfId="0" applyFont="1" applyFill="1" applyBorder="1" applyAlignment="1">
      <alignment horizontal="center"/>
    </xf>
    <xf numFmtId="0" fontId="3" fillId="0" borderId="21" xfId="0" applyFont="1" applyFill="1" applyBorder="1" applyAlignment="1">
      <alignment horizontal="center"/>
    </xf>
    <xf numFmtId="0" fontId="3" fillId="0" borderId="22" xfId="0" applyFont="1" applyFill="1" applyBorder="1" applyAlignment="1">
      <alignment horizontal="center"/>
    </xf>
    <xf numFmtId="0" fontId="3" fillId="0" borderId="16" xfId="0" applyFont="1" applyFill="1" applyBorder="1" applyAlignment="1">
      <alignment horizontal="center"/>
    </xf>
    <xf numFmtId="0" fontId="3" fillId="0" borderId="23" xfId="0" applyFont="1" applyFill="1" applyBorder="1" applyAlignment="1">
      <alignment horizontal="center"/>
    </xf>
    <xf numFmtId="0" fontId="3" fillId="0" borderId="9" xfId="0" applyFont="1" applyFill="1" applyBorder="1" applyAlignment="1">
      <alignment horizontal="center"/>
    </xf>
    <xf numFmtId="0" fontId="3" fillId="0" borderId="24" xfId="0" applyFont="1" applyFill="1" applyBorder="1" applyAlignment="1">
      <alignment horizontal="center"/>
    </xf>
    <xf numFmtId="0" fontId="3" fillId="0" borderId="0" xfId="0" applyFont="1" applyFill="1" applyBorder="1" applyAlignment="1">
      <alignment horizontal="center"/>
    </xf>
    <xf numFmtId="0" fontId="2" fillId="0" borderId="13" xfId="0" applyFont="1" applyFill="1" applyBorder="1" applyAlignment="1">
      <alignment/>
    </xf>
    <xf numFmtId="0" fontId="3" fillId="0" borderId="25" xfId="0" applyFont="1" applyFill="1" applyBorder="1" applyAlignment="1">
      <alignment horizontal="center"/>
    </xf>
    <xf numFmtId="0" fontId="3" fillId="0" borderId="26" xfId="0" applyFont="1" applyFill="1" applyBorder="1" applyAlignment="1">
      <alignment horizontal="center"/>
    </xf>
    <xf numFmtId="0" fontId="3" fillId="0" borderId="27" xfId="0" applyFont="1" applyFill="1" applyBorder="1" applyAlignment="1">
      <alignment horizontal="center"/>
    </xf>
    <xf numFmtId="0" fontId="3" fillId="0" borderId="13" xfId="0" applyFont="1" applyFill="1" applyBorder="1" applyAlignment="1">
      <alignment horizontal="center"/>
    </xf>
    <xf numFmtId="174" fontId="3" fillId="0" borderId="23" xfId="0" applyNumberFormat="1" applyFont="1" applyFill="1" applyBorder="1" applyAlignment="1">
      <alignment horizontal="right"/>
    </xf>
    <xf numFmtId="174" fontId="3" fillId="0" borderId="9" xfId="0" applyNumberFormat="1" applyFont="1" applyFill="1" applyBorder="1" applyAlignment="1">
      <alignment horizontal="right"/>
    </xf>
    <xf numFmtId="174" fontId="3" fillId="0" borderId="24" xfId="0" applyNumberFormat="1" applyFont="1" applyFill="1" applyBorder="1" applyAlignment="1">
      <alignment horizontal="right"/>
    </xf>
    <xf numFmtId="174" fontId="3" fillId="0" borderId="28" xfId="0" applyNumberFormat="1" applyFont="1" applyFill="1" applyBorder="1" applyAlignment="1">
      <alignment horizontal="right"/>
    </xf>
    <xf numFmtId="174" fontId="3" fillId="0" borderId="29" xfId="0" applyNumberFormat="1" applyFont="1" applyFill="1" applyBorder="1" applyAlignment="1">
      <alignment horizontal="right"/>
    </xf>
    <xf numFmtId="174" fontId="2" fillId="0" borderId="30" xfId="0" applyNumberFormat="1" applyFont="1" applyFill="1" applyBorder="1" applyAlignment="1">
      <alignment horizontal="right"/>
    </xf>
    <xf numFmtId="174" fontId="2" fillId="0" borderId="31" xfId="0" applyNumberFormat="1" applyFont="1" applyFill="1" applyBorder="1" applyAlignment="1">
      <alignment horizontal="right"/>
    </xf>
    <xf numFmtId="174" fontId="2" fillId="0" borderId="32" xfId="0" applyNumberFormat="1" applyFont="1" applyFill="1" applyBorder="1" applyAlignment="1">
      <alignment horizontal="right"/>
    </xf>
    <xf numFmtId="174" fontId="2" fillId="0" borderId="33" xfId="0" applyNumberFormat="1" applyFont="1" applyFill="1" applyBorder="1" applyAlignment="1">
      <alignment horizontal="right"/>
    </xf>
    <xf numFmtId="174" fontId="3" fillId="0" borderId="34" xfId="0" applyNumberFormat="1" applyFont="1" applyFill="1" applyBorder="1" applyAlignment="1">
      <alignment horizontal="right"/>
    </xf>
    <xf numFmtId="174" fontId="2" fillId="0" borderId="35" xfId="0" applyNumberFormat="1" applyFont="1" applyFill="1" applyBorder="1" applyAlignment="1">
      <alignment horizontal="right"/>
    </xf>
    <xf numFmtId="174" fontId="2" fillId="0" borderId="36" xfId="0" applyNumberFormat="1" applyFont="1" applyFill="1" applyBorder="1" applyAlignment="1">
      <alignment horizontal="right"/>
    </xf>
    <xf numFmtId="174" fontId="2" fillId="0" borderId="29" xfId="0" applyNumberFormat="1" applyFont="1" applyFill="1" applyBorder="1" applyAlignment="1">
      <alignment horizontal="right"/>
    </xf>
    <xf numFmtId="174" fontId="2" fillId="0" borderId="37" xfId="0" applyNumberFormat="1" applyFont="1" applyFill="1" applyBorder="1" applyAlignment="1">
      <alignment horizontal="right"/>
    </xf>
    <xf numFmtId="0" fontId="2" fillId="0" borderId="38" xfId="0" applyFont="1" applyFill="1" applyBorder="1" applyAlignment="1">
      <alignment/>
    </xf>
    <xf numFmtId="174" fontId="2" fillId="0" borderId="39" xfId="0" applyNumberFormat="1" applyFont="1" applyFill="1" applyBorder="1" applyAlignment="1">
      <alignment horizontal="right"/>
    </xf>
    <xf numFmtId="174" fontId="2" fillId="0" borderId="40" xfId="0" applyNumberFormat="1" applyFont="1" applyFill="1" applyBorder="1" applyAlignment="1">
      <alignment horizontal="right"/>
    </xf>
    <xf numFmtId="174" fontId="2" fillId="0" borderId="41" xfId="0" applyNumberFormat="1" applyFont="1" applyFill="1" applyBorder="1" applyAlignment="1">
      <alignment horizontal="right"/>
    </xf>
    <xf numFmtId="174" fontId="2" fillId="0" borderId="38" xfId="0" applyNumberFormat="1" applyFont="1" applyFill="1" applyBorder="1" applyAlignment="1">
      <alignment horizontal="right"/>
    </xf>
    <xf numFmtId="0" fontId="3" fillId="0" borderId="19" xfId="0" applyFont="1" applyFill="1" applyBorder="1" applyAlignment="1">
      <alignment horizontal="center"/>
    </xf>
    <xf numFmtId="0" fontId="3" fillId="0" borderId="12" xfId="0" applyFont="1" applyFill="1" applyBorder="1" applyAlignment="1">
      <alignment horizontal="center"/>
    </xf>
    <xf numFmtId="0" fontId="3" fillId="0" borderId="42" xfId="0" applyFont="1" applyFill="1" applyBorder="1" applyAlignment="1">
      <alignment horizontal="center"/>
    </xf>
    <xf numFmtId="0" fontId="3" fillId="0" borderId="43" xfId="0" applyFont="1" applyFill="1" applyBorder="1" applyAlignment="1">
      <alignment horizontal="center"/>
    </xf>
    <xf numFmtId="174" fontId="3" fillId="0" borderId="0" xfId="0" applyNumberFormat="1" applyFont="1" applyFill="1" applyBorder="1" applyAlignment="1">
      <alignment horizontal="center"/>
    </xf>
    <xf numFmtId="174" fontId="2" fillId="0" borderId="42" xfId="0" applyNumberFormat="1" applyFont="1" applyFill="1" applyBorder="1" applyAlignment="1">
      <alignment/>
    </xf>
    <xf numFmtId="174" fontId="3" fillId="0" borderId="19" xfId="0" applyNumberFormat="1" applyFont="1" applyFill="1" applyBorder="1" applyAlignment="1">
      <alignment horizontal="center"/>
    </xf>
    <xf numFmtId="174" fontId="3" fillId="0" borderId="12" xfId="0" applyNumberFormat="1" applyFont="1" applyFill="1" applyBorder="1" applyAlignment="1">
      <alignment horizontal="center"/>
    </xf>
    <xf numFmtId="174" fontId="3" fillId="0" borderId="42" xfId="0" applyNumberFormat="1" applyFont="1" applyFill="1" applyBorder="1" applyAlignment="1">
      <alignment horizontal="center"/>
    </xf>
    <xf numFmtId="174" fontId="3" fillId="0" borderId="42" xfId="0" applyNumberFormat="1" applyFont="1" applyFill="1" applyBorder="1" applyAlignment="1">
      <alignment/>
    </xf>
    <xf numFmtId="174" fontId="2" fillId="0" borderId="30" xfId="0" applyNumberFormat="1" applyFont="1" applyFill="1" applyBorder="1" applyAlignment="1">
      <alignment/>
    </xf>
    <xf numFmtId="174" fontId="2" fillId="0" borderId="33" xfId="0" applyNumberFormat="1" applyFont="1" applyFill="1" applyBorder="1" applyAlignment="1">
      <alignment/>
    </xf>
    <xf numFmtId="174" fontId="3" fillId="0" borderId="23" xfId="0" applyNumberFormat="1" applyFont="1" applyFill="1" applyBorder="1" applyAlignment="1">
      <alignment/>
    </xf>
    <xf numFmtId="174" fontId="3" fillId="0" borderId="9" xfId="0" applyNumberFormat="1" applyFont="1" applyFill="1" applyBorder="1" applyAlignment="1">
      <alignment/>
    </xf>
    <xf numFmtId="174" fontId="3" fillId="0" borderId="24" xfId="0" applyNumberFormat="1" applyFont="1" applyFill="1" applyBorder="1" applyAlignment="1">
      <alignment/>
    </xf>
    <xf numFmtId="174" fontId="2" fillId="0" borderId="23" xfId="0" applyNumberFormat="1" applyFont="1" applyFill="1" applyBorder="1" applyAlignment="1">
      <alignment/>
    </xf>
    <xf numFmtId="174" fontId="2" fillId="0" borderId="9" xfId="0" applyNumberFormat="1" applyFont="1" applyFill="1" applyBorder="1" applyAlignment="1">
      <alignment/>
    </xf>
    <xf numFmtId="174" fontId="2" fillId="0" borderId="24" xfId="0" applyNumberFormat="1" applyFont="1" applyFill="1" applyBorder="1" applyAlignment="1">
      <alignment/>
    </xf>
    <xf numFmtId="0" fontId="2" fillId="0" borderId="0" xfId="0" applyFont="1" applyFill="1" applyBorder="1" applyAlignment="1">
      <alignment horizontal="left"/>
    </xf>
    <xf numFmtId="0" fontId="2" fillId="0" borderId="44" xfId="0" applyFont="1" applyFill="1" applyBorder="1" applyAlignment="1">
      <alignment/>
    </xf>
    <xf numFmtId="174" fontId="2" fillId="0" borderId="45" xfId="0" applyNumberFormat="1" applyFont="1" applyFill="1" applyBorder="1" applyAlignment="1">
      <alignment/>
    </xf>
    <xf numFmtId="174" fontId="2" fillId="0" borderId="46" xfId="0" applyNumberFormat="1" applyFont="1" applyFill="1" applyBorder="1" applyAlignment="1">
      <alignment/>
    </xf>
    <xf numFmtId="174" fontId="2" fillId="0" borderId="47" xfId="0" applyNumberFormat="1" applyFont="1" applyFill="1" applyBorder="1" applyAlignment="1">
      <alignment/>
    </xf>
    <xf numFmtId="174" fontId="2" fillId="0" borderId="44" xfId="0" applyNumberFormat="1" applyFont="1" applyFill="1" applyBorder="1" applyAlignment="1">
      <alignment/>
    </xf>
    <xf numFmtId="0" fontId="2" fillId="0" borderId="48" xfId="0" applyFont="1" applyFill="1" applyBorder="1" applyAlignment="1">
      <alignment/>
    </xf>
    <xf numFmtId="0" fontId="3" fillId="0" borderId="16" xfId="0" applyFont="1" applyBorder="1" applyAlignment="1">
      <alignment/>
    </xf>
    <xf numFmtId="0" fontId="3" fillId="0" borderId="23" xfId="0" applyFont="1" applyBorder="1" applyAlignment="1">
      <alignment/>
    </xf>
    <xf numFmtId="0" fontId="3" fillId="0" borderId="49" xfId="0" applyFont="1" applyBorder="1" applyAlignment="1">
      <alignment/>
    </xf>
    <xf numFmtId="0" fontId="3" fillId="0" borderId="50" xfId="0" applyFont="1" applyBorder="1" applyAlignment="1">
      <alignment/>
    </xf>
    <xf numFmtId="0" fontId="3" fillId="0" borderId="39" xfId="0" applyFont="1" applyBorder="1" applyAlignment="1">
      <alignment horizontal="right"/>
    </xf>
    <xf numFmtId="0" fontId="3" fillId="0" borderId="38" xfId="0" applyFont="1" applyBorder="1" applyAlignment="1">
      <alignment horizontal="right"/>
    </xf>
    <xf numFmtId="0" fontId="3" fillId="0" borderId="51" xfId="0" applyFont="1" applyBorder="1" applyAlignment="1">
      <alignment horizontal="right"/>
    </xf>
    <xf numFmtId="0" fontId="3" fillId="0" borderId="0" xfId="0" applyFont="1" applyAlignment="1">
      <alignment horizontal="right"/>
    </xf>
    <xf numFmtId="0" fontId="3" fillId="0" borderId="30" xfId="0" applyFont="1" applyBorder="1" applyAlignment="1">
      <alignment horizontal="right"/>
    </xf>
    <xf numFmtId="0" fontId="3" fillId="0" borderId="33" xfId="0" applyFont="1" applyBorder="1" applyAlignment="1">
      <alignment horizontal="right"/>
    </xf>
    <xf numFmtId="0" fontId="3" fillId="0" borderId="52" xfId="0" applyFont="1" applyBorder="1" applyAlignment="1">
      <alignment horizontal="right"/>
    </xf>
    <xf numFmtId="0" fontId="3" fillId="0" borderId="0" xfId="0" applyFont="1" applyBorder="1" applyAlignment="1">
      <alignment horizontal="right"/>
    </xf>
    <xf numFmtId="0" fontId="2" fillId="0" borderId="0" xfId="0" applyFont="1" applyBorder="1" applyAlignment="1">
      <alignment/>
    </xf>
    <xf numFmtId="0" fontId="3" fillId="0" borderId="23" xfId="0" applyFont="1" applyBorder="1" applyAlignment="1">
      <alignment horizontal="right"/>
    </xf>
    <xf numFmtId="0" fontId="3" fillId="0" borderId="49" xfId="0" applyFont="1" applyBorder="1" applyAlignment="1">
      <alignment horizontal="right"/>
    </xf>
    <xf numFmtId="174" fontId="3" fillId="0" borderId="23" xfId="0" applyNumberFormat="1" applyFont="1" applyBorder="1" applyAlignment="1">
      <alignment/>
    </xf>
    <xf numFmtId="174" fontId="3" fillId="0" borderId="0" xfId="0" applyNumberFormat="1" applyFont="1" applyBorder="1" applyAlignment="1">
      <alignment/>
    </xf>
    <xf numFmtId="174" fontId="3" fillId="0" borderId="0" xfId="0" applyNumberFormat="1" applyFont="1" applyBorder="1" applyAlignment="1">
      <alignment horizontal="right"/>
    </xf>
    <xf numFmtId="174" fontId="3" fillId="0" borderId="49" xfId="0" applyNumberFormat="1" applyFont="1" applyBorder="1" applyAlignment="1">
      <alignment horizontal="right"/>
    </xf>
    <xf numFmtId="174" fontId="3" fillId="0" borderId="0" xfId="0" applyNumberFormat="1" applyFont="1" applyAlignment="1">
      <alignment/>
    </xf>
    <xf numFmtId="0" fontId="2" fillId="0" borderId="53" xfId="0" applyFont="1" applyBorder="1" applyAlignment="1">
      <alignment horizontal="right"/>
    </xf>
    <xf numFmtId="174" fontId="2" fillId="0" borderId="30" xfId="0" applyNumberFormat="1" applyFont="1" applyBorder="1" applyAlignment="1">
      <alignment horizontal="right"/>
    </xf>
    <xf numFmtId="174" fontId="2" fillId="0" borderId="33" xfId="0" applyNumberFormat="1" applyFont="1" applyBorder="1" applyAlignment="1">
      <alignment horizontal="right"/>
    </xf>
    <xf numFmtId="174" fontId="2" fillId="0" borderId="52" xfId="0" applyNumberFormat="1" applyFont="1" applyBorder="1" applyAlignment="1">
      <alignment horizontal="right"/>
    </xf>
    <xf numFmtId="0" fontId="2" fillId="0" borderId="0" xfId="0" applyFont="1" applyBorder="1" applyAlignment="1">
      <alignment horizontal="right"/>
    </xf>
    <xf numFmtId="0" fontId="2" fillId="0" borderId="53" xfId="0" applyFont="1" applyBorder="1" applyAlignment="1">
      <alignment/>
    </xf>
    <xf numFmtId="0" fontId="3" fillId="0" borderId="53" xfId="0" applyFont="1" applyBorder="1" applyAlignment="1">
      <alignment/>
    </xf>
    <xf numFmtId="0" fontId="2" fillId="0" borderId="0" xfId="0" applyFont="1" applyAlignment="1">
      <alignment horizontal="right"/>
    </xf>
    <xf numFmtId="174" fontId="3" fillId="0" borderId="23" xfId="0" applyNumberFormat="1" applyFont="1" applyBorder="1" applyAlignment="1">
      <alignment horizontal="right"/>
    </xf>
    <xf numFmtId="174" fontId="3" fillId="0" borderId="49" xfId="0" applyNumberFormat="1" applyFont="1" applyBorder="1" applyAlignment="1">
      <alignment/>
    </xf>
    <xf numFmtId="174" fontId="3" fillId="0" borderId="0" xfId="0" applyNumberFormat="1" applyFont="1" applyAlignment="1">
      <alignment horizontal="right"/>
    </xf>
    <xf numFmtId="0" fontId="3" fillId="0" borderId="54" xfId="0" applyFont="1" applyBorder="1" applyAlignment="1">
      <alignment/>
    </xf>
    <xf numFmtId="0" fontId="3" fillId="0" borderId="55" xfId="0" applyFont="1" applyBorder="1" applyAlignment="1">
      <alignment/>
    </xf>
    <xf numFmtId="0" fontId="3" fillId="0" borderId="56" xfId="0" applyFont="1" applyBorder="1" applyAlignment="1">
      <alignment horizontal="center"/>
    </xf>
    <xf numFmtId="0" fontId="3" fillId="0" borderId="56" xfId="0" applyFont="1" applyFill="1" applyBorder="1" applyAlignment="1">
      <alignment horizontal="center"/>
    </xf>
    <xf numFmtId="0" fontId="3" fillId="0" borderId="23" xfId="0" applyFont="1" applyBorder="1" applyAlignment="1">
      <alignment horizontal="center"/>
    </xf>
    <xf numFmtId="0" fontId="3" fillId="0" borderId="57" xfId="0" applyFont="1" applyBorder="1" applyAlignment="1">
      <alignment horizontal="center"/>
    </xf>
    <xf numFmtId="0" fontId="3" fillId="0" borderId="57" xfId="0" applyFont="1" applyFill="1" applyBorder="1" applyAlignment="1">
      <alignment horizontal="center"/>
    </xf>
    <xf numFmtId="0" fontId="2" fillId="0" borderId="13" xfId="0" applyFont="1" applyBorder="1" applyAlignment="1">
      <alignment/>
    </xf>
    <xf numFmtId="174" fontId="2" fillId="0" borderId="23" xfId="0" applyNumberFormat="1" applyFont="1" applyBorder="1" applyAlignment="1">
      <alignment/>
    </xf>
    <xf numFmtId="174" fontId="2" fillId="0" borderId="30" xfId="0" applyNumberFormat="1" applyFont="1" applyBorder="1" applyAlignment="1">
      <alignment/>
    </xf>
    <xf numFmtId="0" fontId="2" fillId="0" borderId="53" xfId="0" applyFont="1" applyBorder="1" applyAlignment="1">
      <alignment horizontal="left"/>
    </xf>
    <xf numFmtId="175" fontId="3" fillId="0" borderId="16" xfId="0" applyNumberFormat="1" applyFont="1" applyBorder="1" applyAlignment="1">
      <alignment/>
    </xf>
    <xf numFmtId="175" fontId="3" fillId="0" borderId="58" xfId="0" applyNumberFormat="1" applyFont="1" applyFill="1" applyBorder="1" applyAlignment="1">
      <alignment horizontal="centerContinuous"/>
    </xf>
    <xf numFmtId="175" fontId="3" fillId="0" borderId="16" xfId="0" applyNumberFormat="1" applyFont="1" applyFill="1" applyBorder="1" applyAlignment="1">
      <alignment horizontal="centerContinuous"/>
    </xf>
    <xf numFmtId="175" fontId="3" fillId="0" borderId="18" xfId="0" applyNumberFormat="1" applyFont="1" applyFill="1" applyBorder="1" applyAlignment="1">
      <alignment horizontal="centerContinuous"/>
    </xf>
    <xf numFmtId="175" fontId="3" fillId="0" borderId="0" xfId="0" applyNumberFormat="1" applyFont="1" applyBorder="1" applyAlignment="1">
      <alignment/>
    </xf>
    <xf numFmtId="175" fontId="3" fillId="0" borderId="59" xfId="0" applyNumberFormat="1" applyFont="1" applyFill="1" applyBorder="1" applyAlignment="1">
      <alignment horizontal="centerContinuous"/>
    </xf>
    <xf numFmtId="175" fontId="3" fillId="0" borderId="44" xfId="0" applyNumberFormat="1" applyFont="1" applyFill="1" applyBorder="1" applyAlignment="1">
      <alignment horizontal="centerContinuous"/>
    </xf>
    <xf numFmtId="175" fontId="3" fillId="0" borderId="60" xfId="0" applyNumberFormat="1" applyFont="1" applyFill="1" applyBorder="1" applyAlignment="1">
      <alignment horizontal="centerContinuous"/>
    </xf>
    <xf numFmtId="175" fontId="3" fillId="0" borderId="12" xfId="0" applyNumberFormat="1" applyFont="1" applyFill="1" applyBorder="1" applyAlignment="1">
      <alignment horizontal="centerContinuous"/>
    </xf>
    <xf numFmtId="175" fontId="3" fillId="0" borderId="0" xfId="0" applyNumberFormat="1" applyFont="1" applyFill="1" applyBorder="1" applyAlignment="1">
      <alignment horizontal="centerContinuous"/>
    </xf>
    <xf numFmtId="175" fontId="3" fillId="0" borderId="0" xfId="0" applyNumberFormat="1" applyFont="1" applyBorder="1" applyAlignment="1">
      <alignment horizontal="center"/>
    </xf>
    <xf numFmtId="175" fontId="3" fillId="0" borderId="12" xfId="0" applyNumberFormat="1" applyFont="1" applyBorder="1" applyAlignment="1">
      <alignment horizontal="center"/>
    </xf>
    <xf numFmtId="175" fontId="3" fillId="0" borderId="0" xfId="0" applyNumberFormat="1" applyFont="1" applyAlignment="1">
      <alignment horizontal="center"/>
    </xf>
    <xf numFmtId="175" fontId="3" fillId="0" borderId="12" xfId="0" applyNumberFormat="1" applyFont="1" applyFill="1" applyBorder="1" applyAlignment="1">
      <alignment horizontal="center"/>
    </xf>
    <xf numFmtId="175" fontId="3" fillId="0" borderId="0" xfId="0" applyNumberFormat="1" applyFont="1" applyFill="1" applyAlignment="1">
      <alignment horizontal="center"/>
    </xf>
    <xf numFmtId="175" fontId="3" fillId="0" borderId="4" xfId="0" applyNumberFormat="1" applyFont="1" applyBorder="1" applyAlignment="1">
      <alignment horizontal="center"/>
    </xf>
    <xf numFmtId="175" fontId="3" fillId="0" borderId="13" xfId="0" applyNumberFormat="1" applyFont="1" applyBorder="1" applyAlignment="1">
      <alignment horizontal="center"/>
    </xf>
    <xf numFmtId="175" fontId="3" fillId="0" borderId="4" xfId="0" applyNumberFormat="1" applyFont="1" applyFill="1" applyBorder="1" applyAlignment="1">
      <alignment horizontal="center"/>
    </xf>
    <xf numFmtId="175" fontId="3" fillId="0" borderId="13" xfId="0" applyNumberFormat="1" applyFont="1" applyFill="1" applyBorder="1" applyAlignment="1">
      <alignment horizontal="center"/>
    </xf>
    <xf numFmtId="0" fontId="3" fillId="0" borderId="0" xfId="0" applyNumberFormat="1" applyFont="1" applyBorder="1" applyAlignment="1">
      <alignment horizontal="left"/>
    </xf>
    <xf numFmtId="175" fontId="3" fillId="0" borderId="23" xfId="0" applyNumberFormat="1" applyFont="1" applyFill="1" applyBorder="1" applyAlignment="1">
      <alignment/>
    </xf>
    <xf numFmtId="175" fontId="3" fillId="0" borderId="23" xfId="0" applyNumberFormat="1" applyFont="1" applyBorder="1" applyAlignment="1">
      <alignment/>
    </xf>
    <xf numFmtId="175" fontId="3" fillId="0" borderId="53" xfId="0" applyNumberFormat="1" applyFont="1" applyBorder="1" applyAlignment="1">
      <alignment/>
    </xf>
    <xf numFmtId="175" fontId="3" fillId="0" borderId="49" xfId="0" applyNumberFormat="1" applyFont="1" applyBorder="1" applyAlignment="1">
      <alignment/>
    </xf>
    <xf numFmtId="175" fontId="3" fillId="0" borderId="49" xfId="0" applyNumberFormat="1" applyFont="1" applyFill="1" applyBorder="1" applyAlignment="1">
      <alignment/>
    </xf>
    <xf numFmtId="174" fontId="3" fillId="0" borderId="12" xfId="0" applyNumberFormat="1" applyFont="1" applyBorder="1" applyAlignment="1">
      <alignment/>
    </xf>
    <xf numFmtId="174" fontId="2" fillId="0" borderId="4" xfId="0" applyNumberFormat="1" applyFont="1" applyFill="1" applyBorder="1" applyAlignment="1">
      <alignment horizontal="right"/>
    </xf>
    <xf numFmtId="0" fontId="3" fillId="0" borderId="15" xfId="0" applyFont="1" applyBorder="1" applyAlignment="1">
      <alignment/>
    </xf>
    <xf numFmtId="0" fontId="3" fillId="0" borderId="39" xfId="0" applyFont="1" applyBorder="1" applyAlignment="1">
      <alignment horizontal="center"/>
    </xf>
    <xf numFmtId="0" fontId="3" fillId="0" borderId="38" xfId="0" applyFont="1" applyBorder="1" applyAlignment="1">
      <alignment horizontal="center"/>
    </xf>
    <xf numFmtId="0" fontId="3" fillId="0" borderId="30" xfId="0" applyFont="1" applyBorder="1" applyAlignment="1">
      <alignment horizontal="center"/>
    </xf>
    <xf numFmtId="0" fontId="3" fillId="0" borderId="33" xfId="0" applyFont="1" applyBorder="1" applyAlignment="1">
      <alignment horizontal="center"/>
    </xf>
    <xf numFmtId="0" fontId="2" fillId="0" borderId="0" xfId="0" applyFont="1" applyAlignment="1">
      <alignment/>
    </xf>
    <xf numFmtId="174" fontId="2" fillId="0" borderId="0" xfId="0" applyNumberFormat="1" applyFont="1" applyBorder="1" applyAlignment="1">
      <alignment/>
    </xf>
    <xf numFmtId="0" fontId="3" fillId="0" borderId="0" xfId="0" applyFont="1" applyAlignment="1">
      <alignment horizontal="center"/>
    </xf>
    <xf numFmtId="0" fontId="3" fillId="0" borderId="0" xfId="0" applyFont="1" applyBorder="1" applyAlignment="1">
      <alignment horizontal="center"/>
    </xf>
    <xf numFmtId="3" fontId="3" fillId="0" borderId="0" xfId="80" applyNumberFormat="1" applyFont="1" applyFill="1" applyBorder="1" applyAlignment="1">
      <alignment horizontal="left"/>
      <protection/>
    </xf>
    <xf numFmtId="174" fontId="2" fillId="0" borderId="61" xfId="0" applyNumberFormat="1" applyFont="1" applyFill="1" applyBorder="1" applyAlignment="1">
      <alignment/>
    </xf>
    <xf numFmtId="174" fontId="3" fillId="0" borderId="61" xfId="0" applyNumberFormat="1" applyFont="1" applyFill="1" applyBorder="1" applyAlignment="1">
      <alignment horizontal="center"/>
    </xf>
    <xf numFmtId="174" fontId="3" fillId="0" borderId="61" xfId="0" applyNumberFormat="1" applyFont="1" applyFill="1" applyBorder="1" applyAlignment="1">
      <alignment/>
    </xf>
    <xf numFmtId="174" fontId="2" fillId="0" borderId="62" xfId="0" applyNumberFormat="1" applyFont="1" applyFill="1" applyBorder="1" applyAlignment="1">
      <alignment/>
    </xf>
    <xf numFmtId="174" fontId="2" fillId="0" borderId="63" xfId="0" applyNumberFormat="1" applyFont="1" applyFill="1" applyBorder="1" applyAlignment="1">
      <alignment/>
    </xf>
    <xf numFmtId="174" fontId="0" fillId="0" borderId="23" xfId="0" applyNumberFormat="1" applyFill="1" applyBorder="1" applyAlignment="1">
      <alignment/>
    </xf>
    <xf numFmtId="3" fontId="3" fillId="0" borderId="16" xfId="0" applyNumberFormat="1" applyFont="1" applyFill="1" applyBorder="1" applyAlignment="1">
      <alignment/>
    </xf>
    <xf numFmtId="3" fontId="2" fillId="0" borderId="0" xfId="0" applyNumberFormat="1" applyFont="1" applyFill="1" applyAlignment="1">
      <alignment/>
    </xf>
    <xf numFmtId="2" fontId="2" fillId="0" borderId="64" xfId="0" applyNumberFormat="1" applyFont="1" applyFill="1" applyBorder="1" applyAlignment="1">
      <alignment/>
    </xf>
    <xf numFmtId="2" fontId="2" fillId="0" borderId="49" xfId="0" applyNumberFormat="1" applyFont="1" applyFill="1" applyBorder="1" applyAlignment="1">
      <alignment/>
    </xf>
    <xf numFmtId="2" fontId="3" fillId="0" borderId="49" xfId="0" applyNumberFormat="1" applyFont="1" applyFill="1" applyBorder="1" applyAlignment="1">
      <alignment/>
    </xf>
    <xf numFmtId="175" fontId="3" fillId="0" borderId="0" xfId="0" applyNumberFormat="1" applyFont="1" applyBorder="1" applyAlignment="1">
      <alignment horizontal="right"/>
    </xf>
    <xf numFmtId="175" fontId="3" fillId="0" borderId="12" xfId="0" applyNumberFormat="1" applyFont="1" applyBorder="1" applyAlignment="1">
      <alignment horizontal="right"/>
    </xf>
    <xf numFmtId="174" fontId="2" fillId="0" borderId="0" xfId="0" applyNumberFormat="1" applyFont="1" applyFill="1" applyBorder="1" applyAlignment="1">
      <alignment horizontal="right"/>
    </xf>
    <xf numFmtId="174" fontId="2" fillId="0" borderId="65" xfId="0" applyNumberFormat="1" applyFont="1" applyFill="1" applyBorder="1" applyAlignment="1">
      <alignment horizontal="right"/>
    </xf>
    <xf numFmtId="174" fontId="2" fillId="0" borderId="66" xfId="0" applyNumberFormat="1" applyFont="1" applyFill="1" applyBorder="1" applyAlignment="1">
      <alignment horizontal="right"/>
    </xf>
    <xf numFmtId="174" fontId="2" fillId="0" borderId="32" xfId="0" applyNumberFormat="1" applyFont="1" applyFill="1" applyBorder="1" applyAlignment="1">
      <alignment/>
    </xf>
    <xf numFmtId="174" fontId="2" fillId="0" borderId="64" xfId="0" applyNumberFormat="1" applyFont="1" applyFill="1" applyBorder="1" applyAlignment="1">
      <alignment horizontal="right"/>
    </xf>
    <xf numFmtId="175" fontId="3" fillId="0" borderId="0" xfId="0" applyNumberFormat="1" applyFont="1" applyFill="1" applyBorder="1" applyAlignment="1">
      <alignment horizontal="right"/>
    </xf>
    <xf numFmtId="0" fontId="3" fillId="0" borderId="0" xfId="73" applyFont="1" applyFill="1">
      <alignment/>
      <protection/>
    </xf>
    <xf numFmtId="0" fontId="3" fillId="0" borderId="0" xfId="73" applyFont="1" applyFill="1" applyBorder="1">
      <alignment/>
      <protection/>
    </xf>
    <xf numFmtId="0" fontId="2" fillId="0" borderId="0" xfId="73" applyFont="1" applyFill="1" applyBorder="1">
      <alignment/>
      <protection/>
    </xf>
    <xf numFmtId="0" fontId="2" fillId="0" borderId="0" xfId="73" applyFont="1" applyFill="1" applyBorder="1" applyAlignment="1">
      <alignment horizontal="right"/>
      <protection/>
    </xf>
    <xf numFmtId="0" fontId="3" fillId="0" borderId="44" xfId="73" applyFont="1" applyFill="1" applyBorder="1" applyAlignment="1">
      <alignment horizontal="right"/>
      <protection/>
    </xf>
    <xf numFmtId="0" fontId="3" fillId="0" borderId="59" xfId="73" applyFont="1" applyFill="1" applyBorder="1" applyAlignment="1">
      <alignment horizontal="right"/>
      <protection/>
    </xf>
    <xf numFmtId="0" fontId="3" fillId="0" borderId="0" xfId="73" applyFont="1">
      <alignment/>
      <protection/>
    </xf>
    <xf numFmtId="0" fontId="3" fillId="0" borderId="0" xfId="73" applyFont="1" applyBorder="1">
      <alignment/>
      <protection/>
    </xf>
    <xf numFmtId="175" fontId="3" fillId="0" borderId="0" xfId="73" applyNumberFormat="1" applyFont="1">
      <alignment/>
      <protection/>
    </xf>
    <xf numFmtId="175" fontId="2" fillId="0" borderId="13" xfId="73" applyNumberFormat="1" applyFont="1" applyFill="1" applyBorder="1" applyAlignment="1">
      <alignment horizontal="right"/>
      <protection/>
    </xf>
    <xf numFmtId="175" fontId="2" fillId="0" borderId="4" xfId="73" applyNumberFormat="1" applyFont="1" applyFill="1" applyBorder="1" applyAlignment="1">
      <alignment horizontal="right"/>
      <protection/>
    </xf>
    <xf numFmtId="175" fontId="3" fillId="0" borderId="0" xfId="73" applyNumberFormat="1" applyFont="1" applyBorder="1" applyAlignment="1">
      <alignment horizontal="right"/>
      <protection/>
    </xf>
    <xf numFmtId="175" fontId="3" fillId="0" borderId="12" xfId="73" applyNumberFormat="1" applyFont="1" applyBorder="1" applyAlignment="1">
      <alignment horizontal="right"/>
      <protection/>
    </xf>
    <xf numFmtId="175" fontId="3" fillId="0" borderId="0" xfId="73" applyNumberFormat="1" applyFont="1" applyAlignment="1">
      <alignment horizontal="right"/>
      <protection/>
    </xf>
    <xf numFmtId="175" fontId="3" fillId="0" borderId="49" xfId="73" applyNumberFormat="1" applyFont="1" applyBorder="1" applyAlignment="1">
      <alignment horizontal="right"/>
      <protection/>
    </xf>
    <xf numFmtId="0" fontId="2" fillId="0" borderId="0" xfId="73" applyFont="1" applyBorder="1">
      <alignment/>
      <protection/>
    </xf>
    <xf numFmtId="175" fontId="13" fillId="0" borderId="0" xfId="73" applyNumberFormat="1" applyFont="1" applyBorder="1" applyAlignment="1">
      <alignment horizontal="right"/>
      <protection/>
    </xf>
    <xf numFmtId="175" fontId="13" fillId="0" borderId="0" xfId="73" applyNumberFormat="1" applyFont="1" applyAlignment="1">
      <alignment horizontal="right"/>
      <protection/>
    </xf>
    <xf numFmtId="175" fontId="13" fillId="0" borderId="12" xfId="73" applyNumberFormat="1" applyFont="1" applyBorder="1" applyAlignment="1">
      <alignment horizontal="right"/>
      <protection/>
    </xf>
    <xf numFmtId="175" fontId="13" fillId="0" borderId="49" xfId="73" applyNumberFormat="1" applyFont="1" applyBorder="1" applyAlignment="1">
      <alignment horizontal="right"/>
      <protection/>
    </xf>
    <xf numFmtId="0" fontId="13" fillId="0" borderId="0" xfId="73" applyFont="1" applyBorder="1">
      <alignment/>
      <protection/>
    </xf>
    <xf numFmtId="175" fontId="3" fillId="0" borderId="0" xfId="73" applyNumberFormat="1" applyFont="1" applyFill="1" applyAlignment="1">
      <alignment horizontal="right"/>
      <protection/>
    </xf>
    <xf numFmtId="175" fontId="3" fillId="0" borderId="12" xfId="73" applyNumberFormat="1" applyFont="1" applyFill="1" applyBorder="1" applyAlignment="1">
      <alignment horizontal="right"/>
      <protection/>
    </xf>
    <xf numFmtId="175" fontId="2" fillId="0" borderId="64" xfId="73" applyNumberFormat="1" applyFont="1" applyFill="1" applyBorder="1" applyAlignment="1">
      <alignment horizontal="right"/>
      <protection/>
    </xf>
    <xf numFmtId="3" fontId="3" fillId="0" borderId="0" xfId="73" applyNumberFormat="1" applyFont="1" applyBorder="1">
      <alignment/>
      <protection/>
    </xf>
    <xf numFmtId="3" fontId="3" fillId="0" borderId="0" xfId="73" applyNumberFormat="1" applyFont="1">
      <alignment/>
      <protection/>
    </xf>
    <xf numFmtId="3" fontId="3" fillId="0" borderId="12" xfId="73" applyNumberFormat="1" applyFont="1" applyBorder="1">
      <alignment/>
      <protection/>
    </xf>
    <xf numFmtId="3" fontId="3" fillId="0" borderId="49" xfId="73" applyNumberFormat="1" applyFont="1" applyBorder="1">
      <alignment/>
      <protection/>
    </xf>
    <xf numFmtId="3" fontId="3" fillId="0" borderId="12" xfId="73" applyNumberFormat="1" applyFont="1" applyBorder="1" applyAlignment="1">
      <alignment horizontal="right"/>
      <protection/>
    </xf>
    <xf numFmtId="0" fontId="3" fillId="0" borderId="0" xfId="73" applyFont="1" applyFill="1" applyBorder="1" applyAlignment="1">
      <alignment horizontal="right"/>
      <protection/>
    </xf>
    <xf numFmtId="0" fontId="3" fillId="0" borderId="12" xfId="73" applyFont="1" applyFill="1" applyBorder="1" applyAlignment="1">
      <alignment horizontal="right"/>
      <protection/>
    </xf>
    <xf numFmtId="0" fontId="3" fillId="0" borderId="49" xfId="73" applyFont="1" applyFill="1" applyBorder="1" applyAlignment="1">
      <alignment horizontal="right"/>
      <protection/>
    </xf>
    <xf numFmtId="0" fontId="3" fillId="0" borderId="0" xfId="73" applyFont="1" applyBorder="1" applyAlignment="1">
      <alignment horizontal="right"/>
      <protection/>
    </xf>
    <xf numFmtId="0" fontId="3" fillId="0" borderId="0" xfId="73" applyFont="1" applyAlignment="1">
      <alignment horizontal="right"/>
      <protection/>
    </xf>
    <xf numFmtId="0" fontId="3" fillId="0" borderId="60" xfId="73" applyFont="1" applyFill="1" applyBorder="1" applyAlignment="1">
      <alignment horizontal="right"/>
      <protection/>
    </xf>
    <xf numFmtId="0" fontId="3" fillId="0" borderId="15" xfId="73" applyFont="1" applyBorder="1" applyAlignment="1">
      <alignment horizontal="right"/>
      <protection/>
    </xf>
    <xf numFmtId="0" fontId="3" fillId="0" borderId="12" xfId="73" applyFont="1" applyFill="1" applyBorder="1">
      <alignment/>
      <protection/>
    </xf>
    <xf numFmtId="0" fontId="3" fillId="0" borderId="49" xfId="73" applyFont="1" applyFill="1" applyBorder="1">
      <alignment/>
      <protection/>
    </xf>
    <xf numFmtId="0" fontId="3" fillId="0" borderId="67" xfId="73" applyFont="1" applyFill="1" applyBorder="1" applyAlignment="1">
      <alignment horizontal="centerContinuous"/>
      <protection/>
    </xf>
    <xf numFmtId="0" fontId="3" fillId="0" borderId="15" xfId="73" applyFont="1" applyFill="1" applyBorder="1" applyAlignment="1">
      <alignment horizontal="centerContinuous"/>
      <protection/>
    </xf>
    <xf numFmtId="0" fontId="3" fillId="0" borderId="14" xfId="73" applyFont="1" applyFill="1" applyBorder="1" applyAlignment="1">
      <alignment horizontal="centerContinuous"/>
      <protection/>
    </xf>
    <xf numFmtId="0" fontId="3" fillId="0" borderId="16" xfId="73" applyFont="1" applyFill="1" applyBorder="1" applyAlignment="1">
      <alignment horizontal="centerContinuous"/>
      <protection/>
    </xf>
    <xf numFmtId="0" fontId="3" fillId="0" borderId="58" xfId="73" applyFont="1" applyFill="1" applyBorder="1" applyAlignment="1">
      <alignment horizontal="centerContinuous"/>
      <protection/>
    </xf>
    <xf numFmtId="0" fontId="3" fillId="0" borderId="68" xfId="73" applyFont="1" applyFill="1" applyBorder="1" applyAlignment="1">
      <alignment horizontal="centerContinuous"/>
      <protection/>
    </xf>
    <xf numFmtId="0" fontId="3" fillId="0" borderId="16" xfId="73" applyFont="1" applyBorder="1" applyAlignment="1">
      <alignment horizontal="centerContinuous"/>
      <protection/>
    </xf>
    <xf numFmtId="0" fontId="3" fillId="0" borderId="16" xfId="73" applyFont="1" applyBorder="1">
      <alignment/>
      <protection/>
    </xf>
    <xf numFmtId="0" fontId="14" fillId="0" borderId="0" xfId="73" applyFont="1" applyBorder="1" applyAlignment="1">
      <alignment horizontal="centerContinuous"/>
      <protection/>
    </xf>
    <xf numFmtId="0" fontId="14" fillId="0" borderId="0" xfId="73" applyFont="1" applyAlignment="1">
      <alignment horizontal="centerContinuous"/>
      <protection/>
    </xf>
    <xf numFmtId="0" fontId="3" fillId="0" borderId="0" xfId="73" applyFont="1" applyAlignment="1">
      <alignment horizontal="centerContinuous"/>
      <protection/>
    </xf>
    <xf numFmtId="0" fontId="2" fillId="0" borderId="0" xfId="73" applyFont="1" applyAlignment="1">
      <alignment horizontal="centerContinuous"/>
      <protection/>
    </xf>
    <xf numFmtId="0" fontId="3" fillId="0" borderId="0" xfId="73" applyFont="1" applyBorder="1" applyAlignment="1">
      <alignment horizontal="centerContinuous"/>
      <protection/>
    </xf>
    <xf numFmtId="0" fontId="3" fillId="0" borderId="0" xfId="73" applyFont="1" applyAlignment="1">
      <alignment horizontal="center"/>
      <protection/>
    </xf>
    <xf numFmtId="0" fontId="2" fillId="0" borderId="0" xfId="73" applyFont="1">
      <alignment/>
      <protection/>
    </xf>
    <xf numFmtId="175" fontId="2" fillId="0" borderId="0" xfId="73" applyNumberFormat="1" applyFont="1">
      <alignment/>
      <protection/>
    </xf>
    <xf numFmtId="0" fontId="2" fillId="0" borderId="0" xfId="73" applyFont="1" applyAlignment="1">
      <alignment horizontal="right"/>
      <protection/>
    </xf>
    <xf numFmtId="175" fontId="3" fillId="0" borderId="49" xfId="73" applyNumberFormat="1" applyFont="1" applyFill="1" applyBorder="1" applyAlignment="1">
      <alignment horizontal="right"/>
      <protection/>
    </xf>
    <xf numFmtId="0" fontId="3" fillId="0" borderId="49" xfId="73" applyFont="1" applyFill="1" applyBorder="1" applyAlignment="1">
      <alignment horizontal="centerContinuous"/>
      <protection/>
    </xf>
    <xf numFmtId="0" fontId="3" fillId="0" borderId="0" xfId="73" applyFont="1" applyFill="1" applyBorder="1" applyAlignment="1">
      <alignment horizontal="centerContinuous"/>
      <protection/>
    </xf>
    <xf numFmtId="0" fontId="3" fillId="0" borderId="12" xfId="73" applyFont="1" applyFill="1" applyBorder="1" applyAlignment="1">
      <alignment horizontal="centerContinuous"/>
      <protection/>
    </xf>
    <xf numFmtId="0" fontId="54" fillId="0" borderId="0" xfId="73" applyFont="1" applyFill="1" applyBorder="1">
      <alignment/>
      <protection/>
    </xf>
    <xf numFmtId="0" fontId="54" fillId="0" borderId="0" xfId="73" applyFont="1" applyFill="1">
      <alignment/>
      <protection/>
    </xf>
    <xf numFmtId="3" fontId="3" fillId="0" borderId="0" xfId="0" applyNumberFormat="1" applyFont="1" applyAlignment="1">
      <alignment horizontal="right"/>
    </xf>
    <xf numFmtId="3" fontId="3" fillId="0" borderId="0" xfId="0" applyNumberFormat="1" applyFont="1" applyBorder="1" applyAlignment="1">
      <alignment horizontal="right"/>
    </xf>
    <xf numFmtId="0" fontId="0" fillId="0" borderId="0" xfId="0" applyNumberFormat="1" applyAlignment="1">
      <alignment/>
    </xf>
    <xf numFmtId="0" fontId="0" fillId="0" borderId="69" xfId="0" applyNumberFormat="1" applyBorder="1" applyAlignment="1">
      <alignment/>
    </xf>
    <xf numFmtId="174" fontId="0" fillId="0" borderId="19" xfId="0" applyNumberFormat="1" applyBorder="1" applyAlignment="1">
      <alignment horizontal="right"/>
    </xf>
    <xf numFmtId="0" fontId="0" fillId="0" borderId="0" xfId="0" applyNumberFormat="1" applyFill="1" applyAlignment="1">
      <alignment/>
    </xf>
    <xf numFmtId="3" fontId="3" fillId="0" borderId="12" xfId="73" applyNumberFormat="1" applyFont="1" applyFill="1" applyBorder="1">
      <alignment/>
      <protection/>
    </xf>
    <xf numFmtId="3" fontId="3" fillId="0" borderId="0" xfId="73" applyNumberFormat="1" applyFont="1" applyFill="1">
      <alignment/>
      <protection/>
    </xf>
    <xf numFmtId="3" fontId="3" fillId="0" borderId="49" xfId="73" applyNumberFormat="1" applyFont="1" applyFill="1" applyBorder="1" applyAlignment="1">
      <alignment horizontal="right"/>
      <protection/>
    </xf>
    <xf numFmtId="0" fontId="11" fillId="0" borderId="0" xfId="0" applyFont="1" applyAlignment="1">
      <alignment/>
    </xf>
    <xf numFmtId="3" fontId="3" fillId="0" borderId="57" xfId="0" applyNumberFormat="1" applyFont="1" applyBorder="1" applyAlignment="1">
      <alignment/>
    </xf>
    <xf numFmtId="175" fontId="3" fillId="0" borderId="30" xfId="0" applyNumberFormat="1" applyFont="1" applyBorder="1" applyAlignment="1">
      <alignment/>
    </xf>
    <xf numFmtId="175" fontId="3" fillId="0" borderId="33" xfId="0" applyNumberFormat="1" applyFont="1" applyBorder="1" applyAlignment="1">
      <alignment/>
    </xf>
    <xf numFmtId="175" fontId="3" fillId="0" borderId="70" xfId="0" applyNumberFormat="1" applyFont="1" applyBorder="1" applyAlignment="1">
      <alignment/>
    </xf>
    <xf numFmtId="175" fontId="3" fillId="0" borderId="52" xfId="0" applyNumberFormat="1" applyFont="1" applyBorder="1" applyAlignment="1">
      <alignment/>
    </xf>
    <xf numFmtId="175" fontId="3" fillId="0" borderId="4" xfId="0" applyNumberFormat="1" applyFont="1" applyBorder="1" applyAlignment="1">
      <alignment/>
    </xf>
    <xf numFmtId="175" fontId="3" fillId="0" borderId="13" xfId="0" applyNumberFormat="1" applyFont="1" applyBorder="1" applyAlignment="1">
      <alignment/>
    </xf>
    <xf numFmtId="175" fontId="3" fillId="0" borderId="4" xfId="0" applyNumberFormat="1" applyFont="1" applyFill="1" applyBorder="1" applyAlignment="1">
      <alignment/>
    </xf>
    <xf numFmtId="175" fontId="3" fillId="0" borderId="13" xfId="0" applyNumberFormat="1" applyFont="1" applyFill="1" applyBorder="1" applyAlignment="1">
      <alignment/>
    </xf>
    <xf numFmtId="175" fontId="3" fillId="0" borderId="64" xfId="0" applyNumberFormat="1" applyFont="1" applyFill="1" applyBorder="1" applyAlignment="1">
      <alignment/>
    </xf>
    <xf numFmtId="174" fontId="2" fillId="0" borderId="71" xfId="0" applyNumberFormat="1" applyFont="1" applyFill="1" applyBorder="1" applyAlignment="1">
      <alignment/>
    </xf>
    <xf numFmtId="174" fontId="2" fillId="0" borderId="72" xfId="0" applyNumberFormat="1" applyFont="1" applyFill="1" applyBorder="1" applyAlignment="1">
      <alignment/>
    </xf>
    <xf numFmtId="174" fontId="2" fillId="0" borderId="73" xfId="0" applyNumberFormat="1" applyFont="1" applyFill="1" applyBorder="1" applyAlignment="1">
      <alignment/>
    </xf>
    <xf numFmtId="174" fontId="2" fillId="0" borderId="18" xfId="0" applyNumberFormat="1" applyFont="1" applyFill="1" applyBorder="1" applyAlignment="1">
      <alignment/>
    </xf>
    <xf numFmtId="0" fontId="15" fillId="0" borderId="0" xfId="0" applyFont="1" applyAlignment="1">
      <alignment/>
    </xf>
    <xf numFmtId="2" fontId="3" fillId="0" borderId="67" xfId="0" applyNumberFormat="1" applyFont="1" applyFill="1" applyBorder="1" applyAlignment="1">
      <alignment/>
    </xf>
    <xf numFmtId="0" fontId="2" fillId="0" borderId="25" xfId="0" applyFont="1" applyBorder="1" applyAlignment="1">
      <alignment horizontal="right"/>
    </xf>
    <xf numFmtId="3" fontId="2" fillId="0" borderId="0" xfId="0" applyNumberFormat="1" applyFont="1" applyBorder="1" applyAlignment="1">
      <alignment/>
    </xf>
    <xf numFmtId="174" fontId="2" fillId="0" borderId="33" xfId="0" applyNumberFormat="1" applyFont="1" applyBorder="1" applyAlignment="1">
      <alignment/>
    </xf>
    <xf numFmtId="0" fontId="2" fillId="0" borderId="74" xfId="0" applyFont="1" applyBorder="1" applyAlignment="1">
      <alignment horizontal="right"/>
    </xf>
    <xf numFmtId="0" fontId="2" fillId="0" borderId="74" xfId="0" applyFont="1" applyBorder="1" applyAlignment="1">
      <alignment/>
    </xf>
    <xf numFmtId="0" fontId="2" fillId="0" borderId="74" xfId="0" applyFont="1" applyFill="1" applyBorder="1" applyAlignment="1">
      <alignment/>
    </xf>
    <xf numFmtId="174" fontId="3" fillId="0" borderId="19" xfId="0" applyNumberFormat="1" applyFont="1" applyBorder="1" applyAlignment="1">
      <alignment/>
    </xf>
    <xf numFmtId="174" fontId="2" fillId="0" borderId="75" xfId="0" applyNumberFormat="1" applyFont="1" applyBorder="1" applyAlignment="1">
      <alignment horizontal="right"/>
    </xf>
    <xf numFmtId="174" fontId="2" fillId="0" borderId="19" xfId="0" applyNumberFormat="1" applyFont="1" applyBorder="1" applyAlignment="1">
      <alignment/>
    </xf>
    <xf numFmtId="174" fontId="2" fillId="0" borderId="19" xfId="0" applyNumberFormat="1" applyFont="1" applyFill="1" applyBorder="1" applyAlignment="1">
      <alignment/>
    </xf>
    <xf numFmtId="0" fontId="3" fillId="0" borderId="19" xfId="0" applyFont="1" applyBorder="1" applyAlignment="1">
      <alignment/>
    </xf>
    <xf numFmtId="174" fontId="2" fillId="0" borderId="75" xfId="0" applyNumberFormat="1" applyFont="1" applyBorder="1" applyAlignment="1">
      <alignment/>
    </xf>
    <xf numFmtId="3" fontId="3" fillId="0" borderId="19" xfId="0" applyNumberFormat="1" applyFont="1" applyBorder="1" applyAlignment="1">
      <alignment/>
    </xf>
    <xf numFmtId="0" fontId="43" fillId="0" borderId="0" xfId="50" applyFill="1" applyAlignment="1">
      <alignment/>
    </xf>
    <xf numFmtId="191" fontId="3" fillId="0" borderId="0" xfId="0" applyNumberFormat="1" applyFont="1" applyFill="1" applyAlignment="1">
      <alignment/>
    </xf>
    <xf numFmtId="174" fontId="2" fillId="0" borderId="76" xfId="0" applyNumberFormat="1" applyFont="1" applyFill="1" applyBorder="1" applyAlignment="1">
      <alignment/>
    </xf>
    <xf numFmtId="174" fontId="2" fillId="0" borderId="77" xfId="0" applyNumberFormat="1" applyFont="1" applyFill="1" applyBorder="1" applyAlignment="1">
      <alignment/>
    </xf>
    <xf numFmtId="0" fontId="0" fillId="0" borderId="0" xfId="0" applyFill="1" applyAlignment="1">
      <alignment/>
    </xf>
    <xf numFmtId="3" fontId="3" fillId="0" borderId="60" xfId="0" applyNumberFormat="1" applyFont="1" applyFill="1" applyBorder="1" applyAlignment="1">
      <alignment horizontal="right"/>
    </xf>
    <xf numFmtId="3" fontId="3" fillId="0" borderId="49" xfId="0" applyNumberFormat="1" applyFont="1" applyFill="1" applyBorder="1" applyAlignment="1">
      <alignment horizontal="centerContinuous"/>
    </xf>
    <xf numFmtId="174" fontId="3" fillId="0" borderId="49" xfId="0" applyNumberFormat="1" applyFont="1" applyFill="1" applyBorder="1" applyAlignment="1">
      <alignment horizontal="right"/>
    </xf>
    <xf numFmtId="3" fontId="2" fillId="0" borderId="49" xfId="0" applyNumberFormat="1" applyFont="1" applyFill="1" applyBorder="1" applyAlignment="1">
      <alignment horizontal="right"/>
    </xf>
    <xf numFmtId="2" fontId="3" fillId="0" borderId="49" xfId="0" applyNumberFormat="1" applyFont="1" applyFill="1" applyBorder="1" applyAlignment="1">
      <alignment horizontal="right"/>
    </xf>
    <xf numFmtId="2" fontId="2" fillId="0" borderId="64" xfId="0" applyNumberFormat="1" applyFont="1" applyFill="1" applyBorder="1" applyAlignment="1">
      <alignment horizontal="right"/>
    </xf>
    <xf numFmtId="2" fontId="2" fillId="0" borderId="67" xfId="0" applyNumberFormat="1" applyFont="1" applyFill="1" applyBorder="1" applyAlignment="1">
      <alignment/>
    </xf>
    <xf numFmtId="0" fontId="3" fillId="0" borderId="49" xfId="0" applyFont="1" applyFill="1" applyBorder="1" applyAlignment="1">
      <alignment/>
    </xf>
    <xf numFmtId="0" fontId="3" fillId="0" borderId="16" xfId="73" applyFont="1" applyFill="1" applyBorder="1">
      <alignment/>
      <protection/>
    </xf>
    <xf numFmtId="0" fontId="3" fillId="0" borderId="15" xfId="73" applyFont="1" applyFill="1" applyBorder="1">
      <alignment/>
      <protection/>
    </xf>
    <xf numFmtId="174" fontId="3" fillId="0" borderId="12" xfId="73" applyNumberFormat="1" applyFont="1" applyFill="1" applyBorder="1" applyAlignment="1">
      <alignment horizontal="right"/>
      <protection/>
    </xf>
    <xf numFmtId="174" fontId="3" fillId="0" borderId="0" xfId="73" applyNumberFormat="1" applyFont="1" applyFill="1" applyBorder="1" applyAlignment="1">
      <alignment horizontal="right"/>
      <protection/>
    </xf>
    <xf numFmtId="174" fontId="3" fillId="0" borderId="12" xfId="73" applyNumberFormat="1" applyFont="1" applyFill="1" applyBorder="1">
      <alignment/>
      <protection/>
    </xf>
    <xf numFmtId="174" fontId="3" fillId="0" borderId="0" xfId="73" applyNumberFormat="1" applyFont="1" applyFill="1" applyBorder="1">
      <alignment/>
      <protection/>
    </xf>
    <xf numFmtId="174" fontId="3" fillId="0" borderId="14" xfId="73" applyNumberFormat="1" applyFont="1" applyFill="1" applyBorder="1" applyAlignment="1">
      <alignment horizontal="right"/>
      <protection/>
    </xf>
    <xf numFmtId="174" fontId="3" fillId="0" borderId="15" xfId="73" applyNumberFormat="1" applyFont="1" applyFill="1" applyBorder="1" applyAlignment="1">
      <alignment horizontal="right"/>
      <protection/>
    </xf>
    <xf numFmtId="174" fontId="3" fillId="0" borderId="14" xfId="73" applyNumberFormat="1" applyFont="1" applyFill="1" applyBorder="1">
      <alignment/>
      <protection/>
    </xf>
    <xf numFmtId="174" fontId="3" fillId="0" borderId="15" xfId="73" applyNumberFormat="1" applyFont="1" applyFill="1" applyBorder="1">
      <alignment/>
      <protection/>
    </xf>
    <xf numFmtId="174" fontId="2" fillId="0" borderId="12" xfId="73" applyNumberFormat="1" applyFont="1" applyFill="1" applyBorder="1">
      <alignment/>
      <protection/>
    </xf>
    <xf numFmtId="174" fontId="2" fillId="0" borderId="0" xfId="73" applyNumberFormat="1" applyFont="1" applyFill="1" applyBorder="1">
      <alignment/>
      <protection/>
    </xf>
    <xf numFmtId="174" fontId="2" fillId="0" borderId="13" xfId="73" applyNumberFormat="1" applyFont="1" applyFill="1" applyBorder="1">
      <alignment/>
      <protection/>
    </xf>
    <xf numFmtId="0" fontId="2" fillId="0" borderId="0" xfId="73" applyFont="1" applyFill="1">
      <alignment/>
      <protection/>
    </xf>
    <xf numFmtId="3" fontId="3" fillId="0" borderId="0" xfId="73" applyNumberFormat="1" applyFont="1" applyFill="1" applyBorder="1">
      <alignment/>
      <protection/>
    </xf>
    <xf numFmtId="3" fontId="3" fillId="0" borderId="12" xfId="73" applyNumberFormat="1" applyFont="1" applyFill="1" applyBorder="1" applyAlignment="1">
      <alignment horizontal="right"/>
      <protection/>
    </xf>
    <xf numFmtId="3" fontId="3" fillId="0" borderId="0" xfId="73" applyNumberFormat="1" applyFont="1" applyFill="1" applyBorder="1" applyAlignment="1">
      <alignment horizontal="right"/>
      <protection/>
    </xf>
    <xf numFmtId="3" fontId="3" fillId="0" borderId="14" xfId="73" applyNumberFormat="1" applyFont="1" applyFill="1" applyBorder="1">
      <alignment/>
      <protection/>
    </xf>
    <xf numFmtId="3" fontId="3" fillId="0" borderId="15" xfId="73" applyNumberFormat="1" applyFont="1" applyFill="1" applyBorder="1">
      <alignment/>
      <protection/>
    </xf>
    <xf numFmtId="3" fontId="2" fillId="0" borderId="12" xfId="73" applyNumberFormat="1" applyFont="1" applyFill="1" applyBorder="1">
      <alignment/>
      <protection/>
    </xf>
    <xf numFmtId="3" fontId="2" fillId="0" borderId="0" xfId="73" applyNumberFormat="1" applyFont="1" applyFill="1" applyBorder="1">
      <alignment/>
      <protection/>
    </xf>
    <xf numFmtId="3" fontId="2" fillId="0" borderId="13" xfId="73" applyNumberFormat="1" applyFont="1" applyFill="1" applyBorder="1">
      <alignment/>
      <protection/>
    </xf>
    <xf numFmtId="0" fontId="3" fillId="0" borderId="0" xfId="74" applyFont="1">
      <alignment/>
      <protection/>
    </xf>
    <xf numFmtId="174" fontId="3" fillId="0" borderId="0" xfId="74" applyNumberFormat="1" applyFont="1">
      <alignment/>
      <protection/>
    </xf>
    <xf numFmtId="0" fontId="3" fillId="0" borderId="0" xfId="74" applyFont="1" applyAlignment="1">
      <alignment horizontal="left" vertical="center" wrapText="1"/>
      <protection/>
    </xf>
    <xf numFmtId="0" fontId="43" fillId="0" borderId="0" xfId="50" applyAlignment="1">
      <alignment/>
    </xf>
    <xf numFmtId="0" fontId="0" fillId="0" borderId="0" xfId="74" applyFont="1">
      <alignment/>
      <protection/>
    </xf>
    <xf numFmtId="0" fontId="50" fillId="0" borderId="0" xfId="79">
      <alignment/>
      <protection/>
    </xf>
    <xf numFmtId="0" fontId="2" fillId="0" borderId="0" xfId="74" applyFont="1" applyAlignment="1">
      <alignment vertical="center"/>
      <protection/>
    </xf>
    <xf numFmtId="0" fontId="3" fillId="0" borderId="0" xfId="74" applyFont="1" applyAlignment="1">
      <alignment vertical="center"/>
      <protection/>
    </xf>
    <xf numFmtId="3" fontId="3" fillId="0" borderId="59" xfId="74" applyNumberFormat="1" applyFont="1" applyBorder="1" applyAlignment="1">
      <alignment horizontal="center" vertical="center"/>
      <protection/>
    </xf>
    <xf numFmtId="3" fontId="3" fillId="0" borderId="44" xfId="74" applyNumberFormat="1" applyFont="1" applyBorder="1" applyAlignment="1">
      <alignment horizontal="center" vertical="center"/>
      <protection/>
    </xf>
    <xf numFmtId="3" fontId="3" fillId="0" borderId="60" xfId="74" applyNumberFormat="1" applyFont="1" applyBorder="1" applyAlignment="1">
      <alignment horizontal="center" vertical="center"/>
      <protection/>
    </xf>
    <xf numFmtId="0" fontId="3" fillId="0" borderId="0" xfId="74" applyFont="1" applyAlignment="1">
      <alignment horizontal="left"/>
      <protection/>
    </xf>
    <xf numFmtId="174" fontId="3" fillId="0" borderId="12" xfId="74" applyNumberFormat="1" applyFont="1" applyBorder="1" applyAlignment="1">
      <alignment horizontal="right"/>
      <protection/>
    </xf>
    <xf numFmtId="174" fontId="3" fillId="0" borderId="0" xfId="74" applyNumberFormat="1" applyFont="1" applyAlignment="1">
      <alignment horizontal="right"/>
      <protection/>
    </xf>
    <xf numFmtId="174" fontId="3" fillId="0" borderId="49" xfId="74" applyNumberFormat="1" applyFont="1" applyBorder="1" applyAlignment="1">
      <alignment horizontal="right"/>
      <protection/>
    </xf>
    <xf numFmtId="0" fontId="2" fillId="0" borderId="0" xfId="74" applyFont="1" applyAlignment="1">
      <alignment horizontal="right" vertical="center" wrapText="1"/>
      <protection/>
    </xf>
    <xf numFmtId="174" fontId="2" fillId="0" borderId="0" xfId="74" applyNumberFormat="1" applyFont="1">
      <alignment/>
      <protection/>
    </xf>
    <xf numFmtId="174" fontId="3" fillId="0" borderId="14" xfId="74" applyNumberFormat="1" applyFont="1" applyBorder="1" applyAlignment="1">
      <alignment horizontal="right"/>
      <protection/>
    </xf>
    <xf numFmtId="174" fontId="3" fillId="0" borderId="15" xfId="74" applyNumberFormat="1" applyFont="1" applyBorder="1" applyAlignment="1">
      <alignment horizontal="right"/>
      <protection/>
    </xf>
    <xf numFmtId="174" fontId="3" fillId="0" borderId="67" xfId="74" applyNumberFormat="1" applyFont="1" applyBorder="1" applyAlignment="1">
      <alignment horizontal="right"/>
      <protection/>
    </xf>
    <xf numFmtId="0" fontId="55" fillId="0" borderId="0" xfId="77" applyFont="1">
      <alignment/>
      <protection/>
    </xf>
    <xf numFmtId="174" fontId="2" fillId="0" borderId="12" xfId="73" applyNumberFormat="1" applyFont="1" applyBorder="1">
      <alignment/>
      <protection/>
    </xf>
    <xf numFmtId="174" fontId="3" fillId="0" borderId="0" xfId="73" applyNumberFormat="1" applyFont="1">
      <alignment/>
      <protection/>
    </xf>
    <xf numFmtId="174" fontId="2" fillId="0" borderId="0" xfId="73" applyNumberFormat="1" applyFont="1">
      <alignment/>
      <protection/>
    </xf>
    <xf numFmtId="174" fontId="2" fillId="0" borderId="9" xfId="73" applyNumberFormat="1" applyFont="1" applyBorder="1">
      <alignment/>
      <protection/>
    </xf>
    <xf numFmtId="174" fontId="2" fillId="0" borderId="24" xfId="73" applyNumberFormat="1" applyFont="1" applyBorder="1">
      <alignment/>
      <protection/>
    </xf>
    <xf numFmtId="174" fontId="3" fillId="0" borderId="9" xfId="73" applyNumberFormat="1" applyFont="1" applyBorder="1">
      <alignment/>
      <protection/>
    </xf>
    <xf numFmtId="174" fontId="3" fillId="0" borderId="24" xfId="73" applyNumberFormat="1" applyFont="1" applyBorder="1">
      <alignment/>
      <protection/>
    </xf>
    <xf numFmtId="0" fontId="2" fillId="0" borderId="44" xfId="73" applyFont="1" applyBorder="1">
      <alignment/>
      <protection/>
    </xf>
    <xf numFmtId="174" fontId="2" fillId="0" borderId="44" xfId="73" applyNumberFormat="1" applyFont="1" applyBorder="1">
      <alignment/>
      <protection/>
    </xf>
    <xf numFmtId="174" fontId="2" fillId="0" borderId="47" xfId="73" applyNumberFormat="1" applyFont="1" applyBorder="1">
      <alignment/>
      <protection/>
    </xf>
    <xf numFmtId="174" fontId="2" fillId="0" borderId="59" xfId="73" applyNumberFormat="1" applyFont="1" applyBorder="1">
      <alignment/>
      <protection/>
    </xf>
    <xf numFmtId="174" fontId="2" fillId="0" borderId="46" xfId="73" applyNumberFormat="1" applyFont="1" applyBorder="1">
      <alignment/>
      <protection/>
    </xf>
    <xf numFmtId="0" fontId="2" fillId="0" borderId="18" xfId="73" applyFont="1" applyBorder="1">
      <alignment/>
      <protection/>
    </xf>
    <xf numFmtId="0" fontId="3" fillId="0" borderId="71" xfId="73" applyFont="1" applyBorder="1" applyAlignment="1">
      <alignment horizontal="center"/>
      <protection/>
    </xf>
    <xf numFmtId="0" fontId="3" fillId="0" borderId="18" xfId="73" applyFont="1" applyBorder="1" applyAlignment="1">
      <alignment horizontal="center"/>
      <protection/>
    </xf>
    <xf numFmtId="0" fontId="3" fillId="0" borderId="78" xfId="73" applyFont="1" applyBorder="1" applyAlignment="1">
      <alignment horizontal="center"/>
      <protection/>
    </xf>
    <xf numFmtId="0" fontId="3" fillId="0" borderId="73" xfId="73" applyFont="1" applyBorder="1" applyAlignment="1">
      <alignment horizontal="center"/>
      <protection/>
    </xf>
    <xf numFmtId="0" fontId="2" fillId="0" borderId="49" xfId="73" applyFont="1" applyBorder="1">
      <alignment/>
      <protection/>
    </xf>
    <xf numFmtId="174" fontId="3" fillId="0" borderId="14" xfId="73" applyNumberFormat="1" applyFont="1" applyBorder="1">
      <alignment/>
      <protection/>
    </xf>
    <xf numFmtId="174" fontId="3" fillId="0" borderId="15" xfId="73" applyNumberFormat="1" applyFont="1" applyBorder="1">
      <alignment/>
      <protection/>
    </xf>
    <xf numFmtId="174" fontId="3" fillId="0" borderId="79" xfId="73" applyNumberFormat="1" applyFont="1" applyBorder="1">
      <alignment/>
      <protection/>
    </xf>
    <xf numFmtId="174" fontId="3" fillId="0" borderId="80" xfId="73" applyNumberFormat="1" applyFont="1" applyBorder="1">
      <alignment/>
      <protection/>
    </xf>
    <xf numFmtId="174" fontId="2" fillId="0" borderId="13" xfId="73" applyNumberFormat="1" applyFont="1" applyBorder="1">
      <alignment/>
      <protection/>
    </xf>
    <xf numFmtId="0" fontId="2" fillId="0" borderId="0" xfId="73" applyFont="1" applyAlignment="1">
      <alignment/>
      <protection/>
    </xf>
    <xf numFmtId="0" fontId="2" fillId="0" borderId="0" xfId="0" applyFont="1" applyFill="1" applyBorder="1" applyAlignment="1">
      <alignment horizontal="center"/>
    </xf>
    <xf numFmtId="0" fontId="2" fillId="0" borderId="0" xfId="73" applyFont="1" applyAlignment="1">
      <alignment horizontal="center"/>
      <protection/>
    </xf>
    <xf numFmtId="0" fontId="3" fillId="0" borderId="81" xfId="0" applyFont="1" applyBorder="1" applyAlignment="1">
      <alignment horizontal="center"/>
    </xf>
    <xf numFmtId="0" fontId="3" fillId="0" borderId="37" xfId="0" applyFont="1" applyBorder="1" applyAlignment="1">
      <alignment horizontal="center"/>
    </xf>
    <xf numFmtId="0" fontId="3" fillId="0" borderId="50" xfId="0" applyFont="1" applyBorder="1" applyAlignment="1">
      <alignment horizontal="center"/>
    </xf>
    <xf numFmtId="0" fontId="2" fillId="0" borderId="0" xfId="0" applyFont="1" applyBorder="1" applyAlignment="1">
      <alignment horizontal="center"/>
    </xf>
    <xf numFmtId="0" fontId="3" fillId="0" borderId="16" xfId="0" applyFont="1" applyBorder="1" applyAlignment="1">
      <alignment horizontal="center"/>
    </xf>
    <xf numFmtId="0" fontId="3" fillId="0" borderId="58" xfId="0" applyFont="1" applyBorder="1" applyAlignment="1">
      <alignment horizontal="center"/>
    </xf>
    <xf numFmtId="0" fontId="3" fillId="0" borderId="68" xfId="0" applyFont="1" applyBorder="1" applyAlignment="1">
      <alignment horizontal="center"/>
    </xf>
    <xf numFmtId="0" fontId="3" fillId="0" borderId="82" xfId="0" applyFont="1" applyBorder="1" applyAlignment="1">
      <alignment horizontal="center"/>
    </xf>
    <xf numFmtId="0" fontId="2" fillId="0" borderId="0" xfId="0" applyFont="1" applyFill="1" applyAlignment="1">
      <alignment horizontal="center"/>
    </xf>
    <xf numFmtId="3" fontId="3" fillId="0" borderId="0" xfId="80" applyNumberFormat="1" applyFont="1" applyFill="1" applyBorder="1" applyAlignment="1">
      <alignment horizontal="left" vertical="top" wrapText="1"/>
      <protection/>
    </xf>
    <xf numFmtId="0" fontId="3" fillId="0" borderId="83" xfId="0" applyFont="1" applyBorder="1" applyAlignment="1">
      <alignment horizontal="center"/>
    </xf>
    <xf numFmtId="0" fontId="3" fillId="0" borderId="84" xfId="0" applyFont="1" applyBorder="1" applyAlignment="1">
      <alignment horizontal="center"/>
    </xf>
    <xf numFmtId="175" fontId="3" fillId="0" borderId="59" xfId="0" applyNumberFormat="1" applyFont="1" applyFill="1" applyBorder="1" applyAlignment="1">
      <alignment horizontal="center"/>
    </xf>
    <xf numFmtId="175" fontId="3" fillId="0" borderId="44" xfId="0" applyNumberFormat="1" applyFont="1" applyFill="1" applyBorder="1" applyAlignment="1">
      <alignment horizontal="center"/>
    </xf>
    <xf numFmtId="175" fontId="3" fillId="0" borderId="60" xfId="0" applyNumberFormat="1" applyFont="1" applyFill="1" applyBorder="1" applyAlignment="1">
      <alignment horizontal="center"/>
    </xf>
    <xf numFmtId="0" fontId="3" fillId="0" borderId="17" xfId="74" applyFont="1" applyBorder="1" applyAlignment="1">
      <alignment horizontal="center" vertical="center" wrapText="1"/>
      <protection/>
    </xf>
    <xf numFmtId="0" fontId="3" fillId="0" borderId="18" xfId="74" applyFont="1" applyBorder="1" applyAlignment="1">
      <alignment horizontal="center" vertical="center" wrapText="1"/>
      <protection/>
    </xf>
    <xf numFmtId="0" fontId="3" fillId="0" borderId="85" xfId="74" applyFont="1" applyBorder="1" applyAlignment="1">
      <alignment horizontal="center" vertical="center" wrapText="1"/>
      <protection/>
    </xf>
    <xf numFmtId="0" fontId="2" fillId="0" borderId="0" xfId="74" applyFont="1" applyAlignment="1">
      <alignment horizontal="center" vertical="center" wrapText="1"/>
      <protection/>
    </xf>
    <xf numFmtId="0" fontId="2" fillId="0" borderId="0" xfId="74" applyFont="1" applyAlignment="1">
      <alignment horizontal="center" vertical="center"/>
      <protection/>
    </xf>
    <xf numFmtId="0" fontId="3" fillId="0" borderId="68" xfId="74" applyFont="1" applyBorder="1" applyAlignment="1">
      <alignment horizontal="center" vertical="center" wrapText="1"/>
      <protection/>
    </xf>
    <xf numFmtId="0" fontId="3" fillId="0" borderId="67" xfId="74" applyFont="1" applyBorder="1" applyAlignment="1">
      <alignment horizontal="center" vertical="center" wrapText="1"/>
      <protection/>
    </xf>
    <xf numFmtId="0" fontId="3" fillId="0" borderId="86" xfId="0" applyFont="1" applyBorder="1" applyAlignment="1">
      <alignment horizontal="center"/>
    </xf>
    <xf numFmtId="0" fontId="2" fillId="0" borderId="0" xfId="0" applyFont="1" applyAlignment="1">
      <alignment horizontal="center"/>
    </xf>
    <xf numFmtId="0" fontId="3" fillId="0" borderId="17" xfId="73" applyFont="1" applyFill="1" applyBorder="1" applyAlignment="1">
      <alignment horizontal="center" wrapText="1"/>
      <protection/>
    </xf>
    <xf numFmtId="0" fontId="3" fillId="0" borderId="18" xfId="73" applyFont="1" applyFill="1" applyBorder="1" applyAlignment="1">
      <alignment horizontal="center" wrapText="1"/>
      <protection/>
    </xf>
    <xf numFmtId="182" fontId="2" fillId="0" borderId="0" xfId="73" applyNumberFormat="1" applyFont="1" applyFill="1" applyAlignment="1">
      <alignment horizontal="center" wrapText="1"/>
      <protection/>
    </xf>
    <xf numFmtId="172" fontId="2" fillId="0" borderId="0" xfId="85" applyFont="1" applyFill="1" applyAlignment="1">
      <alignment horizontal="center"/>
    </xf>
    <xf numFmtId="0" fontId="6" fillId="0" borderId="12" xfId="73" applyFont="1" applyFill="1" applyBorder="1" applyAlignment="1">
      <alignment horizontal="left" wrapText="1"/>
      <protection/>
    </xf>
    <xf numFmtId="0" fontId="6" fillId="0" borderId="0" xfId="73" applyFont="1" applyFill="1" applyBorder="1" applyAlignment="1">
      <alignment horizontal="left" wrapText="1"/>
      <protection/>
    </xf>
    <xf numFmtId="0" fontId="2" fillId="0" borderId="0" xfId="73" applyFont="1" applyFill="1" applyAlignment="1">
      <alignment horizontal="center"/>
      <protection/>
    </xf>
    <xf numFmtId="0" fontId="3" fillId="0" borderId="0" xfId="73" applyFont="1" applyFill="1" applyAlignment="1">
      <alignment horizontal="left" wrapText="1"/>
      <protection/>
    </xf>
    <xf numFmtId="0" fontId="3" fillId="0" borderId="0" xfId="73" applyFont="1" applyFill="1" applyAlignment="1">
      <alignment horizontal="left"/>
      <protection/>
    </xf>
  </cellXfs>
  <cellStyles count="76">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Followed Hyperlink" xfId="47"/>
    <cellStyle name="Goed" xfId="48"/>
    <cellStyle name="Header" xfId="49"/>
    <cellStyle name="Hyperlink" xfId="50"/>
    <cellStyle name="Invoer" xfId="51"/>
    <cellStyle name="Comma" xfId="52"/>
    <cellStyle name="Comma [0]" xfId="53"/>
    <cellStyle name="komma1nul" xfId="54"/>
    <cellStyle name="komma2nul" xfId="55"/>
    <cellStyle name="Kop 1" xfId="56"/>
    <cellStyle name="Kop 2" xfId="57"/>
    <cellStyle name="Kop 3" xfId="58"/>
    <cellStyle name="Kop 4" xfId="59"/>
    <cellStyle name="Netten_1" xfId="60"/>
    <cellStyle name="Neutraal" xfId="61"/>
    <cellStyle name="nieuw" xfId="62"/>
    <cellStyle name="Niveau" xfId="63"/>
    <cellStyle name="Notitie" xfId="64"/>
    <cellStyle name="Ongeldig" xfId="65"/>
    <cellStyle name="perc1nul" xfId="66"/>
    <cellStyle name="perc2nul" xfId="67"/>
    <cellStyle name="perc3nul" xfId="68"/>
    <cellStyle name="perc4" xfId="69"/>
    <cellStyle name="Percent" xfId="70"/>
    <cellStyle name="Procent 2" xfId="71"/>
    <cellStyle name="Procent 3" xfId="72"/>
    <cellStyle name="Standaard 2" xfId="73"/>
    <cellStyle name="Standaard 2 2" xfId="74"/>
    <cellStyle name="Standaard 3" xfId="75"/>
    <cellStyle name="Standaard 3 2" xfId="76"/>
    <cellStyle name="Standaard 4" xfId="77"/>
    <cellStyle name="Standaard 5" xfId="78"/>
    <cellStyle name="Standaard 6" xfId="79"/>
    <cellStyle name="Standaard_evo9899" xfId="80"/>
    <cellStyle name="Subtotaal" xfId="81"/>
    <cellStyle name="Titel" xfId="82"/>
    <cellStyle name="Totaal" xfId="83"/>
    <cellStyle name="Uitvoer" xfId="84"/>
    <cellStyle name="Currency" xfId="85"/>
    <cellStyle name="Currency [0]" xfId="86"/>
    <cellStyle name="Valuta 2" xfId="87"/>
    <cellStyle name="Verklarende tekst" xfId="88"/>
    <cellStyle name="Waarschuwingstekst"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3</xdr:row>
      <xdr:rowOff>0</xdr:rowOff>
    </xdr:to>
    <xdr:sp>
      <xdr:nvSpPr>
        <xdr:cNvPr id="1" name="Rectangle 1"/>
        <xdr:cNvSpPr>
          <a:spLocks/>
        </xdr:cNvSpPr>
      </xdr:nvSpPr>
      <xdr:spPr>
        <a:xfrm>
          <a:off x="1352550" y="457200"/>
          <a:ext cx="523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0</xdr:colOff>
      <xdr:row>0</xdr:row>
      <xdr:rowOff>0</xdr:rowOff>
    </xdr:to>
    <xdr:sp>
      <xdr:nvSpPr>
        <xdr:cNvPr id="1" name="Rectangle 1"/>
        <xdr:cNvSpPr>
          <a:spLocks/>
        </xdr:cNvSpPr>
      </xdr:nvSpPr>
      <xdr:spPr>
        <a:xfrm>
          <a:off x="2114550" y="0"/>
          <a:ext cx="5143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nd.vlaanderen.be/cel%20gegevensbeheer\08%20vermeulen\1-%20PUBLICATIES\JAARBOEK_1112\LEERLINGEN\ALGEMEEN\01_algem_correcties_voor_Patty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OUD"/>
      <sheetName val="11ALG02"/>
      <sheetName val="11ALG04"/>
      <sheetName val="11ALG05"/>
      <sheetName val="11ALG07"/>
      <sheetName val="11ALG08"/>
      <sheetName val="11ALG10"/>
      <sheetName val="11ALG11"/>
      <sheetName val="11ALG12"/>
      <sheetName val="11ALG13"/>
    </sheetNames>
  </externalBook>
</externalLink>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2"/>
  <sheetViews>
    <sheetView tabSelected="1" zoomScalePageLayoutView="0" workbookViewId="0" topLeftCell="A1">
      <selection activeCell="A39" sqref="A39"/>
    </sheetView>
  </sheetViews>
  <sheetFormatPr defaultColWidth="9.140625" defaultRowHeight="12.75"/>
  <cols>
    <col min="1" max="1" width="11.57421875" style="0" customWidth="1"/>
  </cols>
  <sheetData>
    <row r="1" ht="15">
      <c r="A1" s="57" t="s">
        <v>127</v>
      </c>
    </row>
    <row r="2" ht="15">
      <c r="A2" s="287" t="s">
        <v>215</v>
      </c>
    </row>
    <row r="3" ht="15">
      <c r="A3" s="57"/>
    </row>
    <row r="4" spans="1:2" ht="12.75">
      <c r="A4" s="317" t="s">
        <v>208</v>
      </c>
      <c r="B4" s="321" t="s">
        <v>121</v>
      </c>
    </row>
    <row r="5" spans="1:2" ht="12.75">
      <c r="A5" s="317" t="s">
        <v>209</v>
      </c>
      <c r="B5" s="321" t="s">
        <v>122</v>
      </c>
    </row>
    <row r="6" spans="1:2" ht="12.75">
      <c r="A6" s="317" t="s">
        <v>210</v>
      </c>
      <c r="B6" s="321" t="s">
        <v>131</v>
      </c>
    </row>
    <row r="7" spans="1:2" ht="12.75">
      <c r="A7" s="317" t="s">
        <v>211</v>
      </c>
      <c r="B7" s="321" t="s">
        <v>123</v>
      </c>
    </row>
    <row r="8" spans="1:2" ht="12.75">
      <c r="A8" s="317" t="s">
        <v>212</v>
      </c>
      <c r="B8" s="321" t="s">
        <v>124</v>
      </c>
    </row>
    <row r="9" spans="1:2" ht="12.75">
      <c r="A9" s="355" t="s">
        <v>253</v>
      </c>
      <c r="B9" t="s">
        <v>252</v>
      </c>
    </row>
    <row r="10" spans="1:2" ht="12.75">
      <c r="A10" s="317" t="s">
        <v>213</v>
      </c>
      <c r="B10" s="321" t="s">
        <v>126</v>
      </c>
    </row>
    <row r="11" spans="1:2" ht="12.75">
      <c r="A11" s="317" t="s">
        <v>250</v>
      </c>
      <c r="B11" s="321" t="s">
        <v>251</v>
      </c>
    </row>
    <row r="12" spans="1:2" ht="12.75">
      <c r="A12" s="317" t="s">
        <v>214</v>
      </c>
      <c r="B12" s="321" t="s">
        <v>144</v>
      </c>
    </row>
  </sheetData>
  <sheetProtection/>
  <hyperlinks>
    <hyperlink ref="A4" location="'18ALG01'!A1" display="18ALG01"/>
    <hyperlink ref="A5" location="'18ALG02'!A1" display="18ALG02"/>
    <hyperlink ref="A6" location="'18ALG03'!A1" display="18ALG03"/>
    <hyperlink ref="A7" location="'18ALG04'!A1" display="18ALG04"/>
    <hyperlink ref="A8" location="'18ALG05'!A1" display="18ALG05"/>
    <hyperlink ref="A10" location="'18ALG07'!A1" display="18ALG07"/>
    <hyperlink ref="A12" location="'18ALG10'!A1" display="18ALG10"/>
    <hyperlink ref="A11" location="'18ALG09'!A1" display="18ALG09"/>
    <hyperlink ref="A9" location="'18ALG06'!A1" display="18ALG06"/>
  </hyperlink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R66"/>
  <sheetViews>
    <sheetView zoomScalePageLayoutView="0" workbookViewId="0" topLeftCell="A1">
      <selection activeCell="A80" sqref="A80"/>
    </sheetView>
  </sheetViews>
  <sheetFormatPr defaultColWidth="9.140625" defaultRowHeight="12" customHeight="1"/>
  <cols>
    <col min="1" max="1" width="23.8515625" style="223" customWidth="1"/>
    <col min="2" max="15" width="7.00390625" style="223" customWidth="1"/>
    <col min="16" max="16" width="7.00390625" style="224" customWidth="1"/>
    <col min="17" max="17" width="9.140625" style="224" customWidth="1"/>
    <col min="18" max="16384" width="9.140625" style="223" customWidth="1"/>
  </cols>
  <sheetData>
    <row r="1" ht="12" customHeight="1">
      <c r="A1" s="31" t="s">
        <v>216</v>
      </c>
    </row>
    <row r="2" spans="1:16" ht="12" customHeight="1">
      <c r="A2" s="398" t="s">
        <v>142</v>
      </c>
      <c r="B2" s="398"/>
      <c r="C2" s="398"/>
      <c r="D2" s="398"/>
      <c r="E2" s="398"/>
      <c r="F2" s="398"/>
      <c r="G2" s="398"/>
      <c r="H2" s="398"/>
      <c r="I2" s="398"/>
      <c r="J2" s="398"/>
      <c r="K2" s="398"/>
      <c r="L2" s="398"/>
      <c r="M2" s="398"/>
      <c r="N2" s="398"/>
      <c r="O2" s="398"/>
      <c r="P2" s="398"/>
    </row>
    <row r="3" spans="1:16" ht="12" customHeight="1">
      <c r="A3" s="266" t="s">
        <v>143</v>
      </c>
      <c r="B3" s="265"/>
      <c r="C3" s="264"/>
      <c r="D3" s="264"/>
      <c r="E3" s="264"/>
      <c r="F3" s="264"/>
      <c r="G3" s="264"/>
      <c r="H3" s="264"/>
      <c r="I3" s="264"/>
      <c r="J3" s="264"/>
      <c r="K3" s="264"/>
      <c r="L3" s="264"/>
      <c r="M3" s="264"/>
      <c r="N3" s="264"/>
      <c r="O3" s="264"/>
      <c r="P3" s="263"/>
    </row>
    <row r="4" ht="12" customHeight="1" thickBot="1"/>
    <row r="5" spans="1:16" ht="12" customHeight="1">
      <c r="A5" s="262"/>
      <c r="B5" s="259" t="s">
        <v>105</v>
      </c>
      <c r="C5" s="261"/>
      <c r="D5" s="260"/>
      <c r="E5" s="258" t="s">
        <v>57</v>
      </c>
      <c r="F5" s="261"/>
      <c r="G5" s="260"/>
      <c r="H5" s="258" t="s">
        <v>2</v>
      </c>
      <c r="I5" s="261"/>
      <c r="J5" s="260"/>
      <c r="K5" s="258" t="s">
        <v>3</v>
      </c>
      <c r="L5" s="261"/>
      <c r="M5" s="260"/>
      <c r="N5" s="259" t="s">
        <v>7</v>
      </c>
      <c r="O5" s="258"/>
      <c r="P5" s="258"/>
    </row>
    <row r="6" spans="1:16" ht="12" customHeight="1">
      <c r="A6" s="224"/>
      <c r="B6" s="275" t="s">
        <v>10</v>
      </c>
      <c r="C6" s="274"/>
      <c r="D6" s="273"/>
      <c r="E6" s="275" t="s">
        <v>134</v>
      </c>
      <c r="F6" s="274"/>
      <c r="G6" s="273"/>
      <c r="H6" s="253"/>
      <c r="I6" s="218"/>
      <c r="J6" s="254"/>
      <c r="K6" s="253"/>
      <c r="L6" s="218"/>
      <c r="M6" s="254"/>
      <c r="N6" s="253"/>
      <c r="O6" s="218"/>
      <c r="P6" s="218"/>
    </row>
    <row r="7" spans="1:17" s="250" customFormat="1" ht="12" customHeight="1">
      <c r="A7" s="252"/>
      <c r="B7" s="222" t="s">
        <v>51</v>
      </c>
      <c r="C7" s="221" t="s">
        <v>52</v>
      </c>
      <c r="D7" s="251" t="s">
        <v>53</v>
      </c>
      <c r="E7" s="222" t="s">
        <v>51</v>
      </c>
      <c r="F7" s="221" t="s">
        <v>52</v>
      </c>
      <c r="G7" s="251" t="s">
        <v>53</v>
      </c>
      <c r="H7" s="222" t="s">
        <v>51</v>
      </c>
      <c r="I7" s="221" t="s">
        <v>52</v>
      </c>
      <c r="J7" s="251" t="s">
        <v>53</v>
      </c>
      <c r="K7" s="222" t="s">
        <v>51</v>
      </c>
      <c r="L7" s="221" t="s">
        <v>52</v>
      </c>
      <c r="M7" s="251" t="s">
        <v>53</v>
      </c>
      <c r="N7" s="222" t="s">
        <v>51</v>
      </c>
      <c r="O7" s="221" t="s">
        <v>52</v>
      </c>
      <c r="P7" s="221" t="s">
        <v>53</v>
      </c>
      <c r="Q7" s="249"/>
    </row>
    <row r="8" spans="1:17" s="250" customFormat="1" ht="5.25" customHeight="1">
      <c r="A8" s="249"/>
      <c r="B8" s="247"/>
      <c r="C8" s="246"/>
      <c r="D8" s="248"/>
      <c r="E8" s="247"/>
      <c r="F8" s="246"/>
      <c r="G8" s="248"/>
      <c r="H8" s="247"/>
      <c r="I8" s="246"/>
      <c r="J8" s="248"/>
      <c r="K8" s="247"/>
      <c r="L8" s="246"/>
      <c r="M8" s="248"/>
      <c r="N8" s="247"/>
      <c r="O8" s="246"/>
      <c r="P8" s="246"/>
      <c r="Q8" s="249"/>
    </row>
    <row r="9" spans="1:17" ht="12" customHeight="1">
      <c r="A9" s="232" t="s">
        <v>15</v>
      </c>
      <c r="B9" s="243"/>
      <c r="C9" s="242"/>
      <c r="D9" s="244"/>
      <c r="E9" s="243"/>
      <c r="F9" s="242"/>
      <c r="G9" s="244"/>
      <c r="H9" s="243"/>
      <c r="I9" s="242"/>
      <c r="J9" s="244"/>
      <c r="K9" s="243"/>
      <c r="L9" s="242"/>
      <c r="M9" s="244"/>
      <c r="N9" s="243"/>
      <c r="O9" s="242"/>
      <c r="P9" s="241"/>
      <c r="Q9" s="223"/>
    </row>
    <row r="10" spans="1:17" ht="12" customHeight="1">
      <c r="A10" s="224" t="s">
        <v>138</v>
      </c>
      <c r="B10" s="229">
        <v>0</v>
      </c>
      <c r="C10" s="230">
        <v>0</v>
      </c>
      <c r="D10" s="231">
        <v>0</v>
      </c>
      <c r="E10" s="239">
        <v>156</v>
      </c>
      <c r="F10" s="238">
        <v>128</v>
      </c>
      <c r="G10" s="272">
        <f>SUM(E10:F10)</f>
        <v>284</v>
      </c>
      <c r="H10" s="239">
        <v>0</v>
      </c>
      <c r="I10" s="238">
        <v>0</v>
      </c>
      <c r="J10" s="272">
        <v>0</v>
      </c>
      <c r="K10" s="239">
        <v>422</v>
      </c>
      <c r="L10" s="238">
        <v>468</v>
      </c>
      <c r="M10" s="272">
        <f>SUM(K10:L10)</f>
        <v>890</v>
      </c>
      <c r="N10" s="230">
        <f>SUM(K10,H10,E10,B10)</f>
        <v>578</v>
      </c>
      <c r="O10" s="230">
        <f>SUM(L10,I10,F10,C10)</f>
        <v>596</v>
      </c>
      <c r="P10" s="228">
        <f aca="true" t="shared" si="0" ref="N10:P12">SUM(M10,J10,G10,D10)</f>
        <v>1174</v>
      </c>
      <c r="Q10" s="223"/>
    </row>
    <row r="11" spans="1:17" ht="12" customHeight="1">
      <c r="A11" s="224" t="s">
        <v>137</v>
      </c>
      <c r="B11" s="229">
        <v>0</v>
      </c>
      <c r="C11" s="230">
        <v>0</v>
      </c>
      <c r="D11" s="231">
        <v>0</v>
      </c>
      <c r="E11" s="239">
        <v>0</v>
      </c>
      <c r="F11" s="238">
        <v>0</v>
      </c>
      <c r="G11" s="272">
        <f>SUM(E11:F11)</f>
        <v>0</v>
      </c>
      <c r="H11" s="239">
        <v>0</v>
      </c>
      <c r="I11" s="238">
        <v>0</v>
      </c>
      <c r="J11" s="272">
        <v>0</v>
      </c>
      <c r="K11" s="239">
        <v>0</v>
      </c>
      <c r="L11" s="238">
        <v>0</v>
      </c>
      <c r="M11" s="272">
        <f>SUM(K11:L11)</f>
        <v>0</v>
      </c>
      <c r="N11" s="229">
        <f t="shared" si="0"/>
        <v>0</v>
      </c>
      <c r="O11" s="230">
        <f t="shared" si="0"/>
        <v>0</v>
      </c>
      <c r="P11" s="228">
        <f t="shared" si="0"/>
        <v>0</v>
      </c>
      <c r="Q11" s="223"/>
    </row>
    <row r="12" spans="1:16" s="271" customFormat="1" ht="12" customHeight="1">
      <c r="A12" s="220" t="s">
        <v>7</v>
      </c>
      <c r="B12" s="227">
        <v>0</v>
      </c>
      <c r="C12" s="226">
        <v>0</v>
      </c>
      <c r="D12" s="240">
        <v>0</v>
      </c>
      <c r="E12" s="227">
        <f>SUM(E10:E11)</f>
        <v>156</v>
      </c>
      <c r="F12" s="226">
        <f>SUM(F10:F11)</f>
        <v>128</v>
      </c>
      <c r="G12" s="240">
        <f>SUM(G10:G11)</f>
        <v>284</v>
      </c>
      <c r="H12" s="227">
        <v>0</v>
      </c>
      <c r="I12" s="226">
        <v>0</v>
      </c>
      <c r="J12" s="240">
        <v>0</v>
      </c>
      <c r="K12" s="227">
        <f>SUM(K10:K11)</f>
        <v>422</v>
      </c>
      <c r="L12" s="226">
        <f>SUM(L10:L11)</f>
        <v>468</v>
      </c>
      <c r="M12" s="226">
        <f>SUM(M10:M11)</f>
        <v>890</v>
      </c>
      <c r="N12" s="227">
        <f t="shared" si="0"/>
        <v>578</v>
      </c>
      <c r="O12" s="226">
        <f t="shared" si="0"/>
        <v>596</v>
      </c>
      <c r="P12" s="226">
        <f t="shared" si="0"/>
        <v>1174</v>
      </c>
    </row>
    <row r="13" spans="1:17" ht="12" customHeight="1">
      <c r="A13" s="224"/>
      <c r="B13" s="229"/>
      <c r="C13" s="230"/>
      <c r="D13" s="231"/>
      <c r="E13" s="239"/>
      <c r="F13" s="238"/>
      <c r="G13" s="272"/>
      <c r="H13" s="239"/>
      <c r="I13" s="238"/>
      <c r="J13" s="272"/>
      <c r="K13" s="239"/>
      <c r="L13" s="238"/>
      <c r="M13" s="272"/>
      <c r="N13" s="229"/>
      <c r="O13" s="230"/>
      <c r="P13" s="228"/>
      <c r="Q13" s="223"/>
    </row>
    <row r="14" spans="1:17" ht="12" customHeight="1">
      <c r="A14" s="232" t="s">
        <v>19</v>
      </c>
      <c r="B14" s="229"/>
      <c r="C14" s="230"/>
      <c r="D14" s="231"/>
      <c r="E14" s="239"/>
      <c r="F14" s="238"/>
      <c r="G14" s="272"/>
      <c r="H14" s="239"/>
      <c r="I14" s="238"/>
      <c r="J14" s="272"/>
      <c r="K14" s="239"/>
      <c r="L14" s="238"/>
      <c r="M14" s="272"/>
      <c r="N14" s="229"/>
      <c r="O14" s="230"/>
      <c r="P14" s="228"/>
      <c r="Q14" s="223"/>
    </row>
    <row r="15" spans="1:17" ht="12" customHeight="1">
      <c r="A15" s="224" t="s">
        <v>138</v>
      </c>
      <c r="B15" s="229">
        <v>0</v>
      </c>
      <c r="C15" s="230">
        <v>0</v>
      </c>
      <c r="D15" s="231">
        <v>0</v>
      </c>
      <c r="E15" s="239">
        <v>242</v>
      </c>
      <c r="F15" s="238">
        <v>215</v>
      </c>
      <c r="G15" s="272">
        <v>457</v>
      </c>
      <c r="H15" s="239">
        <v>0</v>
      </c>
      <c r="I15" s="238">
        <v>0</v>
      </c>
      <c r="J15" s="272">
        <v>0</v>
      </c>
      <c r="K15" s="239">
        <v>702</v>
      </c>
      <c r="L15" s="238">
        <v>708</v>
      </c>
      <c r="M15" s="272">
        <v>1410</v>
      </c>
      <c r="N15" s="229">
        <f aca="true" t="shared" si="1" ref="N15:P17">SUM(K15,H15,E15,B15)</f>
        <v>944</v>
      </c>
      <c r="O15" s="230">
        <f t="shared" si="1"/>
        <v>923</v>
      </c>
      <c r="P15" s="228">
        <f t="shared" si="1"/>
        <v>1867</v>
      </c>
      <c r="Q15" s="223"/>
    </row>
    <row r="16" spans="1:17" ht="12" customHeight="1">
      <c r="A16" s="224" t="s">
        <v>137</v>
      </c>
      <c r="B16" s="229"/>
      <c r="C16" s="230">
        <v>0</v>
      </c>
      <c r="D16" s="231">
        <v>0</v>
      </c>
      <c r="E16" s="239">
        <v>0</v>
      </c>
      <c r="F16" s="238">
        <v>0</v>
      </c>
      <c r="G16" s="272">
        <v>0</v>
      </c>
      <c r="H16" s="239">
        <v>0</v>
      </c>
      <c r="I16" s="238">
        <v>0</v>
      </c>
      <c r="J16" s="272">
        <v>0</v>
      </c>
      <c r="K16" s="239">
        <v>0</v>
      </c>
      <c r="L16" s="238">
        <v>0</v>
      </c>
      <c r="M16" s="272">
        <v>0</v>
      </c>
      <c r="N16" s="229">
        <f t="shared" si="1"/>
        <v>0</v>
      </c>
      <c r="O16" s="230">
        <f t="shared" si="1"/>
        <v>0</v>
      </c>
      <c r="P16" s="228">
        <f t="shared" si="1"/>
        <v>0</v>
      </c>
      <c r="Q16" s="223"/>
    </row>
    <row r="17" spans="1:16" s="271" customFormat="1" ht="12" customHeight="1">
      <c r="A17" s="220" t="s">
        <v>7</v>
      </c>
      <c r="B17" s="227">
        <v>0</v>
      </c>
      <c r="C17" s="226">
        <v>0</v>
      </c>
      <c r="D17" s="240">
        <v>0</v>
      </c>
      <c r="E17" s="227">
        <f>SUM(E15:E16)</f>
        <v>242</v>
      </c>
      <c r="F17" s="226">
        <f>SUM(F15:F16)</f>
        <v>215</v>
      </c>
      <c r="G17" s="240">
        <f>SUM(G15:G16)</f>
        <v>457</v>
      </c>
      <c r="H17" s="227">
        <v>0</v>
      </c>
      <c r="I17" s="226">
        <v>0</v>
      </c>
      <c r="J17" s="240">
        <v>0</v>
      </c>
      <c r="K17" s="227">
        <f>SUM(K15:K16)</f>
        <v>702</v>
      </c>
      <c r="L17" s="226">
        <f>SUM(L15:L16)</f>
        <v>708</v>
      </c>
      <c r="M17" s="240">
        <f>SUM(M15:M16)</f>
        <v>1410</v>
      </c>
      <c r="N17" s="227">
        <f t="shared" si="1"/>
        <v>944</v>
      </c>
      <c r="O17" s="226">
        <f t="shared" si="1"/>
        <v>923</v>
      </c>
      <c r="P17" s="226">
        <f t="shared" si="1"/>
        <v>1867</v>
      </c>
    </row>
    <row r="18" spans="1:17" ht="12" customHeight="1">
      <c r="A18" s="224"/>
      <c r="B18" s="229"/>
      <c r="C18" s="230"/>
      <c r="D18" s="231"/>
      <c r="E18" s="229"/>
      <c r="F18" s="230"/>
      <c r="G18" s="231"/>
      <c r="H18" s="229"/>
      <c r="I18" s="230"/>
      <c r="J18" s="231"/>
      <c r="K18" s="229"/>
      <c r="L18" s="230"/>
      <c r="M18" s="231"/>
      <c r="N18" s="229"/>
      <c r="O18" s="230"/>
      <c r="P18" s="228"/>
      <c r="Q18" s="223"/>
    </row>
    <row r="19" spans="1:17" ht="12" customHeight="1">
      <c r="A19" s="232" t="s">
        <v>54</v>
      </c>
      <c r="B19" s="229"/>
      <c r="C19" s="230"/>
      <c r="D19" s="231"/>
      <c r="E19" s="229"/>
      <c r="F19" s="230"/>
      <c r="G19" s="231"/>
      <c r="H19" s="229"/>
      <c r="I19" s="230"/>
      <c r="J19" s="231"/>
      <c r="K19" s="229"/>
      <c r="L19" s="230"/>
      <c r="M19" s="231"/>
      <c r="N19" s="229"/>
      <c r="O19" s="230"/>
      <c r="P19" s="228"/>
      <c r="Q19" s="223"/>
    </row>
    <row r="20" spans="1:17" ht="12" customHeight="1">
      <c r="A20" s="224" t="s">
        <v>138</v>
      </c>
      <c r="B20" s="229">
        <v>0</v>
      </c>
      <c r="C20" s="230">
        <v>0</v>
      </c>
      <c r="D20" s="231">
        <v>0</v>
      </c>
      <c r="E20" s="229">
        <v>0</v>
      </c>
      <c r="F20" s="230">
        <v>0</v>
      </c>
      <c r="G20" s="231">
        <v>0</v>
      </c>
      <c r="H20" s="229">
        <v>0</v>
      </c>
      <c r="I20" s="230">
        <v>0</v>
      </c>
      <c r="J20" s="231">
        <v>0</v>
      </c>
      <c r="K20" s="229">
        <v>0</v>
      </c>
      <c r="L20" s="230">
        <v>0</v>
      </c>
      <c r="M20" s="231">
        <v>0</v>
      </c>
      <c r="N20" s="229">
        <f aca="true" t="shared" si="2" ref="N20:P22">SUM(K20,H20,E20,B20)</f>
        <v>0</v>
      </c>
      <c r="O20" s="230">
        <f t="shared" si="2"/>
        <v>0</v>
      </c>
      <c r="P20" s="228">
        <f t="shared" si="2"/>
        <v>0</v>
      </c>
      <c r="Q20" s="223"/>
    </row>
    <row r="21" spans="1:17" ht="12" customHeight="1">
      <c r="A21" s="224" t="s">
        <v>137</v>
      </c>
      <c r="B21" s="229">
        <v>0</v>
      </c>
      <c r="C21" s="230">
        <v>0</v>
      </c>
      <c r="D21" s="231">
        <v>0</v>
      </c>
      <c r="E21" s="229">
        <v>0</v>
      </c>
      <c r="F21" s="230">
        <v>0</v>
      </c>
      <c r="G21" s="231">
        <v>0</v>
      </c>
      <c r="H21" s="229">
        <v>0</v>
      </c>
      <c r="I21" s="230">
        <v>0</v>
      </c>
      <c r="J21" s="231">
        <v>0</v>
      </c>
      <c r="K21" s="229">
        <v>0</v>
      </c>
      <c r="L21" s="230">
        <v>0</v>
      </c>
      <c r="M21" s="231">
        <v>0</v>
      </c>
      <c r="N21" s="229">
        <f t="shared" si="2"/>
        <v>0</v>
      </c>
      <c r="O21" s="230">
        <f t="shared" si="2"/>
        <v>0</v>
      </c>
      <c r="P21" s="228">
        <f t="shared" si="2"/>
        <v>0</v>
      </c>
      <c r="Q21" s="223"/>
    </row>
    <row r="22" spans="1:16" s="269" customFormat="1" ht="12" customHeight="1">
      <c r="A22" s="220" t="s">
        <v>7</v>
      </c>
      <c r="B22" s="227">
        <v>0</v>
      </c>
      <c r="C22" s="226">
        <v>0</v>
      </c>
      <c r="D22" s="226">
        <v>0</v>
      </c>
      <c r="E22" s="227">
        <v>0</v>
      </c>
      <c r="F22" s="226">
        <v>0</v>
      </c>
      <c r="G22" s="226">
        <v>0</v>
      </c>
      <c r="H22" s="227">
        <v>0</v>
      </c>
      <c r="I22" s="226">
        <v>0</v>
      </c>
      <c r="J22" s="226">
        <v>0</v>
      </c>
      <c r="K22" s="227">
        <v>0</v>
      </c>
      <c r="L22" s="226">
        <v>0</v>
      </c>
      <c r="M22" s="226">
        <v>0</v>
      </c>
      <c r="N22" s="227">
        <f t="shared" si="2"/>
        <v>0</v>
      </c>
      <c r="O22" s="226">
        <f t="shared" si="2"/>
        <v>0</v>
      </c>
      <c r="P22" s="226">
        <f t="shared" si="2"/>
        <v>0</v>
      </c>
    </row>
    <row r="23" spans="1:17" ht="12" customHeight="1">
      <c r="A23" s="237"/>
      <c r="B23" s="235"/>
      <c r="C23" s="234"/>
      <c r="D23" s="236"/>
      <c r="E23" s="235"/>
      <c r="F23" s="234"/>
      <c r="G23" s="236"/>
      <c r="H23" s="235"/>
      <c r="I23" s="234"/>
      <c r="J23" s="236"/>
      <c r="K23" s="235"/>
      <c r="L23" s="234"/>
      <c r="M23" s="236"/>
      <c r="N23" s="235"/>
      <c r="O23" s="234"/>
      <c r="P23" s="233"/>
      <c r="Q23" s="223"/>
    </row>
    <row r="24" spans="1:17" ht="12" customHeight="1">
      <c r="A24" s="232" t="s">
        <v>139</v>
      </c>
      <c r="B24" s="229"/>
      <c r="C24" s="230"/>
      <c r="D24" s="231"/>
      <c r="E24" s="229"/>
      <c r="F24" s="230"/>
      <c r="G24" s="231"/>
      <c r="H24" s="229"/>
      <c r="I24" s="230"/>
      <c r="J24" s="231"/>
      <c r="K24" s="229"/>
      <c r="L24" s="230"/>
      <c r="M24" s="231"/>
      <c r="N24" s="229"/>
      <c r="O24" s="230"/>
      <c r="P24" s="228"/>
      <c r="Q24" s="223"/>
    </row>
    <row r="25" spans="1:17" ht="12" customHeight="1">
      <c r="A25" s="224" t="s">
        <v>138</v>
      </c>
      <c r="B25" s="229">
        <f aca="true" t="shared" si="3" ref="B25:P25">SUM(B20,B15,B10)</f>
        <v>0</v>
      </c>
      <c r="C25" s="230">
        <f t="shared" si="3"/>
        <v>0</v>
      </c>
      <c r="D25" s="228">
        <f t="shared" si="3"/>
        <v>0</v>
      </c>
      <c r="E25" s="229">
        <f t="shared" si="3"/>
        <v>398</v>
      </c>
      <c r="F25" s="228">
        <f t="shared" si="3"/>
        <v>343</v>
      </c>
      <c r="G25" s="228">
        <f t="shared" si="3"/>
        <v>741</v>
      </c>
      <c r="H25" s="229">
        <f t="shared" si="3"/>
        <v>0</v>
      </c>
      <c r="I25" s="230">
        <f t="shared" si="3"/>
        <v>0</v>
      </c>
      <c r="J25" s="228">
        <f t="shared" si="3"/>
        <v>0</v>
      </c>
      <c r="K25" s="229">
        <f t="shared" si="3"/>
        <v>1124</v>
      </c>
      <c r="L25" s="228">
        <f t="shared" si="3"/>
        <v>1176</v>
      </c>
      <c r="M25" s="228">
        <f t="shared" si="3"/>
        <v>2300</v>
      </c>
      <c r="N25" s="229">
        <f t="shared" si="3"/>
        <v>1522</v>
      </c>
      <c r="O25" s="228">
        <f t="shared" si="3"/>
        <v>1519</v>
      </c>
      <c r="P25" s="228">
        <f t="shared" si="3"/>
        <v>3041</v>
      </c>
      <c r="Q25" s="223"/>
    </row>
    <row r="26" spans="1:17" ht="12" customHeight="1">
      <c r="A26" s="224" t="s">
        <v>137</v>
      </c>
      <c r="B26" s="229">
        <f aca="true" t="shared" si="4" ref="B26:P26">SUM(B21,B16,B11)</f>
        <v>0</v>
      </c>
      <c r="C26" s="228">
        <f t="shared" si="4"/>
        <v>0</v>
      </c>
      <c r="D26" s="228">
        <f t="shared" si="4"/>
        <v>0</v>
      </c>
      <c r="E26" s="229">
        <f t="shared" si="4"/>
        <v>0</v>
      </c>
      <c r="F26" s="228">
        <f t="shared" si="4"/>
        <v>0</v>
      </c>
      <c r="G26" s="228">
        <f t="shared" si="4"/>
        <v>0</v>
      </c>
      <c r="H26" s="229">
        <f t="shared" si="4"/>
        <v>0</v>
      </c>
      <c r="I26" s="228">
        <f t="shared" si="4"/>
        <v>0</v>
      </c>
      <c r="J26" s="228">
        <f t="shared" si="4"/>
        <v>0</v>
      </c>
      <c r="K26" s="229">
        <f t="shared" si="4"/>
        <v>0</v>
      </c>
      <c r="L26" s="228">
        <f t="shared" si="4"/>
        <v>0</v>
      </c>
      <c r="M26" s="228">
        <f t="shared" si="4"/>
        <v>0</v>
      </c>
      <c r="N26" s="229">
        <f t="shared" si="4"/>
        <v>0</v>
      </c>
      <c r="O26" s="228">
        <f t="shared" si="4"/>
        <v>0</v>
      </c>
      <c r="P26" s="228">
        <f t="shared" si="4"/>
        <v>0</v>
      </c>
      <c r="Q26" s="223"/>
    </row>
    <row r="27" spans="1:18" s="269" customFormat="1" ht="12" customHeight="1">
      <c r="A27" s="220" t="s">
        <v>7</v>
      </c>
      <c r="B27" s="227">
        <f aca="true" t="shared" si="5" ref="B27:P27">SUM(B22,B17,B12)</f>
        <v>0</v>
      </c>
      <c r="C27" s="226">
        <f t="shared" si="5"/>
        <v>0</v>
      </c>
      <c r="D27" s="226">
        <f t="shared" si="5"/>
        <v>0</v>
      </c>
      <c r="E27" s="227">
        <f t="shared" si="5"/>
        <v>398</v>
      </c>
      <c r="F27" s="226">
        <f t="shared" si="5"/>
        <v>343</v>
      </c>
      <c r="G27" s="226">
        <f t="shared" si="5"/>
        <v>741</v>
      </c>
      <c r="H27" s="227">
        <f t="shared" si="5"/>
        <v>0</v>
      </c>
      <c r="I27" s="226">
        <f t="shared" si="5"/>
        <v>0</v>
      </c>
      <c r="J27" s="226">
        <f t="shared" si="5"/>
        <v>0</v>
      </c>
      <c r="K27" s="227">
        <f t="shared" si="5"/>
        <v>1124</v>
      </c>
      <c r="L27" s="226">
        <f t="shared" si="5"/>
        <v>1176</v>
      </c>
      <c r="M27" s="226">
        <f t="shared" si="5"/>
        <v>2300</v>
      </c>
      <c r="N27" s="227">
        <f t="shared" si="5"/>
        <v>1522</v>
      </c>
      <c r="O27" s="226">
        <f t="shared" si="5"/>
        <v>1519</v>
      </c>
      <c r="P27" s="226">
        <f t="shared" si="5"/>
        <v>3041</v>
      </c>
      <c r="R27" s="270"/>
    </row>
    <row r="29" ht="12" customHeight="1">
      <c r="A29" s="223" t="s">
        <v>136</v>
      </c>
    </row>
    <row r="30" ht="12" customHeight="1">
      <c r="A30" s="223" t="s">
        <v>135</v>
      </c>
    </row>
    <row r="31" spans="1:17" s="277" customFormat="1" ht="25.5" customHeight="1">
      <c r="A31" s="430" t="s">
        <v>220</v>
      </c>
      <c r="B31" s="430"/>
      <c r="C31" s="430"/>
      <c r="D31" s="430"/>
      <c r="E31" s="430"/>
      <c r="F31" s="430"/>
      <c r="G31" s="430"/>
      <c r="H31" s="430"/>
      <c r="I31" s="430"/>
      <c r="J31" s="430"/>
      <c r="K31" s="430"/>
      <c r="L31" s="430"/>
      <c r="M31" s="430"/>
      <c r="N31" s="430"/>
      <c r="O31" s="430"/>
      <c r="P31" s="430"/>
      <c r="Q31" s="276"/>
    </row>
    <row r="32" spans="1:17" s="217" customFormat="1" ht="12" customHeight="1">
      <c r="A32" s="431" t="s">
        <v>104</v>
      </c>
      <c r="B32" s="431"/>
      <c r="C32" s="431"/>
      <c r="D32" s="431"/>
      <c r="E32" s="431"/>
      <c r="F32" s="431"/>
      <c r="G32" s="431"/>
      <c r="H32" s="431"/>
      <c r="I32" s="431"/>
      <c r="J32" s="431"/>
      <c r="K32" s="431"/>
      <c r="L32" s="431"/>
      <c r="M32" s="431"/>
      <c r="N32" s="431"/>
      <c r="O32" s="431"/>
      <c r="P32" s="431"/>
      <c r="Q32" s="218"/>
    </row>
    <row r="35" spans="1:2" ht="12" customHeight="1">
      <c r="A35" s="31" t="s">
        <v>216</v>
      </c>
      <c r="B35" s="268"/>
    </row>
    <row r="36" spans="1:16" ht="12" customHeight="1">
      <c r="A36" s="266" t="s">
        <v>142</v>
      </c>
      <c r="B36" s="264"/>
      <c r="C36" s="264"/>
      <c r="D36" s="264"/>
      <c r="E36" s="264"/>
      <c r="F36" s="264"/>
      <c r="G36" s="264"/>
      <c r="H36" s="264"/>
      <c r="I36" s="264"/>
      <c r="J36" s="264"/>
      <c r="K36" s="264"/>
      <c r="L36" s="264"/>
      <c r="M36" s="265"/>
      <c r="N36" s="265"/>
      <c r="O36" s="265"/>
      <c r="P36" s="267"/>
    </row>
    <row r="37" spans="1:16" ht="12" customHeight="1">
      <c r="A37" s="266" t="s">
        <v>141</v>
      </c>
      <c r="B37" s="265"/>
      <c r="C37" s="264"/>
      <c r="D37" s="264"/>
      <c r="E37" s="264"/>
      <c r="F37" s="264"/>
      <c r="G37" s="264"/>
      <c r="H37" s="264"/>
      <c r="I37" s="264"/>
      <c r="J37" s="264"/>
      <c r="K37" s="264"/>
      <c r="L37" s="264"/>
      <c r="M37" s="264"/>
      <c r="N37" s="264"/>
      <c r="O37" s="264"/>
      <c r="P37" s="263"/>
    </row>
    <row r="38" spans="1:16" ht="12" customHeight="1">
      <c r="A38" s="266" t="s">
        <v>140</v>
      </c>
      <c r="B38" s="265"/>
      <c r="C38" s="264"/>
      <c r="D38" s="264"/>
      <c r="E38" s="264"/>
      <c r="F38" s="264"/>
      <c r="G38" s="264"/>
      <c r="H38" s="264"/>
      <c r="I38" s="264"/>
      <c r="J38" s="264"/>
      <c r="K38" s="264"/>
      <c r="L38" s="264"/>
      <c r="M38" s="264"/>
      <c r="N38" s="264"/>
      <c r="O38" s="264"/>
      <c r="P38" s="263"/>
    </row>
    <row r="39" ht="12" customHeight="1" thickBot="1"/>
    <row r="40" spans="1:16" ht="12" customHeight="1">
      <c r="A40" s="262"/>
      <c r="B40" s="259" t="s">
        <v>105</v>
      </c>
      <c r="C40" s="261"/>
      <c r="D40" s="260"/>
      <c r="E40" s="258" t="s">
        <v>57</v>
      </c>
      <c r="F40" s="261"/>
      <c r="G40" s="260"/>
      <c r="H40" s="258" t="s">
        <v>2</v>
      </c>
      <c r="I40" s="261"/>
      <c r="J40" s="260"/>
      <c r="K40" s="258" t="s">
        <v>3</v>
      </c>
      <c r="L40" s="261"/>
      <c r="M40" s="260"/>
      <c r="N40" s="259" t="s">
        <v>7</v>
      </c>
      <c r="O40" s="258"/>
      <c r="P40" s="258"/>
    </row>
    <row r="41" spans="1:16" ht="12" customHeight="1">
      <c r="A41" s="224"/>
      <c r="B41" s="257" t="s">
        <v>10</v>
      </c>
      <c r="C41" s="256"/>
      <c r="D41" s="255"/>
      <c r="E41" s="257" t="s">
        <v>134</v>
      </c>
      <c r="F41" s="256"/>
      <c r="G41" s="255"/>
      <c r="H41" s="253"/>
      <c r="I41" s="218"/>
      <c r="J41" s="254"/>
      <c r="K41" s="253"/>
      <c r="L41" s="218"/>
      <c r="M41" s="254"/>
      <c r="N41" s="253"/>
      <c r="O41" s="218"/>
      <c r="P41" s="218"/>
    </row>
    <row r="42" spans="1:17" s="250" customFormat="1" ht="12" customHeight="1">
      <c r="A42" s="252"/>
      <c r="B42" s="222" t="s">
        <v>51</v>
      </c>
      <c r="C42" s="221" t="s">
        <v>52</v>
      </c>
      <c r="D42" s="251" t="s">
        <v>53</v>
      </c>
      <c r="E42" s="222" t="s">
        <v>51</v>
      </c>
      <c r="F42" s="221" t="s">
        <v>52</v>
      </c>
      <c r="G42" s="251" t="s">
        <v>53</v>
      </c>
      <c r="H42" s="222" t="s">
        <v>51</v>
      </c>
      <c r="I42" s="221" t="s">
        <v>52</v>
      </c>
      <c r="J42" s="251" t="s">
        <v>53</v>
      </c>
      <c r="K42" s="222" t="s">
        <v>51</v>
      </c>
      <c r="L42" s="221" t="s">
        <v>52</v>
      </c>
      <c r="M42" s="251" t="s">
        <v>53</v>
      </c>
      <c r="N42" s="222" t="s">
        <v>51</v>
      </c>
      <c r="O42" s="221" t="s">
        <v>52</v>
      </c>
      <c r="P42" s="221" t="s">
        <v>53</v>
      </c>
      <c r="Q42" s="249"/>
    </row>
    <row r="43" spans="1:16" ht="6" customHeight="1">
      <c r="A43" s="249"/>
      <c r="B43" s="247"/>
      <c r="C43" s="246"/>
      <c r="D43" s="248"/>
      <c r="E43" s="247"/>
      <c r="F43" s="246"/>
      <c r="G43" s="248"/>
      <c r="H43" s="247"/>
      <c r="I43" s="246"/>
      <c r="J43" s="248"/>
      <c r="K43" s="247"/>
      <c r="L43" s="246"/>
      <c r="M43" s="248"/>
      <c r="N43" s="247"/>
      <c r="O43" s="246"/>
      <c r="P43" s="246"/>
    </row>
    <row r="44" spans="1:16" ht="12" customHeight="1">
      <c r="A44" s="219" t="s">
        <v>15</v>
      </c>
      <c r="B44" s="284"/>
      <c r="C44" s="285"/>
      <c r="D44" s="286"/>
      <c r="E44" s="245"/>
      <c r="F44" s="242"/>
      <c r="G44" s="244"/>
      <c r="H44" s="243"/>
      <c r="I44" s="242"/>
      <c r="J44" s="244"/>
      <c r="K44" s="243"/>
      <c r="L44" s="242"/>
      <c r="M44" s="244"/>
      <c r="N44" s="243"/>
      <c r="O44" s="242"/>
      <c r="P44" s="241"/>
    </row>
    <row r="45" spans="1:17" ht="12" customHeight="1">
      <c r="A45" s="218" t="s">
        <v>138</v>
      </c>
      <c r="B45" s="239">
        <v>25</v>
      </c>
      <c r="C45" s="238">
        <v>18</v>
      </c>
      <c r="D45" s="272">
        <f>SUM(B45:C45)</f>
        <v>43</v>
      </c>
      <c r="E45" s="229">
        <v>0</v>
      </c>
      <c r="F45" s="230">
        <v>0</v>
      </c>
      <c r="G45" s="231">
        <v>0</v>
      </c>
      <c r="H45" s="229">
        <v>0</v>
      </c>
      <c r="I45" s="230">
        <v>0</v>
      </c>
      <c r="J45" s="231">
        <v>0</v>
      </c>
      <c r="K45" s="229">
        <v>0</v>
      </c>
      <c r="L45" s="230">
        <v>0</v>
      </c>
      <c r="M45" s="231">
        <v>0</v>
      </c>
      <c r="N45" s="229">
        <f aca="true" t="shared" si="6" ref="N45:P47">SUM(K45,H45,E45,B45)</f>
        <v>25</v>
      </c>
      <c r="O45" s="230">
        <f t="shared" si="6"/>
        <v>18</v>
      </c>
      <c r="P45" s="228">
        <f t="shared" si="6"/>
        <v>43</v>
      </c>
      <c r="Q45" s="223"/>
    </row>
    <row r="46" spans="1:17" ht="12" customHeight="1">
      <c r="A46" s="218" t="s">
        <v>137</v>
      </c>
      <c r="B46" s="239">
        <v>0</v>
      </c>
      <c r="C46" s="238">
        <v>0</v>
      </c>
      <c r="D46" s="272">
        <v>0</v>
      </c>
      <c r="E46" s="229">
        <v>0</v>
      </c>
      <c r="F46" s="230">
        <v>0</v>
      </c>
      <c r="G46" s="231">
        <v>0</v>
      </c>
      <c r="H46" s="229">
        <v>0</v>
      </c>
      <c r="I46" s="230">
        <v>0</v>
      </c>
      <c r="J46" s="231">
        <v>0</v>
      </c>
      <c r="K46" s="229">
        <v>0</v>
      </c>
      <c r="L46" s="230">
        <v>0</v>
      </c>
      <c r="M46" s="231">
        <v>0</v>
      </c>
      <c r="N46" s="229">
        <f t="shared" si="6"/>
        <v>0</v>
      </c>
      <c r="O46" s="230">
        <f t="shared" si="6"/>
        <v>0</v>
      </c>
      <c r="P46" s="228">
        <f t="shared" si="6"/>
        <v>0</v>
      </c>
      <c r="Q46" s="223"/>
    </row>
    <row r="47" spans="1:17" ht="12" customHeight="1">
      <c r="A47" s="220" t="s">
        <v>7</v>
      </c>
      <c r="B47" s="227">
        <f>SUM(B45:B46)</f>
        <v>25</v>
      </c>
      <c r="C47" s="226">
        <f>SUM(C45:C46)</f>
        <v>18</v>
      </c>
      <c r="D47" s="240">
        <f>SUM(D45:D46)</f>
        <v>43</v>
      </c>
      <c r="E47" s="227">
        <v>0</v>
      </c>
      <c r="F47" s="226">
        <v>0</v>
      </c>
      <c r="G47" s="240">
        <v>0</v>
      </c>
      <c r="H47" s="227">
        <v>0</v>
      </c>
      <c r="I47" s="226">
        <v>0</v>
      </c>
      <c r="J47" s="240">
        <v>0</v>
      </c>
      <c r="K47" s="227">
        <v>0</v>
      </c>
      <c r="L47" s="226">
        <v>0</v>
      </c>
      <c r="M47" s="226">
        <v>0</v>
      </c>
      <c r="N47" s="227">
        <f t="shared" si="6"/>
        <v>25</v>
      </c>
      <c r="O47" s="226">
        <f t="shared" si="6"/>
        <v>18</v>
      </c>
      <c r="P47" s="226">
        <f t="shared" si="6"/>
        <v>43</v>
      </c>
      <c r="Q47" s="223"/>
    </row>
    <row r="48" spans="1:17" ht="12" customHeight="1">
      <c r="A48" s="218"/>
      <c r="B48" s="239"/>
      <c r="C48" s="238"/>
      <c r="D48" s="272"/>
      <c r="E48" s="229"/>
      <c r="F48" s="230"/>
      <c r="G48" s="231"/>
      <c r="H48" s="229"/>
      <c r="I48" s="230"/>
      <c r="J48" s="231"/>
      <c r="K48" s="229"/>
      <c r="L48" s="230"/>
      <c r="M48" s="231"/>
      <c r="N48" s="229"/>
      <c r="O48" s="230"/>
      <c r="P48" s="228"/>
      <c r="Q48" s="223"/>
    </row>
    <row r="49" spans="1:17" ht="12" customHeight="1">
      <c r="A49" s="219" t="s">
        <v>19</v>
      </c>
      <c r="B49" s="239"/>
      <c r="C49" s="238"/>
      <c r="D49" s="272"/>
      <c r="E49" s="229"/>
      <c r="F49" s="230"/>
      <c r="G49" s="231"/>
      <c r="H49" s="229"/>
      <c r="I49" s="230"/>
      <c r="J49" s="231"/>
      <c r="K49" s="229"/>
      <c r="L49" s="230"/>
      <c r="M49" s="231"/>
      <c r="N49" s="229"/>
      <c r="O49" s="230"/>
      <c r="P49" s="228"/>
      <c r="Q49" s="223"/>
    </row>
    <row r="50" spans="1:17" ht="12" customHeight="1">
      <c r="A50" s="218" t="s">
        <v>138</v>
      </c>
      <c r="B50" s="239">
        <v>76</v>
      </c>
      <c r="C50" s="238">
        <v>60</v>
      </c>
      <c r="D50" s="272">
        <f>SUM(B50:C50)</f>
        <v>136</v>
      </c>
      <c r="E50" s="229">
        <v>0</v>
      </c>
      <c r="F50" s="230">
        <v>0</v>
      </c>
      <c r="G50" s="231">
        <v>0</v>
      </c>
      <c r="H50" s="229">
        <v>0</v>
      </c>
      <c r="I50" s="230">
        <v>0</v>
      </c>
      <c r="J50" s="231">
        <v>0</v>
      </c>
      <c r="K50" s="229">
        <v>0</v>
      </c>
      <c r="L50" s="230">
        <v>0</v>
      </c>
      <c r="M50" s="231">
        <v>0</v>
      </c>
      <c r="N50" s="229">
        <f aca="true" t="shared" si="7" ref="N50:P52">SUM(K50,H50,E50,B50)</f>
        <v>76</v>
      </c>
      <c r="O50" s="230">
        <f t="shared" si="7"/>
        <v>60</v>
      </c>
      <c r="P50" s="228">
        <f t="shared" si="7"/>
        <v>136</v>
      </c>
      <c r="Q50" s="223"/>
    </row>
    <row r="51" spans="1:17" ht="12" customHeight="1">
      <c r="A51" s="218" t="s">
        <v>137</v>
      </c>
      <c r="B51" s="239">
        <v>0</v>
      </c>
      <c r="C51" s="238">
        <v>0</v>
      </c>
      <c r="D51" s="272">
        <f>SUM(B51:C51)</f>
        <v>0</v>
      </c>
      <c r="E51" s="229">
        <v>0</v>
      </c>
      <c r="F51" s="230">
        <v>0</v>
      </c>
      <c r="G51" s="231">
        <v>0</v>
      </c>
      <c r="H51" s="229">
        <v>0</v>
      </c>
      <c r="I51" s="230">
        <v>0</v>
      </c>
      <c r="J51" s="231">
        <v>0</v>
      </c>
      <c r="K51" s="229">
        <v>0</v>
      </c>
      <c r="L51" s="230">
        <v>0</v>
      </c>
      <c r="M51" s="231">
        <v>0</v>
      </c>
      <c r="N51" s="229">
        <f t="shared" si="7"/>
        <v>0</v>
      </c>
      <c r="O51" s="230">
        <f t="shared" si="7"/>
        <v>0</v>
      </c>
      <c r="P51" s="228">
        <f t="shared" si="7"/>
        <v>0</v>
      </c>
      <c r="Q51" s="223"/>
    </row>
    <row r="52" spans="1:17" ht="12" customHeight="1">
      <c r="A52" s="220" t="s">
        <v>7</v>
      </c>
      <c r="B52" s="227">
        <f aca="true" t="shared" si="8" ref="B52:M52">SUM(B50:B51)</f>
        <v>76</v>
      </c>
      <c r="C52" s="226">
        <f t="shared" si="8"/>
        <v>60</v>
      </c>
      <c r="D52" s="240">
        <f t="shared" si="8"/>
        <v>136</v>
      </c>
      <c r="E52" s="227">
        <f t="shared" si="8"/>
        <v>0</v>
      </c>
      <c r="F52" s="226">
        <f t="shared" si="8"/>
        <v>0</v>
      </c>
      <c r="G52" s="240">
        <f t="shared" si="8"/>
        <v>0</v>
      </c>
      <c r="H52" s="227">
        <f t="shared" si="8"/>
        <v>0</v>
      </c>
      <c r="I52" s="226">
        <f t="shared" si="8"/>
        <v>0</v>
      </c>
      <c r="J52" s="240">
        <f t="shared" si="8"/>
        <v>0</v>
      </c>
      <c r="K52" s="227">
        <f t="shared" si="8"/>
        <v>0</v>
      </c>
      <c r="L52" s="226">
        <f t="shared" si="8"/>
        <v>0</v>
      </c>
      <c r="M52" s="240">
        <f t="shared" si="8"/>
        <v>0</v>
      </c>
      <c r="N52" s="227">
        <f t="shared" si="7"/>
        <v>76</v>
      </c>
      <c r="O52" s="226">
        <f t="shared" si="7"/>
        <v>60</v>
      </c>
      <c r="P52" s="226">
        <f t="shared" si="7"/>
        <v>136</v>
      </c>
      <c r="Q52" s="223"/>
    </row>
    <row r="53" spans="1:17" ht="12" customHeight="1">
      <c r="A53" s="218"/>
      <c r="B53" s="239"/>
      <c r="C53" s="238"/>
      <c r="D53" s="272"/>
      <c r="E53" s="229"/>
      <c r="F53" s="230"/>
      <c r="G53" s="231"/>
      <c r="H53" s="229"/>
      <c r="I53" s="230"/>
      <c r="J53" s="231"/>
      <c r="K53" s="229"/>
      <c r="L53" s="230"/>
      <c r="M53" s="231"/>
      <c r="N53" s="229"/>
      <c r="O53" s="230"/>
      <c r="P53" s="228"/>
      <c r="Q53" s="223"/>
    </row>
    <row r="54" spans="1:17" ht="12" customHeight="1">
      <c r="A54" s="219" t="s">
        <v>54</v>
      </c>
      <c r="B54" s="239"/>
      <c r="C54" s="238"/>
      <c r="D54" s="272"/>
      <c r="E54" s="229"/>
      <c r="F54" s="230"/>
      <c r="G54" s="231"/>
      <c r="H54" s="229"/>
      <c r="I54" s="230"/>
      <c r="J54" s="231"/>
      <c r="K54" s="229"/>
      <c r="L54" s="230"/>
      <c r="M54" s="231"/>
      <c r="N54" s="229"/>
      <c r="O54" s="230"/>
      <c r="P54" s="228"/>
      <c r="Q54" s="223"/>
    </row>
    <row r="55" spans="1:17" ht="12" customHeight="1">
      <c r="A55" s="218" t="s">
        <v>138</v>
      </c>
      <c r="B55" s="239">
        <v>26</v>
      </c>
      <c r="C55" s="238">
        <v>56</v>
      </c>
      <c r="D55" s="272">
        <f>SUM(B55:C55)</f>
        <v>82</v>
      </c>
      <c r="E55" s="229" t="s">
        <v>129</v>
      </c>
      <c r="F55" s="230" t="s">
        <v>129</v>
      </c>
      <c r="G55" s="231" t="s">
        <v>129</v>
      </c>
      <c r="H55" s="229" t="s">
        <v>129</v>
      </c>
      <c r="I55" s="230" t="s">
        <v>129</v>
      </c>
      <c r="J55" s="231" t="s">
        <v>129</v>
      </c>
      <c r="K55" s="229" t="s">
        <v>129</v>
      </c>
      <c r="L55" s="230" t="s">
        <v>129</v>
      </c>
      <c r="M55" s="231" t="s">
        <v>129</v>
      </c>
      <c r="N55" s="229">
        <f aca="true" t="shared" si="9" ref="N55:P56">SUM(K55,H55,E55,B55)</f>
        <v>26</v>
      </c>
      <c r="O55" s="230">
        <f t="shared" si="9"/>
        <v>56</v>
      </c>
      <c r="P55" s="228">
        <f t="shared" si="9"/>
        <v>82</v>
      </c>
      <c r="Q55" s="223"/>
    </row>
    <row r="56" spans="1:17" ht="12" customHeight="1">
      <c r="A56" s="218" t="s">
        <v>137</v>
      </c>
      <c r="B56" s="239" t="s">
        <v>129</v>
      </c>
      <c r="C56" s="238" t="s">
        <v>129</v>
      </c>
      <c r="D56" s="272" t="s">
        <v>129</v>
      </c>
      <c r="E56" s="229" t="s">
        <v>129</v>
      </c>
      <c r="F56" s="230" t="s">
        <v>129</v>
      </c>
      <c r="G56" s="231" t="s">
        <v>129</v>
      </c>
      <c r="H56" s="229" t="s">
        <v>129</v>
      </c>
      <c r="I56" s="230" t="s">
        <v>129</v>
      </c>
      <c r="J56" s="231" t="s">
        <v>129</v>
      </c>
      <c r="K56" s="229" t="s">
        <v>129</v>
      </c>
      <c r="L56" s="230" t="s">
        <v>129</v>
      </c>
      <c r="M56" s="231" t="s">
        <v>129</v>
      </c>
      <c r="N56" s="229">
        <f t="shared" si="9"/>
        <v>0</v>
      </c>
      <c r="O56" s="230">
        <f t="shared" si="9"/>
        <v>0</v>
      </c>
      <c r="P56" s="228">
        <f t="shared" si="9"/>
        <v>0</v>
      </c>
      <c r="Q56" s="223"/>
    </row>
    <row r="57" spans="1:17" ht="12" customHeight="1">
      <c r="A57" s="220" t="s">
        <v>7</v>
      </c>
      <c r="B57" s="227">
        <f aca="true" t="shared" si="10" ref="B57:P57">SUM(B55:B56)</f>
        <v>26</v>
      </c>
      <c r="C57" s="226">
        <f t="shared" si="10"/>
        <v>56</v>
      </c>
      <c r="D57" s="226">
        <f t="shared" si="10"/>
        <v>82</v>
      </c>
      <c r="E57" s="227">
        <f t="shared" si="10"/>
        <v>0</v>
      </c>
      <c r="F57" s="226">
        <f t="shared" si="10"/>
        <v>0</v>
      </c>
      <c r="G57" s="226">
        <f t="shared" si="10"/>
        <v>0</v>
      </c>
      <c r="H57" s="227">
        <f t="shared" si="10"/>
        <v>0</v>
      </c>
      <c r="I57" s="226">
        <f t="shared" si="10"/>
        <v>0</v>
      </c>
      <c r="J57" s="226">
        <f t="shared" si="10"/>
        <v>0</v>
      </c>
      <c r="K57" s="227">
        <f t="shared" si="10"/>
        <v>0</v>
      </c>
      <c r="L57" s="226">
        <f t="shared" si="10"/>
        <v>0</v>
      </c>
      <c r="M57" s="226">
        <f t="shared" si="10"/>
        <v>0</v>
      </c>
      <c r="N57" s="227">
        <f t="shared" si="10"/>
        <v>26</v>
      </c>
      <c r="O57" s="226">
        <f t="shared" si="10"/>
        <v>56</v>
      </c>
      <c r="P57" s="226">
        <f t="shared" si="10"/>
        <v>82</v>
      </c>
      <c r="Q57" s="223"/>
    </row>
    <row r="58" spans="1:17" ht="12" customHeight="1">
      <c r="A58" s="237"/>
      <c r="B58" s="235"/>
      <c r="C58" s="234"/>
      <c r="D58" s="236"/>
      <c r="E58" s="235"/>
      <c r="F58" s="234"/>
      <c r="G58" s="236"/>
      <c r="H58" s="235"/>
      <c r="I58" s="234"/>
      <c r="J58" s="236"/>
      <c r="K58" s="235"/>
      <c r="L58" s="234"/>
      <c r="M58" s="236"/>
      <c r="N58" s="235"/>
      <c r="O58" s="234"/>
      <c r="P58" s="233"/>
      <c r="Q58" s="223"/>
    </row>
    <row r="59" spans="1:17" ht="12" customHeight="1">
      <c r="A59" s="232" t="s">
        <v>139</v>
      </c>
      <c r="B59" s="229"/>
      <c r="C59" s="230"/>
      <c r="D59" s="231"/>
      <c r="E59" s="229"/>
      <c r="F59" s="230"/>
      <c r="G59" s="231"/>
      <c r="H59" s="229"/>
      <c r="I59" s="230"/>
      <c r="J59" s="231"/>
      <c r="K59" s="229"/>
      <c r="L59" s="230"/>
      <c r="M59" s="231"/>
      <c r="N59" s="229"/>
      <c r="O59" s="230"/>
      <c r="P59" s="228"/>
      <c r="Q59" s="223"/>
    </row>
    <row r="60" spans="1:17" ht="12" customHeight="1">
      <c r="A60" s="224" t="s">
        <v>138</v>
      </c>
      <c r="B60" s="229">
        <f aca="true" t="shared" si="11" ref="B60:D62">SUM(B55,B50,B45)</f>
        <v>127</v>
      </c>
      <c r="C60" s="230">
        <f t="shared" si="11"/>
        <v>134</v>
      </c>
      <c r="D60" s="228">
        <f t="shared" si="11"/>
        <v>261</v>
      </c>
      <c r="E60" s="229">
        <v>0</v>
      </c>
      <c r="F60" s="228">
        <v>0</v>
      </c>
      <c r="G60" s="228">
        <v>0</v>
      </c>
      <c r="H60" s="229">
        <v>0</v>
      </c>
      <c r="I60" s="230">
        <v>0</v>
      </c>
      <c r="J60" s="228">
        <v>0</v>
      </c>
      <c r="K60" s="229">
        <v>0</v>
      </c>
      <c r="L60" s="228">
        <v>0</v>
      </c>
      <c r="M60" s="228">
        <v>0</v>
      </c>
      <c r="N60" s="229">
        <f aca="true" t="shared" si="12" ref="N60:P62">SUM(K60,H60,E60,B60)</f>
        <v>127</v>
      </c>
      <c r="O60" s="228">
        <f t="shared" si="12"/>
        <v>134</v>
      </c>
      <c r="P60" s="228">
        <f t="shared" si="12"/>
        <v>261</v>
      </c>
      <c r="Q60" s="223"/>
    </row>
    <row r="61" spans="1:17" ht="12" customHeight="1">
      <c r="A61" s="224" t="s">
        <v>137</v>
      </c>
      <c r="B61" s="229">
        <f t="shared" si="11"/>
        <v>0</v>
      </c>
      <c r="C61" s="228">
        <f t="shared" si="11"/>
        <v>0</v>
      </c>
      <c r="D61" s="228">
        <f t="shared" si="11"/>
        <v>0</v>
      </c>
      <c r="E61" s="229">
        <v>0</v>
      </c>
      <c r="F61" s="228">
        <v>0</v>
      </c>
      <c r="G61" s="228">
        <v>0</v>
      </c>
      <c r="H61" s="229">
        <v>0</v>
      </c>
      <c r="I61" s="228">
        <v>0</v>
      </c>
      <c r="J61" s="228">
        <v>0</v>
      </c>
      <c r="K61" s="229">
        <v>0</v>
      </c>
      <c r="L61" s="228">
        <v>0</v>
      </c>
      <c r="M61" s="228">
        <v>0</v>
      </c>
      <c r="N61" s="229">
        <f t="shared" si="12"/>
        <v>0</v>
      </c>
      <c r="O61" s="228">
        <f t="shared" si="12"/>
        <v>0</v>
      </c>
      <c r="P61" s="228">
        <f t="shared" si="12"/>
        <v>0</v>
      </c>
      <c r="Q61" s="223"/>
    </row>
    <row r="62" spans="1:17" ht="12" customHeight="1">
      <c r="A62" s="220" t="s">
        <v>7</v>
      </c>
      <c r="B62" s="227">
        <f t="shared" si="11"/>
        <v>127</v>
      </c>
      <c r="C62" s="226">
        <f t="shared" si="11"/>
        <v>134</v>
      </c>
      <c r="D62" s="226">
        <f t="shared" si="11"/>
        <v>261</v>
      </c>
      <c r="E62" s="227">
        <v>0</v>
      </c>
      <c r="F62" s="226">
        <v>0</v>
      </c>
      <c r="G62" s="226">
        <v>0</v>
      </c>
      <c r="H62" s="227">
        <v>0</v>
      </c>
      <c r="I62" s="226">
        <v>0</v>
      </c>
      <c r="J62" s="226">
        <v>0</v>
      </c>
      <c r="K62" s="227">
        <v>0</v>
      </c>
      <c r="L62" s="226">
        <v>0</v>
      </c>
      <c r="M62" s="226">
        <v>0</v>
      </c>
      <c r="N62" s="227">
        <f t="shared" si="12"/>
        <v>127</v>
      </c>
      <c r="O62" s="226">
        <f t="shared" si="12"/>
        <v>134</v>
      </c>
      <c r="P62" s="226">
        <f t="shared" si="12"/>
        <v>261</v>
      </c>
      <c r="Q62" s="223"/>
    </row>
    <row r="64" ht="12" customHeight="1">
      <c r="A64" s="223" t="s">
        <v>136</v>
      </c>
    </row>
    <row r="65" spans="1:17" ht="12" customHeight="1">
      <c r="A65" s="223" t="s">
        <v>135</v>
      </c>
      <c r="N65" s="225"/>
      <c r="O65" s="225"/>
      <c r="P65" s="225"/>
      <c r="Q65" s="225"/>
    </row>
    <row r="66" spans="1:17" s="277" customFormat="1" ht="12" customHeight="1">
      <c r="A66" s="217" t="s">
        <v>219</v>
      </c>
      <c r="P66" s="276"/>
      <c r="Q66" s="276"/>
    </row>
  </sheetData>
  <sheetProtection/>
  <mergeCells count="3">
    <mergeCell ref="A2:P2"/>
    <mergeCell ref="A31:P31"/>
    <mergeCell ref="A32:P32"/>
  </mergeCells>
  <printOptions horizontalCentered="1"/>
  <pageMargins left="0.3937007874015748" right="0.3937007874015748" top="0.5905511811023623" bottom="0.5905511811023623" header="0.5118110236220472" footer="0.5118110236220472"/>
  <pageSetup horizontalDpi="600" verticalDpi="600" orientation="landscape" paperSize="9" scale="105" r:id="rId1"/>
  <headerFooter alignWithMargins="0">
    <oddFooter>&amp;R&amp;A</oddFooter>
  </headerFooter>
  <rowBreaks count="1" manualBreakCount="1">
    <brk id="34" max="255" man="1"/>
  </rowBreaks>
</worksheet>
</file>

<file path=xl/worksheets/sheet2.xml><?xml version="1.0" encoding="utf-8"?>
<worksheet xmlns="http://schemas.openxmlformats.org/spreadsheetml/2006/main" xmlns:r="http://schemas.openxmlformats.org/officeDocument/2006/relationships">
  <dimension ref="A1:N71"/>
  <sheetViews>
    <sheetView zoomScalePageLayoutView="0" workbookViewId="0" topLeftCell="A1">
      <selection activeCell="A78" sqref="A78"/>
    </sheetView>
  </sheetViews>
  <sheetFormatPr defaultColWidth="9.140625" defaultRowHeight="12.75"/>
  <cols>
    <col min="1" max="1" width="36.28125" style="31" customWidth="1"/>
    <col min="2" max="9" width="10.00390625" style="28" customWidth="1"/>
    <col min="10" max="10" width="9.28125" style="34" bestFit="1" customWidth="1"/>
    <col min="11" max="16384" width="9.140625" style="34" customWidth="1"/>
  </cols>
  <sheetData>
    <row r="1" spans="1:9" s="32" customFormat="1" ht="12.75" customHeight="1">
      <c r="A1" s="31" t="s">
        <v>216</v>
      </c>
      <c r="B1" s="31"/>
      <c r="C1" s="31"/>
      <c r="D1" s="31"/>
      <c r="E1" s="31"/>
      <c r="F1" s="31"/>
      <c r="G1" s="31"/>
      <c r="H1" s="31"/>
      <c r="I1" s="31"/>
    </row>
    <row r="2" spans="1:9" s="32" customFormat="1" ht="12">
      <c r="A2" s="397" t="s">
        <v>132</v>
      </c>
      <c r="B2" s="397"/>
      <c r="C2" s="397"/>
      <c r="D2" s="397"/>
      <c r="E2" s="397"/>
      <c r="F2" s="397"/>
      <c r="G2" s="397"/>
      <c r="H2" s="397"/>
      <c r="I2" s="397"/>
    </row>
    <row r="3" spans="1:9" s="32" customFormat="1" ht="12" thickBot="1">
      <c r="A3" s="31"/>
      <c r="B3" s="31"/>
      <c r="C3" s="31"/>
      <c r="D3" s="31"/>
      <c r="E3" s="31"/>
      <c r="F3" s="31"/>
      <c r="G3" s="31"/>
      <c r="H3" s="31"/>
      <c r="I3" s="31"/>
    </row>
    <row r="4" spans="1:9" ht="12">
      <c r="A4" s="61"/>
      <c r="B4" s="62" t="s">
        <v>0</v>
      </c>
      <c r="C4" s="62" t="s">
        <v>1</v>
      </c>
      <c r="D4" s="62" t="s">
        <v>2</v>
      </c>
      <c r="E4" s="62" t="s">
        <v>3</v>
      </c>
      <c r="F4" s="62" t="s">
        <v>4</v>
      </c>
      <c r="G4" s="63" t="s">
        <v>5</v>
      </c>
      <c r="H4" s="64" t="s">
        <v>6</v>
      </c>
      <c r="I4" s="65" t="s">
        <v>7</v>
      </c>
    </row>
    <row r="5" spans="2:9" ht="12">
      <c r="B5" s="66" t="s">
        <v>8</v>
      </c>
      <c r="C5" s="66" t="s">
        <v>9</v>
      </c>
      <c r="D5" s="66"/>
      <c r="E5" s="66"/>
      <c r="F5" s="66" t="s">
        <v>0</v>
      </c>
      <c r="G5" s="67"/>
      <c r="H5" s="68"/>
      <c r="I5" s="69"/>
    </row>
    <row r="6" spans="2:9" ht="12">
      <c r="B6" s="66" t="s">
        <v>10</v>
      </c>
      <c r="C6" s="66" t="s">
        <v>11</v>
      </c>
      <c r="D6" s="66"/>
      <c r="E6" s="66"/>
      <c r="F6" s="66" t="s">
        <v>8</v>
      </c>
      <c r="G6" s="67"/>
      <c r="H6" s="68"/>
      <c r="I6" s="69"/>
    </row>
    <row r="7" spans="2:9" ht="12">
      <c r="B7" s="66"/>
      <c r="C7" s="66" t="s">
        <v>12</v>
      </c>
      <c r="D7" s="66"/>
      <c r="E7" s="66"/>
      <c r="F7" s="66" t="s">
        <v>13</v>
      </c>
      <c r="G7" s="67"/>
      <c r="H7" s="68"/>
      <c r="I7" s="69"/>
    </row>
    <row r="8" spans="1:9" ht="12.75" customHeight="1">
      <c r="A8" s="70" t="s">
        <v>14</v>
      </c>
      <c r="B8" s="71"/>
      <c r="C8" s="71"/>
      <c r="D8" s="71"/>
      <c r="E8" s="71"/>
      <c r="F8" s="71"/>
      <c r="G8" s="72"/>
      <c r="H8" s="73"/>
      <c r="I8" s="74"/>
    </row>
    <row r="9" spans="1:9" ht="12">
      <c r="A9" s="31" t="s">
        <v>15</v>
      </c>
      <c r="B9" s="66"/>
      <c r="C9" s="66"/>
      <c r="D9" s="66"/>
      <c r="E9" s="66"/>
      <c r="F9" s="66"/>
      <c r="G9" s="67"/>
      <c r="H9" s="68"/>
      <c r="I9" s="69"/>
    </row>
    <row r="10" spans="1:10" ht="11.25">
      <c r="A10" s="28" t="s">
        <v>16</v>
      </c>
      <c r="B10" s="75">
        <v>41540</v>
      </c>
      <c r="C10" s="75">
        <v>161526</v>
      </c>
      <c r="D10" s="75">
        <v>115</v>
      </c>
      <c r="E10" s="288">
        <v>59254</v>
      </c>
      <c r="F10" s="55">
        <v>0</v>
      </c>
      <c r="G10" s="76">
        <v>134332</v>
      </c>
      <c r="H10" s="77">
        <v>128103</v>
      </c>
      <c r="I10" s="55">
        <f>SUM(G10:H10)</f>
        <v>262435</v>
      </c>
      <c r="J10" s="59"/>
    </row>
    <row r="11" spans="1:10" ht="12.75">
      <c r="A11" s="28" t="s">
        <v>17</v>
      </c>
      <c r="B11" s="75">
        <v>657</v>
      </c>
      <c r="C11" s="75">
        <v>1238</v>
      </c>
      <c r="D11" s="75">
        <v>8</v>
      </c>
      <c r="E11" s="281">
        <v>195</v>
      </c>
      <c r="F11" s="55">
        <v>42</v>
      </c>
      <c r="G11" s="78">
        <v>1543</v>
      </c>
      <c r="H11" s="79">
        <v>597</v>
      </c>
      <c r="I11" s="55">
        <f>SUM(G11:H11)</f>
        <v>2140</v>
      </c>
      <c r="J11" s="59"/>
    </row>
    <row r="12" spans="1:10" s="47" customFormat="1" ht="12">
      <c r="A12" s="14" t="s">
        <v>18</v>
      </c>
      <c r="B12" s="80">
        <f>SUM(B10:B11)</f>
        <v>42197</v>
      </c>
      <c r="C12" s="80">
        <f aca="true" t="shared" si="0" ref="C12:H12">SUM(C10:C11)</f>
        <v>162764</v>
      </c>
      <c r="D12" s="80">
        <f t="shared" si="0"/>
        <v>123</v>
      </c>
      <c r="E12" s="80">
        <f t="shared" si="0"/>
        <v>59449</v>
      </c>
      <c r="F12" s="80">
        <f t="shared" si="0"/>
        <v>42</v>
      </c>
      <c r="G12" s="212">
        <f>SUM(G10:G11)</f>
        <v>135875</v>
      </c>
      <c r="H12" s="213">
        <f t="shared" si="0"/>
        <v>128700</v>
      </c>
      <c r="I12" s="83">
        <f>SUM(G12:H12)</f>
        <v>264575</v>
      </c>
      <c r="J12" s="59"/>
    </row>
    <row r="13" spans="2:10" ht="12">
      <c r="B13" s="75"/>
      <c r="C13" s="75"/>
      <c r="D13" s="75"/>
      <c r="E13" s="75"/>
      <c r="F13" s="75"/>
      <c r="G13" s="76"/>
      <c r="H13" s="77"/>
      <c r="I13" s="55"/>
      <c r="J13" s="59"/>
    </row>
    <row r="14" spans="1:10" ht="12">
      <c r="A14" s="31" t="s">
        <v>19</v>
      </c>
      <c r="B14" s="75"/>
      <c r="C14" s="75"/>
      <c r="D14" s="75"/>
      <c r="E14" s="75"/>
      <c r="F14" s="75"/>
      <c r="G14" s="76"/>
      <c r="H14" s="77"/>
      <c r="I14" s="55"/>
      <c r="J14" s="59"/>
    </row>
    <row r="15" spans="1:10" ht="11.25">
      <c r="A15" s="28" t="s">
        <v>16</v>
      </c>
      <c r="B15" s="75">
        <v>69114</v>
      </c>
      <c r="C15" s="75">
        <v>271854</v>
      </c>
      <c r="D15" s="75">
        <v>201</v>
      </c>
      <c r="E15" s="75">
        <v>101106</v>
      </c>
      <c r="F15" s="75">
        <v>0</v>
      </c>
      <c r="G15" s="84">
        <v>222451</v>
      </c>
      <c r="H15" s="77">
        <v>219824</v>
      </c>
      <c r="I15" s="55">
        <f>SUM(G15:H15)</f>
        <v>442275</v>
      </c>
      <c r="J15" s="59"/>
    </row>
    <row r="16" spans="1:10" ht="11.25">
      <c r="A16" s="28" t="s">
        <v>17</v>
      </c>
      <c r="B16" s="75">
        <v>5869</v>
      </c>
      <c r="C16" s="75">
        <v>15002</v>
      </c>
      <c r="D16" s="75">
        <v>615</v>
      </c>
      <c r="E16" s="75">
        <v>3128</v>
      </c>
      <c r="F16" s="75">
        <v>170</v>
      </c>
      <c r="G16" s="76">
        <v>16360</v>
      </c>
      <c r="H16" s="77">
        <v>8424</v>
      </c>
      <c r="I16" s="55">
        <f>SUM(G16:H16)</f>
        <v>24784</v>
      </c>
      <c r="J16" s="59"/>
    </row>
    <row r="17" spans="1:10" s="30" customFormat="1" ht="12">
      <c r="A17" s="14" t="s">
        <v>20</v>
      </c>
      <c r="B17" s="80">
        <f>SUM(B15:B16)</f>
        <v>74983</v>
      </c>
      <c r="C17" s="80">
        <f aca="true" t="shared" si="1" ref="C17:H17">SUM(C15:C16)</f>
        <v>286856</v>
      </c>
      <c r="D17" s="80">
        <f t="shared" si="1"/>
        <v>816</v>
      </c>
      <c r="E17" s="80">
        <f t="shared" si="1"/>
        <v>104234</v>
      </c>
      <c r="F17" s="80">
        <f t="shared" si="1"/>
        <v>170</v>
      </c>
      <c r="G17" s="81">
        <f t="shared" si="1"/>
        <v>238811</v>
      </c>
      <c r="H17" s="82">
        <f t="shared" si="1"/>
        <v>228248</v>
      </c>
      <c r="I17" s="83">
        <f>SUM(G17:H17)</f>
        <v>467059</v>
      </c>
      <c r="J17" s="59"/>
    </row>
    <row r="18" spans="1:10" s="30" customFormat="1" ht="12">
      <c r="A18" s="14"/>
      <c r="B18" s="85"/>
      <c r="C18" s="85"/>
      <c r="D18" s="85"/>
      <c r="E18" s="85"/>
      <c r="F18" s="85"/>
      <c r="G18" s="86"/>
      <c r="H18" s="87"/>
      <c r="I18" s="88"/>
      <c r="J18" s="59"/>
    </row>
    <row r="19" spans="1:10" s="32" customFormat="1" ht="12">
      <c r="A19" s="89" t="s">
        <v>21</v>
      </c>
      <c r="B19" s="90">
        <f>SUM(B12,B17)</f>
        <v>117180</v>
      </c>
      <c r="C19" s="90">
        <f aca="true" t="shared" si="2" ref="C19:H19">SUM(C12,C17)</f>
        <v>449620</v>
      </c>
      <c r="D19" s="90">
        <f t="shared" si="2"/>
        <v>939</v>
      </c>
      <c r="E19" s="90">
        <f t="shared" si="2"/>
        <v>163683</v>
      </c>
      <c r="F19" s="90">
        <f t="shared" si="2"/>
        <v>212</v>
      </c>
      <c r="G19" s="91">
        <f t="shared" si="2"/>
        <v>374686</v>
      </c>
      <c r="H19" s="92">
        <f t="shared" si="2"/>
        <v>356948</v>
      </c>
      <c r="I19" s="93">
        <f>SUM(I12,I17)</f>
        <v>731634</v>
      </c>
      <c r="J19" s="59"/>
    </row>
    <row r="20" spans="2:10" ht="6.75" customHeight="1">
      <c r="B20" s="66"/>
      <c r="C20" s="66"/>
      <c r="D20" s="66"/>
      <c r="E20" s="66"/>
      <c r="F20" s="66"/>
      <c r="G20" s="67"/>
      <c r="H20" s="68"/>
      <c r="I20" s="69"/>
      <c r="J20" s="59"/>
    </row>
    <row r="21" spans="1:10" s="28" customFormat="1" ht="12">
      <c r="A21" s="31" t="s">
        <v>22</v>
      </c>
      <c r="B21" s="94"/>
      <c r="C21" s="94"/>
      <c r="D21" s="94"/>
      <c r="E21" s="94"/>
      <c r="F21" s="95"/>
      <c r="G21" s="96"/>
      <c r="H21" s="97"/>
      <c r="I21" s="98"/>
      <c r="J21" s="59"/>
    </row>
    <row r="22" spans="1:10" s="28" customFormat="1" ht="12" customHeight="1">
      <c r="A22" s="14" t="s">
        <v>113</v>
      </c>
      <c r="B22" s="282">
        <v>1338</v>
      </c>
      <c r="C22" s="282">
        <v>2013</v>
      </c>
      <c r="D22" s="282">
        <v>207</v>
      </c>
      <c r="E22" s="282">
        <v>735</v>
      </c>
      <c r="F22" s="39">
        <v>0</v>
      </c>
      <c r="G22" s="99">
        <v>2426</v>
      </c>
      <c r="H22" s="198">
        <v>1867</v>
      </c>
      <c r="I22" s="211">
        <f>SUM(G22:H22)</f>
        <v>4293</v>
      </c>
      <c r="J22" s="59"/>
    </row>
    <row r="23" spans="1:10" s="28" customFormat="1" ht="12">
      <c r="A23" s="31"/>
      <c r="B23" s="100"/>
      <c r="C23" s="100"/>
      <c r="D23" s="100"/>
      <c r="E23" s="100"/>
      <c r="F23" s="101"/>
      <c r="G23" s="102"/>
      <c r="H23" s="199"/>
      <c r="I23" s="98"/>
      <c r="J23" s="59"/>
    </row>
    <row r="24" spans="1:10" ht="12">
      <c r="A24" s="31" t="s">
        <v>23</v>
      </c>
      <c r="B24" s="100"/>
      <c r="C24" s="100"/>
      <c r="D24" s="100"/>
      <c r="E24" s="100"/>
      <c r="F24" s="101"/>
      <c r="G24" s="102"/>
      <c r="H24" s="199"/>
      <c r="I24" s="98"/>
      <c r="J24" s="59"/>
    </row>
    <row r="25" spans="1:10" ht="12.75">
      <c r="A25" s="28" t="s">
        <v>24</v>
      </c>
      <c r="B25" s="106">
        <v>12171</v>
      </c>
      <c r="C25" s="106">
        <v>48116</v>
      </c>
      <c r="D25" s="203">
        <v>1276</v>
      </c>
      <c r="E25" s="203">
        <v>2129</v>
      </c>
      <c r="F25" s="203">
        <v>0</v>
      </c>
      <c r="G25" s="103">
        <v>31761</v>
      </c>
      <c r="H25" s="200">
        <v>31931</v>
      </c>
      <c r="I25" s="54">
        <f>SUM(G25:H25)</f>
        <v>63692</v>
      </c>
      <c r="J25" s="59"/>
    </row>
    <row r="26" spans="1:10" ht="11.25">
      <c r="A26" s="28" t="s">
        <v>25</v>
      </c>
      <c r="B26" s="56">
        <v>2380</v>
      </c>
      <c r="C26" s="56">
        <v>5691</v>
      </c>
      <c r="D26" s="56">
        <v>537</v>
      </c>
      <c r="E26" s="56">
        <v>715</v>
      </c>
      <c r="F26" s="58">
        <v>0</v>
      </c>
      <c r="G26" s="103">
        <v>5221</v>
      </c>
      <c r="H26" s="200">
        <v>4102</v>
      </c>
      <c r="I26" s="54">
        <f>SUM(G26:H26)</f>
        <v>9323</v>
      </c>
      <c r="J26" s="59"/>
    </row>
    <row r="27" spans="1:10" ht="11.25">
      <c r="A27" s="28" t="s">
        <v>26</v>
      </c>
      <c r="B27" s="56">
        <v>11022</v>
      </c>
      <c r="C27" s="56">
        <v>44895</v>
      </c>
      <c r="D27" s="56">
        <v>1182</v>
      </c>
      <c r="E27" s="56">
        <v>1921</v>
      </c>
      <c r="F27" s="58">
        <v>0</v>
      </c>
      <c r="G27" s="103">
        <v>29405</v>
      </c>
      <c r="H27" s="200">
        <v>29615</v>
      </c>
      <c r="I27" s="54">
        <f>SUM(G27:H27)</f>
        <v>59020</v>
      </c>
      <c r="J27" s="59"/>
    </row>
    <row r="28" spans="1:10" ht="11.25">
      <c r="A28" s="28" t="s">
        <v>27</v>
      </c>
      <c r="B28" s="56">
        <v>3030</v>
      </c>
      <c r="C28" s="56">
        <v>7178</v>
      </c>
      <c r="D28" s="56">
        <v>727</v>
      </c>
      <c r="E28" s="56">
        <v>947</v>
      </c>
      <c r="F28" s="58">
        <v>0</v>
      </c>
      <c r="G28" s="103">
        <v>6815</v>
      </c>
      <c r="H28" s="200">
        <v>5067</v>
      </c>
      <c r="I28" s="54">
        <f>SUM(G28:H28)</f>
        <v>11882</v>
      </c>
      <c r="J28" s="59"/>
    </row>
    <row r="29" spans="1:10" ht="12">
      <c r="A29" s="14" t="s">
        <v>28</v>
      </c>
      <c r="B29" s="104">
        <f aca="true" t="shared" si="3" ref="B29:H29">SUM(B25:B28)</f>
        <v>28603</v>
      </c>
      <c r="C29" s="104">
        <f t="shared" si="3"/>
        <v>105880</v>
      </c>
      <c r="D29" s="104">
        <f t="shared" si="3"/>
        <v>3722</v>
      </c>
      <c r="E29" s="104">
        <f t="shared" si="3"/>
        <v>5712</v>
      </c>
      <c r="F29" s="104">
        <f t="shared" si="3"/>
        <v>0</v>
      </c>
      <c r="G29" s="202">
        <f t="shared" si="3"/>
        <v>73202</v>
      </c>
      <c r="H29" s="201">
        <f t="shared" si="3"/>
        <v>70715</v>
      </c>
      <c r="I29" s="105">
        <f>SUM(G29:H29)</f>
        <v>143917</v>
      </c>
      <c r="J29" s="59"/>
    </row>
    <row r="30" spans="1:10" ht="12">
      <c r="A30" s="14"/>
      <c r="B30" s="106"/>
      <c r="C30" s="106"/>
      <c r="D30" s="106"/>
      <c r="E30" s="106"/>
      <c r="F30" s="106"/>
      <c r="G30" s="103"/>
      <c r="H30" s="200"/>
      <c r="I30" s="54"/>
      <c r="J30" s="59"/>
    </row>
    <row r="31" spans="1:10" ht="12">
      <c r="A31" s="31" t="s">
        <v>29</v>
      </c>
      <c r="B31" s="106"/>
      <c r="C31" s="106"/>
      <c r="D31" s="106"/>
      <c r="E31" s="106"/>
      <c r="F31" s="106"/>
      <c r="G31" s="103"/>
      <c r="H31" s="200"/>
      <c r="I31" s="54"/>
      <c r="J31" s="59"/>
    </row>
    <row r="32" spans="1:10" ht="11.25">
      <c r="A32" s="28" t="s">
        <v>30</v>
      </c>
      <c r="B32" s="106">
        <v>13172</v>
      </c>
      <c r="C32" s="106">
        <v>50378</v>
      </c>
      <c r="D32" s="106">
        <v>322</v>
      </c>
      <c r="E32" s="106">
        <v>1586</v>
      </c>
      <c r="F32" s="106">
        <v>0</v>
      </c>
      <c r="G32" s="103">
        <v>29113</v>
      </c>
      <c r="H32" s="200">
        <v>36345</v>
      </c>
      <c r="I32" s="54">
        <f>SUM(G32:H32)</f>
        <v>65458</v>
      </c>
      <c r="J32" s="59"/>
    </row>
    <row r="33" spans="1:10" ht="11.25">
      <c r="A33" s="28" t="s">
        <v>31</v>
      </c>
      <c r="B33" s="106">
        <v>6357</v>
      </c>
      <c r="C33" s="106">
        <v>30343</v>
      </c>
      <c r="D33" s="106">
        <v>1961</v>
      </c>
      <c r="E33" s="106">
        <v>1871</v>
      </c>
      <c r="F33" s="106">
        <v>0</v>
      </c>
      <c r="G33" s="103">
        <v>23531</v>
      </c>
      <c r="H33" s="200">
        <v>17001</v>
      </c>
      <c r="I33" s="54">
        <f>SUM(G33:H33)</f>
        <v>40532</v>
      </c>
      <c r="J33" s="59"/>
    </row>
    <row r="34" spans="1:10" ht="11.25">
      <c r="A34" s="28" t="s">
        <v>32</v>
      </c>
      <c r="B34" s="106">
        <v>689</v>
      </c>
      <c r="C34" s="106">
        <v>1287</v>
      </c>
      <c r="D34" s="106">
        <v>365</v>
      </c>
      <c r="E34" s="106">
        <v>485</v>
      </c>
      <c r="F34" s="106">
        <v>0</v>
      </c>
      <c r="G34" s="103">
        <v>934</v>
      </c>
      <c r="H34" s="200">
        <v>1892</v>
      </c>
      <c r="I34" s="54">
        <f>SUM(G34:H34)</f>
        <v>2826</v>
      </c>
      <c r="J34" s="59"/>
    </row>
    <row r="35" spans="1:10" ht="11.25">
      <c r="A35" s="28" t="s">
        <v>33</v>
      </c>
      <c r="B35" s="106">
        <v>7352</v>
      </c>
      <c r="C35" s="106">
        <v>17407</v>
      </c>
      <c r="D35" s="106">
        <v>1792</v>
      </c>
      <c r="E35" s="106">
        <v>2046</v>
      </c>
      <c r="F35" s="106">
        <v>0</v>
      </c>
      <c r="G35" s="103">
        <v>16395</v>
      </c>
      <c r="H35" s="200">
        <v>12202</v>
      </c>
      <c r="I35" s="54">
        <f>SUM(G35:H35)</f>
        <v>28597</v>
      </c>
      <c r="J35" s="59"/>
    </row>
    <row r="36" spans="1:10" ht="12">
      <c r="A36" s="14" t="s">
        <v>34</v>
      </c>
      <c r="B36" s="104">
        <f aca="true" t="shared" si="4" ref="B36:H36">SUM(B32:B35)</f>
        <v>27570</v>
      </c>
      <c r="C36" s="104">
        <f t="shared" si="4"/>
        <v>99415</v>
      </c>
      <c r="D36" s="104">
        <f t="shared" si="4"/>
        <v>4440</v>
      </c>
      <c r="E36" s="104">
        <f t="shared" si="4"/>
        <v>5988</v>
      </c>
      <c r="F36" s="104">
        <f t="shared" si="4"/>
        <v>0</v>
      </c>
      <c r="G36" s="202">
        <f t="shared" si="4"/>
        <v>69973</v>
      </c>
      <c r="H36" s="201">
        <f t="shared" si="4"/>
        <v>67440</v>
      </c>
      <c r="I36" s="105">
        <f>SUM(G36:H36)</f>
        <v>137413</v>
      </c>
      <c r="J36" s="59"/>
    </row>
    <row r="37" spans="2:12" ht="12">
      <c r="B37" s="106"/>
      <c r="C37" s="106"/>
      <c r="D37" s="106"/>
      <c r="E37" s="106"/>
      <c r="F37" s="106"/>
      <c r="G37" s="103"/>
      <c r="H37" s="200"/>
      <c r="I37" s="54"/>
      <c r="J37" s="59"/>
      <c r="K37" s="35"/>
      <c r="L37" s="35"/>
    </row>
    <row r="38" spans="1:10" ht="12">
      <c r="A38" s="31" t="s">
        <v>35</v>
      </c>
      <c r="B38" s="106"/>
      <c r="C38" s="106"/>
      <c r="D38" s="106"/>
      <c r="E38" s="106"/>
      <c r="F38" s="106"/>
      <c r="G38" s="103"/>
      <c r="H38" s="200"/>
      <c r="I38" s="54"/>
      <c r="J38" s="59"/>
    </row>
    <row r="39" spans="1:10" ht="11.25">
      <c r="A39" s="28" t="s">
        <v>30</v>
      </c>
      <c r="B39" s="106">
        <v>9963</v>
      </c>
      <c r="C39" s="106">
        <v>40860</v>
      </c>
      <c r="D39" s="106">
        <v>242</v>
      </c>
      <c r="E39" s="106">
        <v>1122</v>
      </c>
      <c r="F39" s="106">
        <v>0</v>
      </c>
      <c r="G39" s="103">
        <v>22290</v>
      </c>
      <c r="H39" s="200">
        <v>29897</v>
      </c>
      <c r="I39" s="54">
        <f>SUM(G39:H39)</f>
        <v>52187</v>
      </c>
      <c r="J39" s="59"/>
    </row>
    <row r="40" spans="1:10" ht="11.25">
      <c r="A40" s="28" t="s">
        <v>31</v>
      </c>
      <c r="B40" s="106">
        <v>7414</v>
      </c>
      <c r="C40" s="106">
        <v>33942</v>
      </c>
      <c r="D40" s="106">
        <v>2004</v>
      </c>
      <c r="E40" s="106">
        <v>1892</v>
      </c>
      <c r="F40" s="106">
        <v>0</v>
      </c>
      <c r="G40" s="103">
        <v>25898</v>
      </c>
      <c r="H40" s="200">
        <v>19354</v>
      </c>
      <c r="I40" s="54">
        <f>SUM(G40:H40)</f>
        <v>45252</v>
      </c>
      <c r="J40" s="59"/>
    </row>
    <row r="41" spans="1:10" ht="11.25">
      <c r="A41" s="28" t="s">
        <v>32</v>
      </c>
      <c r="B41" s="106">
        <v>772</v>
      </c>
      <c r="C41" s="106">
        <v>1717</v>
      </c>
      <c r="D41" s="106">
        <v>498</v>
      </c>
      <c r="E41" s="106">
        <v>529</v>
      </c>
      <c r="F41" s="106">
        <v>0</v>
      </c>
      <c r="G41" s="103">
        <v>1276</v>
      </c>
      <c r="H41" s="200">
        <v>2240</v>
      </c>
      <c r="I41" s="54">
        <f>SUM(G41:H41)</f>
        <v>3516</v>
      </c>
      <c r="J41" s="59"/>
    </row>
    <row r="42" spans="1:10" ht="11.25">
      <c r="A42" s="28" t="s">
        <v>33</v>
      </c>
      <c r="B42" s="106">
        <v>9479</v>
      </c>
      <c r="C42" s="106">
        <v>25618</v>
      </c>
      <c r="D42" s="106">
        <v>2507</v>
      </c>
      <c r="E42" s="106">
        <v>2527</v>
      </c>
      <c r="F42" s="106">
        <v>0</v>
      </c>
      <c r="G42" s="103">
        <v>22159</v>
      </c>
      <c r="H42" s="200">
        <v>17972</v>
      </c>
      <c r="I42" s="54">
        <f>SUM(G42:H42)</f>
        <v>40131</v>
      </c>
      <c r="J42" s="59"/>
    </row>
    <row r="43" spans="1:10" ht="12">
      <c r="A43" s="14" t="s">
        <v>36</v>
      </c>
      <c r="B43" s="104">
        <f>SUM(B39:B42)</f>
        <v>27628</v>
      </c>
      <c r="C43" s="104">
        <f aca="true" t="shared" si="5" ref="C43:I43">SUM(C39:C42)</f>
        <v>102137</v>
      </c>
      <c r="D43" s="104">
        <f t="shared" si="5"/>
        <v>5251</v>
      </c>
      <c r="E43" s="104">
        <f t="shared" si="5"/>
        <v>6070</v>
      </c>
      <c r="F43" s="104">
        <f t="shared" si="5"/>
        <v>0</v>
      </c>
      <c r="G43" s="202">
        <f>SUM(G39:G42)</f>
        <v>71623</v>
      </c>
      <c r="H43" s="201">
        <f>SUM(H39:H42)</f>
        <v>69463</v>
      </c>
      <c r="I43" s="105">
        <f t="shared" si="5"/>
        <v>141086</v>
      </c>
      <c r="J43" s="59"/>
    </row>
    <row r="44" spans="1:10" ht="12">
      <c r="A44" s="14"/>
      <c r="B44" s="109"/>
      <c r="C44" s="109"/>
      <c r="D44" s="109"/>
      <c r="E44" s="109"/>
      <c r="F44" s="109"/>
      <c r="G44" s="99"/>
      <c r="H44" s="198"/>
      <c r="I44" s="41"/>
      <c r="J44" s="59"/>
    </row>
    <row r="45" spans="1:10" ht="12">
      <c r="A45" s="112" t="s">
        <v>117</v>
      </c>
      <c r="B45" s="109"/>
      <c r="C45" s="109"/>
      <c r="D45" s="109"/>
      <c r="E45" s="109"/>
      <c r="F45" s="109"/>
      <c r="G45" s="110"/>
      <c r="H45" s="111"/>
      <c r="I45" s="41"/>
      <c r="J45" s="59"/>
    </row>
    <row r="46" spans="1:10" ht="12">
      <c r="A46" s="31" t="s">
        <v>118</v>
      </c>
      <c r="B46" s="106">
        <v>73</v>
      </c>
      <c r="C46" s="106">
        <v>472</v>
      </c>
      <c r="D46" s="106">
        <v>92</v>
      </c>
      <c r="E46" s="106">
        <v>110</v>
      </c>
      <c r="F46" s="106">
        <v>0</v>
      </c>
      <c r="G46" s="107">
        <v>258</v>
      </c>
      <c r="H46" s="108">
        <v>489</v>
      </c>
      <c r="I46" s="54">
        <f>SUM(G46:H46)</f>
        <v>747</v>
      </c>
      <c r="J46" s="59"/>
    </row>
    <row r="47" spans="2:10" ht="6" customHeight="1">
      <c r="B47" s="106"/>
      <c r="C47" s="106"/>
      <c r="D47" s="106"/>
      <c r="E47" s="106"/>
      <c r="F47" s="106"/>
      <c r="G47" s="107"/>
      <c r="H47" s="108"/>
      <c r="I47" s="54"/>
      <c r="J47" s="59"/>
    </row>
    <row r="48" spans="1:10" ht="18" customHeight="1">
      <c r="A48" s="14" t="s">
        <v>37</v>
      </c>
      <c r="B48" s="104">
        <f>SUM(B46,B43,B36,B29,B22)</f>
        <v>85212</v>
      </c>
      <c r="C48" s="104">
        <f aca="true" t="shared" si="6" ref="C48:H48">SUM(C46,C43,C36,C29,C22)</f>
        <v>309917</v>
      </c>
      <c r="D48" s="104">
        <f t="shared" si="6"/>
        <v>13712</v>
      </c>
      <c r="E48" s="104">
        <f t="shared" si="6"/>
        <v>18615</v>
      </c>
      <c r="F48" s="104">
        <f t="shared" si="6"/>
        <v>0</v>
      </c>
      <c r="G48" s="319">
        <f t="shared" si="6"/>
        <v>217482</v>
      </c>
      <c r="H48" s="214">
        <f t="shared" si="6"/>
        <v>209974</v>
      </c>
      <c r="I48" s="105">
        <f>SUM(I46,I43,I36,I29,I22)</f>
        <v>427456</v>
      </c>
      <c r="J48" s="59"/>
    </row>
    <row r="49" spans="1:10" ht="12">
      <c r="A49" s="14" t="s">
        <v>38</v>
      </c>
      <c r="B49" s="109">
        <v>5560</v>
      </c>
      <c r="C49" s="109">
        <v>12607</v>
      </c>
      <c r="D49" s="109">
        <v>516</v>
      </c>
      <c r="E49" s="109">
        <v>1653</v>
      </c>
      <c r="F49" s="109">
        <v>208</v>
      </c>
      <c r="G49" s="110">
        <v>13723</v>
      </c>
      <c r="H49" s="111">
        <v>6821</v>
      </c>
      <c r="I49" s="41">
        <f>SUM(G49:H49)</f>
        <v>20544</v>
      </c>
      <c r="J49" s="59"/>
    </row>
    <row r="50" spans="1:10" ht="12">
      <c r="A50" s="14"/>
      <c r="B50" s="109"/>
      <c r="C50" s="109"/>
      <c r="D50" s="109"/>
      <c r="E50" s="109"/>
      <c r="F50" s="109"/>
      <c r="G50" s="110"/>
      <c r="H50" s="111"/>
      <c r="I50" s="41"/>
      <c r="J50" s="59"/>
    </row>
    <row r="51" spans="1:10" ht="12">
      <c r="A51" s="113" t="s">
        <v>39</v>
      </c>
      <c r="B51" s="114">
        <f aca="true" t="shared" si="7" ref="B51:H51">SUM(B48:B49)</f>
        <v>90772</v>
      </c>
      <c r="C51" s="114">
        <f t="shared" si="7"/>
        <v>322524</v>
      </c>
      <c r="D51" s="114">
        <f t="shared" si="7"/>
        <v>14228</v>
      </c>
      <c r="E51" s="114">
        <f t="shared" si="7"/>
        <v>20268</v>
      </c>
      <c r="F51" s="114">
        <f t="shared" si="7"/>
        <v>208</v>
      </c>
      <c r="G51" s="320">
        <f t="shared" si="7"/>
        <v>231205</v>
      </c>
      <c r="H51" s="116">
        <f t="shared" si="7"/>
        <v>216795</v>
      </c>
      <c r="I51" s="117">
        <f>SUM(I48:I49)</f>
        <v>448000</v>
      </c>
      <c r="J51" s="59"/>
    </row>
    <row r="52" spans="1:10" ht="12">
      <c r="A52" s="113" t="s">
        <v>40</v>
      </c>
      <c r="B52" s="114">
        <f aca="true" t="shared" si="8" ref="B52:H52">SUM(B51,B19)</f>
        <v>207952</v>
      </c>
      <c r="C52" s="114">
        <f t="shared" si="8"/>
        <v>772144</v>
      </c>
      <c r="D52" s="114">
        <f t="shared" si="8"/>
        <v>15167</v>
      </c>
      <c r="E52" s="114">
        <f t="shared" si="8"/>
        <v>183951</v>
      </c>
      <c r="F52" s="114">
        <f t="shared" si="8"/>
        <v>420</v>
      </c>
      <c r="G52" s="115">
        <f t="shared" si="8"/>
        <v>605891</v>
      </c>
      <c r="H52" s="116">
        <f t="shared" si="8"/>
        <v>573743</v>
      </c>
      <c r="I52" s="117">
        <f>SUM(B52:F52)</f>
        <v>1179634</v>
      </c>
      <c r="J52" s="59"/>
    </row>
    <row r="53" spans="2:10" ht="12">
      <c r="B53" s="41"/>
      <c r="C53" s="41"/>
      <c r="D53" s="41"/>
      <c r="E53" s="41"/>
      <c r="F53" s="41"/>
      <c r="G53" s="41"/>
      <c r="H53" s="41"/>
      <c r="I53" s="41"/>
      <c r="J53" s="59"/>
    </row>
    <row r="54" ht="12">
      <c r="J54" s="59"/>
    </row>
    <row r="55" spans="1:10" ht="12">
      <c r="A55" s="397" t="s">
        <v>125</v>
      </c>
      <c r="B55" s="397"/>
      <c r="C55" s="397"/>
      <c r="D55" s="397"/>
      <c r="E55" s="397"/>
      <c r="F55" s="397"/>
      <c r="G55" s="397"/>
      <c r="H55" s="397"/>
      <c r="I55" s="397"/>
      <c r="J55" s="59"/>
    </row>
    <row r="56" spans="1:10" ht="4.5" customHeight="1" thickBot="1">
      <c r="A56" s="60"/>
      <c r="B56" s="60"/>
      <c r="C56" s="60"/>
      <c r="D56" s="60"/>
      <c r="E56" s="60"/>
      <c r="F56" s="60"/>
      <c r="G56" s="60"/>
      <c r="H56" s="60"/>
      <c r="I56" s="60"/>
      <c r="J56" s="59"/>
    </row>
    <row r="57" spans="1:10" ht="12">
      <c r="A57" s="118" t="s">
        <v>130</v>
      </c>
      <c r="B57" s="298">
        <v>1351</v>
      </c>
      <c r="C57" s="298">
        <v>4704</v>
      </c>
      <c r="D57" s="298">
        <v>418</v>
      </c>
      <c r="E57" s="298">
        <v>116</v>
      </c>
      <c r="F57" s="298">
        <v>0</v>
      </c>
      <c r="G57" s="299">
        <v>918</v>
      </c>
      <c r="H57" s="300">
        <v>5671</v>
      </c>
      <c r="I57" s="301">
        <f>SUM(G57:H57)</f>
        <v>6589</v>
      </c>
      <c r="J57" s="59"/>
    </row>
    <row r="58" spans="2:10" ht="12">
      <c r="B58" s="41"/>
      <c r="C58" s="41"/>
      <c r="D58" s="41"/>
      <c r="E58" s="41"/>
      <c r="F58" s="41"/>
      <c r="G58" s="41"/>
      <c r="H58" s="41"/>
      <c r="I58" s="41"/>
      <c r="J58" s="59"/>
    </row>
    <row r="59" ht="12">
      <c r="J59" s="59"/>
    </row>
    <row r="60" spans="1:14" ht="12">
      <c r="A60" s="398" t="s">
        <v>268</v>
      </c>
      <c r="B60" s="398"/>
      <c r="C60" s="398"/>
      <c r="D60" s="398"/>
      <c r="E60" s="398"/>
      <c r="F60" s="398"/>
      <c r="G60" s="398"/>
      <c r="H60" s="398"/>
      <c r="I60" s="398"/>
      <c r="J60" s="396"/>
      <c r="K60" s="372"/>
      <c r="L60" s="372"/>
      <c r="M60" s="372"/>
      <c r="N60" s="372"/>
    </row>
    <row r="61" spans="1:14" ht="12" thickBot="1">
      <c r="A61" s="372"/>
      <c r="B61" s="374"/>
      <c r="C61" s="374"/>
      <c r="D61" s="374"/>
      <c r="E61" s="374"/>
      <c r="F61" s="374"/>
      <c r="G61" s="374"/>
      <c r="H61" s="374"/>
      <c r="I61" s="374"/>
      <c r="J61" s="375"/>
      <c r="K61" s="372"/>
      <c r="L61" s="372"/>
      <c r="M61" s="372"/>
      <c r="N61" s="372"/>
    </row>
    <row r="62" spans="1:13" ht="12">
      <c r="A62" s="385"/>
      <c r="B62" s="386"/>
      <c r="C62" s="387"/>
      <c r="D62" s="387"/>
      <c r="E62" s="387"/>
      <c r="F62" s="387"/>
      <c r="G62" s="388" t="s">
        <v>269</v>
      </c>
      <c r="H62" s="389" t="s">
        <v>270</v>
      </c>
      <c r="I62" s="387" t="s">
        <v>7</v>
      </c>
      <c r="J62" s="223"/>
      <c r="K62" s="223"/>
      <c r="L62" s="223"/>
      <c r="M62" s="223"/>
    </row>
    <row r="63" spans="1:13" ht="12">
      <c r="A63" s="269" t="s">
        <v>271</v>
      </c>
      <c r="B63" s="373"/>
      <c r="C63" s="375"/>
      <c r="D63" s="375"/>
      <c r="E63" s="375"/>
      <c r="F63" s="375"/>
      <c r="G63" s="376"/>
      <c r="H63" s="377"/>
      <c r="I63" s="375"/>
      <c r="J63" s="223"/>
      <c r="K63" s="223"/>
      <c r="L63" s="223"/>
      <c r="M63" s="223"/>
    </row>
    <row r="64" spans="1:13" ht="12">
      <c r="A64" s="269" t="s">
        <v>272</v>
      </c>
      <c r="B64" s="373"/>
      <c r="C64" s="375"/>
      <c r="D64" s="375"/>
      <c r="E64" s="375"/>
      <c r="F64" s="375"/>
      <c r="G64" s="378">
        <v>51704</v>
      </c>
      <c r="H64" s="379">
        <v>67506</v>
      </c>
      <c r="I64" s="374">
        <v>119210</v>
      </c>
      <c r="J64" s="223"/>
      <c r="K64" s="223"/>
      <c r="L64" s="223"/>
      <c r="M64" s="223"/>
    </row>
    <row r="65" spans="1:9" ht="12">
      <c r="A65" s="390" t="s">
        <v>273</v>
      </c>
      <c r="B65" s="372"/>
      <c r="C65" s="372"/>
      <c r="D65" s="372"/>
      <c r="E65" s="374"/>
      <c r="F65" s="374"/>
      <c r="G65" s="378">
        <v>52339</v>
      </c>
      <c r="H65" s="379">
        <v>59978</v>
      </c>
      <c r="I65" s="374">
        <v>112317</v>
      </c>
    </row>
    <row r="66" spans="1:9" ht="11.25">
      <c r="A66" s="223"/>
      <c r="B66" s="391"/>
      <c r="C66" s="392"/>
      <c r="D66" s="392"/>
      <c r="E66" s="392"/>
      <c r="F66" s="392"/>
      <c r="G66" s="393"/>
      <c r="H66" s="394"/>
      <c r="I66" s="374"/>
    </row>
    <row r="67" spans="1:9" ht="12">
      <c r="A67" s="380" t="s">
        <v>274</v>
      </c>
      <c r="B67" s="383"/>
      <c r="C67" s="381"/>
      <c r="D67" s="381"/>
      <c r="E67" s="381"/>
      <c r="F67" s="381"/>
      <c r="G67" s="384">
        <v>104043</v>
      </c>
      <c r="H67" s="382">
        <v>127484</v>
      </c>
      <c r="I67" s="381">
        <v>231527</v>
      </c>
    </row>
    <row r="68" spans="1:10" ht="12">
      <c r="A68" s="223"/>
      <c r="B68" s="375"/>
      <c r="C68" s="375"/>
      <c r="D68" s="375"/>
      <c r="E68" s="375"/>
      <c r="F68" s="375"/>
      <c r="G68" s="375"/>
      <c r="H68" s="395"/>
      <c r="I68" s="395"/>
      <c r="J68" s="395"/>
    </row>
    <row r="69" spans="1:10" ht="12">
      <c r="A69" s="223" t="s">
        <v>275</v>
      </c>
      <c r="B69" s="375"/>
      <c r="C69" s="375"/>
      <c r="D69" s="375"/>
      <c r="E69" s="375"/>
      <c r="F69" s="375"/>
      <c r="G69" s="375"/>
      <c r="H69" s="375"/>
      <c r="I69" s="375"/>
      <c r="J69" s="375"/>
    </row>
    <row r="70" spans="1:10" ht="11.25">
      <c r="A70" s="223" t="s">
        <v>276</v>
      </c>
      <c r="B70" s="223"/>
      <c r="C70" s="223"/>
      <c r="D70" s="223"/>
      <c r="E70" s="223"/>
      <c r="F70" s="223"/>
      <c r="G70" s="223"/>
      <c r="H70" s="223"/>
      <c r="I70" s="223"/>
      <c r="J70" s="223"/>
    </row>
    <row r="71" spans="1:10" ht="12">
      <c r="A71" s="269" t="s">
        <v>277</v>
      </c>
      <c r="B71" s="223"/>
      <c r="C71" s="223"/>
      <c r="D71" s="223"/>
      <c r="E71" s="223"/>
      <c r="F71" s="223"/>
      <c r="G71" s="223"/>
      <c r="H71" s="223"/>
      <c r="I71" s="223"/>
      <c r="J71" s="223"/>
    </row>
  </sheetData>
  <sheetProtection/>
  <mergeCells count="3">
    <mergeCell ref="A2:I2"/>
    <mergeCell ref="A55:I55"/>
    <mergeCell ref="A60:I60"/>
  </mergeCells>
  <printOptions horizontalCentered="1"/>
  <pageMargins left="0.3937007874015748" right="0.3937007874015748" top="0.3937007874015748" bottom="0" header="0.5118110236220472" footer="0.5118110236220472"/>
  <pageSetup horizontalDpi="600" verticalDpi="600" orientation="portrait" paperSize="9" scale="75"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dimension ref="A1:AA24"/>
  <sheetViews>
    <sheetView zoomScalePageLayoutView="0" workbookViewId="0" topLeftCell="A1">
      <selection activeCell="D30" sqref="D30"/>
    </sheetView>
  </sheetViews>
  <sheetFormatPr defaultColWidth="9.140625" defaultRowHeight="12.75"/>
  <cols>
    <col min="1" max="1" width="20.28125" style="1" bestFit="1" customWidth="1"/>
    <col min="2" max="3" width="7.8515625" style="2" customWidth="1"/>
    <col min="4" max="4" width="7.8515625" style="1" customWidth="1"/>
    <col min="5" max="6" width="7.8515625" style="2" customWidth="1"/>
    <col min="7" max="7" width="7.8515625" style="1" customWidth="1"/>
    <col min="8" max="9" width="7.8515625" style="2" customWidth="1"/>
    <col min="10" max="10" width="7.8515625" style="1" customWidth="1"/>
    <col min="11" max="12" width="7.8515625" style="2" customWidth="1"/>
    <col min="13" max="13" width="7.8515625" style="1" customWidth="1"/>
    <col min="14" max="15" width="7.8515625" style="2" customWidth="1"/>
    <col min="16" max="16" width="7.8515625" style="1" customWidth="1"/>
    <col min="17" max="18" width="7.28125" style="2" customWidth="1"/>
    <col min="19" max="19" width="7.28125" style="1" customWidth="1"/>
    <col min="20" max="21" width="7.8515625" style="2" customWidth="1"/>
    <col min="22" max="22" width="7.8515625" style="1" customWidth="1"/>
    <col min="23" max="24" width="7.8515625" style="2" customWidth="1"/>
    <col min="25" max="25" width="8.00390625" style="1" customWidth="1"/>
    <col min="26" max="36" width="7.7109375" style="2" customWidth="1"/>
    <col min="37" max="16384" width="9.140625" style="2" customWidth="1"/>
  </cols>
  <sheetData>
    <row r="1" ht="12">
      <c r="A1" s="31" t="s">
        <v>216</v>
      </c>
    </row>
    <row r="2" spans="1:22" ht="12">
      <c r="A2" s="402" t="s">
        <v>42</v>
      </c>
      <c r="B2" s="402"/>
      <c r="C2" s="402"/>
      <c r="D2" s="402"/>
      <c r="E2" s="402"/>
      <c r="F2" s="402"/>
      <c r="G2" s="402"/>
      <c r="H2" s="402"/>
      <c r="I2" s="402"/>
      <c r="J2" s="402"/>
      <c r="K2" s="402"/>
      <c r="L2" s="402"/>
      <c r="M2" s="402"/>
      <c r="N2" s="402"/>
      <c r="O2" s="402"/>
      <c r="P2" s="402"/>
      <c r="Q2" s="402"/>
      <c r="R2" s="402"/>
      <c r="S2" s="402"/>
      <c r="T2" s="402"/>
      <c r="U2" s="402"/>
      <c r="V2" s="402"/>
    </row>
    <row r="3" ht="12" thickBot="1"/>
    <row r="4" spans="1:25" ht="11.25">
      <c r="A4" s="119"/>
      <c r="B4" s="404" t="s">
        <v>43</v>
      </c>
      <c r="C4" s="403"/>
      <c r="D4" s="406"/>
      <c r="E4" s="403" t="s">
        <v>44</v>
      </c>
      <c r="F4" s="403"/>
      <c r="G4" s="406"/>
      <c r="H4" s="403" t="s">
        <v>45</v>
      </c>
      <c r="I4" s="403"/>
      <c r="J4" s="403"/>
      <c r="K4" s="404" t="s">
        <v>46</v>
      </c>
      <c r="L4" s="403"/>
      <c r="M4" s="403"/>
      <c r="N4" s="404" t="s">
        <v>47</v>
      </c>
      <c r="O4" s="403"/>
      <c r="P4" s="405"/>
      <c r="Q4" s="403" t="s">
        <v>48</v>
      </c>
      <c r="R4" s="403"/>
      <c r="S4" s="403"/>
      <c r="T4" s="404" t="s">
        <v>49</v>
      </c>
      <c r="U4" s="403"/>
      <c r="V4" s="405"/>
      <c r="W4" s="404" t="s">
        <v>7</v>
      </c>
      <c r="X4" s="403"/>
      <c r="Y4" s="403"/>
    </row>
    <row r="5" spans="2:23" s="1" customFormat="1" ht="11.25">
      <c r="B5" s="120"/>
      <c r="E5" s="120"/>
      <c r="H5" s="399" t="s">
        <v>50</v>
      </c>
      <c r="I5" s="400"/>
      <c r="J5" s="401"/>
      <c r="K5" s="120"/>
      <c r="N5" s="120"/>
      <c r="P5" s="121"/>
      <c r="T5" s="120"/>
      <c r="W5" s="120"/>
    </row>
    <row r="6" spans="1:25" s="126" customFormat="1" ht="11.25">
      <c r="A6" s="122"/>
      <c r="B6" s="123" t="s">
        <v>51</v>
      </c>
      <c r="C6" s="124" t="s">
        <v>52</v>
      </c>
      <c r="D6" s="124" t="s">
        <v>53</v>
      </c>
      <c r="E6" s="123" t="s">
        <v>51</v>
      </c>
      <c r="F6" s="124" t="s">
        <v>52</v>
      </c>
      <c r="G6" s="124" t="s">
        <v>53</v>
      </c>
      <c r="H6" s="123" t="s">
        <v>51</v>
      </c>
      <c r="I6" s="124" t="s">
        <v>52</v>
      </c>
      <c r="J6" s="124" t="s">
        <v>53</v>
      </c>
      <c r="K6" s="123" t="s">
        <v>51</v>
      </c>
      <c r="L6" s="124" t="s">
        <v>52</v>
      </c>
      <c r="M6" s="124" t="s">
        <v>53</v>
      </c>
      <c r="N6" s="123" t="s">
        <v>51</v>
      </c>
      <c r="O6" s="124" t="s">
        <v>52</v>
      </c>
      <c r="P6" s="125" t="s">
        <v>53</v>
      </c>
      <c r="Q6" s="124" t="s">
        <v>51</v>
      </c>
      <c r="R6" s="124" t="s">
        <v>52</v>
      </c>
      <c r="S6" s="124" t="s">
        <v>53</v>
      </c>
      <c r="T6" s="123" t="s">
        <v>51</v>
      </c>
      <c r="U6" s="124" t="s">
        <v>52</v>
      </c>
      <c r="V6" s="124" t="s">
        <v>53</v>
      </c>
      <c r="W6" s="123" t="s">
        <v>51</v>
      </c>
      <c r="X6" s="124" t="s">
        <v>52</v>
      </c>
      <c r="Y6" s="124" t="s">
        <v>53</v>
      </c>
    </row>
    <row r="7" spans="1:25" s="130" customFormat="1" ht="11.25">
      <c r="A7" s="1"/>
      <c r="B7" s="127"/>
      <c r="C7" s="128"/>
      <c r="D7" s="128"/>
      <c r="E7" s="127"/>
      <c r="F7" s="128"/>
      <c r="G7" s="128"/>
      <c r="H7" s="127"/>
      <c r="I7" s="128"/>
      <c r="J7" s="128"/>
      <c r="K7" s="127"/>
      <c r="L7" s="128"/>
      <c r="M7" s="128"/>
      <c r="N7" s="127"/>
      <c r="O7" s="128"/>
      <c r="P7" s="129"/>
      <c r="Q7" s="128"/>
      <c r="R7" s="128"/>
      <c r="S7" s="128"/>
      <c r="T7" s="127"/>
      <c r="U7" s="128"/>
      <c r="V7" s="128"/>
      <c r="W7" s="127"/>
      <c r="X7" s="128"/>
      <c r="Y7" s="128"/>
    </row>
    <row r="8" spans="1:23" s="130" customFormat="1" ht="12">
      <c r="A8" s="131" t="s">
        <v>15</v>
      </c>
      <c r="B8" s="132"/>
      <c r="E8" s="132"/>
      <c r="H8" s="132"/>
      <c r="K8" s="132"/>
      <c r="N8" s="132"/>
      <c r="P8" s="133"/>
      <c r="T8" s="132"/>
      <c r="W8" s="132"/>
    </row>
    <row r="9" spans="1:25" ht="11.25">
      <c r="A9" s="1" t="s">
        <v>16</v>
      </c>
      <c r="B9" s="134">
        <v>38227</v>
      </c>
      <c r="C9" s="135">
        <v>36710</v>
      </c>
      <c r="D9" s="136">
        <v>74937</v>
      </c>
      <c r="E9" s="134">
        <v>21353</v>
      </c>
      <c r="F9" s="135">
        <v>20350</v>
      </c>
      <c r="G9" s="136">
        <v>41703</v>
      </c>
      <c r="H9" s="134">
        <v>7078</v>
      </c>
      <c r="I9" s="135">
        <v>6623</v>
      </c>
      <c r="J9" s="136">
        <v>13701</v>
      </c>
      <c r="K9" s="134">
        <v>21485</v>
      </c>
      <c r="L9" s="135">
        <v>20551</v>
      </c>
      <c r="M9" s="136">
        <v>42036</v>
      </c>
      <c r="N9" s="134">
        <v>30002</v>
      </c>
      <c r="O9" s="135">
        <v>28304</v>
      </c>
      <c r="P9" s="137">
        <v>58306</v>
      </c>
      <c r="Q9" s="135">
        <v>31</v>
      </c>
      <c r="R9" s="135">
        <v>35</v>
      </c>
      <c r="S9" s="136">
        <v>66</v>
      </c>
      <c r="T9" s="134">
        <v>16156</v>
      </c>
      <c r="U9" s="135">
        <v>15530</v>
      </c>
      <c r="V9" s="136">
        <v>31686</v>
      </c>
      <c r="W9" s="134">
        <f aca="true" t="shared" si="0" ref="W9:Y11">SUM(T9,Q9,N9,K9,H9,E9,B9)</f>
        <v>134332</v>
      </c>
      <c r="X9" s="135">
        <f t="shared" si="0"/>
        <v>128103</v>
      </c>
      <c r="Y9" s="135">
        <f t="shared" si="0"/>
        <v>262435</v>
      </c>
    </row>
    <row r="10" spans="1:27" ht="11.25">
      <c r="A10" s="1" t="s">
        <v>17</v>
      </c>
      <c r="B10" s="134">
        <v>443</v>
      </c>
      <c r="C10" s="138">
        <v>163</v>
      </c>
      <c r="D10" s="136">
        <v>606</v>
      </c>
      <c r="E10" s="134">
        <v>116</v>
      </c>
      <c r="F10" s="138">
        <v>51</v>
      </c>
      <c r="G10" s="136">
        <v>167</v>
      </c>
      <c r="H10" s="134">
        <v>100</v>
      </c>
      <c r="I10" s="138">
        <v>42</v>
      </c>
      <c r="J10" s="136">
        <v>142</v>
      </c>
      <c r="K10" s="134">
        <v>276</v>
      </c>
      <c r="L10" s="138">
        <v>97</v>
      </c>
      <c r="M10" s="136">
        <v>373</v>
      </c>
      <c r="N10" s="134">
        <v>334</v>
      </c>
      <c r="O10" s="135">
        <v>130</v>
      </c>
      <c r="P10" s="137">
        <v>464</v>
      </c>
      <c r="Q10" s="135">
        <v>0</v>
      </c>
      <c r="R10" s="138">
        <v>0</v>
      </c>
      <c r="S10" s="136">
        <v>0</v>
      </c>
      <c r="T10" s="134">
        <v>274</v>
      </c>
      <c r="U10" s="138">
        <v>114</v>
      </c>
      <c r="V10" s="136">
        <v>388</v>
      </c>
      <c r="W10" s="134">
        <f t="shared" si="0"/>
        <v>1543</v>
      </c>
      <c r="X10" s="138">
        <f t="shared" si="0"/>
        <v>597</v>
      </c>
      <c r="Y10" s="135">
        <f t="shared" si="0"/>
        <v>2140</v>
      </c>
      <c r="AA10" s="302"/>
    </row>
    <row r="11" spans="1:25" s="143" customFormat="1" ht="12">
      <c r="A11" s="139" t="s">
        <v>7</v>
      </c>
      <c r="B11" s="140">
        <f>SUM(B9:B10)</f>
        <v>38670</v>
      </c>
      <c r="C11" s="141">
        <f aca="true" t="shared" si="1" ref="C11:V11">SUM(C9:C10)</f>
        <v>36873</v>
      </c>
      <c r="D11" s="141">
        <f t="shared" si="1"/>
        <v>75543</v>
      </c>
      <c r="E11" s="140">
        <f t="shared" si="1"/>
        <v>21469</v>
      </c>
      <c r="F11" s="141">
        <f t="shared" si="1"/>
        <v>20401</v>
      </c>
      <c r="G11" s="141">
        <f t="shared" si="1"/>
        <v>41870</v>
      </c>
      <c r="H11" s="140">
        <f t="shared" si="1"/>
        <v>7178</v>
      </c>
      <c r="I11" s="141">
        <f t="shared" si="1"/>
        <v>6665</v>
      </c>
      <c r="J11" s="141">
        <f t="shared" si="1"/>
        <v>13843</v>
      </c>
      <c r="K11" s="140">
        <f t="shared" si="1"/>
        <v>21761</v>
      </c>
      <c r="L11" s="141">
        <f t="shared" si="1"/>
        <v>20648</v>
      </c>
      <c r="M11" s="141">
        <f t="shared" si="1"/>
        <v>42409</v>
      </c>
      <c r="N11" s="140">
        <f t="shared" si="1"/>
        <v>30336</v>
      </c>
      <c r="O11" s="141">
        <f t="shared" si="1"/>
        <v>28434</v>
      </c>
      <c r="P11" s="142">
        <f t="shared" si="1"/>
        <v>58770</v>
      </c>
      <c r="Q11" s="141">
        <f t="shared" si="1"/>
        <v>31</v>
      </c>
      <c r="R11" s="141">
        <f t="shared" si="1"/>
        <v>35</v>
      </c>
      <c r="S11" s="141">
        <f t="shared" si="1"/>
        <v>66</v>
      </c>
      <c r="T11" s="140">
        <f t="shared" si="1"/>
        <v>16430</v>
      </c>
      <c r="U11" s="141">
        <f t="shared" si="1"/>
        <v>15644</v>
      </c>
      <c r="V11" s="141">
        <f t="shared" si="1"/>
        <v>32074</v>
      </c>
      <c r="W11" s="140">
        <f t="shared" si="0"/>
        <v>135875</v>
      </c>
      <c r="X11" s="141">
        <f t="shared" si="0"/>
        <v>128700</v>
      </c>
      <c r="Y11" s="141">
        <f t="shared" si="0"/>
        <v>264575</v>
      </c>
    </row>
    <row r="12" spans="1:25" s="1" customFormat="1" ht="12">
      <c r="A12" s="144" t="s">
        <v>19</v>
      </c>
      <c r="B12" s="134"/>
      <c r="C12" s="135"/>
      <c r="D12" s="136"/>
      <c r="E12" s="134"/>
      <c r="F12" s="135"/>
      <c r="G12" s="136"/>
      <c r="H12" s="134"/>
      <c r="I12" s="135"/>
      <c r="J12" s="136"/>
      <c r="K12" s="134"/>
      <c r="L12" s="135"/>
      <c r="M12" s="136"/>
      <c r="N12" s="134"/>
      <c r="O12" s="135"/>
      <c r="P12" s="137"/>
      <c r="Q12" s="135"/>
      <c r="R12" s="135"/>
      <c r="S12" s="136"/>
      <c r="T12" s="134"/>
      <c r="U12" s="135"/>
      <c r="V12" s="136"/>
      <c r="W12" s="134"/>
      <c r="X12" s="135"/>
      <c r="Y12" s="135"/>
    </row>
    <row r="13" spans="1:25" ht="11.25">
      <c r="A13" s="145" t="s">
        <v>16</v>
      </c>
      <c r="B13" s="134">
        <v>63322</v>
      </c>
      <c r="C13" s="135">
        <v>62535</v>
      </c>
      <c r="D13" s="136">
        <v>125857</v>
      </c>
      <c r="E13" s="134">
        <v>35380</v>
      </c>
      <c r="F13" s="135">
        <v>34817</v>
      </c>
      <c r="G13" s="136">
        <v>70197</v>
      </c>
      <c r="H13" s="134">
        <v>9319</v>
      </c>
      <c r="I13" s="135">
        <v>9335</v>
      </c>
      <c r="J13" s="136">
        <v>18654</v>
      </c>
      <c r="K13" s="134">
        <v>36405</v>
      </c>
      <c r="L13" s="135">
        <v>35658</v>
      </c>
      <c r="M13" s="136">
        <v>72063</v>
      </c>
      <c r="N13" s="134">
        <v>50456</v>
      </c>
      <c r="O13" s="135">
        <v>50129</v>
      </c>
      <c r="P13" s="137">
        <v>100585</v>
      </c>
      <c r="Q13" s="135">
        <v>25</v>
      </c>
      <c r="R13" s="135">
        <v>29</v>
      </c>
      <c r="S13" s="136">
        <v>54</v>
      </c>
      <c r="T13" s="134">
        <v>27544</v>
      </c>
      <c r="U13" s="135">
        <v>27321</v>
      </c>
      <c r="V13" s="136">
        <v>54865</v>
      </c>
      <c r="W13" s="134">
        <f aca="true" t="shared" si="2" ref="W13:Y15">SUM(T13,Q13,N13,K13,H13,E13,B13)</f>
        <v>222451</v>
      </c>
      <c r="X13" s="135">
        <f t="shared" si="2"/>
        <v>219824</v>
      </c>
      <c r="Y13" s="135">
        <f t="shared" si="2"/>
        <v>442275</v>
      </c>
    </row>
    <row r="14" spans="1:25" ht="11.25">
      <c r="A14" s="145" t="s">
        <v>17</v>
      </c>
      <c r="B14" s="134">
        <v>4646</v>
      </c>
      <c r="C14" s="138">
        <v>2405</v>
      </c>
      <c r="D14" s="136">
        <v>7051</v>
      </c>
      <c r="E14" s="134">
        <v>1899</v>
      </c>
      <c r="F14" s="138">
        <v>965</v>
      </c>
      <c r="G14" s="136">
        <v>2864</v>
      </c>
      <c r="H14" s="134">
        <v>417</v>
      </c>
      <c r="I14" s="138">
        <v>199</v>
      </c>
      <c r="J14" s="136">
        <v>616</v>
      </c>
      <c r="K14" s="134">
        <v>3121</v>
      </c>
      <c r="L14" s="138">
        <v>1646</v>
      </c>
      <c r="M14" s="136">
        <v>4767</v>
      </c>
      <c r="N14" s="134">
        <v>3480</v>
      </c>
      <c r="O14" s="135">
        <v>1797</v>
      </c>
      <c r="P14" s="137">
        <v>5277</v>
      </c>
      <c r="Q14" s="135">
        <v>0</v>
      </c>
      <c r="R14" s="138">
        <v>0</v>
      </c>
      <c r="S14" s="136">
        <v>0</v>
      </c>
      <c r="T14" s="134">
        <v>2797</v>
      </c>
      <c r="U14" s="138">
        <v>1412</v>
      </c>
      <c r="V14" s="136">
        <v>4209</v>
      </c>
      <c r="W14" s="134">
        <f t="shared" si="2"/>
        <v>16360</v>
      </c>
      <c r="X14" s="138">
        <f t="shared" si="2"/>
        <v>8424</v>
      </c>
      <c r="Y14" s="135">
        <f t="shared" si="2"/>
        <v>24784</v>
      </c>
    </row>
    <row r="15" spans="1:25" s="146" customFormat="1" ht="12">
      <c r="A15" s="139" t="s">
        <v>7</v>
      </c>
      <c r="B15" s="140">
        <f aca="true" t="shared" si="3" ref="B15:V15">SUM(B13:B14)</f>
        <v>67968</v>
      </c>
      <c r="C15" s="141">
        <f t="shared" si="3"/>
        <v>64940</v>
      </c>
      <c r="D15" s="141">
        <f t="shared" si="3"/>
        <v>132908</v>
      </c>
      <c r="E15" s="140">
        <f t="shared" si="3"/>
        <v>37279</v>
      </c>
      <c r="F15" s="141">
        <f t="shared" si="3"/>
        <v>35782</v>
      </c>
      <c r="G15" s="141">
        <f t="shared" si="3"/>
        <v>73061</v>
      </c>
      <c r="H15" s="140">
        <f t="shared" si="3"/>
        <v>9736</v>
      </c>
      <c r="I15" s="141">
        <f t="shared" si="3"/>
        <v>9534</v>
      </c>
      <c r="J15" s="141">
        <f t="shared" si="3"/>
        <v>19270</v>
      </c>
      <c r="K15" s="140">
        <f t="shared" si="3"/>
        <v>39526</v>
      </c>
      <c r="L15" s="141">
        <f t="shared" si="3"/>
        <v>37304</v>
      </c>
      <c r="M15" s="141">
        <f t="shared" si="3"/>
        <v>76830</v>
      </c>
      <c r="N15" s="140">
        <f t="shared" si="3"/>
        <v>53936</v>
      </c>
      <c r="O15" s="141">
        <f t="shared" si="3"/>
        <v>51926</v>
      </c>
      <c r="P15" s="142">
        <f t="shared" si="3"/>
        <v>105862</v>
      </c>
      <c r="Q15" s="141">
        <f t="shared" si="3"/>
        <v>25</v>
      </c>
      <c r="R15" s="141">
        <f t="shared" si="3"/>
        <v>29</v>
      </c>
      <c r="S15" s="141">
        <f t="shared" si="3"/>
        <v>54</v>
      </c>
      <c r="T15" s="140">
        <f t="shared" si="3"/>
        <v>30341</v>
      </c>
      <c r="U15" s="141">
        <f t="shared" si="3"/>
        <v>28733</v>
      </c>
      <c r="V15" s="141">
        <f t="shared" si="3"/>
        <v>59074</v>
      </c>
      <c r="W15" s="140">
        <f t="shared" si="2"/>
        <v>238811</v>
      </c>
      <c r="X15" s="141">
        <f t="shared" si="2"/>
        <v>228248</v>
      </c>
      <c r="Y15" s="141">
        <f t="shared" si="2"/>
        <v>467059</v>
      </c>
    </row>
    <row r="16" spans="1:25" s="130" customFormat="1" ht="12">
      <c r="A16" s="144" t="s">
        <v>54</v>
      </c>
      <c r="B16" s="147"/>
      <c r="C16" s="136"/>
      <c r="D16" s="135"/>
      <c r="E16" s="147"/>
      <c r="F16" s="136"/>
      <c r="G16" s="135"/>
      <c r="H16" s="147"/>
      <c r="I16" s="136"/>
      <c r="J16" s="135"/>
      <c r="K16" s="147"/>
      <c r="L16" s="136"/>
      <c r="M16" s="135"/>
      <c r="N16" s="147"/>
      <c r="O16" s="136"/>
      <c r="P16" s="148"/>
      <c r="Q16" s="135"/>
      <c r="R16" s="135"/>
      <c r="S16" s="135"/>
      <c r="T16" s="147"/>
      <c r="U16" s="136"/>
      <c r="V16" s="135"/>
      <c r="W16" s="134"/>
      <c r="X16" s="135"/>
      <c r="Y16" s="135"/>
    </row>
    <row r="17" spans="1:25" ht="11.25">
      <c r="A17" s="1" t="s">
        <v>16</v>
      </c>
      <c r="B17" s="147">
        <v>60297</v>
      </c>
      <c r="C17" s="136">
        <v>58771</v>
      </c>
      <c r="D17" s="135">
        <v>119068</v>
      </c>
      <c r="E17" s="147">
        <v>32555</v>
      </c>
      <c r="F17" s="136">
        <v>30843</v>
      </c>
      <c r="G17" s="135">
        <v>63398</v>
      </c>
      <c r="H17" s="147">
        <v>7081</v>
      </c>
      <c r="I17" s="136">
        <v>7936</v>
      </c>
      <c r="J17" s="135">
        <v>15017</v>
      </c>
      <c r="K17" s="147">
        <v>37555</v>
      </c>
      <c r="L17" s="136">
        <v>36271</v>
      </c>
      <c r="M17" s="135">
        <v>73826</v>
      </c>
      <c r="N17" s="147">
        <v>50310</v>
      </c>
      <c r="O17" s="136">
        <v>48955</v>
      </c>
      <c r="P17" s="148">
        <v>99265</v>
      </c>
      <c r="Q17" s="135">
        <v>0</v>
      </c>
      <c r="R17" s="135">
        <v>0</v>
      </c>
      <c r="S17" s="135">
        <v>0</v>
      </c>
      <c r="T17" s="147">
        <v>29684</v>
      </c>
      <c r="U17" s="136">
        <v>27198</v>
      </c>
      <c r="V17" s="135">
        <v>56882</v>
      </c>
      <c r="W17" s="134">
        <f aca="true" t="shared" si="4" ref="W17:Y19">SUM(T17,Q17,N17,K17,H17,E17,B17)</f>
        <v>217482</v>
      </c>
      <c r="X17" s="135">
        <f t="shared" si="4"/>
        <v>209974</v>
      </c>
      <c r="Y17" s="135">
        <f t="shared" si="4"/>
        <v>427456</v>
      </c>
    </row>
    <row r="18" spans="1:25" ht="11.25">
      <c r="A18" s="1" t="s">
        <v>17</v>
      </c>
      <c r="B18" s="147">
        <v>3830</v>
      </c>
      <c r="C18" s="149">
        <v>1966</v>
      </c>
      <c r="D18" s="135">
        <v>5796</v>
      </c>
      <c r="E18" s="147">
        <v>1128</v>
      </c>
      <c r="F18" s="149">
        <v>643</v>
      </c>
      <c r="G18" s="135">
        <v>1771</v>
      </c>
      <c r="H18" s="147">
        <v>445</v>
      </c>
      <c r="I18" s="149">
        <v>244</v>
      </c>
      <c r="J18" s="135">
        <v>689</v>
      </c>
      <c r="K18" s="147">
        <v>2634</v>
      </c>
      <c r="L18" s="149">
        <v>1365</v>
      </c>
      <c r="M18" s="135">
        <v>3999</v>
      </c>
      <c r="N18" s="147">
        <v>3107</v>
      </c>
      <c r="O18" s="136">
        <v>1517</v>
      </c>
      <c r="P18" s="148">
        <v>4624</v>
      </c>
      <c r="Q18" s="135">
        <v>0</v>
      </c>
      <c r="R18" s="135">
        <v>0</v>
      </c>
      <c r="S18" s="135">
        <v>0</v>
      </c>
      <c r="T18" s="147">
        <v>2579</v>
      </c>
      <c r="U18" s="149">
        <v>1086</v>
      </c>
      <c r="V18" s="135">
        <v>3665</v>
      </c>
      <c r="W18" s="134">
        <f t="shared" si="4"/>
        <v>13723</v>
      </c>
      <c r="X18" s="138">
        <f t="shared" si="4"/>
        <v>6821</v>
      </c>
      <c r="Y18" s="135">
        <f t="shared" si="4"/>
        <v>20544</v>
      </c>
    </row>
    <row r="19" spans="1:25" s="143" customFormat="1" ht="12">
      <c r="A19" s="139" t="s">
        <v>7</v>
      </c>
      <c r="B19" s="140">
        <f aca="true" t="shared" si="5" ref="B19:V19">SUM(B17:B18)</f>
        <v>64127</v>
      </c>
      <c r="C19" s="141">
        <f t="shared" si="5"/>
        <v>60737</v>
      </c>
      <c r="D19" s="141">
        <f t="shared" si="5"/>
        <v>124864</v>
      </c>
      <c r="E19" s="140">
        <f t="shared" si="5"/>
        <v>33683</v>
      </c>
      <c r="F19" s="141">
        <f t="shared" si="5"/>
        <v>31486</v>
      </c>
      <c r="G19" s="141">
        <f t="shared" si="5"/>
        <v>65169</v>
      </c>
      <c r="H19" s="140">
        <f t="shared" si="5"/>
        <v>7526</v>
      </c>
      <c r="I19" s="141">
        <f t="shared" si="5"/>
        <v>8180</v>
      </c>
      <c r="J19" s="141">
        <f t="shared" si="5"/>
        <v>15706</v>
      </c>
      <c r="K19" s="140">
        <f t="shared" si="5"/>
        <v>40189</v>
      </c>
      <c r="L19" s="141">
        <f t="shared" si="5"/>
        <v>37636</v>
      </c>
      <c r="M19" s="141">
        <f t="shared" si="5"/>
        <v>77825</v>
      </c>
      <c r="N19" s="140">
        <f t="shared" si="5"/>
        <v>53417</v>
      </c>
      <c r="O19" s="141">
        <f t="shared" si="5"/>
        <v>50472</v>
      </c>
      <c r="P19" s="142">
        <f t="shared" si="5"/>
        <v>103889</v>
      </c>
      <c r="Q19" s="141">
        <f t="shared" si="5"/>
        <v>0</v>
      </c>
      <c r="R19" s="141">
        <f t="shared" si="5"/>
        <v>0</v>
      </c>
      <c r="S19" s="141">
        <f t="shared" si="5"/>
        <v>0</v>
      </c>
      <c r="T19" s="140">
        <f t="shared" si="5"/>
        <v>32263</v>
      </c>
      <c r="U19" s="141">
        <f t="shared" si="5"/>
        <v>28284</v>
      </c>
      <c r="V19" s="141">
        <f t="shared" si="5"/>
        <v>60547</v>
      </c>
      <c r="W19" s="140">
        <f t="shared" si="4"/>
        <v>231205</v>
      </c>
      <c r="X19" s="141">
        <f t="shared" si="4"/>
        <v>216795</v>
      </c>
      <c r="Y19" s="141">
        <f t="shared" si="4"/>
        <v>448000</v>
      </c>
    </row>
    <row r="21" ht="11.25">
      <c r="A21" s="197"/>
    </row>
    <row r="22" ht="11.25">
      <c r="Y22" s="135"/>
    </row>
    <row r="23" ht="11.25">
      <c r="Y23" s="135"/>
    </row>
    <row r="24" ht="11.25">
      <c r="Y24" s="135"/>
    </row>
  </sheetData>
  <sheetProtection/>
  <mergeCells count="10">
    <mergeCell ref="H5:J5"/>
    <mergeCell ref="A2:V2"/>
    <mergeCell ref="Q4:S4"/>
    <mergeCell ref="N4:P4"/>
    <mergeCell ref="T4:V4"/>
    <mergeCell ref="W4:Y4"/>
    <mergeCell ref="B4:D4"/>
    <mergeCell ref="E4:G4"/>
    <mergeCell ref="H4:J4"/>
    <mergeCell ref="K4:M4"/>
  </mergeCells>
  <printOptions/>
  <pageMargins left="0" right="0" top="0.7874015748031497" bottom="0.5905511811023623" header="0.5118110236220472" footer="0.5118110236220472"/>
  <pageSetup fitToWidth="2" horizontalDpi="600" verticalDpi="600" orientation="portrait" paperSize="9" scale="85" r:id="rId2"/>
  <headerFooter alignWithMargins="0">
    <oddFooter>&amp;R&amp;A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Q45"/>
  <sheetViews>
    <sheetView zoomScalePageLayoutView="0" workbookViewId="0" topLeftCell="A1">
      <selection activeCell="A52" sqref="A52"/>
    </sheetView>
  </sheetViews>
  <sheetFormatPr defaultColWidth="12.140625" defaultRowHeight="12.75"/>
  <cols>
    <col min="1" max="1" width="31.7109375" style="34" customWidth="1"/>
    <col min="2" max="7" width="7.7109375" style="34" customWidth="1"/>
    <col min="8" max="8" width="8.421875" style="34" customWidth="1"/>
    <col min="9" max="11" width="7.7109375" style="34" customWidth="1"/>
    <col min="12" max="12" width="8.57421875" style="34" customWidth="1"/>
    <col min="13" max="22" width="7.7109375" style="34" customWidth="1"/>
    <col min="23" max="42" width="10.140625" style="34" customWidth="1"/>
    <col min="43" max="16384" width="12.140625" style="34" customWidth="1"/>
  </cols>
  <sheetData>
    <row r="1" spans="1:17" ht="12">
      <c r="A1" s="31" t="s">
        <v>216</v>
      </c>
      <c r="B1" s="34" t="s">
        <v>104</v>
      </c>
      <c r="Q1" s="28"/>
    </row>
    <row r="2" spans="1:17" ht="12">
      <c r="A2" s="407" t="s">
        <v>133</v>
      </c>
      <c r="B2" s="407"/>
      <c r="C2" s="407"/>
      <c r="D2" s="407"/>
      <c r="E2" s="407"/>
      <c r="F2" s="407"/>
      <c r="G2" s="407"/>
      <c r="H2" s="407"/>
      <c r="I2" s="407"/>
      <c r="J2" s="407"/>
      <c r="K2" s="407"/>
      <c r="L2" s="407"/>
      <c r="M2" s="407"/>
      <c r="N2" s="407"/>
      <c r="O2" s="407"/>
      <c r="P2" s="407"/>
      <c r="Q2" s="407"/>
    </row>
    <row r="3" ht="12" thickBot="1">
      <c r="Q3" s="28"/>
    </row>
    <row r="4" spans="1:17" ht="11.25">
      <c r="A4" s="204"/>
      <c r="B4" s="43" t="s">
        <v>106</v>
      </c>
      <c r="C4" s="44"/>
      <c r="D4" s="44"/>
      <c r="E4" s="44"/>
      <c r="F4" s="43" t="s">
        <v>108</v>
      </c>
      <c r="G4" s="44"/>
      <c r="H4" s="44"/>
      <c r="I4" s="44"/>
      <c r="J4" s="43" t="s">
        <v>2</v>
      </c>
      <c r="K4" s="44"/>
      <c r="L4" s="44"/>
      <c r="M4" s="44"/>
      <c r="N4" s="43" t="s">
        <v>3</v>
      </c>
      <c r="O4" s="44"/>
      <c r="P4" s="44"/>
      <c r="Q4" s="44"/>
    </row>
    <row r="5" spans="1:17" ht="11.25">
      <c r="A5" s="46"/>
      <c r="B5" s="45" t="s">
        <v>51</v>
      </c>
      <c r="C5" s="46" t="s">
        <v>52</v>
      </c>
      <c r="D5" s="46" t="s">
        <v>53</v>
      </c>
      <c r="E5" s="46" t="s">
        <v>107</v>
      </c>
      <c r="F5" s="45" t="s">
        <v>51</v>
      </c>
      <c r="G5" s="46" t="s">
        <v>52</v>
      </c>
      <c r="H5" s="46" t="s">
        <v>53</v>
      </c>
      <c r="I5" s="46" t="s">
        <v>107</v>
      </c>
      <c r="J5" s="45" t="s">
        <v>51</v>
      </c>
      <c r="K5" s="46" t="s">
        <v>52</v>
      </c>
      <c r="L5" s="46" t="s">
        <v>53</v>
      </c>
      <c r="M5" s="46" t="s">
        <v>107</v>
      </c>
      <c r="N5" s="45" t="s">
        <v>51</v>
      </c>
      <c r="O5" s="46" t="s">
        <v>52</v>
      </c>
      <c r="P5" s="46" t="s">
        <v>53</v>
      </c>
      <c r="Q5" s="46" t="s">
        <v>107</v>
      </c>
    </row>
    <row r="6" spans="1:17" ht="11.25">
      <c r="A6" s="35"/>
      <c r="B6" s="48"/>
      <c r="C6" s="49"/>
      <c r="D6" s="49"/>
      <c r="E6" s="49"/>
      <c r="F6" s="48"/>
      <c r="G6" s="49"/>
      <c r="H6" s="49"/>
      <c r="I6" s="49"/>
      <c r="J6" s="48"/>
      <c r="K6" s="49"/>
      <c r="L6" s="49"/>
      <c r="M6" s="49"/>
      <c r="N6" s="48"/>
      <c r="O6" s="49"/>
      <c r="P6" s="49"/>
      <c r="Q6" s="49"/>
    </row>
    <row r="7" spans="1:17" ht="12.75">
      <c r="A7" s="35" t="s">
        <v>58</v>
      </c>
      <c r="B7" s="36">
        <v>21450</v>
      </c>
      <c r="C7" s="37">
        <v>20090</v>
      </c>
      <c r="D7" s="37">
        <v>41540</v>
      </c>
      <c r="E7" s="38">
        <f>D7/H29*100</f>
        <v>15.828681387772212</v>
      </c>
      <c r="F7" s="36">
        <v>82474</v>
      </c>
      <c r="G7" s="37">
        <v>79052</v>
      </c>
      <c r="H7" s="37">
        <v>161526</v>
      </c>
      <c r="I7" s="208">
        <f>H7/H29*100</f>
        <v>61.548954979328215</v>
      </c>
      <c r="J7" s="280">
        <v>58</v>
      </c>
      <c r="K7" s="280">
        <v>57</v>
      </c>
      <c r="L7" s="283">
        <v>115</v>
      </c>
      <c r="M7" s="38">
        <f>L7/H29*100</f>
        <v>0.043820374568940876</v>
      </c>
      <c r="N7" s="36">
        <v>30350</v>
      </c>
      <c r="O7" s="37">
        <v>28904</v>
      </c>
      <c r="P7" s="37">
        <v>59254</v>
      </c>
      <c r="Q7" s="33">
        <f>P7/H29*100</f>
        <v>22.578543258330637</v>
      </c>
    </row>
    <row r="8" spans="1:17" ht="12.75">
      <c r="A8" s="35" t="s">
        <v>59</v>
      </c>
      <c r="B8" s="36">
        <v>34906</v>
      </c>
      <c r="C8" s="37">
        <v>34208</v>
      </c>
      <c r="D8" s="37">
        <v>69114</v>
      </c>
      <c r="E8" s="38">
        <f>D8/H30*100</f>
        <v>15.626928946922163</v>
      </c>
      <c r="F8" s="36">
        <v>136200</v>
      </c>
      <c r="G8" s="37">
        <v>135654</v>
      </c>
      <c r="H8" s="37">
        <v>271854</v>
      </c>
      <c r="I8" s="303">
        <f>H8/H30*100</f>
        <v>61.4671867051043</v>
      </c>
      <c r="J8" s="280">
        <v>104</v>
      </c>
      <c r="K8" s="280">
        <v>97</v>
      </c>
      <c r="L8" s="283">
        <v>201</v>
      </c>
      <c r="M8" s="38">
        <f>L8/H30*100</f>
        <v>0.045446837374936405</v>
      </c>
      <c r="N8" s="36">
        <v>51241</v>
      </c>
      <c r="O8" s="37">
        <v>49865</v>
      </c>
      <c r="P8" s="37">
        <v>101106</v>
      </c>
      <c r="Q8" s="33">
        <f>P8/H30*100</f>
        <v>22.86043751059861</v>
      </c>
    </row>
    <row r="9" spans="1:17" ht="12">
      <c r="A9" s="5" t="s">
        <v>109</v>
      </c>
      <c r="B9" s="6">
        <f>SUM(B7:B8)</f>
        <v>56356</v>
      </c>
      <c r="C9" s="7">
        <f>SUM(C7:C8)</f>
        <v>54298</v>
      </c>
      <c r="D9" s="7">
        <f>SUM(B9:C9)</f>
        <v>110654</v>
      </c>
      <c r="E9" s="8">
        <f>D9/H31*100</f>
        <v>15.702061841040996</v>
      </c>
      <c r="F9" s="6">
        <f>SUM(F7:F8)</f>
        <v>218674</v>
      </c>
      <c r="G9" s="7">
        <f>SUM(G7:G8)</f>
        <v>214706</v>
      </c>
      <c r="H9" s="7">
        <f>SUM(F9:G9)</f>
        <v>433380</v>
      </c>
      <c r="I9" s="206">
        <f>H9/H31*100</f>
        <v>61.49763732599225</v>
      </c>
      <c r="J9" s="7">
        <f>SUM(J7:J8)</f>
        <v>162</v>
      </c>
      <c r="K9" s="7">
        <f>SUM(K7:K8)</f>
        <v>154</v>
      </c>
      <c r="L9" s="7">
        <f>SUM(J9:K9)</f>
        <v>316</v>
      </c>
      <c r="M9" s="8">
        <f>L9/H31*100</f>
        <v>0.0448411403272268</v>
      </c>
      <c r="N9" s="6">
        <f>SUM(N7:N8)</f>
        <v>81591</v>
      </c>
      <c r="O9" s="7">
        <f>SUM(O7:O8)</f>
        <v>78769</v>
      </c>
      <c r="P9" s="7">
        <f>SUM(N9:O9)</f>
        <v>160360</v>
      </c>
      <c r="Q9" s="8">
        <f>P9/H31*100</f>
        <v>22.755459692639526</v>
      </c>
    </row>
    <row r="10" spans="1:17" ht="12">
      <c r="A10" s="5"/>
      <c r="B10" s="9"/>
      <c r="C10" s="10"/>
      <c r="D10" s="10"/>
      <c r="E10" s="11"/>
      <c r="F10" s="9"/>
      <c r="G10" s="10"/>
      <c r="H10" s="10"/>
      <c r="I10" s="207"/>
      <c r="J10" s="10"/>
      <c r="K10" s="10"/>
      <c r="L10" s="10"/>
      <c r="M10" s="11"/>
      <c r="N10" s="9"/>
      <c r="O10" s="10"/>
      <c r="P10" s="10"/>
      <c r="Q10" s="11"/>
    </row>
    <row r="11" spans="1:17" ht="12">
      <c r="A11" s="5" t="s">
        <v>128</v>
      </c>
      <c r="B11" s="9">
        <v>43510</v>
      </c>
      <c r="C11" s="12">
        <v>41702</v>
      </c>
      <c r="D11" s="12">
        <v>85212</v>
      </c>
      <c r="E11" s="11">
        <f>D11/H33*100</f>
        <v>19.93468333582872</v>
      </c>
      <c r="F11" s="9">
        <v>153556</v>
      </c>
      <c r="G11" s="12">
        <v>156361</v>
      </c>
      <c r="H11" s="12">
        <v>309917</v>
      </c>
      <c r="I11" s="207">
        <f>H11/H33*100</f>
        <v>72.50266694115885</v>
      </c>
      <c r="J11" s="205">
        <v>9071</v>
      </c>
      <c r="K11" s="205">
        <v>4641</v>
      </c>
      <c r="L11" s="205">
        <v>13712</v>
      </c>
      <c r="M11" s="13">
        <f>L11/H33*100</f>
        <v>3.2078155412486895</v>
      </c>
      <c r="N11" s="9">
        <v>11345</v>
      </c>
      <c r="O11" s="12">
        <v>7270</v>
      </c>
      <c r="P11" s="12">
        <v>18615</v>
      </c>
      <c r="Q11" s="11">
        <f>P11/H33*100</f>
        <v>4.354834181763737</v>
      </c>
    </row>
    <row r="12" spans="1:17" ht="12">
      <c r="A12" s="5"/>
      <c r="B12" s="6"/>
      <c r="C12" s="7"/>
      <c r="D12" s="7"/>
      <c r="E12" s="8"/>
      <c r="F12" s="6"/>
      <c r="G12" s="7"/>
      <c r="H12" s="7"/>
      <c r="I12" s="206"/>
      <c r="J12" s="7"/>
      <c r="K12" s="7"/>
      <c r="L12" s="7"/>
      <c r="M12" s="8"/>
      <c r="N12" s="6"/>
      <c r="O12" s="7"/>
      <c r="P12" s="7"/>
      <c r="Q12" s="8"/>
    </row>
    <row r="13" spans="1:17" ht="12">
      <c r="A13" s="14" t="s">
        <v>110</v>
      </c>
      <c r="B13" s="9">
        <f>SUM(B11,B9)</f>
        <v>99866</v>
      </c>
      <c r="C13" s="10">
        <f>SUM(C11,C9)</f>
        <v>96000</v>
      </c>
      <c r="D13" s="10">
        <f>SUM(B13:C13)</f>
        <v>195866</v>
      </c>
      <c r="E13" s="11">
        <f>D13/H35*100</f>
        <v>17.300113234278367</v>
      </c>
      <c r="F13" s="9">
        <f>SUM(F11,F9)</f>
        <v>372230</v>
      </c>
      <c r="G13" s="10">
        <f>SUM(G11,G9)</f>
        <v>371067</v>
      </c>
      <c r="H13" s="10">
        <f>SUM(F13:G13)</f>
        <v>743297</v>
      </c>
      <c r="I13" s="207">
        <f>H13/H35*100</f>
        <v>65.65265164295695</v>
      </c>
      <c r="J13" s="10">
        <f>SUM(J11,J9)</f>
        <v>9233</v>
      </c>
      <c r="K13" s="10">
        <f>SUM(K11,K9)</f>
        <v>4795</v>
      </c>
      <c r="L13" s="10">
        <f>SUM(J13:K13)</f>
        <v>14028</v>
      </c>
      <c r="M13" s="11">
        <f>L13/H35*100</f>
        <v>1.2390409180279216</v>
      </c>
      <c r="N13" s="9">
        <f>SUM(N11,N9)</f>
        <v>92936</v>
      </c>
      <c r="O13" s="10">
        <f>SUM(O11,O9)</f>
        <v>86039</v>
      </c>
      <c r="P13" s="10">
        <f>SUM(N13:O13)</f>
        <v>178975</v>
      </c>
      <c r="Q13" s="11">
        <f>P13/H35*100</f>
        <v>15.808194204736761</v>
      </c>
    </row>
    <row r="14" spans="1:17" s="28" customFormat="1" ht="12">
      <c r="A14" s="14"/>
      <c r="B14" s="9"/>
      <c r="C14" s="10"/>
      <c r="D14" s="10"/>
      <c r="E14" s="11"/>
      <c r="F14" s="9"/>
      <c r="G14" s="10"/>
      <c r="H14" s="10"/>
      <c r="I14" s="207"/>
      <c r="J14" s="10"/>
      <c r="K14" s="10"/>
      <c r="L14" s="10"/>
      <c r="M14" s="11"/>
      <c r="N14" s="9"/>
      <c r="O14" s="10"/>
      <c r="P14" s="10"/>
      <c r="Q14" s="11"/>
    </row>
    <row r="15" spans="1:17" ht="11.25">
      <c r="A15" s="35" t="s">
        <v>60</v>
      </c>
      <c r="B15" s="36">
        <v>494</v>
      </c>
      <c r="C15" s="37">
        <v>163</v>
      </c>
      <c r="D15" s="37">
        <v>657</v>
      </c>
      <c r="E15" s="38">
        <f>D15/H37*100</f>
        <v>30.700934579439256</v>
      </c>
      <c r="F15" s="36">
        <v>876</v>
      </c>
      <c r="G15" s="37">
        <v>362</v>
      </c>
      <c r="H15" s="37">
        <v>1238</v>
      </c>
      <c r="I15" s="208">
        <f>H15/H37*100</f>
        <v>57.85046728971963</v>
      </c>
      <c r="J15" s="138">
        <v>4</v>
      </c>
      <c r="K15" s="138">
        <v>4</v>
      </c>
      <c r="L15" s="135">
        <v>8</v>
      </c>
      <c r="M15" s="318">
        <f>L15/H37*100</f>
        <v>0.3738317757009346</v>
      </c>
      <c r="N15" s="36">
        <v>145</v>
      </c>
      <c r="O15" s="37">
        <v>50</v>
      </c>
      <c r="P15" s="37">
        <v>195</v>
      </c>
      <c r="Q15" s="33">
        <f>P15/H37*100</f>
        <v>9.11214953271028</v>
      </c>
    </row>
    <row r="16" spans="1:17" ht="11.25">
      <c r="A16" s="35" t="s">
        <v>61</v>
      </c>
      <c r="B16" s="36">
        <v>4014</v>
      </c>
      <c r="C16" s="37">
        <v>1855</v>
      </c>
      <c r="D16" s="37">
        <v>5869</v>
      </c>
      <c r="E16" s="38">
        <f>D16/H38*100</f>
        <v>23.680600387346676</v>
      </c>
      <c r="F16" s="36">
        <v>9800</v>
      </c>
      <c r="G16" s="37">
        <v>5202</v>
      </c>
      <c r="H16" s="37">
        <v>15002</v>
      </c>
      <c r="I16" s="208">
        <f>H16/H38*100</f>
        <v>60.53098773402195</v>
      </c>
      <c r="J16" s="2">
        <v>368</v>
      </c>
      <c r="K16" s="2">
        <v>247</v>
      </c>
      <c r="L16" s="1">
        <v>615</v>
      </c>
      <c r="M16" s="38">
        <f>L16/H38*100</f>
        <v>2.4814396384764366</v>
      </c>
      <c r="N16" s="36">
        <v>2060</v>
      </c>
      <c r="O16" s="37">
        <v>1068</v>
      </c>
      <c r="P16" s="37">
        <v>3128</v>
      </c>
      <c r="Q16" s="33">
        <f>P16/H38*100</f>
        <v>12.62104583602324</v>
      </c>
    </row>
    <row r="17" spans="1:17" ht="12">
      <c r="A17" s="15" t="s">
        <v>111</v>
      </c>
      <c r="B17" s="6">
        <f>SUM(B15:B16)</f>
        <v>4508</v>
      </c>
      <c r="C17" s="7">
        <f>SUM(C15:C16)</f>
        <v>2018</v>
      </c>
      <c r="D17" s="7">
        <f>SUM(B17:C17)</f>
        <v>6526</v>
      </c>
      <c r="E17" s="8">
        <f>D17/H39*100</f>
        <v>24.238597533798842</v>
      </c>
      <c r="F17" s="6">
        <f>SUM(F15:F16)</f>
        <v>10676</v>
      </c>
      <c r="G17" s="7">
        <f>SUM(G15:G16)</f>
        <v>5564</v>
      </c>
      <c r="H17" s="7">
        <f>SUM(F17:G17)</f>
        <v>16240</v>
      </c>
      <c r="I17" s="206">
        <f>H17/H39*100</f>
        <v>60.31793195661863</v>
      </c>
      <c r="J17" s="7">
        <f>SUM(J15:J16)</f>
        <v>372</v>
      </c>
      <c r="K17" s="7">
        <f>SUM(K15:K16)</f>
        <v>251</v>
      </c>
      <c r="L17" s="7">
        <f>SUM(J17:K17)</f>
        <v>623</v>
      </c>
      <c r="M17" s="8">
        <f>L17/H39*100</f>
        <v>2.31392066557718</v>
      </c>
      <c r="N17" s="6">
        <f>SUM(N15:N16)</f>
        <v>2205</v>
      </c>
      <c r="O17" s="7">
        <f>SUM(O15:O16)</f>
        <v>1118</v>
      </c>
      <c r="P17" s="7">
        <f>SUM(N17:O17)</f>
        <v>3323</v>
      </c>
      <c r="Q17" s="8">
        <f>P17/H39*100</f>
        <v>12.3421482692022</v>
      </c>
    </row>
    <row r="18" spans="1:17" ht="12">
      <c r="A18" s="5"/>
      <c r="B18" s="9"/>
      <c r="C18" s="10"/>
      <c r="D18" s="10"/>
      <c r="E18" s="11"/>
      <c r="F18" s="9"/>
      <c r="G18" s="10"/>
      <c r="H18" s="10"/>
      <c r="I18" s="207"/>
      <c r="J18" s="10"/>
      <c r="K18" s="10"/>
      <c r="L18" s="10"/>
      <c r="M18" s="11"/>
      <c r="N18" s="9"/>
      <c r="O18" s="10"/>
      <c r="P18" s="10"/>
      <c r="Q18" s="11"/>
    </row>
    <row r="19" spans="1:17" ht="12">
      <c r="A19" s="5" t="s">
        <v>56</v>
      </c>
      <c r="B19" s="21">
        <v>3782</v>
      </c>
      <c r="C19" s="22">
        <v>1778</v>
      </c>
      <c r="D19" s="22">
        <v>5560</v>
      </c>
      <c r="E19" s="207">
        <f>D19/H41*100</f>
        <v>27.063862928348907</v>
      </c>
      <c r="F19" s="205">
        <v>8260</v>
      </c>
      <c r="G19" s="205">
        <v>4347</v>
      </c>
      <c r="H19" s="205">
        <v>12607</v>
      </c>
      <c r="I19" s="11">
        <f>H19/H41*100</f>
        <v>61.365848909657316</v>
      </c>
      <c r="J19" s="9">
        <v>403</v>
      </c>
      <c r="K19" s="10">
        <v>113</v>
      </c>
      <c r="L19" s="10">
        <v>516</v>
      </c>
      <c r="M19" s="11">
        <f>L19/H41*100</f>
        <v>2.5116822429906542</v>
      </c>
      <c r="N19" s="9">
        <v>1113</v>
      </c>
      <c r="O19" s="10">
        <v>540</v>
      </c>
      <c r="P19" s="10">
        <v>1653</v>
      </c>
      <c r="Q19" s="11">
        <f>P19/H41*100</f>
        <v>8.046144859813085</v>
      </c>
    </row>
    <row r="20" spans="1:17" ht="12">
      <c r="A20" s="5"/>
      <c r="B20" s="6"/>
      <c r="C20" s="7"/>
      <c r="D20" s="7"/>
      <c r="E20" s="8"/>
      <c r="F20" s="6"/>
      <c r="G20" s="7"/>
      <c r="H20" s="7"/>
      <c r="I20" s="8"/>
      <c r="J20" s="6"/>
      <c r="K20" s="7"/>
      <c r="L20" s="7"/>
      <c r="M20" s="8"/>
      <c r="N20" s="6"/>
      <c r="O20" s="7"/>
      <c r="P20" s="7"/>
      <c r="Q20" s="8"/>
    </row>
    <row r="21" spans="1:17" ht="12">
      <c r="A21" s="14" t="s">
        <v>112</v>
      </c>
      <c r="B21" s="21">
        <f>SUM(B19,B17)</f>
        <v>8290</v>
      </c>
      <c r="C21" s="22">
        <f>SUM(C19,C17)</f>
        <v>3796</v>
      </c>
      <c r="D21" s="22">
        <f>SUM(B21:C21)</f>
        <v>12086</v>
      </c>
      <c r="E21" s="23">
        <f>D21/H43*100</f>
        <v>25.461363444847056</v>
      </c>
      <c r="F21" s="21">
        <f>SUM(F19,F17)</f>
        <v>18936</v>
      </c>
      <c r="G21" s="22">
        <f>SUM(G19,G17)</f>
        <v>9911</v>
      </c>
      <c r="H21" s="22">
        <f>SUM(F21:G21)</f>
        <v>28847</v>
      </c>
      <c r="I21" s="23">
        <f>H21/H43*100</f>
        <v>60.77146709362097</v>
      </c>
      <c r="J21" s="21">
        <f>SUM(J19,J17)</f>
        <v>775</v>
      </c>
      <c r="K21" s="22">
        <f>SUM(K19,K17)</f>
        <v>364</v>
      </c>
      <c r="L21" s="22">
        <f>SUM(J21:K21)</f>
        <v>1139</v>
      </c>
      <c r="M21" s="23">
        <f>L21/H43*100</f>
        <v>2.399511249683998</v>
      </c>
      <c r="N21" s="21">
        <f>SUM(N19,N17)</f>
        <v>3318</v>
      </c>
      <c r="O21" s="22">
        <f>SUM(O19,O17)</f>
        <v>1658</v>
      </c>
      <c r="P21" s="22">
        <f>SUM(N21:O21)</f>
        <v>4976</v>
      </c>
      <c r="Q21" s="23">
        <f>P21/H43*100</f>
        <v>10.482851605291986</v>
      </c>
    </row>
    <row r="22" spans="2:17" ht="11.25">
      <c r="B22" s="27"/>
      <c r="F22" s="27"/>
      <c r="J22" s="27"/>
      <c r="N22" s="27"/>
      <c r="P22" s="28"/>
      <c r="Q22" s="28"/>
    </row>
    <row r="23" spans="1:17" ht="12">
      <c r="A23" s="30" t="s">
        <v>41</v>
      </c>
      <c r="B23" s="39">
        <f>SUM(B21,B13)</f>
        <v>108156</v>
      </c>
      <c r="C23" s="40">
        <f>SUM(C21,C13)</f>
        <v>99796</v>
      </c>
      <c r="D23" s="40">
        <f>SUM(B23:C23)</f>
        <v>207952</v>
      </c>
      <c r="E23" s="13">
        <f>D23/H45*100</f>
        <v>17.628518676131748</v>
      </c>
      <c r="F23" s="39">
        <f>SUM(F21,F13)</f>
        <v>391166</v>
      </c>
      <c r="G23" s="40">
        <f>SUM(G21,G13)</f>
        <v>380978</v>
      </c>
      <c r="H23" s="40">
        <f>SUM(F23:G23)</f>
        <v>772144</v>
      </c>
      <c r="I23" s="13">
        <f>H23/H45*100</f>
        <v>65.45623473043334</v>
      </c>
      <c r="J23" s="39">
        <f>SUM(J21,J13)</f>
        <v>10008</v>
      </c>
      <c r="K23" s="40">
        <f>SUM(K21,K13)</f>
        <v>5159</v>
      </c>
      <c r="L23" s="40">
        <f>SUM(J23:K23)</f>
        <v>15167</v>
      </c>
      <c r="M23" s="13">
        <f>L23/H45*100</f>
        <v>1.285737779684207</v>
      </c>
      <c r="N23" s="39">
        <f>SUM(N21,N13)</f>
        <v>96254</v>
      </c>
      <c r="O23" s="40">
        <f>SUM(O21,O13)</f>
        <v>87697</v>
      </c>
      <c r="P23" s="41">
        <f>SUM(N23:O23)</f>
        <v>183951</v>
      </c>
      <c r="Q23" s="11">
        <f>P23/H45*100</f>
        <v>15.593904550055356</v>
      </c>
    </row>
    <row r="24" spans="1:17" ht="12">
      <c r="A24" s="30"/>
      <c r="B24" s="41"/>
      <c r="C24" s="40"/>
      <c r="D24" s="40"/>
      <c r="E24" s="32"/>
      <c r="F24" s="41"/>
      <c r="G24" s="40"/>
      <c r="H24" s="40"/>
      <c r="I24" s="32"/>
      <c r="J24" s="41"/>
      <c r="K24" s="40"/>
      <c r="L24" s="40"/>
      <c r="M24" s="32"/>
      <c r="N24" s="41"/>
      <c r="O24" s="40"/>
      <c r="P24" s="41"/>
      <c r="Q24" s="11"/>
    </row>
    <row r="25" spans="12:13" ht="12" thickBot="1">
      <c r="L25" s="28"/>
      <c r="M25" s="28"/>
    </row>
    <row r="26" spans="1:9" ht="11.25" customHeight="1">
      <c r="A26" s="42"/>
      <c r="B26" s="43" t="s">
        <v>55</v>
      </c>
      <c r="C26" s="44"/>
      <c r="D26" s="44"/>
      <c r="E26" s="44"/>
      <c r="F26" s="43" t="s">
        <v>7</v>
      </c>
      <c r="G26" s="44"/>
      <c r="H26" s="44"/>
      <c r="I26" s="44"/>
    </row>
    <row r="27" spans="1:13" ht="11.25" customHeight="1">
      <c r="A27" s="29"/>
      <c r="B27" s="45" t="s">
        <v>51</v>
      </c>
      <c r="C27" s="46" t="s">
        <v>52</v>
      </c>
      <c r="D27" s="46" t="s">
        <v>53</v>
      </c>
      <c r="E27" s="322" t="s">
        <v>107</v>
      </c>
      <c r="F27" s="46" t="s">
        <v>51</v>
      </c>
      <c r="G27" s="46" t="s">
        <v>52</v>
      </c>
      <c r="H27" s="46" t="s">
        <v>53</v>
      </c>
      <c r="I27" s="46" t="s">
        <v>107</v>
      </c>
      <c r="J27" s="47"/>
      <c r="K27" s="47"/>
      <c r="L27" s="47"/>
      <c r="M27" s="47"/>
    </row>
    <row r="28" spans="1:9" ht="11.25" customHeight="1">
      <c r="A28" s="35"/>
      <c r="B28" s="48"/>
      <c r="C28" s="49"/>
      <c r="D28" s="49"/>
      <c r="E28" s="323"/>
      <c r="F28" s="49"/>
      <c r="G28" s="49"/>
      <c r="H28" s="49"/>
      <c r="I28" s="49"/>
    </row>
    <row r="29" spans="1:13" ht="11.25" customHeight="1">
      <c r="A29" s="35" t="s">
        <v>58</v>
      </c>
      <c r="B29" s="50">
        <v>0</v>
      </c>
      <c r="C29" s="51">
        <v>0</v>
      </c>
      <c r="D29" s="51">
        <v>0</v>
      </c>
      <c r="E29" s="324">
        <f>D29/H29*100</f>
        <v>0</v>
      </c>
      <c r="F29" s="52">
        <f aca="true" t="shared" si="0" ref="F29:G31">SUM(B29,B7,F7,J7,N7)</f>
        <v>134332</v>
      </c>
      <c r="G29" s="52">
        <f t="shared" si="0"/>
        <v>128103</v>
      </c>
      <c r="H29" s="37">
        <f>SUM(F29:G29)</f>
        <v>262435</v>
      </c>
      <c r="I29" s="53">
        <f>E29+E7+I7+M7+Q7</f>
        <v>100</v>
      </c>
      <c r="K29" s="35"/>
      <c r="L29" s="35"/>
      <c r="M29" s="35"/>
    </row>
    <row r="30" spans="1:13" ht="11.25" customHeight="1">
      <c r="A30" s="35" t="s">
        <v>59</v>
      </c>
      <c r="B30" s="50">
        <v>0</v>
      </c>
      <c r="C30" s="51">
        <v>0</v>
      </c>
      <c r="D30" s="51">
        <v>0</v>
      </c>
      <c r="E30" s="324">
        <f>D30/H30*100</f>
        <v>0</v>
      </c>
      <c r="F30" s="52">
        <f t="shared" si="0"/>
        <v>222451</v>
      </c>
      <c r="G30" s="37">
        <f t="shared" si="0"/>
        <v>219824</v>
      </c>
      <c r="H30" s="37">
        <f>SUM(F30:G30)</f>
        <v>442275</v>
      </c>
      <c r="I30" s="53">
        <f>E30+E8+I8+M8+Q8</f>
        <v>100.00000000000001</v>
      </c>
      <c r="K30" s="35"/>
      <c r="L30" s="35"/>
      <c r="M30" s="35"/>
    </row>
    <row r="31" spans="1:13" ht="11.25" customHeight="1">
      <c r="A31" s="5" t="s">
        <v>109</v>
      </c>
      <c r="B31" s="16">
        <f>SUM(B29:B30)</f>
        <v>0</v>
      </c>
      <c r="C31" s="17">
        <f>SUM(C29:C30)</f>
        <v>0</v>
      </c>
      <c r="D31" s="17">
        <f>SUM(B31:C31)</f>
        <v>0</v>
      </c>
      <c r="E31" s="215">
        <f>D31/H31*100</f>
        <v>0</v>
      </c>
      <c r="F31" s="7">
        <f t="shared" si="0"/>
        <v>356783</v>
      </c>
      <c r="G31" s="7">
        <f t="shared" si="0"/>
        <v>347927</v>
      </c>
      <c r="H31" s="7">
        <f>SUM(F31:G31)</f>
        <v>704710</v>
      </c>
      <c r="I31" s="24">
        <f>E31+E9+I9+M9+Q9</f>
        <v>100</v>
      </c>
      <c r="K31" s="35"/>
      <c r="L31" s="35"/>
      <c r="M31" s="35"/>
    </row>
    <row r="32" spans="1:13" ht="11.25" customHeight="1">
      <c r="A32" s="5"/>
      <c r="B32" s="19"/>
      <c r="C32" s="20"/>
      <c r="D32" s="20"/>
      <c r="E32" s="325"/>
      <c r="F32" s="10"/>
      <c r="G32" s="10"/>
      <c r="H32" s="10"/>
      <c r="I32" s="25"/>
      <c r="K32" s="35"/>
      <c r="L32" s="35"/>
      <c r="M32" s="35"/>
    </row>
    <row r="33" spans="1:9" ht="11.25" customHeight="1">
      <c r="A33" s="5" t="s">
        <v>128</v>
      </c>
      <c r="B33" s="9">
        <v>0</v>
      </c>
      <c r="C33" s="12">
        <v>0</v>
      </c>
      <c r="D33" s="12">
        <v>0</v>
      </c>
      <c r="E33" s="324">
        <f>D33/H33*100</f>
        <v>0</v>
      </c>
      <c r="F33" s="10">
        <f>SUM(B33,B11,F11,J11,N11)</f>
        <v>217482</v>
      </c>
      <c r="G33" s="12">
        <f>SUM(C33,C11,G11,K11,O11)</f>
        <v>209974</v>
      </c>
      <c r="H33" s="12">
        <f>SUM(F33:G33)</f>
        <v>427456</v>
      </c>
      <c r="I33" s="25">
        <f>E33+E11+I11+M11+Q11</f>
        <v>100</v>
      </c>
    </row>
    <row r="34" spans="1:13" ht="11.25" customHeight="1">
      <c r="A34" s="5"/>
      <c r="B34" s="6"/>
      <c r="C34" s="7"/>
      <c r="D34" s="7"/>
      <c r="E34" s="206"/>
      <c r="F34" s="7"/>
      <c r="G34" s="7"/>
      <c r="H34" s="7"/>
      <c r="I34" s="24"/>
      <c r="K34" s="35"/>
      <c r="L34" s="35"/>
      <c r="M34" s="35"/>
    </row>
    <row r="35" spans="1:13" ht="11.25" customHeight="1">
      <c r="A35" s="14" t="s">
        <v>110</v>
      </c>
      <c r="B35" s="9">
        <f>SUM(B33,B31)</f>
        <v>0</v>
      </c>
      <c r="C35" s="10">
        <f>SUM(C33,C31)</f>
        <v>0</v>
      </c>
      <c r="D35" s="10">
        <f>SUM(B35:C35)</f>
        <v>0</v>
      </c>
      <c r="E35" s="324">
        <f>D35/H35*100</f>
        <v>0</v>
      </c>
      <c r="F35" s="10">
        <f>SUM(B35,B13,F13,J13,N13)</f>
        <v>574265</v>
      </c>
      <c r="G35" s="10">
        <f>SUM(C35,C13,G13,K13,O13)</f>
        <v>557901</v>
      </c>
      <c r="H35" s="10">
        <f>SUM(F35:G35)</f>
        <v>1132166</v>
      </c>
      <c r="I35" s="25">
        <f>E35+E13+I13+M13+Q13</f>
        <v>100.00000000000001</v>
      </c>
      <c r="K35" s="35"/>
      <c r="L35" s="35"/>
      <c r="M35" s="35"/>
    </row>
    <row r="36" spans="1:9" s="28" customFormat="1" ht="11.25" customHeight="1">
      <c r="A36" s="14"/>
      <c r="B36" s="9"/>
      <c r="C36" s="10"/>
      <c r="D36" s="10"/>
      <c r="E36" s="207"/>
      <c r="F36" s="10"/>
      <c r="G36" s="10"/>
      <c r="H36" s="10"/>
      <c r="I36" s="25"/>
    </row>
    <row r="37" spans="1:9" ht="11.25" customHeight="1">
      <c r="A37" s="35" t="s">
        <v>60</v>
      </c>
      <c r="B37" s="50">
        <v>24</v>
      </c>
      <c r="C37" s="51">
        <v>18</v>
      </c>
      <c r="D37" s="51">
        <v>42</v>
      </c>
      <c r="E37" s="326">
        <f>D37/H37*100</f>
        <v>1.9626168224299065</v>
      </c>
      <c r="F37" s="52">
        <f aca="true" t="shared" si="1" ref="F37:G39">SUM(B37,B15,F15,J15,N15)</f>
        <v>1543</v>
      </c>
      <c r="G37" s="37">
        <f t="shared" si="1"/>
        <v>597</v>
      </c>
      <c r="H37" s="37">
        <f>SUM(F37:G37)</f>
        <v>2140</v>
      </c>
      <c r="I37" s="53">
        <f>E37+E15+I15+M15+Q15</f>
        <v>100.00000000000001</v>
      </c>
    </row>
    <row r="38" spans="1:9" ht="11.25" customHeight="1">
      <c r="A38" s="35" t="s">
        <v>61</v>
      </c>
      <c r="B38" s="50">
        <v>118</v>
      </c>
      <c r="C38" s="51">
        <v>52</v>
      </c>
      <c r="D38" s="51">
        <v>170</v>
      </c>
      <c r="E38" s="326">
        <f>D38/H38*100</f>
        <v>0.6859264041316979</v>
      </c>
      <c r="F38" s="52">
        <f t="shared" si="1"/>
        <v>16360</v>
      </c>
      <c r="G38" s="37">
        <f t="shared" si="1"/>
        <v>8424</v>
      </c>
      <c r="H38" s="37">
        <f>SUM(F38:G38)</f>
        <v>24784</v>
      </c>
      <c r="I38" s="53">
        <f>E38+E16+I16+M16+Q16</f>
        <v>100</v>
      </c>
    </row>
    <row r="39" spans="1:9" ht="11.25" customHeight="1">
      <c r="A39" s="5" t="s">
        <v>111</v>
      </c>
      <c r="B39" s="16">
        <f>SUM(B37:B38)</f>
        <v>142</v>
      </c>
      <c r="C39" s="17">
        <f>SUM(C37:C38)</f>
        <v>70</v>
      </c>
      <c r="D39" s="17">
        <f>SUM(B39:C39)</f>
        <v>212</v>
      </c>
      <c r="E39" s="327">
        <f>D39/H39*100</f>
        <v>0.7874015748031495</v>
      </c>
      <c r="F39" s="7">
        <f t="shared" si="1"/>
        <v>17903</v>
      </c>
      <c r="G39" s="7">
        <f t="shared" si="1"/>
        <v>9021</v>
      </c>
      <c r="H39" s="7">
        <f>SUM(F39:G39)</f>
        <v>26924</v>
      </c>
      <c r="I39" s="24">
        <f>E39+E17+I17+M17+Q17</f>
        <v>100</v>
      </c>
    </row>
    <row r="40" spans="1:9" ht="11.25" customHeight="1">
      <c r="A40" s="5"/>
      <c r="B40" s="19"/>
      <c r="C40" s="20"/>
      <c r="D40" s="20"/>
      <c r="E40" s="325"/>
      <c r="F40" s="10"/>
      <c r="G40" s="10"/>
      <c r="H40" s="10"/>
      <c r="I40" s="25"/>
    </row>
    <row r="41" spans="1:9" ht="11.25" customHeight="1">
      <c r="A41" s="5" t="s">
        <v>56</v>
      </c>
      <c r="B41" s="9">
        <v>165</v>
      </c>
      <c r="C41" s="12">
        <v>43</v>
      </c>
      <c r="D41" s="12">
        <v>208</v>
      </c>
      <c r="E41" s="207">
        <f>D41/H41*100</f>
        <v>1.0124610591900312</v>
      </c>
      <c r="F41" s="10">
        <f>SUM(B41,B19,F19,J19,N19)</f>
        <v>13723</v>
      </c>
      <c r="G41" s="12">
        <f>SUM(C41,C19,G19,K19,O19)</f>
        <v>6821</v>
      </c>
      <c r="H41" s="12">
        <f>SUM(F41:G41)</f>
        <v>20544</v>
      </c>
      <c r="I41" s="25">
        <f>E41+E19+I19+M19+Q19</f>
        <v>100</v>
      </c>
    </row>
    <row r="42" spans="1:9" ht="11.25" customHeight="1">
      <c r="A42" s="5"/>
      <c r="B42" s="6"/>
      <c r="C42" s="7"/>
      <c r="D42" s="7"/>
      <c r="E42" s="206"/>
      <c r="F42" s="7"/>
      <c r="G42" s="7"/>
      <c r="H42" s="7"/>
      <c r="I42" s="24"/>
    </row>
    <row r="43" spans="1:9" ht="11.25" customHeight="1">
      <c r="A43" s="14" t="s">
        <v>112</v>
      </c>
      <c r="B43" s="21">
        <f>SUM(B41,B39)</f>
        <v>307</v>
      </c>
      <c r="C43" s="22">
        <f>SUM(C41,C39)</f>
        <v>113</v>
      </c>
      <c r="D43" s="22">
        <f>SUM(B43:C43)</f>
        <v>420</v>
      </c>
      <c r="E43" s="328">
        <f>D43/H43*100</f>
        <v>0.8848066065559956</v>
      </c>
      <c r="F43" s="22">
        <f>SUM(B43,B21,F21,J21,N21)</f>
        <v>31626</v>
      </c>
      <c r="G43" s="22">
        <f>SUM(C43,C21,G21,K21,O21)</f>
        <v>15842</v>
      </c>
      <c r="H43" s="22">
        <f>SUM(F43:G43)</f>
        <v>47468</v>
      </c>
      <c r="I43" s="26">
        <f>E43+E21+I21+M21+Q21</f>
        <v>100</v>
      </c>
    </row>
    <row r="44" spans="2:9" ht="11.25" customHeight="1">
      <c r="B44" s="27"/>
      <c r="E44" s="329"/>
      <c r="F44" s="28"/>
      <c r="I44" s="53"/>
    </row>
    <row r="45" spans="1:9" ht="11.25" customHeight="1">
      <c r="A45" s="30" t="s">
        <v>41</v>
      </c>
      <c r="B45" s="39">
        <f>SUM(B43,B35)</f>
        <v>307</v>
      </c>
      <c r="C45" s="40">
        <f>SUM(C43,C35)</f>
        <v>113</v>
      </c>
      <c r="D45" s="40">
        <f>SUM(B45:C45)</f>
        <v>420</v>
      </c>
      <c r="E45" s="207">
        <f>D45/H45*100</f>
        <v>0.035604263695349574</v>
      </c>
      <c r="F45" s="41">
        <f>SUM(B45,B23,F23,J23,N23)</f>
        <v>605891</v>
      </c>
      <c r="G45" s="40">
        <f>SUM(C45,C23,G23,K23,O23)</f>
        <v>573743</v>
      </c>
      <c r="H45" s="40">
        <f>SUM(F45:G45)</f>
        <v>1179634</v>
      </c>
      <c r="I45" s="25">
        <f>E45+E23+I23+M23+Q23</f>
        <v>100</v>
      </c>
    </row>
  </sheetData>
  <sheetProtection/>
  <mergeCells count="1">
    <mergeCell ref="A2:Q2"/>
  </mergeCells>
  <printOptions horizontalCentered="1"/>
  <pageMargins left="0.3937007874015748" right="0.3937007874015748" top="0.7874015748031497" bottom="0.5905511811023623" header="0.5118110236220472" footer="0.5118110236220472"/>
  <pageSetup fitToHeight="1" fitToWidth="1" horizontalDpi="600" verticalDpi="600" orientation="landscape" paperSize="9" scale="91" r:id="rId2"/>
  <headerFooter alignWithMargins="0">
    <oddFooter>&amp;R&amp;A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H55"/>
  <sheetViews>
    <sheetView zoomScalePageLayoutView="0" workbookViewId="0" topLeftCell="A1">
      <selection activeCell="A58" sqref="A58"/>
    </sheetView>
  </sheetViews>
  <sheetFormatPr defaultColWidth="9.140625" defaultRowHeight="12.75"/>
  <cols>
    <col min="1" max="1" width="29.140625" style="1" bestFit="1" customWidth="1"/>
    <col min="2" max="6" width="9.57421875" style="2" customWidth="1"/>
    <col min="7" max="7" width="9.57421875" style="34" customWidth="1"/>
    <col min="8" max="8" width="9.57421875" style="1" customWidth="1"/>
    <col min="9" max="16384" width="9.140625" style="2" customWidth="1"/>
  </cols>
  <sheetData>
    <row r="1" ht="12">
      <c r="A1" s="31" t="s">
        <v>216</v>
      </c>
    </row>
    <row r="2" spans="1:8" ht="12">
      <c r="A2" s="402" t="s">
        <v>62</v>
      </c>
      <c r="B2" s="402"/>
      <c r="C2" s="402"/>
      <c r="D2" s="402"/>
      <c r="E2" s="402"/>
      <c r="F2" s="402"/>
      <c r="G2" s="402"/>
      <c r="H2" s="402"/>
    </row>
    <row r="3" spans="1:8" ht="12">
      <c r="A3" s="402" t="s">
        <v>63</v>
      </c>
      <c r="B3" s="402"/>
      <c r="C3" s="402"/>
      <c r="D3" s="402"/>
      <c r="E3" s="402"/>
      <c r="F3" s="402"/>
      <c r="G3" s="402"/>
      <c r="H3" s="402"/>
    </row>
    <row r="4" ht="12" thickBot="1"/>
    <row r="5" spans="1:8" ht="11.25">
      <c r="A5" s="150"/>
      <c r="B5" s="409" t="s">
        <v>15</v>
      </c>
      <c r="C5" s="410"/>
      <c r="D5" s="409" t="s">
        <v>19</v>
      </c>
      <c r="E5" s="410"/>
      <c r="F5" s="409" t="s">
        <v>54</v>
      </c>
      <c r="G5" s="410"/>
      <c r="H5" s="151"/>
    </row>
    <row r="6" spans="2:8" s="1" customFormat="1" ht="11.25">
      <c r="B6" s="152" t="s">
        <v>64</v>
      </c>
      <c r="C6" s="152" t="s">
        <v>65</v>
      </c>
      <c r="D6" s="152" t="s">
        <v>64</v>
      </c>
      <c r="E6" s="152" t="s">
        <v>65</v>
      </c>
      <c r="F6" s="152" t="s">
        <v>64</v>
      </c>
      <c r="G6" s="153" t="s">
        <v>65</v>
      </c>
      <c r="H6" s="154" t="s">
        <v>7</v>
      </c>
    </row>
    <row r="7" spans="2:8" s="1" customFormat="1" ht="11.25">
      <c r="B7" s="155" t="s">
        <v>66</v>
      </c>
      <c r="C7" s="155" t="s">
        <v>67</v>
      </c>
      <c r="D7" s="155" t="s">
        <v>68</v>
      </c>
      <c r="E7" s="155" t="s">
        <v>67</v>
      </c>
      <c r="F7" s="155" t="s">
        <v>69</v>
      </c>
      <c r="G7" s="156" t="s">
        <v>67</v>
      </c>
      <c r="H7" s="154" t="s">
        <v>70</v>
      </c>
    </row>
    <row r="8" spans="2:8" s="1" customFormat="1" ht="11.25">
      <c r="B8" s="155" t="s">
        <v>10</v>
      </c>
      <c r="C8" s="155" t="s">
        <v>66</v>
      </c>
      <c r="D8" s="155" t="s">
        <v>10</v>
      </c>
      <c r="E8" s="155" t="s">
        <v>68</v>
      </c>
      <c r="F8" s="155" t="s">
        <v>10</v>
      </c>
      <c r="G8" s="156" t="s">
        <v>71</v>
      </c>
      <c r="H8" s="154" t="s">
        <v>69</v>
      </c>
    </row>
    <row r="9" spans="2:8" s="1" customFormat="1" ht="11.25">
      <c r="B9" s="155"/>
      <c r="C9" s="155" t="s">
        <v>10</v>
      </c>
      <c r="D9" s="155"/>
      <c r="E9" s="155" t="s">
        <v>10</v>
      </c>
      <c r="F9" s="155"/>
      <c r="G9" s="156" t="s">
        <v>10</v>
      </c>
      <c r="H9" s="154" t="s">
        <v>10</v>
      </c>
    </row>
    <row r="10" spans="1:8" s="131" customFormat="1" ht="12">
      <c r="A10" s="157" t="s">
        <v>72</v>
      </c>
      <c r="B10" s="304"/>
      <c r="C10" s="307"/>
      <c r="D10" s="307"/>
      <c r="E10" s="307"/>
      <c r="F10" s="308"/>
      <c r="G10" s="309"/>
      <c r="H10" s="157"/>
    </row>
    <row r="11" spans="1:8" ht="11.25">
      <c r="A11" s="1" t="s">
        <v>73</v>
      </c>
      <c r="B11" s="134">
        <v>44765</v>
      </c>
      <c r="C11" s="310">
        <v>413</v>
      </c>
      <c r="D11" s="310">
        <v>73744</v>
      </c>
      <c r="E11" s="310">
        <v>4219</v>
      </c>
      <c r="F11" s="56">
        <v>64231</v>
      </c>
      <c r="G11" s="56">
        <v>3599</v>
      </c>
      <c r="H11" s="135">
        <f>SUM(B11:G11)</f>
        <v>190971</v>
      </c>
    </row>
    <row r="12" spans="1:8" ht="11.25">
      <c r="A12" s="1" t="s">
        <v>114</v>
      </c>
      <c r="B12" s="134">
        <v>13130</v>
      </c>
      <c r="C12" s="310">
        <v>93</v>
      </c>
      <c r="D12" s="310">
        <v>23077</v>
      </c>
      <c r="E12" s="310">
        <v>1284</v>
      </c>
      <c r="F12" s="56">
        <v>26180</v>
      </c>
      <c r="G12" s="56">
        <v>901</v>
      </c>
      <c r="H12" s="135">
        <f>SUM(B12:G12)</f>
        <v>64665</v>
      </c>
    </row>
    <row r="13" spans="1:8" ht="11.25">
      <c r="A13" s="1" t="s">
        <v>74</v>
      </c>
      <c r="B13" s="134">
        <v>17042</v>
      </c>
      <c r="C13" s="310">
        <v>100</v>
      </c>
      <c r="D13" s="310">
        <v>29036</v>
      </c>
      <c r="E13" s="310">
        <v>1548</v>
      </c>
      <c r="F13" s="56">
        <v>28657</v>
      </c>
      <c r="G13" s="56">
        <v>1296</v>
      </c>
      <c r="H13" s="135">
        <f>SUM(B13:G13)</f>
        <v>77679</v>
      </c>
    </row>
    <row r="14" spans="1:8" s="143" customFormat="1" ht="12">
      <c r="A14" s="143" t="s">
        <v>7</v>
      </c>
      <c r="B14" s="140">
        <v>74937</v>
      </c>
      <c r="C14" s="311">
        <v>606</v>
      </c>
      <c r="D14" s="311">
        <v>125857</v>
      </c>
      <c r="E14" s="311">
        <v>7051</v>
      </c>
      <c r="F14" s="311">
        <v>119068</v>
      </c>
      <c r="G14" s="311">
        <v>5796</v>
      </c>
      <c r="H14" s="141">
        <f>SUM(H11:H13)</f>
        <v>333315</v>
      </c>
    </row>
    <row r="15" spans="2:8" s="1" customFormat="1" ht="11.25">
      <c r="B15" s="134"/>
      <c r="C15" s="310"/>
      <c r="D15" s="310"/>
      <c r="E15" s="310"/>
      <c r="F15" s="310"/>
      <c r="G15" s="56"/>
      <c r="H15" s="135"/>
    </row>
    <row r="16" spans="1:8" s="131" customFormat="1" ht="12">
      <c r="A16" s="131" t="s">
        <v>75</v>
      </c>
      <c r="B16" s="158"/>
      <c r="C16" s="312"/>
      <c r="D16" s="312"/>
      <c r="E16" s="312"/>
      <c r="F16" s="312"/>
      <c r="G16" s="313"/>
      <c r="H16" s="194"/>
    </row>
    <row r="17" spans="1:8" ht="11.25">
      <c r="A17" s="1" t="s">
        <v>76</v>
      </c>
      <c r="B17" s="134">
        <v>23276</v>
      </c>
      <c r="C17" s="310">
        <v>35</v>
      </c>
      <c r="D17" s="310">
        <v>38419</v>
      </c>
      <c r="E17" s="310">
        <v>1219</v>
      </c>
      <c r="F17" s="310">
        <v>30057</v>
      </c>
      <c r="G17" s="56">
        <v>752</v>
      </c>
      <c r="H17" s="135">
        <f>SUM(B17:G17)</f>
        <v>93758</v>
      </c>
    </row>
    <row r="18" spans="1:8" ht="11.25">
      <c r="A18" s="1" t="s">
        <v>77</v>
      </c>
      <c r="B18" s="134">
        <v>18427</v>
      </c>
      <c r="C18" s="310">
        <v>132</v>
      </c>
      <c r="D18" s="310">
        <v>31778</v>
      </c>
      <c r="E18" s="310">
        <v>1645</v>
      </c>
      <c r="F18" s="310">
        <v>33341</v>
      </c>
      <c r="G18" s="56">
        <v>1019</v>
      </c>
      <c r="H18" s="135">
        <f>SUM(B18:G18)</f>
        <v>86342</v>
      </c>
    </row>
    <row r="19" spans="1:8" s="143" customFormat="1" ht="12">
      <c r="A19" s="143" t="s">
        <v>7</v>
      </c>
      <c r="B19" s="140">
        <v>41703</v>
      </c>
      <c r="C19" s="311">
        <v>167</v>
      </c>
      <c r="D19" s="311">
        <v>70197</v>
      </c>
      <c r="E19" s="311">
        <v>2864</v>
      </c>
      <c r="F19" s="311">
        <v>63398</v>
      </c>
      <c r="G19" s="311">
        <v>1771</v>
      </c>
      <c r="H19" s="141">
        <f>SUM(H17:H18)</f>
        <v>180100</v>
      </c>
    </row>
    <row r="20" spans="2:8" s="1" customFormat="1" ht="11.25">
      <c r="B20" s="134"/>
      <c r="C20" s="310"/>
      <c r="D20" s="310"/>
      <c r="E20" s="310"/>
      <c r="F20" s="310"/>
      <c r="G20" s="56"/>
      <c r="H20" s="135"/>
    </row>
    <row r="21" spans="1:8" s="131" customFormat="1" ht="12">
      <c r="A21" s="131" t="s">
        <v>78</v>
      </c>
      <c r="B21" s="316">
        <v>13701</v>
      </c>
      <c r="C21" s="316">
        <v>142</v>
      </c>
      <c r="D21" s="316">
        <v>18654</v>
      </c>
      <c r="E21" s="316">
        <v>616</v>
      </c>
      <c r="F21" s="316">
        <v>15017</v>
      </c>
      <c r="G21" s="316">
        <v>689</v>
      </c>
      <c r="H21" s="305">
        <f>SUM(B21:G21)</f>
        <v>48819</v>
      </c>
    </row>
    <row r="22" spans="2:8" s="1" customFormat="1" ht="11.25">
      <c r="B22" s="120"/>
      <c r="C22" s="314"/>
      <c r="D22" s="314"/>
      <c r="E22" s="314"/>
      <c r="F22" s="314"/>
      <c r="G22" s="56"/>
      <c r="H22" s="135"/>
    </row>
    <row r="23" spans="1:8" s="131" customFormat="1" ht="12">
      <c r="A23" s="131" t="s">
        <v>79</v>
      </c>
      <c r="B23" s="158"/>
      <c r="C23" s="312"/>
      <c r="D23" s="312"/>
      <c r="E23" s="312"/>
      <c r="F23" s="312"/>
      <c r="G23" s="313"/>
      <c r="H23" s="194"/>
    </row>
    <row r="24" spans="1:8" ht="11.25">
      <c r="A24" s="1" t="s">
        <v>80</v>
      </c>
      <c r="B24" s="134">
        <v>8998</v>
      </c>
      <c r="C24" s="310">
        <v>89</v>
      </c>
      <c r="D24" s="310">
        <v>16026</v>
      </c>
      <c r="E24" s="310">
        <v>1175</v>
      </c>
      <c r="F24" s="310">
        <v>21333</v>
      </c>
      <c r="G24" s="56">
        <v>1183</v>
      </c>
      <c r="H24" s="135">
        <f aca="true" t="shared" si="0" ref="H24:H31">SUM(B24:G24)</f>
        <v>48804</v>
      </c>
    </row>
    <row r="25" spans="1:8" ht="11.25">
      <c r="A25" s="1" t="s">
        <v>81</v>
      </c>
      <c r="B25" s="134">
        <v>1955</v>
      </c>
      <c r="C25" s="310">
        <v>6</v>
      </c>
      <c r="D25" s="310">
        <v>3288</v>
      </c>
      <c r="E25" s="310">
        <v>188</v>
      </c>
      <c r="F25" s="310">
        <v>2907</v>
      </c>
      <c r="G25" s="56">
        <v>98</v>
      </c>
      <c r="H25" s="135">
        <f t="shared" si="0"/>
        <v>8442</v>
      </c>
    </row>
    <row r="26" spans="1:8" ht="11.25">
      <c r="A26" s="1" t="s">
        <v>82</v>
      </c>
      <c r="B26" s="134">
        <v>3915</v>
      </c>
      <c r="C26" s="310">
        <v>45</v>
      </c>
      <c r="D26" s="310">
        <v>6881</v>
      </c>
      <c r="E26" s="310">
        <v>402</v>
      </c>
      <c r="F26" s="310">
        <v>5878</v>
      </c>
      <c r="G26" s="56">
        <v>308</v>
      </c>
      <c r="H26" s="135">
        <f t="shared" si="0"/>
        <v>17429</v>
      </c>
    </row>
    <row r="27" spans="1:8" ht="11.25">
      <c r="A27" s="1" t="s">
        <v>83</v>
      </c>
      <c r="B27" s="134">
        <v>11752</v>
      </c>
      <c r="C27" s="310">
        <v>97</v>
      </c>
      <c r="D27" s="310">
        <v>19484</v>
      </c>
      <c r="E27" s="310">
        <v>1339</v>
      </c>
      <c r="F27" s="310">
        <v>21263</v>
      </c>
      <c r="G27" s="56">
        <v>948</v>
      </c>
      <c r="H27" s="135">
        <f t="shared" si="0"/>
        <v>54883</v>
      </c>
    </row>
    <row r="28" spans="1:8" ht="11.25">
      <c r="A28" s="1" t="s">
        <v>84</v>
      </c>
      <c r="B28" s="134">
        <v>4703</v>
      </c>
      <c r="C28" s="310">
        <v>54</v>
      </c>
      <c r="D28" s="310">
        <v>8111</v>
      </c>
      <c r="E28" s="310">
        <v>500</v>
      </c>
      <c r="F28" s="310">
        <v>6676</v>
      </c>
      <c r="G28" s="56">
        <v>392</v>
      </c>
      <c r="H28" s="135">
        <f t="shared" si="0"/>
        <v>20436</v>
      </c>
    </row>
    <row r="29" spans="1:8" ht="11.25">
      <c r="A29" s="1" t="s">
        <v>85</v>
      </c>
      <c r="B29" s="134">
        <v>5880</v>
      </c>
      <c r="C29" s="310">
        <v>74</v>
      </c>
      <c r="D29" s="310">
        <v>9894</v>
      </c>
      <c r="E29" s="310">
        <v>731</v>
      </c>
      <c r="F29" s="310">
        <v>8932</v>
      </c>
      <c r="G29" s="56">
        <v>824</v>
      </c>
      <c r="H29" s="135">
        <f t="shared" si="0"/>
        <v>26335</v>
      </c>
    </row>
    <row r="30" spans="1:8" ht="11.25">
      <c r="A30" s="1" t="s">
        <v>86</v>
      </c>
      <c r="B30" s="134">
        <v>3260</v>
      </c>
      <c r="C30" s="310">
        <v>0</v>
      </c>
      <c r="D30" s="310">
        <v>5709</v>
      </c>
      <c r="E30" s="310">
        <v>105</v>
      </c>
      <c r="F30" s="310">
        <v>3708</v>
      </c>
      <c r="G30" s="56">
        <v>55</v>
      </c>
      <c r="H30" s="135">
        <f t="shared" si="0"/>
        <v>12837</v>
      </c>
    </row>
    <row r="31" spans="1:8" ht="11.25">
      <c r="A31" s="1" t="s">
        <v>87</v>
      </c>
      <c r="B31" s="134">
        <v>1573</v>
      </c>
      <c r="C31" s="310">
        <v>8</v>
      </c>
      <c r="D31" s="310">
        <v>2670</v>
      </c>
      <c r="E31" s="310">
        <v>327</v>
      </c>
      <c r="F31" s="310">
        <v>3129</v>
      </c>
      <c r="G31" s="56">
        <v>191</v>
      </c>
      <c r="H31" s="135">
        <f t="shared" si="0"/>
        <v>7898</v>
      </c>
    </row>
    <row r="32" spans="1:8" s="143" customFormat="1" ht="12">
      <c r="A32" s="143" t="s">
        <v>7</v>
      </c>
      <c r="B32" s="140">
        <v>42036</v>
      </c>
      <c r="C32" s="311">
        <v>373</v>
      </c>
      <c r="D32" s="311">
        <v>72063</v>
      </c>
      <c r="E32" s="311">
        <v>4767</v>
      </c>
      <c r="F32" s="311">
        <v>73826</v>
      </c>
      <c r="G32" s="311">
        <v>3999</v>
      </c>
      <c r="H32" s="141">
        <f>SUM(H24:H31)</f>
        <v>197064</v>
      </c>
    </row>
    <row r="33" spans="2:8" s="1" customFormat="1" ht="11.25">
      <c r="B33" s="134"/>
      <c r="C33" s="310"/>
      <c r="D33" s="310"/>
      <c r="E33" s="310"/>
      <c r="F33" s="310"/>
      <c r="G33" s="56"/>
      <c r="H33" s="135"/>
    </row>
    <row r="34" spans="1:8" s="131" customFormat="1" ht="12">
      <c r="A34" s="131" t="s">
        <v>88</v>
      </c>
      <c r="B34" s="158"/>
      <c r="C34" s="312"/>
      <c r="D34" s="312"/>
      <c r="E34" s="312"/>
      <c r="F34" s="312"/>
      <c r="G34" s="313"/>
      <c r="H34" s="194"/>
    </row>
    <row r="35" spans="1:8" ht="11.25">
      <c r="A35" s="1" t="s">
        <v>89</v>
      </c>
      <c r="B35" s="134">
        <v>11090</v>
      </c>
      <c r="C35" s="310">
        <v>69</v>
      </c>
      <c r="D35" s="310">
        <v>19323</v>
      </c>
      <c r="E35" s="310">
        <v>804</v>
      </c>
      <c r="F35" s="310">
        <v>21788</v>
      </c>
      <c r="G35" s="56">
        <v>792</v>
      </c>
      <c r="H35" s="135">
        <f aca="true" t="shared" si="1" ref="H35:H40">SUM(B35:G35)</f>
        <v>53866</v>
      </c>
    </row>
    <row r="36" spans="1:8" ht="11.25">
      <c r="A36" s="1" t="s">
        <v>90</v>
      </c>
      <c r="B36" s="134">
        <v>7221</v>
      </c>
      <c r="C36" s="310">
        <v>51</v>
      </c>
      <c r="D36" s="310">
        <v>12455</v>
      </c>
      <c r="E36" s="310">
        <v>676</v>
      </c>
      <c r="F36" s="310">
        <v>11088</v>
      </c>
      <c r="G36" s="56">
        <v>381</v>
      </c>
      <c r="H36" s="135">
        <f t="shared" si="1"/>
        <v>31872</v>
      </c>
    </row>
    <row r="37" spans="1:8" ht="11.25">
      <c r="A37" s="1" t="s">
        <v>91</v>
      </c>
      <c r="B37" s="134">
        <v>2993</v>
      </c>
      <c r="C37" s="310">
        <v>2</v>
      </c>
      <c r="D37" s="310">
        <v>5013</v>
      </c>
      <c r="E37" s="310">
        <v>288</v>
      </c>
      <c r="F37" s="310">
        <v>6180</v>
      </c>
      <c r="G37" s="56">
        <v>0</v>
      </c>
      <c r="H37" s="135">
        <f t="shared" si="1"/>
        <v>14476</v>
      </c>
    </row>
    <row r="38" spans="1:8" ht="11.25">
      <c r="A38" s="1" t="s">
        <v>92</v>
      </c>
      <c r="B38" s="134">
        <v>21933</v>
      </c>
      <c r="C38" s="310">
        <v>230</v>
      </c>
      <c r="D38" s="310">
        <v>37615</v>
      </c>
      <c r="E38" s="310">
        <v>1995</v>
      </c>
      <c r="F38" s="310">
        <v>34711</v>
      </c>
      <c r="G38" s="56">
        <v>2206</v>
      </c>
      <c r="H38" s="135">
        <f t="shared" si="1"/>
        <v>98690</v>
      </c>
    </row>
    <row r="39" spans="1:8" ht="11.25">
      <c r="A39" s="1" t="s">
        <v>93</v>
      </c>
      <c r="B39" s="134">
        <v>4640</v>
      </c>
      <c r="C39" s="310">
        <v>36</v>
      </c>
      <c r="D39" s="310">
        <v>8264</v>
      </c>
      <c r="E39" s="310">
        <v>384</v>
      </c>
      <c r="F39" s="310">
        <v>7026</v>
      </c>
      <c r="G39" s="56">
        <v>205</v>
      </c>
      <c r="H39" s="135">
        <f t="shared" si="1"/>
        <v>20555</v>
      </c>
    </row>
    <row r="40" spans="1:8" ht="11.25">
      <c r="A40" s="1" t="s">
        <v>94</v>
      </c>
      <c r="B40" s="134">
        <v>10429</v>
      </c>
      <c r="C40" s="310">
        <v>76</v>
      </c>
      <c r="D40" s="310">
        <v>17915</v>
      </c>
      <c r="E40" s="310">
        <v>1130</v>
      </c>
      <c r="F40" s="310">
        <v>18472</v>
      </c>
      <c r="G40" s="56">
        <v>1040</v>
      </c>
      <c r="H40" s="135">
        <f t="shared" si="1"/>
        <v>49062</v>
      </c>
    </row>
    <row r="41" spans="1:8" s="143" customFormat="1" ht="12">
      <c r="A41" s="143" t="s">
        <v>7</v>
      </c>
      <c r="B41" s="140">
        <v>58306</v>
      </c>
      <c r="C41" s="311">
        <v>464</v>
      </c>
      <c r="D41" s="311">
        <v>100585</v>
      </c>
      <c r="E41" s="311">
        <v>5277</v>
      </c>
      <c r="F41" s="311">
        <v>99265</v>
      </c>
      <c r="G41" s="311">
        <v>4624</v>
      </c>
      <c r="H41" s="141">
        <f>SUM(H35:H40)</f>
        <v>268521</v>
      </c>
    </row>
    <row r="42" spans="2:8" s="1" customFormat="1" ht="11.25">
      <c r="B42" s="134"/>
      <c r="C42" s="310"/>
      <c r="D42" s="310"/>
      <c r="E42" s="310"/>
      <c r="F42" s="310"/>
      <c r="G42" s="56"/>
      <c r="H42" s="135"/>
    </row>
    <row r="43" spans="1:8" s="131" customFormat="1" ht="12">
      <c r="A43" s="131" t="s">
        <v>95</v>
      </c>
      <c r="B43" s="134"/>
      <c r="C43" s="310"/>
      <c r="D43" s="310"/>
      <c r="E43" s="310"/>
      <c r="F43" s="310"/>
      <c r="G43" s="56"/>
      <c r="H43" s="135"/>
    </row>
    <row r="44" spans="1:8" ht="11.25">
      <c r="A44" s="1" t="s">
        <v>96</v>
      </c>
      <c r="B44" s="134">
        <v>66</v>
      </c>
      <c r="C44" s="310">
        <v>0</v>
      </c>
      <c r="D44" s="310">
        <v>54</v>
      </c>
      <c r="E44" s="310">
        <v>0</v>
      </c>
      <c r="F44" s="310">
        <v>0</v>
      </c>
      <c r="G44" s="56">
        <v>0</v>
      </c>
      <c r="H44" s="135">
        <f>SUM(B44:G44)</f>
        <v>120</v>
      </c>
    </row>
    <row r="45" spans="1:8" s="143" customFormat="1" ht="12">
      <c r="A45" s="143" t="s">
        <v>7</v>
      </c>
      <c r="B45" s="159">
        <v>66</v>
      </c>
      <c r="C45" s="315">
        <v>0</v>
      </c>
      <c r="D45" s="315">
        <v>54</v>
      </c>
      <c r="E45" s="315">
        <v>0</v>
      </c>
      <c r="F45" s="315">
        <v>0</v>
      </c>
      <c r="G45" s="315">
        <v>0</v>
      </c>
      <c r="H45" s="306">
        <f>SUM(H44)</f>
        <v>120</v>
      </c>
    </row>
    <row r="46" spans="2:8" s="1" customFormat="1" ht="11.25">
      <c r="B46" s="134"/>
      <c r="C46" s="310"/>
      <c r="D46" s="310"/>
      <c r="E46" s="310"/>
      <c r="F46" s="310"/>
      <c r="G46" s="56"/>
      <c r="H46" s="135"/>
    </row>
    <row r="47" spans="1:8" s="131" customFormat="1" ht="12">
      <c r="A47" s="131" t="s">
        <v>97</v>
      </c>
      <c r="B47" s="158"/>
      <c r="C47" s="312"/>
      <c r="D47" s="312"/>
      <c r="E47" s="312"/>
      <c r="F47" s="312"/>
      <c r="G47" s="313"/>
      <c r="H47" s="194"/>
    </row>
    <row r="48" spans="1:8" ht="11.25">
      <c r="A48" s="1" t="s">
        <v>98</v>
      </c>
      <c r="B48" s="134">
        <v>15075</v>
      </c>
      <c r="C48" s="310">
        <v>240</v>
      </c>
      <c r="D48" s="310">
        <v>26209</v>
      </c>
      <c r="E48" s="310">
        <v>2114</v>
      </c>
      <c r="F48" s="310">
        <v>30005</v>
      </c>
      <c r="G48" s="56">
        <v>1570</v>
      </c>
      <c r="H48" s="135">
        <f>SUM(B48:G48)</f>
        <v>75213</v>
      </c>
    </row>
    <row r="49" spans="1:8" ht="11.25">
      <c r="A49" s="1" t="s">
        <v>99</v>
      </c>
      <c r="B49" s="134">
        <v>9250</v>
      </c>
      <c r="C49" s="310">
        <v>102</v>
      </c>
      <c r="D49" s="310">
        <v>16097</v>
      </c>
      <c r="E49" s="310">
        <v>1214</v>
      </c>
      <c r="F49" s="310">
        <v>15928</v>
      </c>
      <c r="G49" s="56">
        <v>1518</v>
      </c>
      <c r="H49" s="135">
        <f>SUM(B49:G49)</f>
        <v>44109</v>
      </c>
    </row>
    <row r="50" spans="1:8" ht="11.25">
      <c r="A50" s="1" t="s">
        <v>100</v>
      </c>
      <c r="B50" s="134">
        <v>7361</v>
      </c>
      <c r="C50" s="310">
        <v>46</v>
      </c>
      <c r="D50" s="310">
        <v>12559</v>
      </c>
      <c r="E50" s="310">
        <v>881</v>
      </c>
      <c r="F50" s="310">
        <v>10949</v>
      </c>
      <c r="G50" s="56">
        <v>577</v>
      </c>
      <c r="H50" s="135">
        <f>SUM(B50:G50)</f>
        <v>32373</v>
      </c>
    </row>
    <row r="51" spans="1:8" s="143" customFormat="1" ht="12">
      <c r="A51" s="143" t="s">
        <v>7</v>
      </c>
      <c r="B51" s="140">
        <v>31686</v>
      </c>
      <c r="C51" s="311">
        <v>388</v>
      </c>
      <c r="D51" s="311">
        <v>54865</v>
      </c>
      <c r="E51" s="311">
        <v>4209</v>
      </c>
      <c r="F51" s="311">
        <v>56882</v>
      </c>
      <c r="G51" s="311">
        <v>3665</v>
      </c>
      <c r="H51" s="141">
        <f>SUM(H48:H50)</f>
        <v>151695</v>
      </c>
    </row>
    <row r="52" spans="2:8" s="1" customFormat="1" ht="11.25">
      <c r="B52" s="134"/>
      <c r="C52" s="310"/>
      <c r="D52" s="310"/>
      <c r="E52" s="310"/>
      <c r="F52" s="310"/>
      <c r="G52" s="56"/>
      <c r="H52" s="135"/>
    </row>
    <row r="53" spans="1:8" s="131" customFormat="1" ht="12">
      <c r="A53" s="160" t="s">
        <v>41</v>
      </c>
      <c r="B53" s="159">
        <f aca="true" t="shared" si="2" ref="B53:H53">SUM(B51,B45,B41,B32,B21,B19,B14)</f>
        <v>262435</v>
      </c>
      <c r="C53" s="315">
        <f t="shared" si="2"/>
        <v>2140</v>
      </c>
      <c r="D53" s="315">
        <f t="shared" si="2"/>
        <v>442275</v>
      </c>
      <c r="E53" s="315">
        <f t="shared" si="2"/>
        <v>24784</v>
      </c>
      <c r="F53" s="315">
        <f t="shared" si="2"/>
        <v>427456</v>
      </c>
      <c r="G53" s="315">
        <f t="shared" si="2"/>
        <v>20544</v>
      </c>
      <c r="H53" s="306">
        <f t="shared" si="2"/>
        <v>1179634</v>
      </c>
    </row>
    <row r="54" ht="11.25">
      <c r="G54" s="59"/>
    </row>
    <row r="55" spans="1:8" ht="11.25">
      <c r="A55" s="408"/>
      <c r="B55" s="408"/>
      <c r="C55" s="408"/>
      <c r="D55" s="408"/>
      <c r="E55" s="408"/>
      <c r="F55" s="408"/>
      <c r="G55" s="408"/>
      <c r="H55" s="408"/>
    </row>
  </sheetData>
  <sheetProtection/>
  <mergeCells count="6">
    <mergeCell ref="A2:H2"/>
    <mergeCell ref="A3:H3"/>
    <mergeCell ref="A55:H55"/>
    <mergeCell ref="B5:C5"/>
    <mergeCell ref="D5:E5"/>
    <mergeCell ref="F5:G5"/>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dimension ref="A1:V98"/>
  <sheetViews>
    <sheetView zoomScalePageLayoutView="0" workbookViewId="0" topLeftCell="A1">
      <selection activeCell="A80" sqref="A80"/>
    </sheetView>
  </sheetViews>
  <sheetFormatPr defaultColWidth="9.140625" defaultRowHeight="12.75"/>
  <cols>
    <col min="1" max="1" width="14.140625" style="1" customWidth="1"/>
    <col min="2" max="3" width="7.140625" style="2" customWidth="1"/>
    <col min="4" max="4" width="7.7109375" style="2" customWidth="1"/>
    <col min="5" max="7" width="7.140625" style="2" customWidth="1"/>
    <col min="8" max="8" width="8.7109375" style="2" customWidth="1"/>
    <col min="9" max="12" width="7.140625" style="2" customWidth="1"/>
    <col min="13" max="13" width="7.7109375" style="2" customWidth="1"/>
    <col min="14" max="16" width="7.140625" style="2" customWidth="1"/>
    <col min="17" max="17" width="7.140625" style="34" customWidth="1"/>
    <col min="18" max="18" width="8.7109375" style="34" customWidth="1"/>
    <col min="19" max="19" width="8.00390625" style="34" customWidth="1"/>
    <col min="20" max="22" width="8.7109375" style="2" customWidth="1"/>
    <col min="23" max="16384" width="9.140625" style="2" customWidth="1"/>
  </cols>
  <sheetData>
    <row r="1" ht="12">
      <c r="A1" s="31" t="s">
        <v>216</v>
      </c>
    </row>
    <row r="2" spans="1:22" ht="12">
      <c r="A2" s="402" t="s">
        <v>115</v>
      </c>
      <c r="B2" s="402"/>
      <c r="C2" s="402"/>
      <c r="D2" s="402"/>
      <c r="E2" s="402"/>
      <c r="F2" s="402"/>
      <c r="G2" s="402"/>
      <c r="H2" s="402"/>
      <c r="I2" s="402"/>
      <c r="J2" s="402"/>
      <c r="K2" s="402"/>
      <c r="L2" s="402"/>
      <c r="M2" s="402"/>
      <c r="N2" s="402"/>
      <c r="O2" s="402"/>
      <c r="P2" s="402"/>
      <c r="Q2" s="402"/>
      <c r="R2" s="402"/>
      <c r="S2" s="402"/>
      <c r="T2" s="402"/>
      <c r="U2" s="402"/>
      <c r="V2" s="402"/>
    </row>
    <row r="3" spans="1:22" ht="12">
      <c r="A3" s="402" t="s">
        <v>116</v>
      </c>
      <c r="B3" s="402"/>
      <c r="C3" s="402"/>
      <c r="D3" s="402"/>
      <c r="E3" s="402"/>
      <c r="F3" s="402"/>
      <c r="G3" s="402"/>
      <c r="H3" s="402"/>
      <c r="I3" s="402"/>
      <c r="J3" s="402"/>
      <c r="K3" s="402"/>
      <c r="L3" s="402"/>
      <c r="M3" s="402"/>
      <c r="N3" s="402"/>
      <c r="O3" s="402"/>
      <c r="P3" s="402"/>
      <c r="Q3" s="402"/>
      <c r="R3" s="402"/>
      <c r="S3" s="402"/>
      <c r="T3" s="402"/>
      <c r="U3" s="402"/>
      <c r="V3" s="402"/>
    </row>
    <row r="4" ht="12" thickBot="1"/>
    <row r="5" spans="1:22" ht="11.25">
      <c r="A5" s="161"/>
      <c r="B5" s="162" t="s">
        <v>15</v>
      </c>
      <c r="C5" s="163"/>
      <c r="D5" s="163"/>
      <c r="E5" s="164"/>
      <c r="F5" s="163"/>
      <c r="G5" s="163"/>
      <c r="H5" s="162" t="s">
        <v>19</v>
      </c>
      <c r="I5" s="163"/>
      <c r="J5" s="163"/>
      <c r="K5" s="164"/>
      <c r="L5" s="163"/>
      <c r="M5" s="163"/>
      <c r="N5" s="162" t="s">
        <v>54</v>
      </c>
      <c r="O5" s="163"/>
      <c r="P5" s="163"/>
      <c r="Q5" s="164"/>
      <c r="R5" s="163"/>
      <c r="S5" s="163"/>
      <c r="T5" s="162" t="s">
        <v>7</v>
      </c>
      <c r="U5" s="163"/>
      <c r="V5" s="163"/>
    </row>
    <row r="6" spans="1:22" ht="11.25">
      <c r="A6" s="165"/>
      <c r="B6" s="166" t="s">
        <v>101</v>
      </c>
      <c r="C6" s="167"/>
      <c r="D6" s="167"/>
      <c r="E6" s="166" t="s">
        <v>102</v>
      </c>
      <c r="F6" s="167"/>
      <c r="G6" s="168"/>
      <c r="H6" s="166" t="s">
        <v>101</v>
      </c>
      <c r="I6" s="167"/>
      <c r="J6" s="167"/>
      <c r="K6" s="166" t="s">
        <v>102</v>
      </c>
      <c r="L6" s="167"/>
      <c r="M6" s="168"/>
      <c r="N6" s="166" t="s">
        <v>101</v>
      </c>
      <c r="O6" s="167"/>
      <c r="P6" s="167"/>
      <c r="Q6" s="411" t="s">
        <v>102</v>
      </c>
      <c r="R6" s="412"/>
      <c r="S6" s="413"/>
      <c r="T6" s="169"/>
      <c r="U6" s="170"/>
      <c r="V6" s="170"/>
    </row>
    <row r="7" spans="1:22" ht="11.25">
      <c r="A7" s="171" t="s">
        <v>103</v>
      </c>
      <c r="B7" s="172" t="s">
        <v>51</v>
      </c>
      <c r="C7" s="173" t="s">
        <v>52</v>
      </c>
      <c r="D7" s="173" t="s">
        <v>53</v>
      </c>
      <c r="E7" s="172" t="s">
        <v>51</v>
      </c>
      <c r="F7" s="173" t="s">
        <v>52</v>
      </c>
      <c r="G7" s="173" t="s">
        <v>53</v>
      </c>
      <c r="H7" s="172" t="s">
        <v>51</v>
      </c>
      <c r="I7" s="173" t="s">
        <v>52</v>
      </c>
      <c r="J7" s="173" t="s">
        <v>53</v>
      </c>
      <c r="K7" s="172" t="s">
        <v>51</v>
      </c>
      <c r="L7" s="173" t="s">
        <v>52</v>
      </c>
      <c r="M7" s="173" t="s">
        <v>53</v>
      </c>
      <c r="N7" s="172" t="s">
        <v>51</v>
      </c>
      <c r="O7" s="173" t="s">
        <v>52</v>
      </c>
      <c r="P7" s="173" t="s">
        <v>53</v>
      </c>
      <c r="Q7" s="174" t="s">
        <v>51</v>
      </c>
      <c r="R7" s="175" t="s">
        <v>52</v>
      </c>
      <c r="S7" s="175" t="s">
        <v>53</v>
      </c>
      <c r="T7" s="176" t="s">
        <v>51</v>
      </c>
      <c r="U7" s="177" t="s">
        <v>52</v>
      </c>
      <c r="V7" s="177" t="s">
        <v>53</v>
      </c>
    </row>
    <row r="8" spans="1:22" ht="6.75" customHeight="1">
      <c r="A8" s="177"/>
      <c r="B8" s="176"/>
      <c r="C8" s="177"/>
      <c r="D8" s="177"/>
      <c r="E8" s="176"/>
      <c r="F8" s="177"/>
      <c r="G8" s="177"/>
      <c r="H8" s="176"/>
      <c r="I8" s="177"/>
      <c r="J8" s="177"/>
      <c r="K8" s="176"/>
      <c r="L8" s="177"/>
      <c r="M8" s="177"/>
      <c r="N8" s="176"/>
      <c r="O8" s="177"/>
      <c r="P8" s="177"/>
      <c r="Q8" s="178"/>
      <c r="R8" s="179"/>
      <c r="S8" s="179"/>
      <c r="T8" s="176"/>
      <c r="U8" s="177"/>
      <c r="V8" s="177"/>
    </row>
    <row r="9" spans="1:22" ht="11.25">
      <c r="A9" s="180" t="s">
        <v>217</v>
      </c>
      <c r="B9" s="181">
        <v>21166</v>
      </c>
      <c r="C9" s="52">
        <v>20247</v>
      </c>
      <c r="D9" s="52">
        <v>41413</v>
      </c>
      <c r="E9" s="182">
        <v>56</v>
      </c>
      <c r="F9" s="165">
        <v>36</v>
      </c>
      <c r="G9" s="183">
        <v>92</v>
      </c>
      <c r="H9" s="182"/>
      <c r="I9" s="165"/>
      <c r="J9" s="165"/>
      <c r="K9" s="3"/>
      <c r="L9" s="165"/>
      <c r="M9" s="165"/>
      <c r="N9" s="3"/>
      <c r="O9" s="165"/>
      <c r="P9" s="165"/>
      <c r="Q9" s="36"/>
      <c r="R9" s="52"/>
      <c r="S9" s="52"/>
      <c r="T9" s="3">
        <f aca="true" t="shared" si="0" ref="T9:V10">SUM(Q9,N9,K9,H9,E9,B9)</f>
        <v>21222</v>
      </c>
      <c r="U9" s="165">
        <f t="shared" si="0"/>
        <v>20283</v>
      </c>
      <c r="V9" s="165">
        <f t="shared" si="0"/>
        <v>41505</v>
      </c>
    </row>
    <row r="10" spans="1:22" ht="11.25" customHeight="1">
      <c r="A10" s="180" t="s">
        <v>145</v>
      </c>
      <c r="B10" s="181">
        <v>36446</v>
      </c>
      <c r="C10" s="52">
        <v>34927</v>
      </c>
      <c r="D10" s="52">
        <v>71373</v>
      </c>
      <c r="E10" s="182">
        <v>239</v>
      </c>
      <c r="F10" s="165">
        <v>95</v>
      </c>
      <c r="G10" s="183">
        <v>334</v>
      </c>
      <c r="H10" s="182">
        <v>0</v>
      </c>
      <c r="I10" s="165">
        <v>1</v>
      </c>
      <c r="J10" s="165">
        <v>1</v>
      </c>
      <c r="K10" s="3">
        <v>0</v>
      </c>
      <c r="L10" s="165">
        <v>0</v>
      </c>
      <c r="M10" s="165">
        <v>0</v>
      </c>
      <c r="N10" s="3"/>
      <c r="O10" s="165"/>
      <c r="P10" s="165"/>
      <c r="Q10" s="36"/>
      <c r="R10" s="52"/>
      <c r="S10" s="52"/>
      <c r="T10" s="3">
        <f t="shared" si="0"/>
        <v>36685</v>
      </c>
      <c r="U10" s="165">
        <f t="shared" si="0"/>
        <v>35023</v>
      </c>
      <c r="V10" s="165">
        <f t="shared" si="0"/>
        <v>71708</v>
      </c>
    </row>
    <row r="11" spans="1:22" ht="11.25">
      <c r="A11" s="180" t="s">
        <v>146</v>
      </c>
      <c r="B11" s="182">
        <v>37502</v>
      </c>
      <c r="C11" s="165">
        <v>35922</v>
      </c>
      <c r="D11" s="165">
        <v>73424</v>
      </c>
      <c r="E11" s="182">
        <v>409</v>
      </c>
      <c r="F11" s="165">
        <v>157</v>
      </c>
      <c r="G11" s="183">
        <v>566</v>
      </c>
      <c r="H11" s="182">
        <v>1</v>
      </c>
      <c r="I11" s="165">
        <v>3</v>
      </c>
      <c r="J11" s="165">
        <v>4</v>
      </c>
      <c r="K11" s="3">
        <v>0</v>
      </c>
      <c r="L11" s="165">
        <v>0</v>
      </c>
      <c r="M11" s="165">
        <v>0</v>
      </c>
      <c r="N11" s="3"/>
      <c r="O11" s="165"/>
      <c r="P11" s="165"/>
      <c r="Q11" s="36"/>
      <c r="R11" s="52"/>
      <c r="S11" s="52"/>
      <c r="T11" s="3">
        <f aca="true" t="shared" si="1" ref="T11:T73">SUM(Q11,N11,K11,H11,E11,B11)</f>
        <v>37912</v>
      </c>
      <c r="U11" s="165">
        <f aca="true" t="shared" si="2" ref="U11:U73">SUM(R11,O11,L11,I11,F11,C11)</f>
        <v>36082</v>
      </c>
      <c r="V11" s="165">
        <f aca="true" t="shared" si="3" ref="V11:V73">SUM(S11,P11,M11,J11,G11,D11)</f>
        <v>73994</v>
      </c>
    </row>
    <row r="12" spans="1:22" ht="11.25">
      <c r="A12" s="180" t="s">
        <v>147</v>
      </c>
      <c r="B12" s="182">
        <v>37149</v>
      </c>
      <c r="C12" s="165">
        <v>35685</v>
      </c>
      <c r="D12" s="165">
        <v>72834</v>
      </c>
      <c r="E12" s="182">
        <v>555</v>
      </c>
      <c r="F12" s="165">
        <v>186</v>
      </c>
      <c r="G12" s="183">
        <v>741</v>
      </c>
      <c r="H12" s="182">
        <v>207</v>
      </c>
      <c r="I12" s="4">
        <v>280</v>
      </c>
      <c r="J12" s="4">
        <v>487</v>
      </c>
      <c r="K12" s="3">
        <v>15</v>
      </c>
      <c r="L12" s="4">
        <v>12</v>
      </c>
      <c r="M12" s="4">
        <v>27</v>
      </c>
      <c r="N12" s="3"/>
      <c r="O12" s="4"/>
      <c r="P12" s="4"/>
      <c r="Q12" s="36"/>
      <c r="R12" s="37"/>
      <c r="S12" s="37"/>
      <c r="T12" s="3">
        <f t="shared" si="1"/>
        <v>37926</v>
      </c>
      <c r="U12" s="165">
        <f t="shared" si="2"/>
        <v>36163</v>
      </c>
      <c r="V12" s="165">
        <f t="shared" si="3"/>
        <v>74089</v>
      </c>
    </row>
    <row r="13" spans="1:22" ht="11.25">
      <c r="A13" s="180" t="s">
        <v>148</v>
      </c>
      <c r="B13" s="289">
        <v>2062</v>
      </c>
      <c r="C13" s="290">
        <v>1319</v>
      </c>
      <c r="D13" s="290">
        <v>3381</v>
      </c>
      <c r="E13" s="289">
        <v>237</v>
      </c>
      <c r="F13" s="290">
        <v>103</v>
      </c>
      <c r="G13" s="290">
        <v>340</v>
      </c>
      <c r="H13" s="289">
        <v>35420</v>
      </c>
      <c r="I13" s="290">
        <v>35173</v>
      </c>
      <c r="J13" s="290">
        <v>70593</v>
      </c>
      <c r="K13" s="291">
        <v>879</v>
      </c>
      <c r="L13" s="290">
        <v>358</v>
      </c>
      <c r="M13" s="292">
        <v>1237</v>
      </c>
      <c r="N13" s="3"/>
      <c r="O13" s="4"/>
      <c r="P13" s="4"/>
      <c r="Q13" s="36"/>
      <c r="R13" s="37"/>
      <c r="S13" s="37"/>
      <c r="T13" s="3">
        <f t="shared" si="1"/>
        <v>38598</v>
      </c>
      <c r="U13" s="165">
        <f t="shared" si="2"/>
        <v>36953</v>
      </c>
      <c r="V13" s="165">
        <f t="shared" si="3"/>
        <v>75551</v>
      </c>
    </row>
    <row r="14" spans="1:22" ht="11.25">
      <c r="A14" s="180" t="s">
        <v>149</v>
      </c>
      <c r="B14" s="182">
        <v>6</v>
      </c>
      <c r="C14" s="165">
        <v>2</v>
      </c>
      <c r="D14" s="165">
        <v>8</v>
      </c>
      <c r="E14" s="182">
        <v>47</v>
      </c>
      <c r="F14" s="165">
        <v>20</v>
      </c>
      <c r="G14" s="165">
        <v>67</v>
      </c>
      <c r="H14" s="182">
        <v>37308</v>
      </c>
      <c r="I14" s="165">
        <v>36508</v>
      </c>
      <c r="J14" s="165">
        <v>73816</v>
      </c>
      <c r="K14" s="3">
        <v>1675</v>
      </c>
      <c r="L14" s="165">
        <v>750</v>
      </c>
      <c r="M14" s="184">
        <v>2425</v>
      </c>
      <c r="N14" s="3"/>
      <c r="O14" s="4"/>
      <c r="P14" s="4"/>
      <c r="Q14" s="36"/>
      <c r="R14" s="37"/>
      <c r="S14" s="37"/>
      <c r="T14" s="3">
        <f t="shared" si="1"/>
        <v>39036</v>
      </c>
      <c r="U14" s="165">
        <f t="shared" si="2"/>
        <v>37280</v>
      </c>
      <c r="V14" s="165">
        <f t="shared" si="3"/>
        <v>76316</v>
      </c>
    </row>
    <row r="15" spans="1:22" ht="11.25">
      <c r="A15" s="180" t="s">
        <v>150</v>
      </c>
      <c r="B15" s="182">
        <v>1</v>
      </c>
      <c r="C15" s="165">
        <v>1</v>
      </c>
      <c r="D15" s="165">
        <v>2</v>
      </c>
      <c r="E15" s="182">
        <v>0</v>
      </c>
      <c r="F15" s="165">
        <v>0</v>
      </c>
      <c r="G15" s="183">
        <v>0</v>
      </c>
      <c r="H15" s="182">
        <v>37345</v>
      </c>
      <c r="I15" s="165">
        <v>36827</v>
      </c>
      <c r="J15" s="165">
        <v>74172</v>
      </c>
      <c r="K15" s="3">
        <v>2174</v>
      </c>
      <c r="L15" s="165">
        <v>1047</v>
      </c>
      <c r="M15" s="184">
        <v>3221</v>
      </c>
      <c r="N15" s="36"/>
      <c r="O15" s="37"/>
      <c r="P15" s="37"/>
      <c r="Q15" s="36"/>
      <c r="R15" s="37"/>
      <c r="S15" s="37"/>
      <c r="T15" s="3">
        <f t="shared" si="1"/>
        <v>39520</v>
      </c>
      <c r="U15" s="165">
        <f t="shared" si="2"/>
        <v>37875</v>
      </c>
      <c r="V15" s="165">
        <f t="shared" si="3"/>
        <v>77395</v>
      </c>
    </row>
    <row r="16" spans="1:22" ht="11.25">
      <c r="A16" s="180" t="s">
        <v>151</v>
      </c>
      <c r="B16" s="182"/>
      <c r="C16" s="4"/>
      <c r="D16" s="165"/>
      <c r="E16" s="182"/>
      <c r="F16" s="4"/>
      <c r="G16" s="165"/>
      <c r="H16" s="182">
        <v>36550</v>
      </c>
      <c r="I16" s="165">
        <v>35974</v>
      </c>
      <c r="J16" s="184">
        <v>72524</v>
      </c>
      <c r="K16" s="3">
        <v>2622</v>
      </c>
      <c r="L16" s="165">
        <v>1331</v>
      </c>
      <c r="M16" s="184">
        <v>3953</v>
      </c>
      <c r="N16" s="3">
        <v>0</v>
      </c>
      <c r="O16" s="4">
        <v>3</v>
      </c>
      <c r="P16" s="4">
        <v>3</v>
      </c>
      <c r="Q16" s="36">
        <v>0</v>
      </c>
      <c r="R16" s="37">
        <v>0</v>
      </c>
      <c r="S16" s="37">
        <v>0</v>
      </c>
      <c r="T16" s="3">
        <f t="shared" si="1"/>
        <v>39172</v>
      </c>
      <c r="U16" s="165">
        <f t="shared" si="2"/>
        <v>37308</v>
      </c>
      <c r="V16" s="165">
        <f t="shared" si="3"/>
        <v>76480</v>
      </c>
    </row>
    <row r="17" spans="1:22" ht="11.25">
      <c r="A17" s="180" t="s">
        <v>152</v>
      </c>
      <c r="B17" s="3"/>
      <c r="C17" s="4"/>
      <c r="D17" s="4"/>
      <c r="E17" s="3"/>
      <c r="F17" s="4"/>
      <c r="G17" s="165"/>
      <c r="H17" s="3">
        <v>36548</v>
      </c>
      <c r="I17" s="4">
        <v>36158</v>
      </c>
      <c r="J17" s="4">
        <v>72706</v>
      </c>
      <c r="K17" s="3">
        <v>3012</v>
      </c>
      <c r="L17" s="4">
        <v>1613</v>
      </c>
      <c r="M17" s="4">
        <v>4625</v>
      </c>
      <c r="N17" s="3">
        <v>18</v>
      </c>
      <c r="O17" s="4">
        <v>9</v>
      </c>
      <c r="P17" s="4">
        <v>27</v>
      </c>
      <c r="Q17" s="36">
        <v>1</v>
      </c>
      <c r="R17" s="37">
        <v>0</v>
      </c>
      <c r="S17" s="37">
        <v>1</v>
      </c>
      <c r="T17" s="3">
        <f t="shared" si="1"/>
        <v>39579</v>
      </c>
      <c r="U17" s="165">
        <f t="shared" si="2"/>
        <v>37780</v>
      </c>
      <c r="V17" s="165">
        <f t="shared" si="3"/>
        <v>77359</v>
      </c>
    </row>
    <row r="18" spans="1:22" ht="11.25">
      <c r="A18" s="180" t="s">
        <v>153</v>
      </c>
      <c r="B18" s="3"/>
      <c r="C18" s="4"/>
      <c r="D18" s="4"/>
      <c r="E18" s="3"/>
      <c r="F18" s="4"/>
      <c r="G18" s="4"/>
      <c r="H18" s="3">
        <v>34417</v>
      </c>
      <c r="I18" s="4">
        <v>34704</v>
      </c>
      <c r="J18" s="4">
        <v>69121</v>
      </c>
      <c r="K18" s="3">
        <v>3053</v>
      </c>
      <c r="L18" s="4">
        <v>1648</v>
      </c>
      <c r="M18" s="4">
        <v>4701</v>
      </c>
      <c r="N18" s="3">
        <v>696</v>
      </c>
      <c r="O18" s="4">
        <v>532</v>
      </c>
      <c r="P18" s="4">
        <v>1228</v>
      </c>
      <c r="Q18" s="36">
        <v>4</v>
      </c>
      <c r="R18" s="37">
        <v>1</v>
      </c>
      <c r="S18" s="37">
        <v>5</v>
      </c>
      <c r="T18" s="3">
        <f t="shared" si="1"/>
        <v>38170</v>
      </c>
      <c r="U18" s="165">
        <f t="shared" si="2"/>
        <v>36885</v>
      </c>
      <c r="V18" s="165">
        <f t="shared" si="3"/>
        <v>75055</v>
      </c>
    </row>
    <row r="19" spans="1:22" ht="11.25">
      <c r="A19" s="180" t="s">
        <v>154</v>
      </c>
      <c r="B19" s="3"/>
      <c r="C19" s="4"/>
      <c r="D19" s="4"/>
      <c r="E19" s="3"/>
      <c r="F19" s="4"/>
      <c r="G19" s="4"/>
      <c r="H19" s="293">
        <v>4430</v>
      </c>
      <c r="I19" s="294">
        <v>3995</v>
      </c>
      <c r="J19" s="294">
        <v>8425</v>
      </c>
      <c r="K19" s="293">
        <v>2659</v>
      </c>
      <c r="L19" s="294">
        <v>1506</v>
      </c>
      <c r="M19" s="294">
        <v>4165</v>
      </c>
      <c r="N19" s="293">
        <v>30347</v>
      </c>
      <c r="O19" s="294">
        <v>30555</v>
      </c>
      <c r="P19" s="294">
        <v>60902</v>
      </c>
      <c r="Q19" s="295">
        <v>412</v>
      </c>
      <c r="R19" s="296">
        <v>87</v>
      </c>
      <c r="S19" s="297">
        <v>499</v>
      </c>
      <c r="T19" s="3">
        <f t="shared" si="1"/>
        <v>37848</v>
      </c>
      <c r="U19" s="165">
        <f t="shared" si="2"/>
        <v>36143</v>
      </c>
      <c r="V19" s="165">
        <f t="shared" si="3"/>
        <v>73991</v>
      </c>
    </row>
    <row r="20" spans="1:22" ht="11.25">
      <c r="A20" s="180" t="s">
        <v>155</v>
      </c>
      <c r="B20" s="3"/>
      <c r="C20" s="4"/>
      <c r="D20" s="4"/>
      <c r="E20" s="3"/>
      <c r="F20" s="4"/>
      <c r="G20" s="4"/>
      <c r="H20" s="3">
        <v>219</v>
      </c>
      <c r="I20" s="165">
        <v>194</v>
      </c>
      <c r="J20" s="165">
        <v>413</v>
      </c>
      <c r="K20" s="3">
        <v>195</v>
      </c>
      <c r="L20" s="165">
        <v>118</v>
      </c>
      <c r="M20" s="165">
        <v>313</v>
      </c>
      <c r="N20" s="3">
        <v>34857</v>
      </c>
      <c r="O20" s="165">
        <v>33882</v>
      </c>
      <c r="P20" s="165">
        <v>68739</v>
      </c>
      <c r="Q20" s="36">
        <v>1879</v>
      </c>
      <c r="R20" s="52">
        <v>827</v>
      </c>
      <c r="S20" s="185">
        <v>2706</v>
      </c>
      <c r="T20" s="3">
        <f t="shared" si="1"/>
        <v>37150</v>
      </c>
      <c r="U20" s="165">
        <f t="shared" si="2"/>
        <v>35021</v>
      </c>
      <c r="V20" s="165">
        <f t="shared" si="3"/>
        <v>72171</v>
      </c>
    </row>
    <row r="21" spans="1:22" ht="11.25">
      <c r="A21" s="180" t="s">
        <v>156</v>
      </c>
      <c r="B21" s="3"/>
      <c r="C21" s="4"/>
      <c r="D21" s="4"/>
      <c r="E21" s="3"/>
      <c r="F21" s="165"/>
      <c r="G21" s="184"/>
      <c r="H21" s="3">
        <v>6</v>
      </c>
      <c r="I21" s="165">
        <v>7</v>
      </c>
      <c r="J21" s="165">
        <v>13</v>
      </c>
      <c r="K21" s="3">
        <v>76</v>
      </c>
      <c r="L21" s="165">
        <v>41</v>
      </c>
      <c r="M21" s="184">
        <v>117</v>
      </c>
      <c r="N21" s="3">
        <v>34116</v>
      </c>
      <c r="O21" s="165">
        <v>33409</v>
      </c>
      <c r="P21" s="165">
        <v>67525</v>
      </c>
      <c r="Q21" s="36">
        <v>2039</v>
      </c>
      <c r="R21" s="52">
        <v>950</v>
      </c>
      <c r="S21" s="185">
        <v>2989</v>
      </c>
      <c r="T21" s="3">
        <f t="shared" si="1"/>
        <v>36237</v>
      </c>
      <c r="U21" s="165">
        <f t="shared" si="2"/>
        <v>34407</v>
      </c>
      <c r="V21" s="165">
        <f t="shared" si="3"/>
        <v>70644</v>
      </c>
    </row>
    <row r="22" spans="1:22" ht="11.25">
      <c r="A22" s="180" t="s">
        <v>157</v>
      </c>
      <c r="B22" s="3"/>
      <c r="C22" s="4"/>
      <c r="D22" s="4"/>
      <c r="E22" s="3"/>
      <c r="F22" s="165"/>
      <c r="G22" s="184"/>
      <c r="H22" s="3"/>
      <c r="I22" s="165"/>
      <c r="J22" s="165"/>
      <c r="K22" s="3"/>
      <c r="L22" s="4"/>
      <c r="M22" s="4"/>
      <c r="N22" s="3">
        <v>32410</v>
      </c>
      <c r="O22" s="165">
        <v>32115</v>
      </c>
      <c r="P22" s="184">
        <v>64525</v>
      </c>
      <c r="Q22" s="36">
        <v>2070</v>
      </c>
      <c r="R22" s="52">
        <v>1018</v>
      </c>
      <c r="S22" s="185">
        <v>3088</v>
      </c>
      <c r="T22" s="3">
        <f t="shared" si="1"/>
        <v>34480</v>
      </c>
      <c r="U22" s="165">
        <f t="shared" si="2"/>
        <v>33133</v>
      </c>
      <c r="V22" s="165">
        <f t="shared" si="3"/>
        <v>67613</v>
      </c>
    </row>
    <row r="23" spans="1:22" ht="11.25">
      <c r="A23" s="180" t="s">
        <v>158</v>
      </c>
      <c r="B23" s="3"/>
      <c r="C23" s="4"/>
      <c r="D23" s="4"/>
      <c r="E23" s="3"/>
      <c r="F23" s="4"/>
      <c r="G23" s="4"/>
      <c r="H23" s="3"/>
      <c r="I23" s="165"/>
      <c r="J23" s="4"/>
      <c r="K23" s="3"/>
      <c r="L23" s="4"/>
      <c r="M23" s="4"/>
      <c r="N23" s="3">
        <v>31654</v>
      </c>
      <c r="O23" s="4">
        <v>31411</v>
      </c>
      <c r="P23" s="165">
        <v>63065</v>
      </c>
      <c r="Q23" s="36">
        <v>1953</v>
      </c>
      <c r="R23" s="37">
        <v>915</v>
      </c>
      <c r="S23" s="185">
        <v>2868</v>
      </c>
      <c r="T23" s="3">
        <f t="shared" si="1"/>
        <v>33607</v>
      </c>
      <c r="U23" s="165">
        <f t="shared" si="2"/>
        <v>32326</v>
      </c>
      <c r="V23" s="165">
        <f t="shared" si="3"/>
        <v>65933</v>
      </c>
    </row>
    <row r="24" spans="1:22" ht="11.25">
      <c r="A24" s="180" t="s">
        <v>159</v>
      </c>
      <c r="B24" s="3"/>
      <c r="C24" s="4"/>
      <c r="D24" s="4"/>
      <c r="E24" s="3"/>
      <c r="F24" s="4"/>
      <c r="G24" s="4"/>
      <c r="H24" s="3"/>
      <c r="I24" s="4"/>
      <c r="J24" s="4"/>
      <c r="K24" s="3"/>
      <c r="L24" s="4"/>
      <c r="M24" s="4"/>
      <c r="N24" s="3">
        <v>30488</v>
      </c>
      <c r="O24" s="4">
        <v>30698</v>
      </c>
      <c r="P24" s="165">
        <v>61186</v>
      </c>
      <c r="Q24" s="36">
        <v>1894</v>
      </c>
      <c r="R24" s="37">
        <v>993</v>
      </c>
      <c r="S24" s="185">
        <v>2887</v>
      </c>
      <c r="T24" s="3">
        <f t="shared" si="1"/>
        <v>32382</v>
      </c>
      <c r="U24" s="165">
        <f t="shared" si="2"/>
        <v>31691</v>
      </c>
      <c r="V24" s="165">
        <f t="shared" si="3"/>
        <v>64073</v>
      </c>
    </row>
    <row r="25" spans="1:22" ht="11.25">
      <c r="A25" s="180" t="s">
        <v>160</v>
      </c>
      <c r="B25" s="3"/>
      <c r="C25" s="4"/>
      <c r="D25" s="4"/>
      <c r="E25" s="3"/>
      <c r="F25" s="4"/>
      <c r="G25" s="4"/>
      <c r="H25" s="186"/>
      <c r="I25" s="138"/>
      <c r="J25" s="138"/>
      <c r="K25" s="3"/>
      <c r="L25" s="4"/>
      <c r="M25" s="4"/>
      <c r="N25" s="293">
        <v>14475</v>
      </c>
      <c r="O25" s="294">
        <v>10941</v>
      </c>
      <c r="P25" s="294">
        <v>25416</v>
      </c>
      <c r="Q25" s="295">
        <v>1406</v>
      </c>
      <c r="R25" s="296">
        <v>723</v>
      </c>
      <c r="S25" s="297">
        <v>2129</v>
      </c>
      <c r="T25" s="3">
        <f t="shared" si="1"/>
        <v>15881</v>
      </c>
      <c r="U25" s="165">
        <f t="shared" si="2"/>
        <v>11664</v>
      </c>
      <c r="V25" s="165">
        <f t="shared" si="3"/>
        <v>27545</v>
      </c>
    </row>
    <row r="26" spans="1:22" ht="11.25">
      <c r="A26" s="180" t="s">
        <v>161</v>
      </c>
      <c r="B26" s="3"/>
      <c r="C26" s="4"/>
      <c r="D26" s="4"/>
      <c r="E26" s="3"/>
      <c r="F26" s="4"/>
      <c r="G26" s="4"/>
      <c r="H26" s="3"/>
      <c r="I26" s="4"/>
      <c r="J26" s="4"/>
      <c r="K26" s="182"/>
      <c r="L26" s="4"/>
      <c r="M26" s="183"/>
      <c r="N26" s="182">
        <v>5888</v>
      </c>
      <c r="O26" s="165">
        <v>4508</v>
      </c>
      <c r="P26" s="165">
        <v>10396</v>
      </c>
      <c r="Q26" s="36">
        <v>808</v>
      </c>
      <c r="R26" s="216">
        <v>479</v>
      </c>
      <c r="S26" s="185">
        <v>1287</v>
      </c>
      <c r="T26" s="3">
        <f t="shared" si="1"/>
        <v>6696</v>
      </c>
      <c r="U26" s="165">
        <f t="shared" si="2"/>
        <v>4987</v>
      </c>
      <c r="V26" s="165">
        <f t="shared" si="3"/>
        <v>11683</v>
      </c>
    </row>
    <row r="27" spans="1:22" ht="11.25">
      <c r="A27" s="180" t="s">
        <v>162</v>
      </c>
      <c r="B27" s="3"/>
      <c r="C27" s="4"/>
      <c r="D27" s="4"/>
      <c r="E27" s="3"/>
      <c r="F27" s="4"/>
      <c r="G27" s="4"/>
      <c r="H27" s="3"/>
      <c r="I27" s="4"/>
      <c r="J27" s="4"/>
      <c r="K27" s="3"/>
      <c r="L27" s="165"/>
      <c r="M27" s="184"/>
      <c r="N27" s="3">
        <v>1757</v>
      </c>
      <c r="O27" s="165">
        <v>1286</v>
      </c>
      <c r="P27" s="165">
        <v>3043</v>
      </c>
      <c r="Q27" s="36">
        <v>519</v>
      </c>
      <c r="R27" s="52">
        <v>327</v>
      </c>
      <c r="S27" s="185">
        <v>846</v>
      </c>
      <c r="T27" s="3">
        <f t="shared" si="1"/>
        <v>2276</v>
      </c>
      <c r="U27" s="165">
        <f t="shared" si="2"/>
        <v>1613</v>
      </c>
      <c r="V27" s="165">
        <f t="shared" si="3"/>
        <v>3889</v>
      </c>
    </row>
    <row r="28" spans="1:22" ht="11.25">
      <c r="A28" s="180" t="s">
        <v>163</v>
      </c>
      <c r="B28" s="3"/>
      <c r="C28" s="4"/>
      <c r="D28" s="4"/>
      <c r="E28" s="3"/>
      <c r="F28" s="4"/>
      <c r="G28" s="4"/>
      <c r="H28" s="3"/>
      <c r="I28" s="165"/>
      <c r="J28" s="184"/>
      <c r="K28" s="3"/>
      <c r="L28" s="165"/>
      <c r="M28" s="184"/>
      <c r="N28" s="3">
        <v>481</v>
      </c>
      <c r="O28" s="165">
        <v>368</v>
      </c>
      <c r="P28" s="165">
        <v>849</v>
      </c>
      <c r="Q28" s="36">
        <v>327</v>
      </c>
      <c r="R28" s="52">
        <v>204</v>
      </c>
      <c r="S28" s="185">
        <v>531</v>
      </c>
      <c r="T28" s="3">
        <f t="shared" si="1"/>
        <v>808</v>
      </c>
      <c r="U28" s="165">
        <f t="shared" si="2"/>
        <v>572</v>
      </c>
      <c r="V28" s="165">
        <f t="shared" si="3"/>
        <v>1380</v>
      </c>
    </row>
    <row r="29" spans="1:22" ht="11.25">
      <c r="A29" s="180" t="s">
        <v>164</v>
      </c>
      <c r="B29" s="3"/>
      <c r="C29" s="4"/>
      <c r="D29" s="4"/>
      <c r="E29" s="3"/>
      <c r="F29" s="4"/>
      <c r="G29" s="4"/>
      <c r="H29" s="3"/>
      <c r="I29" s="165"/>
      <c r="J29" s="165"/>
      <c r="K29" s="3"/>
      <c r="L29" s="165"/>
      <c r="M29" s="165"/>
      <c r="N29" s="3">
        <v>148</v>
      </c>
      <c r="O29" s="165">
        <v>122</v>
      </c>
      <c r="P29" s="165">
        <v>270</v>
      </c>
      <c r="Q29" s="36">
        <v>164</v>
      </c>
      <c r="R29" s="52">
        <v>118</v>
      </c>
      <c r="S29" s="52">
        <v>282</v>
      </c>
      <c r="T29" s="3">
        <f t="shared" si="1"/>
        <v>312</v>
      </c>
      <c r="U29" s="165">
        <f t="shared" si="2"/>
        <v>240</v>
      </c>
      <c r="V29" s="165">
        <f t="shared" si="3"/>
        <v>552</v>
      </c>
    </row>
    <row r="30" spans="1:22" ht="11.25">
      <c r="A30" s="180" t="s">
        <v>165</v>
      </c>
      <c r="B30" s="3"/>
      <c r="C30" s="4"/>
      <c r="D30" s="4"/>
      <c r="E30" s="3"/>
      <c r="F30" s="4"/>
      <c r="G30" s="4"/>
      <c r="H30" s="3"/>
      <c r="I30" s="165"/>
      <c r="J30" s="165"/>
      <c r="K30" s="3"/>
      <c r="L30" s="165"/>
      <c r="M30" s="165"/>
      <c r="N30" s="3">
        <v>64</v>
      </c>
      <c r="O30" s="165">
        <v>39</v>
      </c>
      <c r="P30" s="165">
        <v>103</v>
      </c>
      <c r="Q30" s="36">
        <v>97</v>
      </c>
      <c r="R30" s="52">
        <v>64</v>
      </c>
      <c r="S30" s="52">
        <v>161</v>
      </c>
      <c r="T30" s="3">
        <f t="shared" si="1"/>
        <v>161</v>
      </c>
      <c r="U30" s="165">
        <f t="shared" si="2"/>
        <v>103</v>
      </c>
      <c r="V30" s="165">
        <f t="shared" si="3"/>
        <v>264</v>
      </c>
    </row>
    <row r="31" spans="1:22" ht="11.25">
      <c r="A31" s="180" t="s">
        <v>166</v>
      </c>
      <c r="B31" s="3"/>
      <c r="C31" s="4"/>
      <c r="D31" s="4"/>
      <c r="E31" s="3"/>
      <c r="F31" s="4"/>
      <c r="G31" s="4"/>
      <c r="H31" s="3"/>
      <c r="I31" s="165"/>
      <c r="J31" s="165"/>
      <c r="K31" s="3"/>
      <c r="L31" s="165"/>
      <c r="M31" s="165"/>
      <c r="N31" s="3">
        <v>26</v>
      </c>
      <c r="O31" s="165">
        <v>23</v>
      </c>
      <c r="P31" s="165">
        <v>49</v>
      </c>
      <c r="Q31" s="36">
        <v>53</v>
      </c>
      <c r="R31" s="52">
        <v>31</v>
      </c>
      <c r="S31" s="52">
        <v>84</v>
      </c>
      <c r="T31" s="3">
        <f t="shared" si="1"/>
        <v>79</v>
      </c>
      <c r="U31" s="165">
        <f t="shared" si="2"/>
        <v>54</v>
      </c>
      <c r="V31" s="165">
        <f t="shared" si="3"/>
        <v>133</v>
      </c>
    </row>
    <row r="32" spans="1:22" ht="11.25">
      <c r="A32" s="180" t="s">
        <v>167</v>
      </c>
      <c r="B32" s="3"/>
      <c r="C32" s="4"/>
      <c r="D32" s="4"/>
      <c r="E32" s="3"/>
      <c r="F32" s="4"/>
      <c r="G32" s="4"/>
      <c r="H32" s="3"/>
      <c r="I32" s="165"/>
      <c r="J32" s="165"/>
      <c r="K32" s="3"/>
      <c r="L32" s="165"/>
      <c r="M32" s="165"/>
      <c r="N32" s="3">
        <v>12</v>
      </c>
      <c r="O32" s="165">
        <v>10</v>
      </c>
      <c r="P32" s="165">
        <v>22</v>
      </c>
      <c r="Q32" s="36">
        <v>29</v>
      </c>
      <c r="R32" s="52">
        <v>24</v>
      </c>
      <c r="S32" s="52">
        <v>53</v>
      </c>
      <c r="T32" s="3">
        <f t="shared" si="1"/>
        <v>41</v>
      </c>
      <c r="U32" s="165">
        <f t="shared" si="2"/>
        <v>34</v>
      </c>
      <c r="V32" s="165">
        <f t="shared" si="3"/>
        <v>75</v>
      </c>
    </row>
    <row r="33" spans="1:22" ht="11.25">
      <c r="A33" s="180" t="s">
        <v>168</v>
      </c>
      <c r="B33" s="3"/>
      <c r="C33" s="4"/>
      <c r="D33" s="4"/>
      <c r="E33" s="3"/>
      <c r="F33" s="4"/>
      <c r="G33" s="4"/>
      <c r="H33" s="3"/>
      <c r="I33" s="165"/>
      <c r="J33" s="165"/>
      <c r="K33" s="3"/>
      <c r="L33" s="165"/>
      <c r="M33" s="165"/>
      <c r="N33" s="210">
        <v>8</v>
      </c>
      <c r="O33" s="209">
        <v>4</v>
      </c>
      <c r="P33" s="209">
        <v>12</v>
      </c>
      <c r="Q33" s="50">
        <v>6</v>
      </c>
      <c r="R33" s="216">
        <v>12</v>
      </c>
      <c r="S33" s="216">
        <v>18</v>
      </c>
      <c r="T33" s="3">
        <f t="shared" si="1"/>
        <v>14</v>
      </c>
      <c r="U33" s="165">
        <f t="shared" si="2"/>
        <v>16</v>
      </c>
      <c r="V33" s="165">
        <f t="shared" si="3"/>
        <v>30</v>
      </c>
    </row>
    <row r="34" spans="1:22" ht="11.25">
      <c r="A34" s="180" t="s">
        <v>169</v>
      </c>
      <c r="B34" s="3"/>
      <c r="C34" s="4"/>
      <c r="D34" s="4"/>
      <c r="E34" s="3"/>
      <c r="F34" s="4"/>
      <c r="G34" s="4"/>
      <c r="H34" s="3"/>
      <c r="I34" s="165"/>
      <c r="J34" s="165"/>
      <c r="K34" s="3"/>
      <c r="L34" s="165"/>
      <c r="M34" s="165"/>
      <c r="N34" s="210">
        <v>7</v>
      </c>
      <c r="O34" s="209">
        <v>4</v>
      </c>
      <c r="P34" s="209">
        <v>11</v>
      </c>
      <c r="Q34" s="50">
        <v>10</v>
      </c>
      <c r="R34" s="216">
        <v>5</v>
      </c>
      <c r="S34" s="216">
        <v>15</v>
      </c>
      <c r="T34" s="3">
        <f t="shared" si="1"/>
        <v>17</v>
      </c>
      <c r="U34" s="165">
        <f t="shared" si="2"/>
        <v>9</v>
      </c>
      <c r="V34" s="165">
        <f t="shared" si="3"/>
        <v>26</v>
      </c>
    </row>
    <row r="35" spans="1:22" ht="11.25">
      <c r="A35" s="180" t="s">
        <v>170</v>
      </c>
      <c r="B35" s="3"/>
      <c r="C35" s="4"/>
      <c r="D35" s="4"/>
      <c r="E35" s="3"/>
      <c r="F35" s="4"/>
      <c r="G35" s="4"/>
      <c r="H35" s="3"/>
      <c r="I35" s="165"/>
      <c r="J35" s="165"/>
      <c r="K35" s="3"/>
      <c r="L35" s="165"/>
      <c r="M35" s="165"/>
      <c r="N35" s="210">
        <v>2</v>
      </c>
      <c r="O35" s="209">
        <v>2</v>
      </c>
      <c r="P35" s="209">
        <v>4</v>
      </c>
      <c r="Q35" s="50">
        <v>5</v>
      </c>
      <c r="R35" s="216">
        <v>4</v>
      </c>
      <c r="S35" s="216">
        <v>9</v>
      </c>
      <c r="T35" s="3">
        <f t="shared" si="1"/>
        <v>7</v>
      </c>
      <c r="U35" s="165">
        <f t="shared" si="2"/>
        <v>6</v>
      </c>
      <c r="V35" s="165">
        <f t="shared" si="3"/>
        <v>13</v>
      </c>
    </row>
    <row r="36" spans="1:22" ht="11.25">
      <c r="A36" s="180" t="s">
        <v>171</v>
      </c>
      <c r="B36" s="3"/>
      <c r="C36" s="4"/>
      <c r="D36" s="4"/>
      <c r="E36" s="3"/>
      <c r="F36" s="4"/>
      <c r="G36" s="4"/>
      <c r="H36" s="3"/>
      <c r="I36" s="165"/>
      <c r="J36" s="165"/>
      <c r="K36" s="3"/>
      <c r="L36" s="165"/>
      <c r="M36" s="165"/>
      <c r="N36" s="210">
        <v>1</v>
      </c>
      <c r="O36" s="209">
        <v>6</v>
      </c>
      <c r="P36" s="209">
        <v>7</v>
      </c>
      <c r="Q36" s="50">
        <v>5</v>
      </c>
      <c r="R36" s="216">
        <v>2</v>
      </c>
      <c r="S36" s="216">
        <v>7</v>
      </c>
      <c r="T36" s="3">
        <f t="shared" si="1"/>
        <v>6</v>
      </c>
      <c r="U36" s="165">
        <f t="shared" si="2"/>
        <v>8</v>
      </c>
      <c r="V36" s="165">
        <f t="shared" si="3"/>
        <v>14</v>
      </c>
    </row>
    <row r="37" spans="1:22" ht="11.25">
      <c r="A37" s="180" t="s">
        <v>172</v>
      </c>
      <c r="B37" s="3"/>
      <c r="C37" s="4"/>
      <c r="D37" s="4"/>
      <c r="E37" s="3"/>
      <c r="F37" s="4"/>
      <c r="G37" s="4"/>
      <c r="H37" s="3"/>
      <c r="I37" s="165"/>
      <c r="J37" s="165"/>
      <c r="K37" s="3"/>
      <c r="L37" s="165"/>
      <c r="M37" s="165"/>
      <c r="N37" s="210">
        <v>2</v>
      </c>
      <c r="O37" s="209">
        <v>2</v>
      </c>
      <c r="P37" s="209">
        <v>4</v>
      </c>
      <c r="Q37" s="50">
        <v>3</v>
      </c>
      <c r="R37" s="216">
        <v>0</v>
      </c>
      <c r="S37" s="216">
        <v>3</v>
      </c>
      <c r="T37" s="3">
        <f t="shared" si="1"/>
        <v>5</v>
      </c>
      <c r="U37" s="165">
        <f t="shared" si="2"/>
        <v>2</v>
      </c>
      <c r="V37" s="165">
        <f t="shared" si="3"/>
        <v>7</v>
      </c>
    </row>
    <row r="38" spans="1:22" ht="11.25">
      <c r="A38" s="180" t="s">
        <v>173</v>
      </c>
      <c r="B38" s="3"/>
      <c r="C38" s="4"/>
      <c r="D38" s="4"/>
      <c r="E38" s="3"/>
      <c r="F38" s="4"/>
      <c r="G38" s="4"/>
      <c r="H38" s="3"/>
      <c r="I38" s="165"/>
      <c r="J38" s="165"/>
      <c r="K38" s="3"/>
      <c r="L38" s="165"/>
      <c r="M38" s="165"/>
      <c r="N38" s="210">
        <v>4</v>
      </c>
      <c r="O38" s="209">
        <v>4</v>
      </c>
      <c r="P38" s="209">
        <v>8</v>
      </c>
      <c r="Q38" s="50">
        <v>1</v>
      </c>
      <c r="R38" s="216">
        <v>2</v>
      </c>
      <c r="S38" s="216">
        <v>3</v>
      </c>
      <c r="T38" s="3">
        <f t="shared" si="1"/>
        <v>5</v>
      </c>
      <c r="U38" s="165">
        <f t="shared" si="2"/>
        <v>6</v>
      </c>
      <c r="V38" s="165">
        <f t="shared" si="3"/>
        <v>11</v>
      </c>
    </row>
    <row r="39" spans="1:22" ht="12" customHeight="1">
      <c r="A39" s="180" t="s">
        <v>174</v>
      </c>
      <c r="B39" s="3"/>
      <c r="C39" s="4"/>
      <c r="D39" s="4"/>
      <c r="E39" s="3"/>
      <c r="F39" s="4"/>
      <c r="G39" s="4"/>
      <c r="H39" s="3"/>
      <c r="I39" s="165"/>
      <c r="J39" s="165"/>
      <c r="K39" s="3"/>
      <c r="L39" s="165"/>
      <c r="M39" s="165"/>
      <c r="N39" s="210">
        <v>6</v>
      </c>
      <c r="O39" s="209">
        <v>1</v>
      </c>
      <c r="P39" s="209">
        <v>7</v>
      </c>
      <c r="Q39" s="50">
        <v>0</v>
      </c>
      <c r="R39" s="216">
        <v>0</v>
      </c>
      <c r="S39" s="216">
        <v>0</v>
      </c>
      <c r="T39" s="3">
        <f t="shared" si="1"/>
        <v>6</v>
      </c>
      <c r="U39" s="165">
        <f t="shared" si="2"/>
        <v>1</v>
      </c>
      <c r="V39" s="165">
        <f t="shared" si="3"/>
        <v>7</v>
      </c>
    </row>
    <row r="40" spans="1:22" ht="12" customHeight="1">
      <c r="A40" s="180" t="s">
        <v>175</v>
      </c>
      <c r="B40" s="3"/>
      <c r="C40" s="4"/>
      <c r="D40" s="4"/>
      <c r="E40" s="3"/>
      <c r="F40" s="4"/>
      <c r="G40" s="4"/>
      <c r="H40" s="3"/>
      <c r="I40" s="165"/>
      <c r="J40" s="165"/>
      <c r="K40" s="3"/>
      <c r="L40" s="165"/>
      <c r="M40" s="165"/>
      <c r="N40" s="210">
        <v>1</v>
      </c>
      <c r="O40" s="209">
        <v>4</v>
      </c>
      <c r="P40" s="209">
        <v>5</v>
      </c>
      <c r="Q40" s="50">
        <v>1</v>
      </c>
      <c r="R40" s="216">
        <v>1</v>
      </c>
      <c r="S40" s="216">
        <v>2</v>
      </c>
      <c r="T40" s="3">
        <f t="shared" si="1"/>
        <v>2</v>
      </c>
      <c r="U40" s="165">
        <f t="shared" si="2"/>
        <v>5</v>
      </c>
      <c r="V40" s="165">
        <f t="shared" si="3"/>
        <v>7</v>
      </c>
    </row>
    <row r="41" spans="1:22" ht="12" customHeight="1">
      <c r="A41" s="180" t="s">
        <v>176</v>
      </c>
      <c r="B41" s="3"/>
      <c r="C41" s="4"/>
      <c r="D41" s="4"/>
      <c r="E41" s="3"/>
      <c r="F41" s="4"/>
      <c r="G41" s="4"/>
      <c r="H41" s="3"/>
      <c r="I41" s="165"/>
      <c r="J41" s="165"/>
      <c r="K41" s="3"/>
      <c r="L41" s="165"/>
      <c r="M41" s="165"/>
      <c r="N41" s="210">
        <v>3</v>
      </c>
      <c r="O41" s="209">
        <v>2</v>
      </c>
      <c r="P41" s="209">
        <v>5</v>
      </c>
      <c r="Q41" s="50">
        <v>1</v>
      </c>
      <c r="R41" s="216">
        <v>1</v>
      </c>
      <c r="S41" s="216">
        <v>2</v>
      </c>
      <c r="T41" s="3">
        <f t="shared" si="1"/>
        <v>4</v>
      </c>
      <c r="U41" s="165">
        <f t="shared" si="2"/>
        <v>3</v>
      </c>
      <c r="V41" s="165">
        <f t="shared" si="3"/>
        <v>7</v>
      </c>
    </row>
    <row r="42" spans="1:22" ht="12" customHeight="1">
      <c r="A42" s="180" t="s">
        <v>177</v>
      </c>
      <c r="B42" s="3"/>
      <c r="C42" s="4"/>
      <c r="D42" s="4"/>
      <c r="E42" s="3"/>
      <c r="F42" s="4"/>
      <c r="G42" s="4"/>
      <c r="H42" s="3"/>
      <c r="I42" s="165"/>
      <c r="J42" s="165"/>
      <c r="K42" s="3"/>
      <c r="L42" s="165"/>
      <c r="M42" s="165"/>
      <c r="N42" s="210">
        <v>0</v>
      </c>
      <c r="O42" s="209">
        <v>5</v>
      </c>
      <c r="P42" s="209">
        <v>5</v>
      </c>
      <c r="Q42" s="50">
        <v>1</v>
      </c>
      <c r="R42" s="216">
        <v>2</v>
      </c>
      <c r="S42" s="216">
        <v>3</v>
      </c>
      <c r="T42" s="3">
        <f t="shared" si="1"/>
        <v>1</v>
      </c>
      <c r="U42" s="165">
        <f t="shared" si="2"/>
        <v>7</v>
      </c>
      <c r="V42" s="165">
        <f t="shared" si="3"/>
        <v>8</v>
      </c>
    </row>
    <row r="43" spans="1:22" ht="12" customHeight="1">
      <c r="A43" s="180" t="s">
        <v>178</v>
      </c>
      <c r="B43" s="3"/>
      <c r="C43" s="4"/>
      <c r="D43" s="4"/>
      <c r="E43" s="3"/>
      <c r="F43" s="4"/>
      <c r="G43" s="4"/>
      <c r="H43" s="3"/>
      <c r="I43" s="165"/>
      <c r="J43" s="165"/>
      <c r="K43" s="3"/>
      <c r="L43" s="165"/>
      <c r="M43" s="165"/>
      <c r="N43" s="210">
        <v>0</v>
      </c>
      <c r="O43" s="209">
        <v>3</v>
      </c>
      <c r="P43" s="209">
        <v>3</v>
      </c>
      <c r="Q43" s="50">
        <v>1</v>
      </c>
      <c r="R43" s="216">
        <v>2</v>
      </c>
      <c r="S43" s="216">
        <v>3</v>
      </c>
      <c r="T43" s="3">
        <f t="shared" si="1"/>
        <v>1</v>
      </c>
      <c r="U43" s="165">
        <f t="shared" si="2"/>
        <v>5</v>
      </c>
      <c r="V43" s="165">
        <f t="shared" si="3"/>
        <v>6</v>
      </c>
    </row>
    <row r="44" spans="1:22" ht="12" customHeight="1">
      <c r="A44" s="180" t="s">
        <v>179</v>
      </c>
      <c r="B44" s="3"/>
      <c r="C44" s="4"/>
      <c r="D44" s="4"/>
      <c r="E44" s="3"/>
      <c r="F44" s="4"/>
      <c r="G44" s="4"/>
      <c r="H44" s="3"/>
      <c r="I44" s="165"/>
      <c r="J44" s="165"/>
      <c r="K44" s="3"/>
      <c r="L44" s="165"/>
      <c r="M44" s="165"/>
      <c r="N44" s="210">
        <v>1</v>
      </c>
      <c r="O44" s="209">
        <v>0</v>
      </c>
      <c r="P44" s="209">
        <v>1</v>
      </c>
      <c r="Q44" s="50">
        <v>1</v>
      </c>
      <c r="R44" s="216">
        <v>1</v>
      </c>
      <c r="S44" s="216">
        <v>2</v>
      </c>
      <c r="T44" s="3">
        <f t="shared" si="1"/>
        <v>2</v>
      </c>
      <c r="U44" s="165">
        <f t="shared" si="2"/>
        <v>1</v>
      </c>
      <c r="V44" s="165">
        <f t="shared" si="3"/>
        <v>3</v>
      </c>
    </row>
    <row r="45" spans="1:22" ht="12" customHeight="1">
      <c r="A45" s="180" t="s">
        <v>180</v>
      </c>
      <c r="B45" s="3"/>
      <c r="C45" s="4"/>
      <c r="D45" s="4"/>
      <c r="E45" s="3"/>
      <c r="F45" s="4"/>
      <c r="G45" s="4"/>
      <c r="H45" s="3"/>
      <c r="I45" s="165"/>
      <c r="J45" s="165"/>
      <c r="K45" s="3"/>
      <c r="L45" s="165"/>
      <c r="M45" s="165"/>
      <c r="N45" s="210">
        <v>0</v>
      </c>
      <c r="O45" s="209">
        <v>2</v>
      </c>
      <c r="P45" s="209">
        <v>2</v>
      </c>
      <c r="Q45" s="50">
        <v>0</v>
      </c>
      <c r="R45" s="216">
        <v>1</v>
      </c>
      <c r="S45" s="216">
        <v>1</v>
      </c>
      <c r="T45" s="3">
        <f t="shared" si="1"/>
        <v>0</v>
      </c>
      <c r="U45" s="165">
        <f t="shared" si="2"/>
        <v>3</v>
      </c>
      <c r="V45" s="165">
        <f t="shared" si="3"/>
        <v>3</v>
      </c>
    </row>
    <row r="46" spans="1:22" ht="12" customHeight="1">
      <c r="A46" s="180" t="s">
        <v>181</v>
      </c>
      <c r="B46" s="3"/>
      <c r="C46" s="4"/>
      <c r="D46" s="4"/>
      <c r="E46" s="3"/>
      <c r="F46" s="4"/>
      <c r="G46" s="4"/>
      <c r="H46" s="3"/>
      <c r="I46" s="165"/>
      <c r="J46" s="165"/>
      <c r="K46" s="3"/>
      <c r="L46" s="165"/>
      <c r="M46" s="165"/>
      <c r="N46" s="210">
        <v>2</v>
      </c>
      <c r="O46" s="209">
        <v>5</v>
      </c>
      <c r="P46" s="209">
        <v>7</v>
      </c>
      <c r="Q46" s="50">
        <v>0</v>
      </c>
      <c r="R46" s="216">
        <v>0</v>
      </c>
      <c r="S46" s="216">
        <v>0</v>
      </c>
      <c r="T46" s="3">
        <f t="shared" si="1"/>
        <v>2</v>
      </c>
      <c r="U46" s="165">
        <f t="shared" si="2"/>
        <v>5</v>
      </c>
      <c r="V46" s="165">
        <f t="shared" si="3"/>
        <v>7</v>
      </c>
    </row>
    <row r="47" spans="1:22" ht="12" customHeight="1">
      <c r="A47" s="180" t="s">
        <v>182</v>
      </c>
      <c r="B47" s="3"/>
      <c r="C47" s="4"/>
      <c r="D47" s="4"/>
      <c r="E47" s="3"/>
      <c r="F47" s="4"/>
      <c r="G47" s="4"/>
      <c r="H47" s="3"/>
      <c r="I47" s="165"/>
      <c r="J47" s="165"/>
      <c r="K47" s="3"/>
      <c r="L47" s="165"/>
      <c r="M47" s="165"/>
      <c r="N47" s="210">
        <v>0</v>
      </c>
      <c r="O47" s="209">
        <v>2</v>
      </c>
      <c r="P47" s="209">
        <v>2</v>
      </c>
      <c r="Q47" s="50">
        <v>0</v>
      </c>
      <c r="R47" s="216">
        <v>2</v>
      </c>
      <c r="S47" s="216">
        <v>2</v>
      </c>
      <c r="T47" s="3">
        <f t="shared" si="1"/>
        <v>0</v>
      </c>
      <c r="U47" s="165">
        <f t="shared" si="2"/>
        <v>4</v>
      </c>
      <c r="V47" s="165">
        <f t="shared" si="3"/>
        <v>4</v>
      </c>
    </row>
    <row r="48" spans="1:22" ht="12" customHeight="1">
      <c r="A48" s="180" t="s">
        <v>183</v>
      </c>
      <c r="B48" s="3"/>
      <c r="C48" s="4"/>
      <c r="D48" s="4"/>
      <c r="E48" s="3"/>
      <c r="F48" s="4"/>
      <c r="G48" s="4"/>
      <c r="H48" s="3"/>
      <c r="I48" s="165"/>
      <c r="J48" s="165"/>
      <c r="K48" s="3"/>
      <c r="L48" s="165"/>
      <c r="M48" s="165"/>
      <c r="N48" s="210">
        <v>2</v>
      </c>
      <c r="O48" s="209">
        <v>2</v>
      </c>
      <c r="P48" s="209">
        <v>4</v>
      </c>
      <c r="Q48" s="50">
        <v>0</v>
      </c>
      <c r="R48" s="216">
        <v>1</v>
      </c>
      <c r="S48" s="216">
        <v>1</v>
      </c>
      <c r="T48" s="3">
        <f t="shared" si="1"/>
        <v>2</v>
      </c>
      <c r="U48" s="165">
        <f t="shared" si="2"/>
        <v>3</v>
      </c>
      <c r="V48" s="165">
        <f t="shared" si="3"/>
        <v>5</v>
      </c>
    </row>
    <row r="49" spans="1:22" ht="12" customHeight="1">
      <c r="A49" s="180" t="s">
        <v>184</v>
      </c>
      <c r="B49" s="3"/>
      <c r="C49" s="4"/>
      <c r="D49" s="4"/>
      <c r="E49" s="3"/>
      <c r="F49" s="4"/>
      <c r="G49" s="4"/>
      <c r="H49" s="3"/>
      <c r="I49" s="165"/>
      <c r="J49" s="165"/>
      <c r="K49" s="3"/>
      <c r="L49" s="165"/>
      <c r="M49" s="165"/>
      <c r="N49" s="210">
        <v>0</v>
      </c>
      <c r="O49" s="209">
        <v>4</v>
      </c>
      <c r="P49" s="209">
        <v>4</v>
      </c>
      <c r="Q49" s="50">
        <v>0</v>
      </c>
      <c r="R49" s="216">
        <v>0</v>
      </c>
      <c r="S49" s="216">
        <v>0</v>
      </c>
      <c r="T49" s="3">
        <f t="shared" si="1"/>
        <v>0</v>
      </c>
      <c r="U49" s="165">
        <f t="shared" si="2"/>
        <v>4</v>
      </c>
      <c r="V49" s="165">
        <f t="shared" si="3"/>
        <v>4</v>
      </c>
    </row>
    <row r="50" spans="1:22" ht="12" customHeight="1">
      <c r="A50" s="180" t="s">
        <v>185</v>
      </c>
      <c r="B50" s="3"/>
      <c r="C50" s="4"/>
      <c r="D50" s="4"/>
      <c r="E50" s="3"/>
      <c r="F50" s="4"/>
      <c r="G50" s="4"/>
      <c r="H50" s="3"/>
      <c r="I50" s="165"/>
      <c r="J50" s="165"/>
      <c r="K50" s="3"/>
      <c r="L50" s="165"/>
      <c r="M50" s="165"/>
      <c r="N50" s="210">
        <v>0</v>
      </c>
      <c r="O50" s="209">
        <v>1</v>
      </c>
      <c r="P50" s="209">
        <v>1</v>
      </c>
      <c r="Q50" s="50">
        <v>2</v>
      </c>
      <c r="R50" s="216">
        <v>1</v>
      </c>
      <c r="S50" s="216">
        <v>3</v>
      </c>
      <c r="T50" s="3">
        <f t="shared" si="1"/>
        <v>2</v>
      </c>
      <c r="U50" s="165">
        <f t="shared" si="2"/>
        <v>2</v>
      </c>
      <c r="V50" s="165">
        <f t="shared" si="3"/>
        <v>4</v>
      </c>
    </row>
    <row r="51" spans="1:22" ht="12" customHeight="1">
      <c r="A51" s="180" t="s">
        <v>186</v>
      </c>
      <c r="B51" s="3"/>
      <c r="C51" s="4"/>
      <c r="D51" s="4"/>
      <c r="E51" s="3"/>
      <c r="F51" s="4"/>
      <c r="G51" s="4"/>
      <c r="H51" s="3"/>
      <c r="I51" s="165"/>
      <c r="J51" s="165"/>
      <c r="K51" s="3"/>
      <c r="L51" s="165"/>
      <c r="M51" s="165"/>
      <c r="N51" s="210">
        <v>1</v>
      </c>
      <c r="O51" s="209">
        <v>2</v>
      </c>
      <c r="P51" s="209">
        <v>3</v>
      </c>
      <c r="Q51" s="50">
        <v>2</v>
      </c>
      <c r="R51" s="216">
        <v>1</v>
      </c>
      <c r="S51" s="216">
        <v>3</v>
      </c>
      <c r="T51" s="3">
        <f t="shared" si="1"/>
        <v>3</v>
      </c>
      <c r="U51" s="165">
        <f t="shared" si="2"/>
        <v>3</v>
      </c>
      <c r="V51" s="165">
        <f t="shared" si="3"/>
        <v>6</v>
      </c>
    </row>
    <row r="52" spans="1:22" ht="12" customHeight="1">
      <c r="A52" s="180" t="s">
        <v>187</v>
      </c>
      <c r="B52" s="3"/>
      <c r="C52" s="4"/>
      <c r="D52" s="4"/>
      <c r="E52" s="3"/>
      <c r="F52" s="4"/>
      <c r="G52" s="4"/>
      <c r="H52" s="3"/>
      <c r="I52" s="165"/>
      <c r="J52" s="165"/>
      <c r="K52" s="3"/>
      <c r="L52" s="165"/>
      <c r="M52" s="165"/>
      <c r="N52" s="210">
        <v>0</v>
      </c>
      <c r="O52" s="209">
        <v>3</v>
      </c>
      <c r="P52" s="209">
        <v>3</v>
      </c>
      <c r="Q52" s="50">
        <v>1</v>
      </c>
      <c r="R52" s="216">
        <v>0</v>
      </c>
      <c r="S52" s="216">
        <v>1</v>
      </c>
      <c r="T52" s="3">
        <f t="shared" si="1"/>
        <v>1</v>
      </c>
      <c r="U52" s="165">
        <f t="shared" si="2"/>
        <v>3</v>
      </c>
      <c r="V52" s="165">
        <f t="shared" si="3"/>
        <v>4</v>
      </c>
    </row>
    <row r="53" spans="1:22" ht="12" customHeight="1">
      <c r="A53" s="180" t="s">
        <v>188</v>
      </c>
      <c r="B53" s="3"/>
      <c r="C53" s="4"/>
      <c r="D53" s="4"/>
      <c r="E53" s="3"/>
      <c r="F53" s="4"/>
      <c r="G53" s="4"/>
      <c r="H53" s="3"/>
      <c r="I53" s="165"/>
      <c r="J53" s="165"/>
      <c r="K53" s="3"/>
      <c r="L53" s="165"/>
      <c r="M53" s="165"/>
      <c r="N53" s="210">
        <v>0</v>
      </c>
      <c r="O53" s="209">
        <v>1</v>
      </c>
      <c r="P53" s="209">
        <v>1</v>
      </c>
      <c r="Q53" s="50">
        <v>1</v>
      </c>
      <c r="R53" s="216">
        <v>1</v>
      </c>
      <c r="S53" s="216">
        <v>2</v>
      </c>
      <c r="T53" s="3">
        <f t="shared" si="1"/>
        <v>1</v>
      </c>
      <c r="U53" s="165">
        <f t="shared" si="2"/>
        <v>2</v>
      </c>
      <c r="V53" s="165">
        <f t="shared" si="3"/>
        <v>3</v>
      </c>
    </row>
    <row r="54" spans="1:22" ht="12" customHeight="1">
      <c r="A54" s="180" t="s">
        <v>189</v>
      </c>
      <c r="B54" s="3"/>
      <c r="C54" s="4"/>
      <c r="D54" s="4"/>
      <c r="E54" s="3"/>
      <c r="F54" s="4"/>
      <c r="G54" s="4"/>
      <c r="H54" s="3"/>
      <c r="I54" s="165"/>
      <c r="J54" s="165"/>
      <c r="K54" s="3"/>
      <c r="L54" s="165"/>
      <c r="M54" s="165"/>
      <c r="N54" s="210">
        <v>1</v>
      </c>
      <c r="O54" s="209">
        <v>0</v>
      </c>
      <c r="P54" s="209">
        <v>1</v>
      </c>
      <c r="Q54" s="50">
        <v>3</v>
      </c>
      <c r="R54" s="216">
        <v>0</v>
      </c>
      <c r="S54" s="216">
        <v>3</v>
      </c>
      <c r="T54" s="3">
        <f t="shared" si="1"/>
        <v>4</v>
      </c>
      <c r="U54" s="165">
        <f t="shared" si="2"/>
        <v>0</v>
      </c>
      <c r="V54" s="165">
        <f t="shared" si="3"/>
        <v>4</v>
      </c>
    </row>
    <row r="55" spans="1:22" ht="12" customHeight="1">
      <c r="A55" s="180" t="s">
        <v>190</v>
      </c>
      <c r="B55" s="3"/>
      <c r="C55" s="4"/>
      <c r="D55" s="4"/>
      <c r="E55" s="3"/>
      <c r="F55" s="4"/>
      <c r="G55" s="4"/>
      <c r="H55" s="3"/>
      <c r="I55" s="165"/>
      <c r="J55" s="165"/>
      <c r="K55" s="3"/>
      <c r="L55" s="165"/>
      <c r="M55" s="165"/>
      <c r="N55" s="210">
        <v>1</v>
      </c>
      <c r="O55" s="209">
        <v>3</v>
      </c>
      <c r="P55" s="209">
        <v>4</v>
      </c>
      <c r="Q55" s="50">
        <v>0</v>
      </c>
      <c r="R55" s="216">
        <v>0</v>
      </c>
      <c r="S55" s="216">
        <v>0</v>
      </c>
      <c r="T55" s="3">
        <f t="shared" si="1"/>
        <v>1</v>
      </c>
      <c r="U55" s="165">
        <f t="shared" si="2"/>
        <v>3</v>
      </c>
      <c r="V55" s="165">
        <f t="shared" si="3"/>
        <v>4</v>
      </c>
    </row>
    <row r="56" spans="1:22" ht="12" customHeight="1">
      <c r="A56" s="180" t="s">
        <v>191</v>
      </c>
      <c r="B56" s="3"/>
      <c r="C56" s="4"/>
      <c r="D56" s="4"/>
      <c r="E56" s="3"/>
      <c r="F56" s="4"/>
      <c r="G56" s="4"/>
      <c r="H56" s="3"/>
      <c r="I56" s="165"/>
      <c r="J56" s="165"/>
      <c r="K56" s="3"/>
      <c r="L56" s="165"/>
      <c r="M56" s="165"/>
      <c r="N56" s="210">
        <v>0</v>
      </c>
      <c r="O56" s="209">
        <v>1</v>
      </c>
      <c r="P56" s="209">
        <v>1</v>
      </c>
      <c r="Q56" s="50">
        <v>2</v>
      </c>
      <c r="R56" s="216">
        <v>1</v>
      </c>
      <c r="S56" s="216">
        <v>3</v>
      </c>
      <c r="T56" s="3">
        <f t="shared" si="1"/>
        <v>2</v>
      </c>
      <c r="U56" s="165">
        <f t="shared" si="2"/>
        <v>2</v>
      </c>
      <c r="V56" s="165">
        <f t="shared" si="3"/>
        <v>4</v>
      </c>
    </row>
    <row r="57" spans="1:22" ht="12" customHeight="1">
      <c r="A57" s="180" t="s">
        <v>192</v>
      </c>
      <c r="B57" s="3"/>
      <c r="C57" s="4"/>
      <c r="D57" s="4"/>
      <c r="E57" s="3"/>
      <c r="F57" s="4"/>
      <c r="G57" s="4"/>
      <c r="H57" s="3"/>
      <c r="I57" s="165"/>
      <c r="J57" s="165"/>
      <c r="K57" s="3"/>
      <c r="L57" s="165"/>
      <c r="M57" s="165"/>
      <c r="N57" s="210">
        <v>1</v>
      </c>
      <c r="O57" s="209">
        <v>0</v>
      </c>
      <c r="P57" s="209">
        <v>1</v>
      </c>
      <c r="Q57" s="50">
        <v>1</v>
      </c>
      <c r="R57" s="216">
        <v>3</v>
      </c>
      <c r="S57" s="216">
        <v>4</v>
      </c>
      <c r="T57" s="3">
        <f t="shared" si="1"/>
        <v>2</v>
      </c>
      <c r="U57" s="165">
        <f t="shared" si="2"/>
        <v>3</v>
      </c>
      <c r="V57" s="165">
        <f t="shared" si="3"/>
        <v>5</v>
      </c>
    </row>
    <row r="58" spans="1:22" ht="12" customHeight="1">
      <c r="A58" s="180" t="s">
        <v>193</v>
      </c>
      <c r="B58" s="3"/>
      <c r="C58" s="4"/>
      <c r="D58" s="4"/>
      <c r="E58" s="3"/>
      <c r="F58" s="4"/>
      <c r="G58" s="4"/>
      <c r="H58" s="3"/>
      <c r="I58" s="165"/>
      <c r="J58" s="165"/>
      <c r="K58" s="3"/>
      <c r="L58" s="165"/>
      <c r="M58" s="165"/>
      <c r="N58" s="210">
        <v>1</v>
      </c>
      <c r="O58" s="209">
        <v>0</v>
      </c>
      <c r="P58" s="209">
        <v>1</v>
      </c>
      <c r="Q58" s="50">
        <v>1</v>
      </c>
      <c r="R58" s="216">
        <v>3</v>
      </c>
      <c r="S58" s="216">
        <v>4</v>
      </c>
      <c r="T58" s="3">
        <f t="shared" si="1"/>
        <v>2</v>
      </c>
      <c r="U58" s="165">
        <f t="shared" si="2"/>
        <v>3</v>
      </c>
      <c r="V58" s="165">
        <f t="shared" si="3"/>
        <v>5</v>
      </c>
    </row>
    <row r="59" spans="1:22" ht="12" customHeight="1">
      <c r="A59" s="180" t="s">
        <v>194</v>
      </c>
      <c r="B59" s="3"/>
      <c r="C59" s="4"/>
      <c r="D59" s="4"/>
      <c r="E59" s="3"/>
      <c r="F59" s="4"/>
      <c r="G59" s="4"/>
      <c r="H59" s="3"/>
      <c r="I59" s="165"/>
      <c r="J59" s="165"/>
      <c r="K59" s="3"/>
      <c r="L59" s="165"/>
      <c r="M59" s="165"/>
      <c r="N59" s="210">
        <v>0</v>
      </c>
      <c r="O59" s="209">
        <v>0</v>
      </c>
      <c r="P59" s="209">
        <v>0</v>
      </c>
      <c r="Q59" s="50">
        <v>1</v>
      </c>
      <c r="R59" s="216">
        <v>1</v>
      </c>
      <c r="S59" s="216">
        <v>2</v>
      </c>
      <c r="T59" s="3">
        <f t="shared" si="1"/>
        <v>1</v>
      </c>
      <c r="U59" s="165">
        <f t="shared" si="2"/>
        <v>1</v>
      </c>
      <c r="V59" s="165">
        <f t="shared" si="3"/>
        <v>2</v>
      </c>
    </row>
    <row r="60" spans="1:22" ht="12" customHeight="1">
      <c r="A60" s="180" t="s">
        <v>195</v>
      </c>
      <c r="B60" s="3"/>
      <c r="C60" s="4"/>
      <c r="D60" s="4"/>
      <c r="E60" s="3"/>
      <c r="F60" s="4"/>
      <c r="G60" s="4"/>
      <c r="H60" s="3"/>
      <c r="I60" s="165"/>
      <c r="J60" s="165"/>
      <c r="K60" s="3"/>
      <c r="L60" s="165"/>
      <c r="M60" s="165"/>
      <c r="N60" s="210">
        <v>0</v>
      </c>
      <c r="O60" s="209">
        <v>0</v>
      </c>
      <c r="P60" s="209">
        <v>0</v>
      </c>
      <c r="Q60" s="50">
        <v>3</v>
      </c>
      <c r="R60" s="216">
        <v>3</v>
      </c>
      <c r="S60" s="216">
        <v>6</v>
      </c>
      <c r="T60" s="3">
        <f t="shared" si="1"/>
        <v>3</v>
      </c>
      <c r="U60" s="165">
        <f t="shared" si="2"/>
        <v>3</v>
      </c>
      <c r="V60" s="165">
        <f t="shared" si="3"/>
        <v>6</v>
      </c>
    </row>
    <row r="61" spans="1:22" ht="12" customHeight="1">
      <c r="A61" s="180" t="s">
        <v>196</v>
      </c>
      <c r="B61" s="3"/>
      <c r="C61" s="4"/>
      <c r="D61" s="4"/>
      <c r="E61" s="3"/>
      <c r="F61" s="4"/>
      <c r="G61" s="4"/>
      <c r="H61" s="3"/>
      <c r="I61" s="165"/>
      <c r="J61" s="165"/>
      <c r="K61" s="3"/>
      <c r="L61" s="165"/>
      <c r="M61" s="165"/>
      <c r="N61" s="210">
        <v>1</v>
      </c>
      <c r="O61" s="209">
        <v>0</v>
      </c>
      <c r="P61" s="209">
        <v>1</v>
      </c>
      <c r="Q61" s="50">
        <v>0</v>
      </c>
      <c r="R61" s="216">
        <v>1</v>
      </c>
      <c r="S61" s="216">
        <v>1</v>
      </c>
      <c r="T61" s="3">
        <f t="shared" si="1"/>
        <v>1</v>
      </c>
      <c r="U61" s="165">
        <f t="shared" si="2"/>
        <v>1</v>
      </c>
      <c r="V61" s="165">
        <f t="shared" si="3"/>
        <v>2</v>
      </c>
    </row>
    <row r="62" spans="1:22" ht="12" customHeight="1">
      <c r="A62" s="180" t="s">
        <v>197</v>
      </c>
      <c r="B62" s="3"/>
      <c r="C62" s="4"/>
      <c r="D62" s="4"/>
      <c r="E62" s="3"/>
      <c r="F62" s="4"/>
      <c r="G62" s="4"/>
      <c r="H62" s="3"/>
      <c r="I62" s="165"/>
      <c r="J62" s="165"/>
      <c r="K62" s="3"/>
      <c r="L62" s="165"/>
      <c r="M62" s="165"/>
      <c r="N62" s="210">
        <v>0</v>
      </c>
      <c r="O62" s="209">
        <v>0</v>
      </c>
      <c r="P62" s="209">
        <v>0</v>
      </c>
      <c r="Q62" s="50">
        <v>4</v>
      </c>
      <c r="R62" s="216">
        <v>0</v>
      </c>
      <c r="S62" s="216">
        <v>4</v>
      </c>
      <c r="T62" s="3">
        <f t="shared" si="1"/>
        <v>4</v>
      </c>
      <c r="U62" s="165">
        <f t="shared" si="2"/>
        <v>0</v>
      </c>
      <c r="V62" s="165">
        <f t="shared" si="3"/>
        <v>4</v>
      </c>
    </row>
    <row r="63" spans="1:22" ht="12" customHeight="1">
      <c r="A63" s="180" t="s">
        <v>198</v>
      </c>
      <c r="B63" s="3"/>
      <c r="C63" s="4"/>
      <c r="D63" s="4"/>
      <c r="E63" s="3"/>
      <c r="F63" s="4"/>
      <c r="G63" s="4"/>
      <c r="H63" s="3"/>
      <c r="I63" s="165"/>
      <c r="J63" s="165"/>
      <c r="K63" s="3"/>
      <c r="L63" s="165"/>
      <c r="M63" s="165"/>
      <c r="N63" s="210">
        <v>0</v>
      </c>
      <c r="O63" s="209">
        <v>0</v>
      </c>
      <c r="P63" s="209">
        <v>0</v>
      </c>
      <c r="Q63" s="50">
        <v>2</v>
      </c>
      <c r="R63" s="216">
        <v>1</v>
      </c>
      <c r="S63" s="216">
        <v>3</v>
      </c>
      <c r="T63" s="3">
        <f t="shared" si="1"/>
        <v>2</v>
      </c>
      <c r="U63" s="165">
        <f t="shared" si="2"/>
        <v>1</v>
      </c>
      <c r="V63" s="165">
        <f t="shared" si="3"/>
        <v>3</v>
      </c>
    </row>
    <row r="64" spans="1:22" ht="12" customHeight="1">
      <c r="A64" s="180" t="s">
        <v>199</v>
      </c>
      <c r="B64" s="3"/>
      <c r="C64" s="4"/>
      <c r="D64" s="4"/>
      <c r="E64" s="3"/>
      <c r="F64" s="4"/>
      <c r="G64" s="4"/>
      <c r="H64" s="3"/>
      <c r="I64" s="165"/>
      <c r="J64" s="165"/>
      <c r="K64" s="3"/>
      <c r="L64" s="165"/>
      <c r="M64" s="165"/>
      <c r="N64" s="210">
        <v>0</v>
      </c>
      <c r="O64" s="209">
        <v>0</v>
      </c>
      <c r="P64" s="209">
        <v>0</v>
      </c>
      <c r="Q64" s="50">
        <v>4</v>
      </c>
      <c r="R64" s="216">
        <v>0</v>
      </c>
      <c r="S64" s="216">
        <v>4</v>
      </c>
      <c r="T64" s="3">
        <f t="shared" si="1"/>
        <v>4</v>
      </c>
      <c r="U64" s="165">
        <f t="shared" si="2"/>
        <v>0</v>
      </c>
      <c r="V64" s="165">
        <f t="shared" si="3"/>
        <v>4</v>
      </c>
    </row>
    <row r="65" spans="1:22" ht="12" customHeight="1">
      <c r="A65" s="180" t="s">
        <v>200</v>
      </c>
      <c r="B65" s="3"/>
      <c r="C65" s="4"/>
      <c r="D65" s="4"/>
      <c r="E65" s="3"/>
      <c r="F65" s="4"/>
      <c r="G65" s="4"/>
      <c r="H65" s="3"/>
      <c r="I65" s="165"/>
      <c r="J65" s="165"/>
      <c r="K65" s="3"/>
      <c r="L65" s="165"/>
      <c r="M65" s="165"/>
      <c r="N65" s="210">
        <v>0</v>
      </c>
      <c r="O65" s="209">
        <v>0</v>
      </c>
      <c r="P65" s="209">
        <v>0</v>
      </c>
      <c r="Q65" s="50">
        <v>1</v>
      </c>
      <c r="R65" s="216">
        <v>2</v>
      </c>
      <c r="S65" s="216">
        <v>3</v>
      </c>
      <c r="T65" s="3">
        <f t="shared" si="1"/>
        <v>1</v>
      </c>
      <c r="U65" s="165">
        <f t="shared" si="2"/>
        <v>2</v>
      </c>
      <c r="V65" s="165">
        <f t="shared" si="3"/>
        <v>3</v>
      </c>
    </row>
    <row r="66" spans="1:22" ht="12" customHeight="1">
      <c r="A66" s="180" t="s">
        <v>201</v>
      </c>
      <c r="B66" s="3"/>
      <c r="C66" s="4"/>
      <c r="D66" s="4"/>
      <c r="E66" s="3"/>
      <c r="F66" s="4"/>
      <c r="G66" s="4"/>
      <c r="H66" s="3"/>
      <c r="I66" s="165"/>
      <c r="J66" s="165"/>
      <c r="K66" s="3"/>
      <c r="L66" s="165"/>
      <c r="M66" s="165"/>
      <c r="N66" s="210">
        <v>0</v>
      </c>
      <c r="O66" s="209">
        <v>0</v>
      </c>
      <c r="P66" s="209">
        <v>0</v>
      </c>
      <c r="Q66" s="50">
        <v>1</v>
      </c>
      <c r="R66" s="216">
        <v>2</v>
      </c>
      <c r="S66" s="216">
        <v>3</v>
      </c>
      <c r="T66" s="3">
        <f t="shared" si="1"/>
        <v>1</v>
      </c>
      <c r="U66" s="165">
        <f t="shared" si="2"/>
        <v>2</v>
      </c>
      <c r="V66" s="165">
        <f t="shared" si="3"/>
        <v>3</v>
      </c>
    </row>
    <row r="67" spans="1:22" ht="12" customHeight="1">
      <c r="A67" s="180" t="s">
        <v>218</v>
      </c>
      <c r="B67" s="3"/>
      <c r="C67" s="4"/>
      <c r="D67" s="4"/>
      <c r="E67" s="3"/>
      <c r="F67" s="4"/>
      <c r="G67" s="4"/>
      <c r="H67" s="3"/>
      <c r="I67" s="165"/>
      <c r="J67" s="165"/>
      <c r="K67" s="3"/>
      <c r="L67" s="165"/>
      <c r="M67" s="165"/>
      <c r="N67" s="210">
        <v>0</v>
      </c>
      <c r="O67" s="209">
        <v>0</v>
      </c>
      <c r="P67" s="209">
        <v>0</v>
      </c>
      <c r="Q67" s="50">
        <v>0</v>
      </c>
      <c r="R67" s="216">
        <v>1</v>
      </c>
      <c r="S67" s="216">
        <v>1</v>
      </c>
      <c r="T67" s="3">
        <f t="shared" si="1"/>
        <v>0</v>
      </c>
      <c r="U67" s="165">
        <f t="shared" si="2"/>
        <v>1</v>
      </c>
      <c r="V67" s="165">
        <f t="shared" si="3"/>
        <v>1</v>
      </c>
    </row>
    <row r="68" spans="1:22" ht="12" customHeight="1">
      <c r="A68" s="180" t="s">
        <v>206</v>
      </c>
      <c r="B68" s="3"/>
      <c r="C68" s="4"/>
      <c r="D68" s="4"/>
      <c r="E68" s="3"/>
      <c r="F68" s="4"/>
      <c r="G68" s="4"/>
      <c r="H68" s="3"/>
      <c r="I68" s="165"/>
      <c r="J68" s="165"/>
      <c r="K68" s="3"/>
      <c r="L68" s="165"/>
      <c r="M68" s="165"/>
      <c r="N68" s="210">
        <v>0</v>
      </c>
      <c r="O68" s="209">
        <v>0</v>
      </c>
      <c r="P68" s="209">
        <v>0</v>
      </c>
      <c r="Q68" s="50">
        <v>0</v>
      </c>
      <c r="R68" s="216">
        <v>1</v>
      </c>
      <c r="S68" s="216">
        <v>1</v>
      </c>
      <c r="T68" s="3">
        <f t="shared" si="1"/>
        <v>0</v>
      </c>
      <c r="U68" s="165">
        <f t="shared" si="2"/>
        <v>1</v>
      </c>
      <c r="V68" s="165">
        <f t="shared" si="3"/>
        <v>1</v>
      </c>
    </row>
    <row r="69" spans="1:22" ht="12" customHeight="1">
      <c r="A69" s="180" t="s">
        <v>202</v>
      </c>
      <c r="B69" s="3"/>
      <c r="C69" s="4"/>
      <c r="D69" s="4"/>
      <c r="E69" s="3"/>
      <c r="F69" s="4"/>
      <c r="G69" s="4"/>
      <c r="H69" s="3"/>
      <c r="I69" s="165"/>
      <c r="J69" s="165"/>
      <c r="K69" s="3"/>
      <c r="L69" s="165"/>
      <c r="M69" s="165"/>
      <c r="N69" s="210">
        <v>0</v>
      </c>
      <c r="O69" s="209">
        <v>0</v>
      </c>
      <c r="P69" s="209">
        <v>0</v>
      </c>
      <c r="Q69" s="50">
        <v>2</v>
      </c>
      <c r="R69" s="216">
        <v>0</v>
      </c>
      <c r="S69" s="216">
        <v>2</v>
      </c>
      <c r="T69" s="3">
        <f t="shared" si="1"/>
        <v>2</v>
      </c>
      <c r="U69" s="165">
        <f t="shared" si="2"/>
        <v>0</v>
      </c>
      <c r="V69" s="165">
        <f t="shared" si="3"/>
        <v>2</v>
      </c>
    </row>
    <row r="70" spans="1:22" ht="12" customHeight="1">
      <c r="A70" s="180" t="s">
        <v>203</v>
      </c>
      <c r="B70" s="3"/>
      <c r="C70" s="4"/>
      <c r="D70" s="4"/>
      <c r="E70" s="3"/>
      <c r="F70" s="4"/>
      <c r="G70" s="4"/>
      <c r="H70" s="3"/>
      <c r="I70" s="165"/>
      <c r="J70" s="165"/>
      <c r="K70" s="3"/>
      <c r="L70" s="165"/>
      <c r="M70" s="165"/>
      <c r="N70" s="210">
        <v>0</v>
      </c>
      <c r="O70" s="209">
        <v>0</v>
      </c>
      <c r="P70" s="209">
        <v>0</v>
      </c>
      <c r="Q70" s="50">
        <v>0</v>
      </c>
      <c r="R70" s="216">
        <v>1</v>
      </c>
      <c r="S70" s="216">
        <v>1</v>
      </c>
      <c r="T70" s="3">
        <f t="shared" si="1"/>
        <v>0</v>
      </c>
      <c r="U70" s="165">
        <f t="shared" si="2"/>
        <v>1</v>
      </c>
      <c r="V70" s="165">
        <f t="shared" si="3"/>
        <v>1</v>
      </c>
    </row>
    <row r="71" spans="1:22" ht="12" customHeight="1">
      <c r="A71" s="180" t="s">
        <v>204</v>
      </c>
      <c r="B71" s="3"/>
      <c r="C71" s="4"/>
      <c r="D71" s="4"/>
      <c r="E71" s="3"/>
      <c r="F71" s="4"/>
      <c r="G71" s="4"/>
      <c r="H71" s="3"/>
      <c r="I71" s="165"/>
      <c r="J71" s="165"/>
      <c r="K71" s="3"/>
      <c r="L71" s="165"/>
      <c r="M71" s="165"/>
      <c r="N71" s="210">
        <v>0</v>
      </c>
      <c r="O71" s="209">
        <v>0</v>
      </c>
      <c r="P71" s="209">
        <v>0</v>
      </c>
      <c r="Q71" s="50">
        <v>1</v>
      </c>
      <c r="R71" s="216">
        <v>0</v>
      </c>
      <c r="S71" s="216">
        <v>1</v>
      </c>
      <c r="T71" s="3">
        <f t="shared" si="1"/>
        <v>1</v>
      </c>
      <c r="U71" s="165">
        <f t="shared" si="2"/>
        <v>0</v>
      </c>
      <c r="V71" s="165">
        <f t="shared" si="3"/>
        <v>1</v>
      </c>
    </row>
    <row r="72" spans="1:22" ht="12" customHeight="1">
      <c r="A72" s="180" t="s">
        <v>205</v>
      </c>
      <c r="B72" s="3"/>
      <c r="C72" s="4"/>
      <c r="D72" s="4"/>
      <c r="E72" s="3"/>
      <c r="F72" s="4"/>
      <c r="G72" s="4"/>
      <c r="H72" s="3"/>
      <c r="I72" s="165"/>
      <c r="J72" s="165"/>
      <c r="K72" s="3"/>
      <c r="L72" s="165"/>
      <c r="M72" s="165"/>
      <c r="N72" s="210">
        <v>0</v>
      </c>
      <c r="O72" s="209">
        <v>0</v>
      </c>
      <c r="P72" s="209">
        <v>0</v>
      </c>
      <c r="Q72" s="50">
        <v>1</v>
      </c>
      <c r="R72" s="216">
        <v>0</v>
      </c>
      <c r="S72" s="216">
        <v>1</v>
      </c>
      <c r="T72" s="3">
        <f t="shared" si="1"/>
        <v>1</v>
      </c>
      <c r="U72" s="165">
        <f t="shared" si="2"/>
        <v>0</v>
      </c>
      <c r="V72" s="165">
        <f t="shared" si="3"/>
        <v>1</v>
      </c>
    </row>
    <row r="73" spans="1:22" ht="12" customHeight="1">
      <c r="A73" s="180" t="s">
        <v>207</v>
      </c>
      <c r="B73" s="3"/>
      <c r="C73" s="4"/>
      <c r="D73" s="4"/>
      <c r="E73" s="3"/>
      <c r="F73" s="4"/>
      <c r="G73" s="4"/>
      <c r="H73" s="3"/>
      <c r="I73" s="165"/>
      <c r="J73" s="165"/>
      <c r="K73" s="3"/>
      <c r="L73" s="165"/>
      <c r="M73" s="165"/>
      <c r="N73" s="210">
        <v>0</v>
      </c>
      <c r="O73" s="209">
        <v>0</v>
      </c>
      <c r="P73" s="209">
        <v>0</v>
      </c>
      <c r="Q73" s="50">
        <v>0</v>
      </c>
      <c r="R73" s="216">
        <v>1</v>
      </c>
      <c r="S73" s="216">
        <v>1</v>
      </c>
      <c r="T73" s="3">
        <f t="shared" si="1"/>
        <v>0</v>
      </c>
      <c r="U73" s="165">
        <f t="shared" si="2"/>
        <v>1</v>
      </c>
      <c r="V73" s="165">
        <f t="shared" si="3"/>
        <v>1</v>
      </c>
    </row>
    <row r="74" spans="1:22" s="126" customFormat="1" ht="12">
      <c r="A74" s="20" t="s">
        <v>7</v>
      </c>
      <c r="B74" s="187">
        <f aca="true" t="shared" si="4" ref="B74:V74">SUM(B9:B73)</f>
        <v>134332</v>
      </c>
      <c r="C74" s="18">
        <f t="shared" si="4"/>
        <v>128103</v>
      </c>
      <c r="D74" s="18">
        <f t="shared" si="4"/>
        <v>262435</v>
      </c>
      <c r="E74" s="187">
        <f t="shared" si="4"/>
        <v>1543</v>
      </c>
      <c r="F74" s="18">
        <f t="shared" si="4"/>
        <v>597</v>
      </c>
      <c r="G74" s="18">
        <f t="shared" si="4"/>
        <v>2140</v>
      </c>
      <c r="H74" s="187">
        <f t="shared" si="4"/>
        <v>222451</v>
      </c>
      <c r="I74" s="18">
        <f t="shared" si="4"/>
        <v>219824</v>
      </c>
      <c r="J74" s="18">
        <f t="shared" si="4"/>
        <v>442275</v>
      </c>
      <c r="K74" s="187">
        <f t="shared" si="4"/>
        <v>16360</v>
      </c>
      <c r="L74" s="18">
        <f t="shared" si="4"/>
        <v>8424</v>
      </c>
      <c r="M74" s="18">
        <f t="shared" si="4"/>
        <v>24784</v>
      </c>
      <c r="N74" s="187">
        <f t="shared" si="4"/>
        <v>217482</v>
      </c>
      <c r="O74" s="18">
        <f t="shared" si="4"/>
        <v>209974</v>
      </c>
      <c r="P74" s="215">
        <f t="shared" si="4"/>
        <v>427456</v>
      </c>
      <c r="Q74" s="187">
        <f t="shared" si="4"/>
        <v>13723</v>
      </c>
      <c r="R74" s="18">
        <f t="shared" si="4"/>
        <v>6821</v>
      </c>
      <c r="S74" s="18">
        <f t="shared" si="4"/>
        <v>20544</v>
      </c>
      <c r="T74" s="187">
        <f t="shared" si="4"/>
        <v>605891</v>
      </c>
      <c r="U74" s="18">
        <f t="shared" si="4"/>
        <v>573743</v>
      </c>
      <c r="V74" s="18">
        <f t="shared" si="4"/>
        <v>1179634</v>
      </c>
    </row>
    <row r="75" ht="8.25" customHeight="1">
      <c r="S75" s="37"/>
    </row>
    <row r="76" spans="1:19" ht="12" customHeight="1">
      <c r="A76" s="197"/>
      <c r="I76" s="34"/>
      <c r="J76" s="34"/>
      <c r="K76" s="34"/>
      <c r="Q76" s="2"/>
      <c r="R76" s="2"/>
      <c r="S76" s="2"/>
    </row>
    <row r="77" ht="11.25">
      <c r="A77" s="180"/>
    </row>
    <row r="79" spans="2:19" ht="11.25">
      <c r="B79" s="34"/>
      <c r="C79" s="34"/>
      <c r="D79" s="34"/>
      <c r="Q79" s="2"/>
      <c r="R79" s="2"/>
      <c r="S79" s="2"/>
    </row>
    <row r="80" spans="2:19" ht="11.25">
      <c r="B80" s="34"/>
      <c r="C80" s="34"/>
      <c r="D80" s="34"/>
      <c r="Q80" s="2"/>
      <c r="R80" s="2"/>
      <c r="S80" s="2"/>
    </row>
    <row r="81" spans="2:19" ht="11.25">
      <c r="B81" s="34"/>
      <c r="C81" s="34"/>
      <c r="D81" s="34"/>
      <c r="Q81" s="2"/>
      <c r="R81" s="2"/>
      <c r="S81" s="2"/>
    </row>
    <row r="82" spans="2:19" ht="11.25">
      <c r="B82" s="34"/>
      <c r="C82" s="34"/>
      <c r="D82" s="34"/>
      <c r="Q82" s="2"/>
      <c r="R82" s="2"/>
      <c r="S82" s="2"/>
    </row>
    <row r="83" spans="2:19" ht="11.25">
      <c r="B83" s="34"/>
      <c r="C83" s="34"/>
      <c r="D83" s="34"/>
      <c r="Q83" s="2"/>
      <c r="R83" s="2"/>
      <c r="S83" s="2"/>
    </row>
    <row r="84" spans="2:19" ht="11.25">
      <c r="B84" s="34"/>
      <c r="C84" s="34"/>
      <c r="D84" s="34"/>
      <c r="Q84" s="2"/>
      <c r="R84" s="2"/>
      <c r="S84" s="2"/>
    </row>
    <row r="85" spans="2:19" ht="11.25">
      <c r="B85" s="34"/>
      <c r="C85" s="34"/>
      <c r="D85" s="34"/>
      <c r="Q85" s="2"/>
      <c r="R85" s="2"/>
      <c r="S85" s="2"/>
    </row>
    <row r="86" spans="2:19" ht="11.25">
      <c r="B86" s="34"/>
      <c r="C86" s="34"/>
      <c r="D86" s="34"/>
      <c r="Q86" s="2"/>
      <c r="R86" s="2"/>
      <c r="S86" s="2"/>
    </row>
    <row r="87" spans="2:19" ht="11.25">
      <c r="B87" s="34"/>
      <c r="C87" s="34"/>
      <c r="D87" s="34"/>
      <c r="Q87" s="2"/>
      <c r="R87" s="2"/>
      <c r="S87" s="2"/>
    </row>
    <row r="88" spans="2:19" ht="11.25">
      <c r="B88" s="34"/>
      <c r="C88" s="34"/>
      <c r="D88" s="34"/>
      <c r="Q88" s="2"/>
      <c r="R88" s="2"/>
      <c r="S88" s="2"/>
    </row>
    <row r="89" spans="2:19" ht="11.25">
      <c r="B89" s="34"/>
      <c r="C89" s="34"/>
      <c r="D89" s="34"/>
      <c r="Q89" s="2"/>
      <c r="R89" s="2"/>
      <c r="S89" s="2"/>
    </row>
    <row r="90" spans="2:19" ht="11.25">
      <c r="B90" s="34"/>
      <c r="C90" s="34"/>
      <c r="D90" s="34"/>
      <c r="Q90" s="2"/>
      <c r="R90" s="2"/>
      <c r="S90" s="2"/>
    </row>
    <row r="91" spans="2:19" ht="11.25">
      <c r="B91" s="34"/>
      <c r="C91" s="34"/>
      <c r="D91" s="34"/>
      <c r="Q91" s="2"/>
      <c r="R91" s="2"/>
      <c r="S91" s="2"/>
    </row>
    <row r="92" spans="2:19" ht="11.25">
      <c r="B92" s="34"/>
      <c r="C92" s="34"/>
      <c r="D92" s="34"/>
      <c r="Q92" s="2"/>
      <c r="R92" s="2"/>
      <c r="S92" s="2"/>
    </row>
    <row r="93" spans="2:19" ht="11.25">
      <c r="B93" s="34"/>
      <c r="C93" s="34"/>
      <c r="D93" s="34"/>
      <c r="Q93" s="2"/>
      <c r="R93" s="2"/>
      <c r="S93" s="2"/>
    </row>
    <row r="94" spans="2:19" ht="11.25">
      <c r="B94" s="34"/>
      <c r="C94" s="34"/>
      <c r="D94" s="34"/>
      <c r="Q94" s="2"/>
      <c r="R94" s="2"/>
      <c r="S94" s="2"/>
    </row>
    <row r="95" spans="2:19" ht="11.25">
      <c r="B95" s="34"/>
      <c r="C95" s="34"/>
      <c r="D95" s="34"/>
      <c r="Q95" s="2"/>
      <c r="R95" s="2"/>
      <c r="S95" s="2"/>
    </row>
    <row r="96" spans="2:19" ht="11.25">
      <c r="B96" s="34"/>
      <c r="C96" s="34"/>
      <c r="D96" s="34"/>
      <c r="Q96" s="2"/>
      <c r="R96" s="2"/>
      <c r="S96" s="2"/>
    </row>
    <row r="97" spans="2:19" ht="11.25">
      <c r="B97" s="34"/>
      <c r="C97" s="34"/>
      <c r="D97" s="34"/>
      <c r="Q97" s="2"/>
      <c r="R97" s="2"/>
      <c r="S97" s="2"/>
    </row>
    <row r="98" spans="2:19" ht="11.25">
      <c r="B98" s="34"/>
      <c r="C98" s="34"/>
      <c r="D98" s="34"/>
      <c r="Q98" s="2"/>
      <c r="R98" s="2"/>
      <c r="S98" s="2"/>
    </row>
  </sheetData>
  <sheetProtection/>
  <mergeCells count="3">
    <mergeCell ref="Q6:S6"/>
    <mergeCell ref="A2:V2"/>
    <mergeCell ref="A3:V3"/>
  </mergeCells>
  <printOptions horizontalCentered="1"/>
  <pageMargins left="0.3937007874015748" right="0.3937007874015748" top="0.7874015748031497" bottom="0.5905511811023623" header="0.5118110236220472" footer="0.5118110236220472"/>
  <pageSetup fitToHeight="2" fitToWidth="2" horizontalDpi="600" verticalDpi="600" orientation="landscape" paperSize="9" scale="80"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dimension ref="A1:IV83"/>
  <sheetViews>
    <sheetView zoomScalePageLayoutView="0" workbookViewId="0" topLeftCell="A1">
      <selection activeCell="A86" sqref="A86"/>
    </sheetView>
  </sheetViews>
  <sheetFormatPr defaultColWidth="8.57421875" defaultRowHeight="12.75"/>
  <cols>
    <col min="1" max="1" width="11.7109375" style="352" customWidth="1"/>
    <col min="2" max="4" width="8.00390625" style="352" customWidth="1"/>
    <col min="5" max="22" width="7.140625" style="352" customWidth="1"/>
    <col min="23" max="25" width="7.7109375" style="352" customWidth="1"/>
    <col min="26" max="28" width="7.140625" style="352" customWidth="1"/>
    <col min="29" max="31" width="8.421875" style="352" customWidth="1"/>
    <col min="32" max="16384" width="8.57421875" style="352" customWidth="1"/>
  </cols>
  <sheetData>
    <row r="1" spans="1:31" ht="12.75">
      <c r="A1" s="269" t="s">
        <v>278</v>
      </c>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row>
    <row r="2" spans="1:31" ht="12.75" customHeight="1">
      <c r="A2" s="417" t="s">
        <v>267</v>
      </c>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357"/>
      <c r="AD2" s="357"/>
      <c r="AE2" s="357"/>
    </row>
    <row r="3" spans="1:31" ht="13.5" customHeight="1">
      <c r="A3" s="418" t="s">
        <v>266</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357"/>
      <c r="AD3" s="357"/>
      <c r="AE3" s="357"/>
    </row>
    <row r="4" spans="1:31" ht="9.75" customHeight="1" thickBot="1">
      <c r="A4" s="358"/>
      <c r="B4" s="359"/>
      <c r="C4" s="359"/>
      <c r="D4" s="359"/>
      <c r="E4" s="359"/>
      <c r="F4" s="359"/>
      <c r="G4" s="359"/>
      <c r="H4" s="359"/>
      <c r="I4" s="359"/>
      <c r="J4" s="359"/>
      <c r="K4" s="357"/>
      <c r="L4" s="357"/>
      <c r="M4" s="357"/>
      <c r="N4" s="357"/>
      <c r="O4" s="357"/>
      <c r="P4" s="357"/>
      <c r="Q4" s="357"/>
      <c r="R4" s="357"/>
      <c r="S4" s="357"/>
      <c r="T4" s="357"/>
      <c r="U4" s="357"/>
      <c r="V4" s="357"/>
      <c r="W4" s="357"/>
      <c r="X4" s="357"/>
      <c r="Y4" s="357"/>
      <c r="Z4" s="357"/>
      <c r="AA4" s="357"/>
      <c r="AB4" s="357"/>
      <c r="AC4" s="357"/>
      <c r="AD4" s="357"/>
      <c r="AE4" s="357"/>
    </row>
    <row r="5" spans="1:31" ht="53.25" customHeight="1">
      <c r="A5" s="419" t="s">
        <v>103</v>
      </c>
      <c r="B5" s="414" t="s">
        <v>265</v>
      </c>
      <c r="C5" s="415"/>
      <c r="D5" s="416"/>
      <c r="E5" s="414" t="s">
        <v>264</v>
      </c>
      <c r="F5" s="415"/>
      <c r="G5" s="416"/>
      <c r="H5" s="414" t="s">
        <v>263</v>
      </c>
      <c r="I5" s="415"/>
      <c r="J5" s="416"/>
      <c r="K5" s="414" t="s">
        <v>262</v>
      </c>
      <c r="L5" s="415"/>
      <c r="M5" s="416"/>
      <c r="N5" s="414" t="s">
        <v>261</v>
      </c>
      <c r="O5" s="415"/>
      <c r="P5" s="416"/>
      <c r="Q5" s="414" t="s">
        <v>260</v>
      </c>
      <c r="R5" s="415"/>
      <c r="S5" s="416"/>
      <c r="T5" s="414" t="s">
        <v>259</v>
      </c>
      <c r="U5" s="415"/>
      <c r="V5" s="416"/>
      <c r="W5" s="414" t="s">
        <v>258</v>
      </c>
      <c r="X5" s="415"/>
      <c r="Y5" s="416"/>
      <c r="Z5" s="414" t="s">
        <v>257</v>
      </c>
      <c r="AA5" s="415"/>
      <c r="AB5" s="416"/>
      <c r="AC5" s="414" t="s">
        <v>256</v>
      </c>
      <c r="AD5" s="415"/>
      <c r="AE5" s="415"/>
    </row>
    <row r="6" spans="1:31" ht="11.25">
      <c r="A6" s="420"/>
      <c r="B6" s="360" t="s">
        <v>52</v>
      </c>
      <c r="C6" s="361" t="s">
        <v>255</v>
      </c>
      <c r="D6" s="362" t="s">
        <v>53</v>
      </c>
      <c r="E6" s="360" t="s">
        <v>52</v>
      </c>
      <c r="F6" s="361" t="s">
        <v>255</v>
      </c>
      <c r="G6" s="362" t="s">
        <v>53</v>
      </c>
      <c r="H6" s="360" t="s">
        <v>52</v>
      </c>
      <c r="I6" s="361" t="s">
        <v>255</v>
      </c>
      <c r="J6" s="362" t="s">
        <v>53</v>
      </c>
      <c r="K6" s="360" t="s">
        <v>52</v>
      </c>
      <c r="L6" s="361" t="s">
        <v>255</v>
      </c>
      <c r="M6" s="362" t="s">
        <v>53</v>
      </c>
      <c r="N6" s="360" t="s">
        <v>52</v>
      </c>
      <c r="O6" s="361" t="s">
        <v>255</v>
      </c>
      <c r="P6" s="362" t="s">
        <v>53</v>
      </c>
      <c r="Q6" s="360" t="s">
        <v>52</v>
      </c>
      <c r="R6" s="361" t="s">
        <v>255</v>
      </c>
      <c r="S6" s="362" t="s">
        <v>53</v>
      </c>
      <c r="T6" s="360" t="s">
        <v>52</v>
      </c>
      <c r="U6" s="361" t="s">
        <v>255</v>
      </c>
      <c r="V6" s="362" t="s">
        <v>53</v>
      </c>
      <c r="W6" s="360" t="s">
        <v>52</v>
      </c>
      <c r="X6" s="361" t="s">
        <v>255</v>
      </c>
      <c r="Y6" s="362" t="s">
        <v>53</v>
      </c>
      <c r="Z6" s="360" t="s">
        <v>52</v>
      </c>
      <c r="AA6" s="361" t="s">
        <v>255</v>
      </c>
      <c r="AB6" s="361" t="s">
        <v>53</v>
      </c>
      <c r="AC6" s="360" t="s">
        <v>52</v>
      </c>
      <c r="AD6" s="361" t="s">
        <v>255</v>
      </c>
      <c r="AE6" s="361" t="s">
        <v>53</v>
      </c>
    </row>
    <row r="7" spans="1:31" ht="11.25">
      <c r="A7" s="363">
        <v>2009</v>
      </c>
      <c r="B7" s="364">
        <v>1</v>
      </c>
      <c r="C7" s="365">
        <v>0</v>
      </c>
      <c r="D7" s="366">
        <v>1</v>
      </c>
      <c r="E7" s="365">
        <v>0</v>
      </c>
      <c r="F7" s="365">
        <v>0</v>
      </c>
      <c r="G7" s="365">
        <v>0</v>
      </c>
      <c r="H7" s="364">
        <v>0</v>
      </c>
      <c r="I7" s="365">
        <v>0</v>
      </c>
      <c r="J7" s="366">
        <v>0</v>
      </c>
      <c r="K7" s="364">
        <v>0</v>
      </c>
      <c r="L7" s="365">
        <v>0</v>
      </c>
      <c r="M7" s="365">
        <v>0</v>
      </c>
      <c r="N7" s="364">
        <v>0</v>
      </c>
      <c r="O7" s="365">
        <v>0</v>
      </c>
      <c r="P7" s="366">
        <v>0</v>
      </c>
      <c r="Q7" s="364">
        <v>0</v>
      </c>
      <c r="R7" s="365">
        <v>0</v>
      </c>
      <c r="S7" s="366">
        <v>0</v>
      </c>
      <c r="T7" s="364">
        <v>0</v>
      </c>
      <c r="U7" s="365">
        <v>0</v>
      </c>
      <c r="V7" s="366">
        <v>0</v>
      </c>
      <c r="W7" s="365">
        <v>0</v>
      </c>
      <c r="X7" s="365">
        <v>0</v>
      </c>
      <c r="Y7" s="365">
        <v>0</v>
      </c>
      <c r="Z7" s="364">
        <v>0</v>
      </c>
      <c r="AA7" s="365">
        <v>0</v>
      </c>
      <c r="AB7" s="365">
        <v>0</v>
      </c>
      <c r="AC7" s="364">
        <v>1</v>
      </c>
      <c r="AD7" s="365">
        <v>0</v>
      </c>
      <c r="AE7" s="365">
        <v>1</v>
      </c>
    </row>
    <row r="8" spans="1:31" ht="11.25">
      <c r="A8" s="354">
        <v>2004</v>
      </c>
      <c r="B8" s="364">
        <v>2</v>
      </c>
      <c r="C8" s="365">
        <v>2</v>
      </c>
      <c r="D8" s="366">
        <v>4</v>
      </c>
      <c r="E8" s="365">
        <v>0</v>
      </c>
      <c r="F8" s="365">
        <v>0</v>
      </c>
      <c r="G8" s="365">
        <v>0</v>
      </c>
      <c r="H8" s="364">
        <v>0</v>
      </c>
      <c r="I8" s="365">
        <v>0</v>
      </c>
      <c r="J8" s="366">
        <v>0</v>
      </c>
      <c r="K8" s="364">
        <v>0</v>
      </c>
      <c r="L8" s="365">
        <v>0</v>
      </c>
      <c r="M8" s="365">
        <v>0</v>
      </c>
      <c r="N8" s="364">
        <v>0</v>
      </c>
      <c r="O8" s="365">
        <v>0</v>
      </c>
      <c r="P8" s="366">
        <v>0</v>
      </c>
      <c r="Q8" s="364">
        <v>0</v>
      </c>
      <c r="R8" s="365">
        <v>0</v>
      </c>
      <c r="S8" s="366">
        <v>0</v>
      </c>
      <c r="T8" s="364">
        <v>0</v>
      </c>
      <c r="U8" s="365">
        <v>0</v>
      </c>
      <c r="V8" s="366">
        <v>0</v>
      </c>
      <c r="W8" s="365">
        <v>0</v>
      </c>
      <c r="X8" s="365">
        <v>1</v>
      </c>
      <c r="Y8" s="365">
        <v>1</v>
      </c>
      <c r="Z8" s="364">
        <v>0</v>
      </c>
      <c r="AA8" s="365">
        <v>0</v>
      </c>
      <c r="AB8" s="365">
        <v>0</v>
      </c>
      <c r="AC8" s="364">
        <v>2</v>
      </c>
      <c r="AD8" s="365">
        <v>3</v>
      </c>
      <c r="AE8" s="365">
        <v>5</v>
      </c>
    </row>
    <row r="9" spans="1:31" ht="11.25">
      <c r="A9" s="363">
        <v>2003</v>
      </c>
      <c r="B9" s="364">
        <v>3</v>
      </c>
      <c r="C9" s="365">
        <v>1</v>
      </c>
      <c r="D9" s="366">
        <v>4</v>
      </c>
      <c r="E9" s="365">
        <v>0</v>
      </c>
      <c r="F9" s="365">
        <v>0</v>
      </c>
      <c r="G9" s="365">
        <v>0</v>
      </c>
      <c r="H9" s="364">
        <v>0</v>
      </c>
      <c r="I9" s="365">
        <v>0</v>
      </c>
      <c r="J9" s="366">
        <v>0</v>
      </c>
      <c r="K9" s="364">
        <v>0</v>
      </c>
      <c r="L9" s="365">
        <v>0</v>
      </c>
      <c r="M9" s="365">
        <v>0</v>
      </c>
      <c r="N9" s="364">
        <v>0</v>
      </c>
      <c r="O9" s="365">
        <v>0</v>
      </c>
      <c r="P9" s="366">
        <v>0</v>
      </c>
      <c r="Q9" s="364">
        <v>0</v>
      </c>
      <c r="R9" s="365">
        <v>0</v>
      </c>
      <c r="S9" s="366">
        <v>0</v>
      </c>
      <c r="T9" s="364">
        <v>0</v>
      </c>
      <c r="U9" s="365">
        <v>0</v>
      </c>
      <c r="V9" s="366">
        <v>0</v>
      </c>
      <c r="W9" s="365">
        <v>0</v>
      </c>
      <c r="X9" s="365">
        <v>0</v>
      </c>
      <c r="Y9" s="365">
        <v>0</v>
      </c>
      <c r="Z9" s="364">
        <v>0</v>
      </c>
      <c r="AA9" s="365">
        <v>0</v>
      </c>
      <c r="AB9" s="365">
        <v>0</v>
      </c>
      <c r="AC9" s="364">
        <v>3</v>
      </c>
      <c r="AD9" s="365">
        <v>1</v>
      </c>
      <c r="AE9" s="365">
        <v>4</v>
      </c>
    </row>
    <row r="10" spans="1:31" ht="11.25">
      <c r="A10" s="354">
        <v>2002</v>
      </c>
      <c r="B10" s="364">
        <v>7</v>
      </c>
      <c r="C10" s="365">
        <v>6</v>
      </c>
      <c r="D10" s="366">
        <v>13</v>
      </c>
      <c r="E10" s="365">
        <v>0</v>
      </c>
      <c r="F10" s="365">
        <v>0</v>
      </c>
      <c r="G10" s="365">
        <v>0</v>
      </c>
      <c r="H10" s="364">
        <v>0</v>
      </c>
      <c r="I10" s="365">
        <v>0</v>
      </c>
      <c r="J10" s="366">
        <v>0</v>
      </c>
      <c r="K10" s="364">
        <v>0</v>
      </c>
      <c r="L10" s="365">
        <v>0</v>
      </c>
      <c r="M10" s="365">
        <v>0</v>
      </c>
      <c r="N10" s="364">
        <v>0</v>
      </c>
      <c r="O10" s="365">
        <v>0</v>
      </c>
      <c r="P10" s="366">
        <v>0</v>
      </c>
      <c r="Q10" s="364">
        <v>0</v>
      </c>
      <c r="R10" s="365">
        <v>0</v>
      </c>
      <c r="S10" s="366">
        <v>0</v>
      </c>
      <c r="T10" s="364">
        <v>0</v>
      </c>
      <c r="U10" s="365">
        <v>0</v>
      </c>
      <c r="V10" s="366">
        <v>0</v>
      </c>
      <c r="W10" s="365">
        <v>0</v>
      </c>
      <c r="X10" s="365">
        <v>0</v>
      </c>
      <c r="Y10" s="365">
        <v>0</v>
      </c>
      <c r="Z10" s="364">
        <v>0</v>
      </c>
      <c r="AA10" s="365">
        <v>0</v>
      </c>
      <c r="AB10" s="365">
        <v>0</v>
      </c>
      <c r="AC10" s="364">
        <v>7</v>
      </c>
      <c r="AD10" s="365">
        <v>6</v>
      </c>
      <c r="AE10" s="365">
        <v>13</v>
      </c>
    </row>
    <row r="11" spans="1:31" ht="11.25">
      <c r="A11" s="363">
        <v>2001</v>
      </c>
      <c r="B11" s="364">
        <v>416</v>
      </c>
      <c r="C11" s="365">
        <v>368</v>
      </c>
      <c r="D11" s="366">
        <v>784</v>
      </c>
      <c r="E11" s="365">
        <v>0</v>
      </c>
      <c r="F11" s="365">
        <v>0</v>
      </c>
      <c r="G11" s="365">
        <v>0</v>
      </c>
      <c r="H11" s="364">
        <v>0</v>
      </c>
      <c r="I11" s="365">
        <v>0</v>
      </c>
      <c r="J11" s="366">
        <v>0</v>
      </c>
      <c r="K11" s="364">
        <v>0</v>
      </c>
      <c r="L11" s="365">
        <v>0</v>
      </c>
      <c r="M11" s="365">
        <v>0</v>
      </c>
      <c r="N11" s="364">
        <v>0</v>
      </c>
      <c r="O11" s="365">
        <v>0</v>
      </c>
      <c r="P11" s="366">
        <v>0</v>
      </c>
      <c r="Q11" s="364">
        <v>0</v>
      </c>
      <c r="R11" s="365">
        <v>0</v>
      </c>
      <c r="S11" s="366">
        <v>0</v>
      </c>
      <c r="T11" s="364">
        <v>0</v>
      </c>
      <c r="U11" s="365">
        <v>0</v>
      </c>
      <c r="V11" s="366">
        <v>0</v>
      </c>
      <c r="W11" s="365">
        <v>0</v>
      </c>
      <c r="X11" s="365">
        <v>0</v>
      </c>
      <c r="Y11" s="365">
        <v>0</v>
      </c>
      <c r="Z11" s="364">
        <v>0</v>
      </c>
      <c r="AA11" s="365">
        <v>0</v>
      </c>
      <c r="AB11" s="365">
        <v>0</v>
      </c>
      <c r="AC11" s="364">
        <v>416</v>
      </c>
      <c r="AD11" s="365">
        <v>368</v>
      </c>
      <c r="AE11" s="365">
        <v>784</v>
      </c>
    </row>
    <row r="12" spans="1:32" ht="13.5" customHeight="1">
      <c r="A12" s="354">
        <v>2000</v>
      </c>
      <c r="B12" s="364">
        <v>13407</v>
      </c>
      <c r="C12" s="365">
        <v>18044</v>
      </c>
      <c r="D12" s="366">
        <v>31451</v>
      </c>
      <c r="E12" s="365">
        <v>0</v>
      </c>
      <c r="F12" s="365">
        <v>0</v>
      </c>
      <c r="G12" s="365">
        <v>0</v>
      </c>
      <c r="H12" s="364">
        <v>0</v>
      </c>
      <c r="I12" s="365">
        <v>0</v>
      </c>
      <c r="J12" s="366">
        <v>0</v>
      </c>
      <c r="K12" s="364">
        <v>0</v>
      </c>
      <c r="L12" s="365">
        <v>0</v>
      </c>
      <c r="M12" s="365">
        <v>0</v>
      </c>
      <c r="N12" s="364">
        <v>0</v>
      </c>
      <c r="O12" s="365">
        <v>0</v>
      </c>
      <c r="P12" s="366">
        <v>0</v>
      </c>
      <c r="Q12" s="364">
        <v>0</v>
      </c>
      <c r="R12" s="365">
        <v>0</v>
      </c>
      <c r="S12" s="366">
        <v>0</v>
      </c>
      <c r="T12" s="364">
        <v>0</v>
      </c>
      <c r="U12" s="365">
        <v>0</v>
      </c>
      <c r="V12" s="366">
        <v>0</v>
      </c>
      <c r="W12" s="365">
        <v>0</v>
      </c>
      <c r="X12" s="365">
        <v>0</v>
      </c>
      <c r="Y12" s="365">
        <v>0</v>
      </c>
      <c r="Z12" s="364">
        <v>0</v>
      </c>
      <c r="AA12" s="365">
        <v>0</v>
      </c>
      <c r="AB12" s="365">
        <v>0</v>
      </c>
      <c r="AC12" s="364">
        <v>13407</v>
      </c>
      <c r="AD12" s="365">
        <v>18044</v>
      </c>
      <c r="AE12" s="365">
        <v>31451</v>
      </c>
      <c r="AF12" s="353"/>
    </row>
    <row r="13" spans="1:31" ht="11.25">
      <c r="A13" s="363">
        <v>1999</v>
      </c>
      <c r="B13" s="364">
        <v>16967</v>
      </c>
      <c r="C13" s="365">
        <v>21630</v>
      </c>
      <c r="D13" s="366">
        <v>38597</v>
      </c>
      <c r="E13" s="365">
        <v>0</v>
      </c>
      <c r="F13" s="365">
        <v>0</v>
      </c>
      <c r="G13" s="365">
        <v>0</v>
      </c>
      <c r="H13" s="364">
        <v>0</v>
      </c>
      <c r="I13" s="365">
        <v>0</v>
      </c>
      <c r="J13" s="366">
        <v>0</v>
      </c>
      <c r="K13" s="364">
        <v>0</v>
      </c>
      <c r="L13" s="365">
        <v>0</v>
      </c>
      <c r="M13" s="365">
        <v>0</v>
      </c>
      <c r="N13" s="364">
        <v>0</v>
      </c>
      <c r="O13" s="365">
        <v>0</v>
      </c>
      <c r="P13" s="366">
        <v>0</v>
      </c>
      <c r="Q13" s="364">
        <v>0</v>
      </c>
      <c r="R13" s="365">
        <v>0</v>
      </c>
      <c r="S13" s="366">
        <v>0</v>
      </c>
      <c r="T13" s="364">
        <v>0</v>
      </c>
      <c r="U13" s="365">
        <v>0</v>
      </c>
      <c r="V13" s="366">
        <v>0</v>
      </c>
      <c r="W13" s="365">
        <v>0</v>
      </c>
      <c r="X13" s="365">
        <v>0</v>
      </c>
      <c r="Y13" s="365">
        <v>0</v>
      </c>
      <c r="Z13" s="364">
        <v>0</v>
      </c>
      <c r="AA13" s="365">
        <v>0</v>
      </c>
      <c r="AB13" s="365">
        <v>0</v>
      </c>
      <c r="AC13" s="364">
        <v>16967</v>
      </c>
      <c r="AD13" s="365">
        <v>21630</v>
      </c>
      <c r="AE13" s="365">
        <v>38597</v>
      </c>
    </row>
    <row r="14" spans="1:31" ht="11.25">
      <c r="A14" s="354">
        <v>1998</v>
      </c>
      <c r="B14" s="364">
        <v>17799</v>
      </c>
      <c r="C14" s="365">
        <v>21998</v>
      </c>
      <c r="D14" s="366">
        <v>39797</v>
      </c>
      <c r="E14" s="365">
        <v>0</v>
      </c>
      <c r="F14" s="365">
        <v>5</v>
      </c>
      <c r="G14" s="365">
        <v>5</v>
      </c>
      <c r="H14" s="364">
        <v>0</v>
      </c>
      <c r="I14" s="365">
        <v>0</v>
      </c>
      <c r="J14" s="366">
        <v>0</v>
      </c>
      <c r="K14" s="364">
        <v>0</v>
      </c>
      <c r="L14" s="365">
        <v>0</v>
      </c>
      <c r="M14" s="365">
        <v>0</v>
      </c>
      <c r="N14" s="364">
        <v>1</v>
      </c>
      <c r="O14" s="365">
        <v>1</v>
      </c>
      <c r="P14" s="366">
        <v>2</v>
      </c>
      <c r="Q14" s="364">
        <v>1</v>
      </c>
      <c r="R14" s="365">
        <v>0</v>
      </c>
      <c r="S14" s="366">
        <v>1</v>
      </c>
      <c r="T14" s="364">
        <v>1</v>
      </c>
      <c r="U14" s="365">
        <v>0</v>
      </c>
      <c r="V14" s="366">
        <v>1</v>
      </c>
      <c r="W14" s="365">
        <v>6</v>
      </c>
      <c r="X14" s="365">
        <v>7</v>
      </c>
      <c r="Y14" s="365">
        <v>13</v>
      </c>
      <c r="Z14" s="364">
        <v>5</v>
      </c>
      <c r="AA14" s="365">
        <v>14</v>
      </c>
      <c r="AB14" s="365">
        <v>19</v>
      </c>
      <c r="AC14" s="364">
        <v>17813</v>
      </c>
      <c r="AD14" s="365">
        <v>22025</v>
      </c>
      <c r="AE14" s="365">
        <v>39838</v>
      </c>
    </row>
    <row r="15" spans="1:31" ht="11.25">
      <c r="A15" s="363">
        <v>1997</v>
      </c>
      <c r="B15" s="364">
        <v>16762</v>
      </c>
      <c r="C15" s="365">
        <v>19803</v>
      </c>
      <c r="D15" s="366">
        <v>36565</v>
      </c>
      <c r="E15" s="365">
        <v>84</v>
      </c>
      <c r="F15" s="365">
        <v>466</v>
      </c>
      <c r="G15" s="365">
        <v>550</v>
      </c>
      <c r="H15" s="364">
        <v>4</v>
      </c>
      <c r="I15" s="365">
        <v>5</v>
      </c>
      <c r="J15" s="366">
        <v>9</v>
      </c>
      <c r="K15" s="364">
        <v>0</v>
      </c>
      <c r="L15" s="365">
        <v>0</v>
      </c>
      <c r="M15" s="365">
        <v>0</v>
      </c>
      <c r="N15" s="364">
        <v>10</v>
      </c>
      <c r="O15" s="365">
        <v>39</v>
      </c>
      <c r="P15" s="366">
        <v>49</v>
      </c>
      <c r="Q15" s="364">
        <v>8</v>
      </c>
      <c r="R15" s="365">
        <v>1</v>
      </c>
      <c r="S15" s="366">
        <v>9</v>
      </c>
      <c r="T15" s="364">
        <v>12</v>
      </c>
      <c r="U15" s="365">
        <v>4</v>
      </c>
      <c r="V15" s="366">
        <v>16</v>
      </c>
      <c r="W15" s="365">
        <v>65</v>
      </c>
      <c r="X15" s="365">
        <v>137</v>
      </c>
      <c r="Y15" s="365">
        <v>202</v>
      </c>
      <c r="Z15" s="364">
        <v>621</v>
      </c>
      <c r="AA15" s="365">
        <v>1015</v>
      </c>
      <c r="AB15" s="365">
        <v>1636</v>
      </c>
      <c r="AC15" s="364">
        <v>17566</v>
      </c>
      <c r="AD15" s="365">
        <v>21470</v>
      </c>
      <c r="AE15" s="365">
        <v>39036</v>
      </c>
    </row>
    <row r="16" spans="1:31" ht="11.25">
      <c r="A16" s="354">
        <v>1996</v>
      </c>
      <c r="B16" s="364">
        <v>13228</v>
      </c>
      <c r="C16" s="365">
        <v>15357</v>
      </c>
      <c r="D16" s="366">
        <v>28585</v>
      </c>
      <c r="E16" s="365">
        <v>141</v>
      </c>
      <c r="F16" s="365">
        <v>480</v>
      </c>
      <c r="G16" s="365">
        <v>621</v>
      </c>
      <c r="H16" s="364">
        <v>46</v>
      </c>
      <c r="I16" s="365">
        <v>80</v>
      </c>
      <c r="J16" s="366">
        <v>126</v>
      </c>
      <c r="K16" s="364">
        <v>0</v>
      </c>
      <c r="L16" s="365">
        <v>2</v>
      </c>
      <c r="M16" s="365">
        <v>2</v>
      </c>
      <c r="N16" s="364">
        <v>66</v>
      </c>
      <c r="O16" s="365">
        <v>218</v>
      </c>
      <c r="P16" s="366">
        <v>284</v>
      </c>
      <c r="Q16" s="364">
        <v>61</v>
      </c>
      <c r="R16" s="365">
        <v>32</v>
      </c>
      <c r="S16" s="366">
        <v>93</v>
      </c>
      <c r="T16" s="364">
        <v>96</v>
      </c>
      <c r="U16" s="365">
        <v>61</v>
      </c>
      <c r="V16" s="366">
        <v>157</v>
      </c>
      <c r="W16" s="365">
        <v>218</v>
      </c>
      <c r="X16" s="365">
        <v>281</v>
      </c>
      <c r="Y16" s="365">
        <v>499</v>
      </c>
      <c r="Z16" s="364">
        <v>924</v>
      </c>
      <c r="AA16" s="365">
        <v>1148</v>
      </c>
      <c r="AB16" s="365">
        <v>2072</v>
      </c>
      <c r="AC16" s="364">
        <v>14780</v>
      </c>
      <c r="AD16" s="365">
        <v>17659</v>
      </c>
      <c r="AE16" s="365">
        <v>32439</v>
      </c>
    </row>
    <row r="17" spans="1:31" ht="11.25">
      <c r="A17" s="363">
        <v>1995</v>
      </c>
      <c r="B17" s="364">
        <v>8738</v>
      </c>
      <c r="C17" s="365">
        <v>9666</v>
      </c>
      <c r="D17" s="366">
        <v>18404</v>
      </c>
      <c r="E17" s="365">
        <v>105</v>
      </c>
      <c r="F17" s="365">
        <v>292</v>
      </c>
      <c r="G17" s="365">
        <v>397</v>
      </c>
      <c r="H17" s="364">
        <v>203</v>
      </c>
      <c r="I17" s="365">
        <v>258</v>
      </c>
      <c r="J17" s="366">
        <v>461</v>
      </c>
      <c r="K17" s="364">
        <v>0</v>
      </c>
      <c r="L17" s="365">
        <v>1</v>
      </c>
      <c r="M17" s="365">
        <v>1</v>
      </c>
      <c r="N17" s="364">
        <v>125</v>
      </c>
      <c r="O17" s="365">
        <v>252</v>
      </c>
      <c r="P17" s="366">
        <v>377</v>
      </c>
      <c r="Q17" s="364">
        <v>207</v>
      </c>
      <c r="R17" s="365">
        <v>207</v>
      </c>
      <c r="S17" s="366">
        <v>414</v>
      </c>
      <c r="T17" s="364">
        <v>330</v>
      </c>
      <c r="U17" s="365">
        <v>308</v>
      </c>
      <c r="V17" s="366">
        <v>638</v>
      </c>
      <c r="W17" s="365">
        <v>257</v>
      </c>
      <c r="X17" s="365">
        <v>295</v>
      </c>
      <c r="Y17" s="365">
        <v>552</v>
      </c>
      <c r="Z17" s="364">
        <v>718</v>
      </c>
      <c r="AA17" s="365">
        <v>756</v>
      </c>
      <c r="AB17" s="365">
        <v>1474</v>
      </c>
      <c r="AC17" s="364">
        <v>10683</v>
      </c>
      <c r="AD17" s="365">
        <v>12035</v>
      </c>
      <c r="AE17" s="365">
        <v>22718</v>
      </c>
    </row>
    <row r="18" spans="1:31" ht="11.25">
      <c r="A18" s="354">
        <v>1994</v>
      </c>
      <c r="B18" s="364">
        <v>5178</v>
      </c>
      <c r="C18" s="365">
        <v>5317</v>
      </c>
      <c r="D18" s="366">
        <v>10495</v>
      </c>
      <c r="E18" s="365">
        <v>62</v>
      </c>
      <c r="F18" s="365">
        <v>186</v>
      </c>
      <c r="G18" s="365">
        <v>248</v>
      </c>
      <c r="H18" s="364">
        <v>294</v>
      </c>
      <c r="I18" s="365">
        <v>450</v>
      </c>
      <c r="J18" s="366">
        <v>744</v>
      </c>
      <c r="K18" s="364">
        <v>0</v>
      </c>
      <c r="L18" s="365">
        <v>0</v>
      </c>
      <c r="M18" s="365">
        <v>0</v>
      </c>
      <c r="N18" s="364">
        <v>79</v>
      </c>
      <c r="O18" s="365">
        <v>134</v>
      </c>
      <c r="P18" s="366">
        <v>213</v>
      </c>
      <c r="Q18" s="364">
        <v>281</v>
      </c>
      <c r="R18" s="365">
        <v>313</v>
      </c>
      <c r="S18" s="366">
        <v>594</v>
      </c>
      <c r="T18" s="364">
        <v>477</v>
      </c>
      <c r="U18" s="365">
        <v>485</v>
      </c>
      <c r="V18" s="366">
        <v>962</v>
      </c>
      <c r="W18" s="365">
        <v>146</v>
      </c>
      <c r="X18" s="365">
        <v>172</v>
      </c>
      <c r="Y18" s="365">
        <v>318</v>
      </c>
      <c r="Z18" s="364">
        <v>411</v>
      </c>
      <c r="AA18" s="365">
        <v>391</v>
      </c>
      <c r="AB18" s="365">
        <v>802</v>
      </c>
      <c r="AC18" s="364">
        <v>6928</v>
      </c>
      <c r="AD18" s="365">
        <v>7448</v>
      </c>
      <c r="AE18" s="365">
        <v>14376</v>
      </c>
    </row>
    <row r="19" spans="1:31" ht="11.25">
      <c r="A19" s="363">
        <v>1993</v>
      </c>
      <c r="B19" s="364">
        <v>2973</v>
      </c>
      <c r="C19" s="365">
        <v>3125</v>
      </c>
      <c r="D19" s="366">
        <v>6098</v>
      </c>
      <c r="E19" s="365">
        <v>47</v>
      </c>
      <c r="F19" s="365">
        <v>129</v>
      </c>
      <c r="G19" s="365">
        <v>176</v>
      </c>
      <c r="H19" s="364">
        <v>332</v>
      </c>
      <c r="I19" s="365">
        <v>511</v>
      </c>
      <c r="J19" s="366">
        <v>843</v>
      </c>
      <c r="K19" s="364">
        <v>0</v>
      </c>
      <c r="L19" s="365">
        <v>1</v>
      </c>
      <c r="M19" s="365">
        <v>1</v>
      </c>
      <c r="N19" s="364">
        <v>48</v>
      </c>
      <c r="O19" s="365">
        <v>60</v>
      </c>
      <c r="P19" s="366">
        <v>108</v>
      </c>
      <c r="Q19" s="364">
        <v>453</v>
      </c>
      <c r="R19" s="365">
        <v>437</v>
      </c>
      <c r="S19" s="366">
        <v>890</v>
      </c>
      <c r="T19" s="364">
        <v>702</v>
      </c>
      <c r="U19" s="365">
        <v>657</v>
      </c>
      <c r="V19" s="366">
        <v>1359</v>
      </c>
      <c r="W19" s="365">
        <v>99</v>
      </c>
      <c r="X19" s="365">
        <v>115</v>
      </c>
      <c r="Y19" s="365">
        <v>214</v>
      </c>
      <c r="Z19" s="364">
        <v>228</v>
      </c>
      <c r="AA19" s="365">
        <v>200</v>
      </c>
      <c r="AB19" s="365">
        <v>428</v>
      </c>
      <c r="AC19" s="364">
        <v>4882</v>
      </c>
      <c r="AD19" s="365">
        <v>5235</v>
      </c>
      <c r="AE19" s="365">
        <v>10117</v>
      </c>
    </row>
    <row r="20" spans="1:31" ht="11.25">
      <c r="A20" s="354">
        <v>1992</v>
      </c>
      <c r="B20" s="364">
        <v>1875</v>
      </c>
      <c r="C20" s="365">
        <v>2074</v>
      </c>
      <c r="D20" s="366">
        <v>3949</v>
      </c>
      <c r="E20" s="365">
        <v>28</v>
      </c>
      <c r="F20" s="365">
        <v>104</v>
      </c>
      <c r="G20" s="365">
        <v>132</v>
      </c>
      <c r="H20" s="364">
        <v>352</v>
      </c>
      <c r="I20" s="365">
        <v>530</v>
      </c>
      <c r="J20" s="366">
        <v>882</v>
      </c>
      <c r="K20" s="364">
        <v>0</v>
      </c>
      <c r="L20" s="365">
        <v>1</v>
      </c>
      <c r="M20" s="365">
        <v>1</v>
      </c>
      <c r="N20" s="364">
        <v>38</v>
      </c>
      <c r="O20" s="365">
        <v>61</v>
      </c>
      <c r="P20" s="366">
        <v>99</v>
      </c>
      <c r="Q20" s="364">
        <v>493</v>
      </c>
      <c r="R20" s="365">
        <v>474</v>
      </c>
      <c r="S20" s="366">
        <v>967</v>
      </c>
      <c r="T20" s="364">
        <v>773</v>
      </c>
      <c r="U20" s="365">
        <v>670</v>
      </c>
      <c r="V20" s="366">
        <v>1443</v>
      </c>
      <c r="W20" s="365">
        <v>83</v>
      </c>
      <c r="X20" s="365">
        <v>76</v>
      </c>
      <c r="Y20" s="365">
        <v>159</v>
      </c>
      <c r="Z20" s="364">
        <v>121</v>
      </c>
      <c r="AA20" s="365">
        <v>145</v>
      </c>
      <c r="AB20" s="365">
        <v>266</v>
      </c>
      <c r="AC20" s="364">
        <v>3763</v>
      </c>
      <c r="AD20" s="365">
        <v>4135</v>
      </c>
      <c r="AE20" s="365">
        <v>7898</v>
      </c>
    </row>
    <row r="21" spans="1:31" ht="11.25">
      <c r="A21" s="363">
        <v>1991</v>
      </c>
      <c r="B21" s="364">
        <v>1217</v>
      </c>
      <c r="C21" s="365">
        <v>1413</v>
      </c>
      <c r="D21" s="366">
        <v>2630</v>
      </c>
      <c r="E21" s="365">
        <v>24</v>
      </c>
      <c r="F21" s="365">
        <v>102</v>
      </c>
      <c r="G21" s="365">
        <v>126</v>
      </c>
      <c r="H21" s="364">
        <v>312</v>
      </c>
      <c r="I21" s="365">
        <v>404</v>
      </c>
      <c r="J21" s="366">
        <v>716</v>
      </c>
      <c r="K21" s="364">
        <v>0</v>
      </c>
      <c r="L21" s="365">
        <v>0</v>
      </c>
      <c r="M21" s="365">
        <v>0</v>
      </c>
      <c r="N21" s="364">
        <v>21</v>
      </c>
      <c r="O21" s="365">
        <v>34</v>
      </c>
      <c r="P21" s="366">
        <v>55</v>
      </c>
      <c r="Q21" s="364">
        <v>618</v>
      </c>
      <c r="R21" s="365">
        <v>569</v>
      </c>
      <c r="S21" s="366">
        <v>1187</v>
      </c>
      <c r="T21" s="364">
        <v>800</v>
      </c>
      <c r="U21" s="365">
        <v>669</v>
      </c>
      <c r="V21" s="366">
        <v>1469</v>
      </c>
      <c r="W21" s="365">
        <v>48</v>
      </c>
      <c r="X21" s="365">
        <v>69</v>
      </c>
      <c r="Y21" s="365">
        <v>117</v>
      </c>
      <c r="Z21" s="364">
        <v>92</v>
      </c>
      <c r="AA21" s="365">
        <v>110</v>
      </c>
      <c r="AB21" s="365">
        <v>202</v>
      </c>
      <c r="AC21" s="364">
        <v>3132</v>
      </c>
      <c r="AD21" s="365">
        <v>3370</v>
      </c>
      <c r="AE21" s="365">
        <v>6502</v>
      </c>
    </row>
    <row r="22" spans="1:31" ht="11.25">
      <c r="A22" s="354">
        <v>1990</v>
      </c>
      <c r="B22" s="364">
        <v>894</v>
      </c>
      <c r="C22" s="365">
        <v>1135</v>
      </c>
      <c r="D22" s="366">
        <v>2029</v>
      </c>
      <c r="E22" s="365">
        <v>21</v>
      </c>
      <c r="F22" s="365">
        <v>70</v>
      </c>
      <c r="G22" s="365">
        <v>91</v>
      </c>
      <c r="H22" s="364">
        <v>290</v>
      </c>
      <c r="I22" s="365">
        <v>368</v>
      </c>
      <c r="J22" s="366">
        <v>658</v>
      </c>
      <c r="K22" s="364">
        <v>1</v>
      </c>
      <c r="L22" s="365">
        <v>1</v>
      </c>
      <c r="M22" s="365">
        <v>2</v>
      </c>
      <c r="N22" s="364">
        <v>14</v>
      </c>
      <c r="O22" s="365">
        <v>27</v>
      </c>
      <c r="P22" s="366">
        <v>41</v>
      </c>
      <c r="Q22" s="364">
        <v>551</v>
      </c>
      <c r="R22" s="365">
        <v>504</v>
      </c>
      <c r="S22" s="366">
        <v>1055</v>
      </c>
      <c r="T22" s="364">
        <v>685</v>
      </c>
      <c r="U22" s="365">
        <v>587</v>
      </c>
      <c r="V22" s="366">
        <v>1272</v>
      </c>
      <c r="W22" s="365">
        <v>47</v>
      </c>
      <c r="X22" s="365">
        <v>56</v>
      </c>
      <c r="Y22" s="365">
        <v>103</v>
      </c>
      <c r="Z22" s="364">
        <v>59</v>
      </c>
      <c r="AA22" s="365">
        <v>84</v>
      </c>
      <c r="AB22" s="365">
        <v>143</v>
      </c>
      <c r="AC22" s="364">
        <v>2562</v>
      </c>
      <c r="AD22" s="365">
        <v>2832</v>
      </c>
      <c r="AE22" s="365">
        <v>5394</v>
      </c>
    </row>
    <row r="23" spans="1:31" ht="11.25">
      <c r="A23" s="363">
        <v>1989</v>
      </c>
      <c r="B23" s="364">
        <v>708</v>
      </c>
      <c r="C23" s="365">
        <v>884</v>
      </c>
      <c r="D23" s="366">
        <v>1592</v>
      </c>
      <c r="E23" s="365">
        <v>14</v>
      </c>
      <c r="F23" s="365">
        <v>52</v>
      </c>
      <c r="G23" s="365">
        <v>66</v>
      </c>
      <c r="H23" s="364">
        <v>230</v>
      </c>
      <c r="I23" s="365">
        <v>279</v>
      </c>
      <c r="J23" s="366">
        <v>509</v>
      </c>
      <c r="K23" s="364">
        <v>0</v>
      </c>
      <c r="L23" s="365">
        <v>1</v>
      </c>
      <c r="M23" s="365">
        <v>1</v>
      </c>
      <c r="N23" s="364">
        <v>14</v>
      </c>
      <c r="O23" s="365">
        <v>22</v>
      </c>
      <c r="P23" s="366">
        <v>36</v>
      </c>
      <c r="Q23" s="364">
        <v>471</v>
      </c>
      <c r="R23" s="365">
        <v>418</v>
      </c>
      <c r="S23" s="366">
        <v>889</v>
      </c>
      <c r="T23" s="364">
        <v>571</v>
      </c>
      <c r="U23" s="365">
        <v>468</v>
      </c>
      <c r="V23" s="366">
        <v>1039</v>
      </c>
      <c r="W23" s="365">
        <v>51</v>
      </c>
      <c r="X23" s="365">
        <v>38</v>
      </c>
      <c r="Y23" s="365">
        <v>89</v>
      </c>
      <c r="Z23" s="364">
        <v>43</v>
      </c>
      <c r="AA23" s="365">
        <v>50</v>
      </c>
      <c r="AB23" s="365">
        <v>93</v>
      </c>
      <c r="AC23" s="364">
        <v>2102</v>
      </c>
      <c r="AD23" s="365">
        <v>2212</v>
      </c>
      <c r="AE23" s="365">
        <v>4314</v>
      </c>
    </row>
    <row r="24" spans="1:31" ht="11.25">
      <c r="A24" s="354">
        <v>1988</v>
      </c>
      <c r="B24" s="364">
        <v>538</v>
      </c>
      <c r="C24" s="365">
        <v>747</v>
      </c>
      <c r="D24" s="366">
        <v>1285</v>
      </c>
      <c r="E24" s="365">
        <v>6</v>
      </c>
      <c r="F24" s="365">
        <v>41</v>
      </c>
      <c r="G24" s="365">
        <v>47</v>
      </c>
      <c r="H24" s="364">
        <v>205</v>
      </c>
      <c r="I24" s="365">
        <v>233</v>
      </c>
      <c r="J24" s="366">
        <v>438</v>
      </c>
      <c r="K24" s="364">
        <v>0</v>
      </c>
      <c r="L24" s="365">
        <v>0</v>
      </c>
      <c r="M24" s="365">
        <v>0</v>
      </c>
      <c r="N24" s="364">
        <v>12</v>
      </c>
      <c r="O24" s="365">
        <v>20</v>
      </c>
      <c r="P24" s="366">
        <v>32</v>
      </c>
      <c r="Q24" s="364">
        <v>372</v>
      </c>
      <c r="R24" s="365">
        <v>318</v>
      </c>
      <c r="S24" s="366">
        <v>690</v>
      </c>
      <c r="T24" s="364">
        <v>418</v>
      </c>
      <c r="U24" s="365">
        <v>351</v>
      </c>
      <c r="V24" s="366">
        <v>769</v>
      </c>
      <c r="W24" s="365">
        <v>35</v>
      </c>
      <c r="X24" s="365">
        <v>49</v>
      </c>
      <c r="Y24" s="365">
        <v>84</v>
      </c>
      <c r="Z24" s="364">
        <v>27</v>
      </c>
      <c r="AA24" s="365">
        <v>49</v>
      </c>
      <c r="AB24" s="365">
        <v>76</v>
      </c>
      <c r="AC24" s="364">
        <v>1613</v>
      </c>
      <c r="AD24" s="365">
        <v>1808</v>
      </c>
      <c r="AE24" s="365">
        <v>3421</v>
      </c>
    </row>
    <row r="25" spans="1:31" ht="11.25">
      <c r="A25" s="363">
        <v>1987</v>
      </c>
      <c r="B25" s="364">
        <v>397</v>
      </c>
      <c r="C25" s="365">
        <v>644</v>
      </c>
      <c r="D25" s="366">
        <v>1041</v>
      </c>
      <c r="E25" s="365">
        <v>10</v>
      </c>
      <c r="F25" s="365">
        <v>51</v>
      </c>
      <c r="G25" s="365">
        <v>61</v>
      </c>
      <c r="H25" s="364">
        <v>112</v>
      </c>
      <c r="I25" s="365">
        <v>120</v>
      </c>
      <c r="J25" s="366">
        <v>232</v>
      </c>
      <c r="K25" s="364">
        <v>0</v>
      </c>
      <c r="L25" s="365">
        <v>0</v>
      </c>
      <c r="M25" s="365">
        <v>0</v>
      </c>
      <c r="N25" s="364">
        <v>6</v>
      </c>
      <c r="O25" s="365">
        <v>13</v>
      </c>
      <c r="P25" s="366">
        <v>19</v>
      </c>
      <c r="Q25" s="364">
        <v>314</v>
      </c>
      <c r="R25" s="365">
        <v>269</v>
      </c>
      <c r="S25" s="366">
        <v>583</v>
      </c>
      <c r="T25" s="364">
        <v>350</v>
      </c>
      <c r="U25" s="365">
        <v>309</v>
      </c>
      <c r="V25" s="366">
        <v>659</v>
      </c>
      <c r="W25" s="365">
        <v>27</v>
      </c>
      <c r="X25" s="365">
        <v>26</v>
      </c>
      <c r="Y25" s="365">
        <v>53</v>
      </c>
      <c r="Z25" s="364">
        <v>19</v>
      </c>
      <c r="AA25" s="365">
        <v>43</v>
      </c>
      <c r="AB25" s="365">
        <v>62</v>
      </c>
      <c r="AC25" s="364">
        <v>1235</v>
      </c>
      <c r="AD25" s="365">
        <v>1475</v>
      </c>
      <c r="AE25" s="365">
        <v>2710</v>
      </c>
    </row>
    <row r="26" spans="1:31" ht="11.25">
      <c r="A26" s="354">
        <v>1986</v>
      </c>
      <c r="B26" s="364">
        <v>349</v>
      </c>
      <c r="C26" s="365">
        <v>531</v>
      </c>
      <c r="D26" s="366">
        <v>880</v>
      </c>
      <c r="E26" s="365">
        <v>16</v>
      </c>
      <c r="F26" s="365">
        <v>44</v>
      </c>
      <c r="G26" s="365">
        <v>60</v>
      </c>
      <c r="H26" s="364">
        <v>82</v>
      </c>
      <c r="I26" s="365">
        <v>80</v>
      </c>
      <c r="J26" s="366">
        <v>162</v>
      </c>
      <c r="K26" s="364">
        <v>0</v>
      </c>
      <c r="L26" s="365">
        <v>0</v>
      </c>
      <c r="M26" s="365">
        <v>0</v>
      </c>
      <c r="N26" s="364">
        <v>5</v>
      </c>
      <c r="O26" s="365">
        <v>10</v>
      </c>
      <c r="P26" s="366">
        <v>15</v>
      </c>
      <c r="Q26" s="364">
        <v>259</v>
      </c>
      <c r="R26" s="365">
        <v>231</v>
      </c>
      <c r="S26" s="366">
        <v>490</v>
      </c>
      <c r="T26" s="364">
        <v>266</v>
      </c>
      <c r="U26" s="365">
        <v>246</v>
      </c>
      <c r="V26" s="366">
        <v>512</v>
      </c>
      <c r="W26" s="365">
        <v>23</v>
      </c>
      <c r="X26" s="365">
        <v>22</v>
      </c>
      <c r="Y26" s="365">
        <v>45</v>
      </c>
      <c r="Z26" s="364">
        <v>24</v>
      </c>
      <c r="AA26" s="365">
        <v>34</v>
      </c>
      <c r="AB26" s="365">
        <v>58</v>
      </c>
      <c r="AC26" s="364">
        <v>1024</v>
      </c>
      <c r="AD26" s="365">
        <v>1198</v>
      </c>
      <c r="AE26" s="365">
        <v>2222</v>
      </c>
    </row>
    <row r="27" spans="1:31" ht="11.25">
      <c r="A27" s="363">
        <v>1985</v>
      </c>
      <c r="B27" s="364">
        <v>302</v>
      </c>
      <c r="C27" s="365">
        <v>442</v>
      </c>
      <c r="D27" s="366">
        <v>744</v>
      </c>
      <c r="E27" s="365">
        <v>10</v>
      </c>
      <c r="F27" s="365">
        <v>46</v>
      </c>
      <c r="G27" s="365">
        <v>56</v>
      </c>
      <c r="H27" s="364">
        <v>45</v>
      </c>
      <c r="I27" s="365">
        <v>60</v>
      </c>
      <c r="J27" s="366">
        <v>105</v>
      </c>
      <c r="K27" s="364">
        <v>1</v>
      </c>
      <c r="L27" s="365">
        <v>0</v>
      </c>
      <c r="M27" s="365">
        <v>1</v>
      </c>
      <c r="N27" s="364">
        <v>8</v>
      </c>
      <c r="O27" s="365">
        <v>3</v>
      </c>
      <c r="P27" s="366">
        <v>11</v>
      </c>
      <c r="Q27" s="364">
        <v>188</v>
      </c>
      <c r="R27" s="365">
        <v>160</v>
      </c>
      <c r="S27" s="366">
        <v>348</v>
      </c>
      <c r="T27" s="364">
        <v>219</v>
      </c>
      <c r="U27" s="365">
        <v>166</v>
      </c>
      <c r="V27" s="366">
        <v>385</v>
      </c>
      <c r="W27" s="365">
        <v>20</v>
      </c>
      <c r="X27" s="365">
        <v>29</v>
      </c>
      <c r="Y27" s="365">
        <v>49</v>
      </c>
      <c r="Z27" s="364">
        <v>13</v>
      </c>
      <c r="AA27" s="365">
        <v>31</v>
      </c>
      <c r="AB27" s="365">
        <v>44</v>
      </c>
      <c r="AC27" s="364">
        <v>806</v>
      </c>
      <c r="AD27" s="365">
        <v>937</v>
      </c>
      <c r="AE27" s="365">
        <v>1743</v>
      </c>
    </row>
    <row r="28" spans="1:31" ht="11.25">
      <c r="A28" s="354">
        <v>1984</v>
      </c>
      <c r="B28" s="364">
        <v>269</v>
      </c>
      <c r="C28" s="365">
        <v>450</v>
      </c>
      <c r="D28" s="366">
        <v>719</v>
      </c>
      <c r="E28" s="365">
        <v>11</v>
      </c>
      <c r="F28" s="365">
        <v>37</v>
      </c>
      <c r="G28" s="365">
        <v>48</v>
      </c>
      <c r="H28" s="364">
        <v>38</v>
      </c>
      <c r="I28" s="365">
        <v>36</v>
      </c>
      <c r="J28" s="366">
        <v>74</v>
      </c>
      <c r="K28" s="364">
        <v>0</v>
      </c>
      <c r="L28" s="365">
        <v>0</v>
      </c>
      <c r="M28" s="365">
        <v>0</v>
      </c>
      <c r="N28" s="364">
        <v>6</v>
      </c>
      <c r="O28" s="365">
        <v>5</v>
      </c>
      <c r="P28" s="366">
        <v>11</v>
      </c>
      <c r="Q28" s="364">
        <v>152</v>
      </c>
      <c r="R28" s="365">
        <v>137</v>
      </c>
      <c r="S28" s="366">
        <v>289</v>
      </c>
      <c r="T28" s="364">
        <v>176</v>
      </c>
      <c r="U28" s="365">
        <v>159</v>
      </c>
      <c r="V28" s="366">
        <v>335</v>
      </c>
      <c r="W28" s="365">
        <v>18</v>
      </c>
      <c r="X28" s="365">
        <v>25</v>
      </c>
      <c r="Y28" s="365">
        <v>43</v>
      </c>
      <c r="Z28" s="364">
        <v>22</v>
      </c>
      <c r="AA28" s="365">
        <v>30</v>
      </c>
      <c r="AB28" s="365">
        <v>52</v>
      </c>
      <c r="AC28" s="364">
        <v>692</v>
      </c>
      <c r="AD28" s="365">
        <v>879</v>
      </c>
      <c r="AE28" s="365">
        <v>1571</v>
      </c>
    </row>
    <row r="29" spans="1:31" ht="11.25">
      <c r="A29" s="363">
        <v>1983</v>
      </c>
      <c r="B29" s="364">
        <v>250</v>
      </c>
      <c r="C29" s="365">
        <v>451</v>
      </c>
      <c r="D29" s="366">
        <v>701</v>
      </c>
      <c r="E29" s="365">
        <v>9</v>
      </c>
      <c r="F29" s="365">
        <v>45</v>
      </c>
      <c r="G29" s="365">
        <v>54</v>
      </c>
      <c r="H29" s="364">
        <v>25</v>
      </c>
      <c r="I29" s="365">
        <v>24</v>
      </c>
      <c r="J29" s="366">
        <v>49</v>
      </c>
      <c r="K29" s="364">
        <v>0</v>
      </c>
      <c r="L29" s="365">
        <v>0</v>
      </c>
      <c r="M29" s="365">
        <v>0</v>
      </c>
      <c r="N29" s="364">
        <v>3</v>
      </c>
      <c r="O29" s="365">
        <v>6</v>
      </c>
      <c r="P29" s="366">
        <v>9</v>
      </c>
      <c r="Q29" s="364">
        <v>151</v>
      </c>
      <c r="R29" s="365">
        <v>110</v>
      </c>
      <c r="S29" s="366">
        <v>261</v>
      </c>
      <c r="T29" s="364">
        <v>164</v>
      </c>
      <c r="U29" s="365">
        <v>143</v>
      </c>
      <c r="V29" s="366">
        <v>307</v>
      </c>
      <c r="W29" s="365">
        <v>15</v>
      </c>
      <c r="X29" s="365">
        <v>28</v>
      </c>
      <c r="Y29" s="365">
        <v>43</v>
      </c>
      <c r="Z29" s="364">
        <v>14</v>
      </c>
      <c r="AA29" s="365">
        <v>27</v>
      </c>
      <c r="AB29" s="365">
        <v>41</v>
      </c>
      <c r="AC29" s="364">
        <v>631</v>
      </c>
      <c r="AD29" s="365">
        <v>834</v>
      </c>
      <c r="AE29" s="365">
        <v>1465</v>
      </c>
    </row>
    <row r="30" spans="1:31" ht="11.25">
      <c r="A30" s="354">
        <v>1982</v>
      </c>
      <c r="B30" s="364">
        <v>210</v>
      </c>
      <c r="C30" s="365">
        <v>406</v>
      </c>
      <c r="D30" s="366">
        <v>616</v>
      </c>
      <c r="E30" s="365">
        <v>2</v>
      </c>
      <c r="F30" s="365">
        <v>28</v>
      </c>
      <c r="G30" s="365">
        <v>30</v>
      </c>
      <c r="H30" s="364">
        <v>38</v>
      </c>
      <c r="I30" s="365">
        <v>24</v>
      </c>
      <c r="J30" s="366">
        <v>62</v>
      </c>
      <c r="K30" s="364">
        <v>0</v>
      </c>
      <c r="L30" s="365">
        <v>0</v>
      </c>
      <c r="M30" s="365">
        <v>0</v>
      </c>
      <c r="N30" s="364">
        <v>8</v>
      </c>
      <c r="O30" s="365">
        <v>4</v>
      </c>
      <c r="P30" s="366">
        <v>12</v>
      </c>
      <c r="Q30" s="364">
        <v>129</v>
      </c>
      <c r="R30" s="365">
        <v>117</v>
      </c>
      <c r="S30" s="366">
        <v>246</v>
      </c>
      <c r="T30" s="364">
        <v>142</v>
      </c>
      <c r="U30" s="365">
        <v>127</v>
      </c>
      <c r="V30" s="366">
        <v>269</v>
      </c>
      <c r="W30" s="365">
        <v>13</v>
      </c>
      <c r="X30" s="365">
        <v>22</v>
      </c>
      <c r="Y30" s="365">
        <v>35</v>
      </c>
      <c r="Z30" s="364">
        <v>22</v>
      </c>
      <c r="AA30" s="365">
        <v>30</v>
      </c>
      <c r="AB30" s="365">
        <v>52</v>
      </c>
      <c r="AC30" s="364">
        <v>564</v>
      </c>
      <c r="AD30" s="365">
        <v>758</v>
      </c>
      <c r="AE30" s="365">
        <v>1322</v>
      </c>
    </row>
    <row r="31" spans="1:31" ht="11.25">
      <c r="A31" s="363">
        <v>1981</v>
      </c>
      <c r="B31" s="364">
        <v>177</v>
      </c>
      <c r="C31" s="365">
        <v>391</v>
      </c>
      <c r="D31" s="366">
        <v>568</v>
      </c>
      <c r="E31" s="365">
        <v>9</v>
      </c>
      <c r="F31" s="365">
        <v>32</v>
      </c>
      <c r="G31" s="365">
        <v>41</v>
      </c>
      <c r="H31" s="364">
        <v>18</v>
      </c>
      <c r="I31" s="365">
        <v>19</v>
      </c>
      <c r="J31" s="366">
        <v>37</v>
      </c>
      <c r="K31" s="364">
        <v>0</v>
      </c>
      <c r="L31" s="365">
        <v>0</v>
      </c>
      <c r="M31" s="365">
        <v>0</v>
      </c>
      <c r="N31" s="364">
        <v>3</v>
      </c>
      <c r="O31" s="365">
        <v>1</v>
      </c>
      <c r="P31" s="366">
        <v>4</v>
      </c>
      <c r="Q31" s="364">
        <v>99</v>
      </c>
      <c r="R31" s="365">
        <v>85</v>
      </c>
      <c r="S31" s="366">
        <v>184</v>
      </c>
      <c r="T31" s="364">
        <v>113</v>
      </c>
      <c r="U31" s="365">
        <v>83</v>
      </c>
      <c r="V31" s="366">
        <v>196</v>
      </c>
      <c r="W31" s="365">
        <v>12</v>
      </c>
      <c r="X31" s="365">
        <v>17</v>
      </c>
      <c r="Y31" s="365">
        <v>29</v>
      </c>
      <c r="Z31" s="364">
        <v>15</v>
      </c>
      <c r="AA31" s="365">
        <v>24</v>
      </c>
      <c r="AB31" s="365">
        <v>39</v>
      </c>
      <c r="AC31" s="364">
        <v>446</v>
      </c>
      <c r="AD31" s="365">
        <v>652</v>
      </c>
      <c r="AE31" s="365">
        <v>1098</v>
      </c>
    </row>
    <row r="32" spans="1:31" ht="11.25">
      <c r="A32" s="354">
        <v>1980</v>
      </c>
      <c r="B32" s="364">
        <v>164</v>
      </c>
      <c r="C32" s="365">
        <v>367</v>
      </c>
      <c r="D32" s="366">
        <v>531</v>
      </c>
      <c r="E32" s="365">
        <v>2</v>
      </c>
      <c r="F32" s="365">
        <v>41</v>
      </c>
      <c r="G32" s="365">
        <v>43</v>
      </c>
      <c r="H32" s="364">
        <v>18</v>
      </c>
      <c r="I32" s="365">
        <v>14</v>
      </c>
      <c r="J32" s="366">
        <v>32</v>
      </c>
      <c r="K32" s="364">
        <v>0</v>
      </c>
      <c r="L32" s="365">
        <v>0</v>
      </c>
      <c r="M32" s="365">
        <v>0</v>
      </c>
      <c r="N32" s="364">
        <v>2</v>
      </c>
      <c r="O32" s="365">
        <v>4</v>
      </c>
      <c r="P32" s="366">
        <v>6</v>
      </c>
      <c r="Q32" s="364">
        <v>75</v>
      </c>
      <c r="R32" s="365">
        <v>87</v>
      </c>
      <c r="S32" s="366">
        <v>162</v>
      </c>
      <c r="T32" s="364">
        <v>89</v>
      </c>
      <c r="U32" s="365">
        <v>85</v>
      </c>
      <c r="V32" s="366">
        <v>174</v>
      </c>
      <c r="W32" s="365">
        <v>9</v>
      </c>
      <c r="X32" s="365">
        <v>13</v>
      </c>
      <c r="Y32" s="365">
        <v>22</v>
      </c>
      <c r="Z32" s="364">
        <v>16</v>
      </c>
      <c r="AA32" s="365">
        <v>24</v>
      </c>
      <c r="AB32" s="365">
        <v>40</v>
      </c>
      <c r="AC32" s="364">
        <v>375</v>
      </c>
      <c r="AD32" s="365">
        <v>635</v>
      </c>
      <c r="AE32" s="365">
        <v>1010</v>
      </c>
    </row>
    <row r="33" spans="1:31" ht="11.25">
      <c r="A33" s="363">
        <v>1979</v>
      </c>
      <c r="B33" s="364">
        <v>144</v>
      </c>
      <c r="C33" s="365">
        <v>267</v>
      </c>
      <c r="D33" s="366">
        <v>411</v>
      </c>
      <c r="E33" s="365">
        <v>5</v>
      </c>
      <c r="F33" s="365">
        <v>30</v>
      </c>
      <c r="G33" s="365">
        <v>35</v>
      </c>
      <c r="H33" s="364">
        <v>22</v>
      </c>
      <c r="I33" s="365">
        <v>13</v>
      </c>
      <c r="J33" s="366">
        <v>35</v>
      </c>
      <c r="K33" s="364">
        <v>0</v>
      </c>
      <c r="L33" s="365">
        <v>0</v>
      </c>
      <c r="M33" s="365">
        <v>0</v>
      </c>
      <c r="N33" s="364">
        <v>4</v>
      </c>
      <c r="O33" s="365">
        <v>4</v>
      </c>
      <c r="P33" s="366">
        <v>8</v>
      </c>
      <c r="Q33" s="364">
        <v>83</v>
      </c>
      <c r="R33" s="365">
        <v>60</v>
      </c>
      <c r="S33" s="366">
        <v>143</v>
      </c>
      <c r="T33" s="364">
        <v>88</v>
      </c>
      <c r="U33" s="365">
        <v>61</v>
      </c>
      <c r="V33" s="366">
        <v>149</v>
      </c>
      <c r="W33" s="365">
        <v>11</v>
      </c>
      <c r="X33" s="365">
        <v>9</v>
      </c>
      <c r="Y33" s="365">
        <v>20</v>
      </c>
      <c r="Z33" s="364">
        <v>13</v>
      </c>
      <c r="AA33" s="365">
        <v>12</v>
      </c>
      <c r="AB33" s="365">
        <v>25</v>
      </c>
      <c r="AC33" s="364">
        <v>370</v>
      </c>
      <c r="AD33" s="365">
        <v>456</v>
      </c>
      <c r="AE33" s="365">
        <v>826</v>
      </c>
    </row>
    <row r="34" spans="1:31" ht="11.25">
      <c r="A34" s="354">
        <v>1978</v>
      </c>
      <c r="B34" s="364">
        <v>129</v>
      </c>
      <c r="C34" s="365">
        <v>256</v>
      </c>
      <c r="D34" s="366">
        <v>385</v>
      </c>
      <c r="E34" s="365">
        <v>4</v>
      </c>
      <c r="F34" s="365">
        <v>24</v>
      </c>
      <c r="G34" s="365">
        <v>28</v>
      </c>
      <c r="H34" s="364">
        <v>10</v>
      </c>
      <c r="I34" s="365">
        <v>10</v>
      </c>
      <c r="J34" s="366">
        <v>20</v>
      </c>
      <c r="K34" s="364">
        <v>0</v>
      </c>
      <c r="L34" s="365">
        <v>0</v>
      </c>
      <c r="M34" s="365">
        <v>0</v>
      </c>
      <c r="N34" s="364">
        <v>5</v>
      </c>
      <c r="O34" s="365">
        <v>2</v>
      </c>
      <c r="P34" s="366">
        <v>7</v>
      </c>
      <c r="Q34" s="364">
        <v>68</v>
      </c>
      <c r="R34" s="365">
        <v>55</v>
      </c>
      <c r="S34" s="366">
        <v>123</v>
      </c>
      <c r="T34" s="364">
        <v>93</v>
      </c>
      <c r="U34" s="365">
        <v>58</v>
      </c>
      <c r="V34" s="366">
        <v>151</v>
      </c>
      <c r="W34" s="365">
        <v>6</v>
      </c>
      <c r="X34" s="365">
        <v>10</v>
      </c>
      <c r="Y34" s="365">
        <v>16</v>
      </c>
      <c r="Z34" s="364">
        <v>10</v>
      </c>
      <c r="AA34" s="365">
        <v>20</v>
      </c>
      <c r="AB34" s="365">
        <v>30</v>
      </c>
      <c r="AC34" s="364">
        <v>325</v>
      </c>
      <c r="AD34" s="365">
        <v>435</v>
      </c>
      <c r="AE34" s="365">
        <v>760</v>
      </c>
    </row>
    <row r="35" spans="1:31" ht="11.25">
      <c r="A35" s="363">
        <v>1977</v>
      </c>
      <c r="B35" s="364">
        <v>104</v>
      </c>
      <c r="C35" s="365">
        <v>201</v>
      </c>
      <c r="D35" s="366">
        <v>305</v>
      </c>
      <c r="E35" s="365">
        <v>1</v>
      </c>
      <c r="F35" s="365">
        <v>22</v>
      </c>
      <c r="G35" s="365">
        <v>23</v>
      </c>
      <c r="H35" s="364">
        <v>14</v>
      </c>
      <c r="I35" s="365">
        <v>11</v>
      </c>
      <c r="J35" s="366">
        <v>25</v>
      </c>
      <c r="K35" s="364">
        <v>0</v>
      </c>
      <c r="L35" s="365">
        <v>0</v>
      </c>
      <c r="M35" s="365">
        <v>0</v>
      </c>
      <c r="N35" s="364">
        <v>1</v>
      </c>
      <c r="O35" s="365">
        <v>4</v>
      </c>
      <c r="P35" s="366">
        <v>5</v>
      </c>
      <c r="Q35" s="364">
        <v>56</v>
      </c>
      <c r="R35" s="365">
        <v>52</v>
      </c>
      <c r="S35" s="366">
        <v>108</v>
      </c>
      <c r="T35" s="364">
        <v>51</v>
      </c>
      <c r="U35" s="365">
        <v>56</v>
      </c>
      <c r="V35" s="366">
        <v>107</v>
      </c>
      <c r="W35" s="365">
        <v>10</v>
      </c>
      <c r="X35" s="365">
        <v>8</v>
      </c>
      <c r="Y35" s="365">
        <v>18</v>
      </c>
      <c r="Z35" s="364">
        <v>16</v>
      </c>
      <c r="AA35" s="365">
        <v>15</v>
      </c>
      <c r="AB35" s="365">
        <v>31</v>
      </c>
      <c r="AC35" s="364">
        <v>253</v>
      </c>
      <c r="AD35" s="365">
        <v>369</v>
      </c>
      <c r="AE35" s="365">
        <v>622</v>
      </c>
    </row>
    <row r="36" spans="1:31" ht="11.25">
      <c r="A36" s="354">
        <v>1976</v>
      </c>
      <c r="B36" s="364">
        <v>91</v>
      </c>
      <c r="C36" s="365">
        <v>209</v>
      </c>
      <c r="D36" s="366">
        <v>300</v>
      </c>
      <c r="E36" s="365">
        <v>5</v>
      </c>
      <c r="F36" s="365">
        <v>30</v>
      </c>
      <c r="G36" s="365">
        <v>35</v>
      </c>
      <c r="H36" s="364">
        <v>7</v>
      </c>
      <c r="I36" s="365">
        <v>3</v>
      </c>
      <c r="J36" s="366">
        <v>10</v>
      </c>
      <c r="K36" s="364">
        <v>0</v>
      </c>
      <c r="L36" s="365">
        <v>0</v>
      </c>
      <c r="M36" s="365">
        <v>0</v>
      </c>
      <c r="N36" s="364">
        <v>2</v>
      </c>
      <c r="O36" s="365">
        <v>7</v>
      </c>
      <c r="P36" s="366">
        <v>9</v>
      </c>
      <c r="Q36" s="364">
        <v>52</v>
      </c>
      <c r="R36" s="365">
        <v>38</v>
      </c>
      <c r="S36" s="366">
        <v>90</v>
      </c>
      <c r="T36" s="364">
        <v>61</v>
      </c>
      <c r="U36" s="365">
        <v>44</v>
      </c>
      <c r="V36" s="366">
        <v>105</v>
      </c>
      <c r="W36" s="365">
        <v>3</v>
      </c>
      <c r="X36" s="365">
        <v>6</v>
      </c>
      <c r="Y36" s="365">
        <v>9</v>
      </c>
      <c r="Z36" s="364">
        <v>5</v>
      </c>
      <c r="AA36" s="365">
        <v>15</v>
      </c>
      <c r="AB36" s="365">
        <v>20</v>
      </c>
      <c r="AC36" s="364">
        <v>226</v>
      </c>
      <c r="AD36" s="365">
        <v>352</v>
      </c>
      <c r="AE36" s="365">
        <v>578</v>
      </c>
    </row>
    <row r="37" spans="1:31" ht="11.25">
      <c r="A37" s="363">
        <v>1975</v>
      </c>
      <c r="B37" s="364">
        <v>83</v>
      </c>
      <c r="C37" s="365">
        <v>162</v>
      </c>
      <c r="D37" s="366">
        <v>245</v>
      </c>
      <c r="E37" s="365">
        <v>2</v>
      </c>
      <c r="F37" s="365">
        <v>23</v>
      </c>
      <c r="G37" s="365">
        <v>25</v>
      </c>
      <c r="H37" s="364">
        <v>10</v>
      </c>
      <c r="I37" s="365">
        <v>9</v>
      </c>
      <c r="J37" s="366">
        <v>19</v>
      </c>
      <c r="K37" s="364">
        <v>0</v>
      </c>
      <c r="L37" s="365">
        <v>0</v>
      </c>
      <c r="M37" s="365">
        <v>0</v>
      </c>
      <c r="N37" s="364">
        <v>1</v>
      </c>
      <c r="O37" s="365">
        <v>2</v>
      </c>
      <c r="P37" s="366">
        <v>3</v>
      </c>
      <c r="Q37" s="364">
        <v>39</v>
      </c>
      <c r="R37" s="365">
        <v>39</v>
      </c>
      <c r="S37" s="366">
        <v>78</v>
      </c>
      <c r="T37" s="364">
        <v>45</v>
      </c>
      <c r="U37" s="365">
        <v>36</v>
      </c>
      <c r="V37" s="366">
        <v>81</v>
      </c>
      <c r="W37" s="365">
        <v>4</v>
      </c>
      <c r="X37" s="365">
        <v>8</v>
      </c>
      <c r="Y37" s="365">
        <v>12</v>
      </c>
      <c r="Z37" s="364">
        <v>8</v>
      </c>
      <c r="AA37" s="365">
        <v>17</v>
      </c>
      <c r="AB37" s="365">
        <v>25</v>
      </c>
      <c r="AC37" s="364">
        <v>192</v>
      </c>
      <c r="AD37" s="365">
        <v>296</v>
      </c>
      <c r="AE37" s="365">
        <v>488</v>
      </c>
    </row>
    <row r="38" spans="1:31" ht="11.25">
      <c r="A38" s="354">
        <v>1974</v>
      </c>
      <c r="B38" s="364">
        <v>72</v>
      </c>
      <c r="C38" s="365">
        <v>159</v>
      </c>
      <c r="D38" s="366">
        <v>231</v>
      </c>
      <c r="E38" s="365">
        <v>2</v>
      </c>
      <c r="F38" s="365">
        <v>21</v>
      </c>
      <c r="G38" s="365">
        <v>23</v>
      </c>
      <c r="H38" s="364">
        <v>10</v>
      </c>
      <c r="I38" s="365">
        <v>7</v>
      </c>
      <c r="J38" s="366">
        <v>17</v>
      </c>
      <c r="K38" s="364">
        <v>0</v>
      </c>
      <c r="L38" s="365">
        <v>1</v>
      </c>
      <c r="M38" s="365">
        <v>1</v>
      </c>
      <c r="N38" s="364">
        <v>6</v>
      </c>
      <c r="O38" s="365">
        <v>2</v>
      </c>
      <c r="P38" s="366">
        <v>8</v>
      </c>
      <c r="Q38" s="364">
        <v>34</v>
      </c>
      <c r="R38" s="365">
        <v>25</v>
      </c>
      <c r="S38" s="366">
        <v>59</v>
      </c>
      <c r="T38" s="364">
        <v>46</v>
      </c>
      <c r="U38" s="365">
        <v>26</v>
      </c>
      <c r="V38" s="366">
        <v>72</v>
      </c>
      <c r="W38" s="365">
        <v>3</v>
      </c>
      <c r="X38" s="365">
        <v>4</v>
      </c>
      <c r="Y38" s="365">
        <v>7</v>
      </c>
      <c r="Z38" s="364">
        <v>8</v>
      </c>
      <c r="AA38" s="365">
        <v>12</v>
      </c>
      <c r="AB38" s="365">
        <v>20</v>
      </c>
      <c r="AC38" s="364">
        <v>181</v>
      </c>
      <c r="AD38" s="365">
        <v>257</v>
      </c>
      <c r="AE38" s="365">
        <v>438</v>
      </c>
    </row>
    <row r="39" spans="1:31" ht="11.25">
      <c r="A39" s="363">
        <v>1973</v>
      </c>
      <c r="B39" s="364">
        <v>69</v>
      </c>
      <c r="C39" s="365">
        <v>146</v>
      </c>
      <c r="D39" s="366">
        <v>215</v>
      </c>
      <c r="E39" s="365">
        <v>2</v>
      </c>
      <c r="F39" s="365">
        <v>19</v>
      </c>
      <c r="G39" s="365">
        <v>21</v>
      </c>
      <c r="H39" s="364">
        <v>6</v>
      </c>
      <c r="I39" s="365">
        <v>10</v>
      </c>
      <c r="J39" s="366">
        <v>16</v>
      </c>
      <c r="K39" s="364">
        <v>0</v>
      </c>
      <c r="L39" s="365">
        <v>0</v>
      </c>
      <c r="M39" s="365">
        <v>0</v>
      </c>
      <c r="N39" s="364">
        <v>2</v>
      </c>
      <c r="O39" s="365">
        <v>1</v>
      </c>
      <c r="P39" s="366">
        <v>3</v>
      </c>
      <c r="Q39" s="364">
        <v>30</v>
      </c>
      <c r="R39" s="365">
        <v>27</v>
      </c>
      <c r="S39" s="366">
        <v>57</v>
      </c>
      <c r="T39" s="364">
        <v>33</v>
      </c>
      <c r="U39" s="365">
        <v>23</v>
      </c>
      <c r="V39" s="366">
        <v>56</v>
      </c>
      <c r="W39" s="365">
        <v>4</v>
      </c>
      <c r="X39" s="365">
        <v>6</v>
      </c>
      <c r="Y39" s="365">
        <v>10</v>
      </c>
      <c r="Z39" s="364">
        <v>3</v>
      </c>
      <c r="AA39" s="365">
        <v>11</v>
      </c>
      <c r="AB39" s="365">
        <v>14</v>
      </c>
      <c r="AC39" s="364">
        <v>149</v>
      </c>
      <c r="AD39" s="365">
        <v>243</v>
      </c>
      <c r="AE39" s="365">
        <v>392</v>
      </c>
    </row>
    <row r="40" spans="1:31" ht="11.25">
      <c r="A40" s="354">
        <v>1972</v>
      </c>
      <c r="B40" s="364">
        <v>64</v>
      </c>
      <c r="C40" s="365">
        <v>125</v>
      </c>
      <c r="D40" s="366">
        <v>189</v>
      </c>
      <c r="E40" s="365">
        <v>1</v>
      </c>
      <c r="F40" s="365">
        <v>14</v>
      </c>
      <c r="G40" s="365">
        <v>15</v>
      </c>
      <c r="H40" s="364">
        <v>8</v>
      </c>
      <c r="I40" s="365">
        <v>7</v>
      </c>
      <c r="J40" s="366">
        <v>15</v>
      </c>
      <c r="K40" s="364">
        <v>0</v>
      </c>
      <c r="L40" s="365">
        <v>0</v>
      </c>
      <c r="M40" s="365">
        <v>0</v>
      </c>
      <c r="N40" s="364">
        <v>3</v>
      </c>
      <c r="O40" s="365">
        <v>3</v>
      </c>
      <c r="P40" s="366">
        <v>6</v>
      </c>
      <c r="Q40" s="364">
        <v>29</v>
      </c>
      <c r="R40" s="365">
        <v>19</v>
      </c>
      <c r="S40" s="366">
        <v>48</v>
      </c>
      <c r="T40" s="364">
        <v>28</v>
      </c>
      <c r="U40" s="365">
        <v>17</v>
      </c>
      <c r="V40" s="366">
        <v>45</v>
      </c>
      <c r="W40" s="365">
        <v>3</v>
      </c>
      <c r="X40" s="365">
        <v>2</v>
      </c>
      <c r="Y40" s="365">
        <v>5</v>
      </c>
      <c r="Z40" s="364">
        <v>4</v>
      </c>
      <c r="AA40" s="365">
        <v>6</v>
      </c>
      <c r="AB40" s="365">
        <v>10</v>
      </c>
      <c r="AC40" s="364">
        <v>140</v>
      </c>
      <c r="AD40" s="365">
        <v>193</v>
      </c>
      <c r="AE40" s="365">
        <v>333</v>
      </c>
    </row>
    <row r="41" spans="1:31" ht="11.25">
      <c r="A41" s="363">
        <v>1971</v>
      </c>
      <c r="B41" s="364">
        <v>64</v>
      </c>
      <c r="C41" s="365">
        <v>120</v>
      </c>
      <c r="D41" s="366">
        <v>184</v>
      </c>
      <c r="E41" s="365">
        <v>3</v>
      </c>
      <c r="F41" s="365">
        <v>15</v>
      </c>
      <c r="G41" s="365">
        <v>18</v>
      </c>
      <c r="H41" s="364">
        <v>7</v>
      </c>
      <c r="I41" s="365">
        <v>2</v>
      </c>
      <c r="J41" s="366">
        <v>9</v>
      </c>
      <c r="K41" s="364">
        <v>0</v>
      </c>
      <c r="L41" s="365">
        <v>0</v>
      </c>
      <c r="M41" s="365">
        <v>0</v>
      </c>
      <c r="N41" s="364">
        <v>4</v>
      </c>
      <c r="O41" s="365">
        <v>1</v>
      </c>
      <c r="P41" s="366">
        <v>5</v>
      </c>
      <c r="Q41" s="364">
        <v>28</v>
      </c>
      <c r="R41" s="365">
        <v>16</v>
      </c>
      <c r="S41" s="366">
        <v>44</v>
      </c>
      <c r="T41" s="364">
        <v>21</v>
      </c>
      <c r="U41" s="365">
        <v>15</v>
      </c>
      <c r="V41" s="366">
        <v>36</v>
      </c>
      <c r="W41" s="365">
        <v>9</v>
      </c>
      <c r="X41" s="365">
        <v>4</v>
      </c>
      <c r="Y41" s="365">
        <v>13</v>
      </c>
      <c r="Z41" s="364">
        <v>5</v>
      </c>
      <c r="AA41" s="365">
        <v>7</v>
      </c>
      <c r="AB41" s="365">
        <v>12</v>
      </c>
      <c r="AC41" s="364">
        <v>141</v>
      </c>
      <c r="AD41" s="365">
        <v>180</v>
      </c>
      <c r="AE41" s="365">
        <v>321</v>
      </c>
    </row>
    <row r="42" spans="1:31" ht="11.25">
      <c r="A42" s="354">
        <v>1970</v>
      </c>
      <c r="B42" s="364">
        <v>53</v>
      </c>
      <c r="C42" s="365">
        <v>84</v>
      </c>
      <c r="D42" s="366">
        <v>137</v>
      </c>
      <c r="E42" s="365">
        <v>2</v>
      </c>
      <c r="F42" s="365">
        <v>17</v>
      </c>
      <c r="G42" s="365">
        <v>19</v>
      </c>
      <c r="H42" s="364">
        <v>4</v>
      </c>
      <c r="I42" s="365">
        <v>4</v>
      </c>
      <c r="J42" s="366">
        <v>8</v>
      </c>
      <c r="K42" s="364">
        <v>0</v>
      </c>
      <c r="L42" s="365">
        <v>0</v>
      </c>
      <c r="M42" s="365">
        <v>0</v>
      </c>
      <c r="N42" s="364">
        <v>3</v>
      </c>
      <c r="O42" s="365">
        <v>2</v>
      </c>
      <c r="P42" s="366">
        <v>5</v>
      </c>
      <c r="Q42" s="364">
        <v>27</v>
      </c>
      <c r="R42" s="365">
        <v>14</v>
      </c>
      <c r="S42" s="366">
        <v>41</v>
      </c>
      <c r="T42" s="364">
        <v>30</v>
      </c>
      <c r="U42" s="365">
        <v>13</v>
      </c>
      <c r="V42" s="366">
        <v>43</v>
      </c>
      <c r="W42" s="365">
        <v>4</v>
      </c>
      <c r="X42" s="365">
        <v>2</v>
      </c>
      <c r="Y42" s="365">
        <v>6</v>
      </c>
      <c r="Z42" s="364">
        <v>2</v>
      </c>
      <c r="AA42" s="365">
        <v>7</v>
      </c>
      <c r="AB42" s="365">
        <v>9</v>
      </c>
      <c r="AC42" s="364">
        <v>125</v>
      </c>
      <c r="AD42" s="365">
        <v>143</v>
      </c>
      <c r="AE42" s="365">
        <v>268</v>
      </c>
    </row>
    <row r="43" spans="1:31" ht="11.25">
      <c r="A43" s="363">
        <v>1969</v>
      </c>
      <c r="B43" s="364">
        <v>39</v>
      </c>
      <c r="C43" s="365">
        <v>93</v>
      </c>
      <c r="D43" s="366">
        <v>132</v>
      </c>
      <c r="E43" s="365">
        <v>1</v>
      </c>
      <c r="F43" s="365">
        <v>10</v>
      </c>
      <c r="G43" s="365">
        <v>11</v>
      </c>
      <c r="H43" s="364">
        <v>8</v>
      </c>
      <c r="I43" s="365">
        <v>3</v>
      </c>
      <c r="J43" s="366">
        <v>11</v>
      </c>
      <c r="K43" s="364">
        <v>0</v>
      </c>
      <c r="L43" s="365">
        <v>0</v>
      </c>
      <c r="M43" s="365">
        <v>0</v>
      </c>
      <c r="N43" s="364">
        <v>3</v>
      </c>
      <c r="O43" s="365">
        <v>1</v>
      </c>
      <c r="P43" s="366">
        <v>4</v>
      </c>
      <c r="Q43" s="364">
        <v>19</v>
      </c>
      <c r="R43" s="365">
        <v>15</v>
      </c>
      <c r="S43" s="366">
        <v>34</v>
      </c>
      <c r="T43" s="364">
        <v>25</v>
      </c>
      <c r="U43" s="365">
        <v>22</v>
      </c>
      <c r="V43" s="366">
        <v>47</v>
      </c>
      <c r="W43" s="365">
        <v>1</v>
      </c>
      <c r="X43" s="365">
        <v>4</v>
      </c>
      <c r="Y43" s="365">
        <v>5</v>
      </c>
      <c r="Z43" s="364">
        <v>0</v>
      </c>
      <c r="AA43" s="365">
        <v>9</v>
      </c>
      <c r="AB43" s="365">
        <v>9</v>
      </c>
      <c r="AC43" s="364">
        <v>96</v>
      </c>
      <c r="AD43" s="365">
        <v>157</v>
      </c>
      <c r="AE43" s="365">
        <v>253</v>
      </c>
    </row>
    <row r="44" spans="1:31" ht="11.25">
      <c r="A44" s="354">
        <v>1968</v>
      </c>
      <c r="B44" s="364">
        <v>43</v>
      </c>
      <c r="C44" s="365">
        <v>59</v>
      </c>
      <c r="D44" s="366">
        <v>102</v>
      </c>
      <c r="E44" s="365">
        <v>0</v>
      </c>
      <c r="F44" s="365">
        <v>6</v>
      </c>
      <c r="G44" s="365">
        <v>6</v>
      </c>
      <c r="H44" s="364">
        <v>7</v>
      </c>
      <c r="I44" s="365">
        <v>9</v>
      </c>
      <c r="J44" s="366">
        <v>16</v>
      </c>
      <c r="K44" s="364">
        <v>0</v>
      </c>
      <c r="L44" s="365">
        <v>1</v>
      </c>
      <c r="M44" s="365">
        <v>1</v>
      </c>
      <c r="N44" s="364">
        <v>1</v>
      </c>
      <c r="O44" s="365">
        <v>0</v>
      </c>
      <c r="P44" s="366">
        <v>1</v>
      </c>
      <c r="Q44" s="364">
        <v>25</v>
      </c>
      <c r="R44" s="365">
        <v>16</v>
      </c>
      <c r="S44" s="366">
        <v>41</v>
      </c>
      <c r="T44" s="364">
        <v>27</v>
      </c>
      <c r="U44" s="365">
        <v>16</v>
      </c>
      <c r="V44" s="366">
        <v>43</v>
      </c>
      <c r="W44" s="365">
        <v>3</v>
      </c>
      <c r="X44" s="365">
        <v>1</v>
      </c>
      <c r="Y44" s="365">
        <v>4</v>
      </c>
      <c r="Z44" s="364">
        <v>3</v>
      </c>
      <c r="AA44" s="365">
        <v>4</v>
      </c>
      <c r="AB44" s="365">
        <v>7</v>
      </c>
      <c r="AC44" s="364">
        <v>109</v>
      </c>
      <c r="AD44" s="365">
        <v>112</v>
      </c>
      <c r="AE44" s="365">
        <v>221</v>
      </c>
    </row>
    <row r="45" spans="1:31" ht="11.25">
      <c r="A45" s="363">
        <v>1967</v>
      </c>
      <c r="B45" s="364">
        <v>34</v>
      </c>
      <c r="C45" s="365">
        <v>61</v>
      </c>
      <c r="D45" s="366">
        <v>95</v>
      </c>
      <c r="E45" s="365">
        <v>1</v>
      </c>
      <c r="F45" s="365">
        <v>9</v>
      </c>
      <c r="G45" s="365">
        <v>10</v>
      </c>
      <c r="H45" s="364">
        <v>4</v>
      </c>
      <c r="I45" s="365">
        <v>1</v>
      </c>
      <c r="J45" s="366">
        <v>5</v>
      </c>
      <c r="K45" s="364">
        <v>0</v>
      </c>
      <c r="L45" s="365">
        <v>0</v>
      </c>
      <c r="M45" s="365">
        <v>0</v>
      </c>
      <c r="N45" s="364">
        <v>0</v>
      </c>
      <c r="O45" s="365">
        <v>0</v>
      </c>
      <c r="P45" s="366">
        <v>0</v>
      </c>
      <c r="Q45" s="364">
        <v>13</v>
      </c>
      <c r="R45" s="365">
        <v>13</v>
      </c>
      <c r="S45" s="366">
        <v>26</v>
      </c>
      <c r="T45" s="364">
        <v>15</v>
      </c>
      <c r="U45" s="365">
        <v>6</v>
      </c>
      <c r="V45" s="366">
        <v>21</v>
      </c>
      <c r="W45" s="365">
        <v>0</v>
      </c>
      <c r="X45" s="365">
        <v>1</v>
      </c>
      <c r="Y45" s="365">
        <v>1</v>
      </c>
      <c r="Z45" s="364">
        <v>0</v>
      </c>
      <c r="AA45" s="365">
        <v>2</v>
      </c>
      <c r="AB45" s="365">
        <v>2</v>
      </c>
      <c r="AC45" s="364">
        <v>67</v>
      </c>
      <c r="AD45" s="365">
        <v>93</v>
      </c>
      <c r="AE45" s="365">
        <v>160</v>
      </c>
    </row>
    <row r="46" spans="1:31" ht="11.25">
      <c r="A46" s="354">
        <v>1966</v>
      </c>
      <c r="B46" s="364">
        <v>34</v>
      </c>
      <c r="C46" s="365">
        <v>53</v>
      </c>
      <c r="D46" s="366">
        <v>87</v>
      </c>
      <c r="E46" s="365">
        <v>1</v>
      </c>
      <c r="F46" s="365">
        <v>10</v>
      </c>
      <c r="G46" s="365">
        <v>11</v>
      </c>
      <c r="H46" s="364">
        <v>3</v>
      </c>
      <c r="I46" s="365">
        <v>3</v>
      </c>
      <c r="J46" s="366">
        <v>6</v>
      </c>
      <c r="K46" s="364">
        <v>0</v>
      </c>
      <c r="L46" s="365">
        <v>0</v>
      </c>
      <c r="M46" s="365">
        <v>0</v>
      </c>
      <c r="N46" s="364">
        <v>0</v>
      </c>
      <c r="O46" s="365">
        <v>1</v>
      </c>
      <c r="P46" s="366">
        <v>1</v>
      </c>
      <c r="Q46" s="364">
        <v>18</v>
      </c>
      <c r="R46" s="365">
        <v>12</v>
      </c>
      <c r="S46" s="366">
        <v>30</v>
      </c>
      <c r="T46" s="364">
        <v>18</v>
      </c>
      <c r="U46" s="365">
        <v>13</v>
      </c>
      <c r="V46" s="366">
        <v>31</v>
      </c>
      <c r="W46" s="365">
        <v>5</v>
      </c>
      <c r="X46" s="365">
        <v>3</v>
      </c>
      <c r="Y46" s="365">
        <v>8</v>
      </c>
      <c r="Z46" s="364">
        <v>1</v>
      </c>
      <c r="AA46" s="365">
        <v>5</v>
      </c>
      <c r="AB46" s="365">
        <v>6</v>
      </c>
      <c r="AC46" s="364">
        <v>80</v>
      </c>
      <c r="AD46" s="365">
        <v>100</v>
      </c>
      <c r="AE46" s="365">
        <v>180</v>
      </c>
    </row>
    <row r="47" spans="1:31" ht="11.25">
      <c r="A47" s="363">
        <v>1965</v>
      </c>
      <c r="B47" s="364">
        <v>20</v>
      </c>
      <c r="C47" s="365">
        <v>52</v>
      </c>
      <c r="D47" s="366">
        <v>72</v>
      </c>
      <c r="E47" s="365">
        <v>0</v>
      </c>
      <c r="F47" s="365">
        <v>9</v>
      </c>
      <c r="G47" s="365">
        <v>9</v>
      </c>
      <c r="H47" s="364">
        <v>5</v>
      </c>
      <c r="I47" s="365">
        <v>6</v>
      </c>
      <c r="J47" s="366">
        <v>11</v>
      </c>
      <c r="K47" s="364">
        <v>0</v>
      </c>
      <c r="L47" s="365">
        <v>0</v>
      </c>
      <c r="M47" s="365">
        <v>0</v>
      </c>
      <c r="N47" s="364">
        <v>2</v>
      </c>
      <c r="O47" s="365">
        <v>3</v>
      </c>
      <c r="P47" s="366">
        <v>5</v>
      </c>
      <c r="Q47" s="364">
        <v>14</v>
      </c>
      <c r="R47" s="365">
        <v>9</v>
      </c>
      <c r="S47" s="366">
        <v>23</v>
      </c>
      <c r="T47" s="364">
        <v>20</v>
      </c>
      <c r="U47" s="365">
        <v>10</v>
      </c>
      <c r="V47" s="366">
        <v>30</v>
      </c>
      <c r="W47" s="365">
        <v>3</v>
      </c>
      <c r="X47" s="365">
        <v>1</v>
      </c>
      <c r="Y47" s="365">
        <v>4</v>
      </c>
      <c r="Z47" s="364">
        <v>3</v>
      </c>
      <c r="AA47" s="365">
        <v>3</v>
      </c>
      <c r="AB47" s="365">
        <v>6</v>
      </c>
      <c r="AC47" s="364">
        <v>67</v>
      </c>
      <c r="AD47" s="365">
        <v>93</v>
      </c>
      <c r="AE47" s="365">
        <v>160</v>
      </c>
    </row>
    <row r="48" spans="1:31" ht="11.25">
      <c r="A48" s="354">
        <v>1964</v>
      </c>
      <c r="B48" s="364">
        <v>16</v>
      </c>
      <c r="C48" s="365">
        <v>46</v>
      </c>
      <c r="D48" s="366">
        <v>62</v>
      </c>
      <c r="E48" s="365">
        <v>0</v>
      </c>
      <c r="F48" s="365">
        <v>4</v>
      </c>
      <c r="G48" s="365">
        <v>4</v>
      </c>
      <c r="H48" s="364">
        <v>5</v>
      </c>
      <c r="I48" s="365">
        <v>4</v>
      </c>
      <c r="J48" s="366">
        <v>9</v>
      </c>
      <c r="K48" s="364">
        <v>0</v>
      </c>
      <c r="L48" s="365">
        <v>0</v>
      </c>
      <c r="M48" s="365">
        <v>0</v>
      </c>
      <c r="N48" s="364">
        <v>1</v>
      </c>
      <c r="O48" s="365">
        <v>2</v>
      </c>
      <c r="P48" s="366">
        <v>3</v>
      </c>
      <c r="Q48" s="364">
        <v>12</v>
      </c>
      <c r="R48" s="365">
        <v>5</v>
      </c>
      <c r="S48" s="366">
        <v>17</v>
      </c>
      <c r="T48" s="364">
        <v>13</v>
      </c>
      <c r="U48" s="365">
        <v>5</v>
      </c>
      <c r="V48" s="366">
        <v>18</v>
      </c>
      <c r="W48" s="365">
        <v>3</v>
      </c>
      <c r="X48" s="365">
        <v>3</v>
      </c>
      <c r="Y48" s="365">
        <v>6</v>
      </c>
      <c r="Z48" s="364">
        <v>2</v>
      </c>
      <c r="AA48" s="365">
        <v>1</v>
      </c>
      <c r="AB48" s="365">
        <v>3</v>
      </c>
      <c r="AC48" s="364">
        <v>52</v>
      </c>
      <c r="AD48" s="365">
        <v>70</v>
      </c>
      <c r="AE48" s="365">
        <v>122</v>
      </c>
    </row>
    <row r="49" spans="1:31" ht="11.25">
      <c r="A49" s="363">
        <v>1963</v>
      </c>
      <c r="B49" s="364">
        <v>17</v>
      </c>
      <c r="C49" s="365">
        <v>41</v>
      </c>
      <c r="D49" s="366">
        <v>58</v>
      </c>
      <c r="E49" s="365">
        <v>2</v>
      </c>
      <c r="F49" s="365">
        <v>3</v>
      </c>
      <c r="G49" s="365">
        <v>5</v>
      </c>
      <c r="H49" s="364">
        <v>2</v>
      </c>
      <c r="I49" s="365">
        <v>3</v>
      </c>
      <c r="J49" s="366">
        <v>5</v>
      </c>
      <c r="K49" s="364">
        <v>0</v>
      </c>
      <c r="L49" s="365">
        <v>0</v>
      </c>
      <c r="M49" s="365">
        <v>0</v>
      </c>
      <c r="N49" s="364">
        <v>1</v>
      </c>
      <c r="O49" s="365">
        <v>1</v>
      </c>
      <c r="P49" s="366">
        <v>2</v>
      </c>
      <c r="Q49" s="364">
        <v>16</v>
      </c>
      <c r="R49" s="365">
        <v>4</v>
      </c>
      <c r="S49" s="366">
        <v>20</v>
      </c>
      <c r="T49" s="364">
        <v>18</v>
      </c>
      <c r="U49" s="365">
        <v>8</v>
      </c>
      <c r="V49" s="366">
        <v>26</v>
      </c>
      <c r="W49" s="365">
        <v>3</v>
      </c>
      <c r="X49" s="365">
        <v>1</v>
      </c>
      <c r="Y49" s="365">
        <v>4</v>
      </c>
      <c r="Z49" s="364">
        <v>0</v>
      </c>
      <c r="AA49" s="365">
        <v>4</v>
      </c>
      <c r="AB49" s="365">
        <v>4</v>
      </c>
      <c r="AC49" s="364">
        <v>59</v>
      </c>
      <c r="AD49" s="365">
        <v>65</v>
      </c>
      <c r="AE49" s="365">
        <v>124</v>
      </c>
    </row>
    <row r="50" spans="1:31" ht="11.25">
      <c r="A50" s="354">
        <v>1962</v>
      </c>
      <c r="B50" s="364">
        <v>17</v>
      </c>
      <c r="C50" s="365">
        <v>24</v>
      </c>
      <c r="D50" s="366">
        <v>41</v>
      </c>
      <c r="E50" s="365">
        <v>0</v>
      </c>
      <c r="F50" s="365">
        <v>6</v>
      </c>
      <c r="G50" s="365">
        <v>6</v>
      </c>
      <c r="H50" s="364">
        <v>1</v>
      </c>
      <c r="I50" s="365">
        <v>4</v>
      </c>
      <c r="J50" s="366">
        <v>5</v>
      </c>
      <c r="K50" s="364">
        <v>0</v>
      </c>
      <c r="L50" s="365">
        <v>0</v>
      </c>
      <c r="M50" s="365">
        <v>0</v>
      </c>
      <c r="N50" s="364">
        <v>0</v>
      </c>
      <c r="O50" s="365">
        <v>0</v>
      </c>
      <c r="P50" s="366">
        <v>0</v>
      </c>
      <c r="Q50" s="364">
        <v>13</v>
      </c>
      <c r="R50" s="365">
        <v>6</v>
      </c>
      <c r="S50" s="366">
        <v>19</v>
      </c>
      <c r="T50" s="364">
        <v>17</v>
      </c>
      <c r="U50" s="365">
        <v>7</v>
      </c>
      <c r="V50" s="366">
        <v>24</v>
      </c>
      <c r="W50" s="365">
        <v>0</v>
      </c>
      <c r="X50" s="365">
        <v>0</v>
      </c>
      <c r="Y50" s="365">
        <v>0</v>
      </c>
      <c r="Z50" s="364">
        <v>1</v>
      </c>
      <c r="AA50" s="365">
        <v>5</v>
      </c>
      <c r="AB50" s="365">
        <v>6</v>
      </c>
      <c r="AC50" s="364">
        <v>49</v>
      </c>
      <c r="AD50" s="365">
        <v>52</v>
      </c>
      <c r="AE50" s="365">
        <v>101</v>
      </c>
    </row>
    <row r="51" spans="1:31" ht="11.25">
      <c r="A51" s="363">
        <v>1961</v>
      </c>
      <c r="B51" s="364">
        <v>17</v>
      </c>
      <c r="C51" s="365">
        <v>18</v>
      </c>
      <c r="D51" s="366">
        <v>35</v>
      </c>
      <c r="E51" s="365">
        <v>1</v>
      </c>
      <c r="F51" s="365">
        <v>3</v>
      </c>
      <c r="G51" s="365">
        <v>4</v>
      </c>
      <c r="H51" s="364">
        <v>5</v>
      </c>
      <c r="I51" s="365">
        <v>1</v>
      </c>
      <c r="J51" s="366">
        <v>6</v>
      </c>
      <c r="K51" s="364">
        <v>0</v>
      </c>
      <c r="L51" s="365">
        <v>0</v>
      </c>
      <c r="M51" s="365">
        <v>0</v>
      </c>
      <c r="N51" s="364">
        <v>0</v>
      </c>
      <c r="O51" s="365">
        <v>1</v>
      </c>
      <c r="P51" s="366">
        <v>1</v>
      </c>
      <c r="Q51" s="364">
        <v>16</v>
      </c>
      <c r="R51" s="365">
        <v>4</v>
      </c>
      <c r="S51" s="366">
        <v>20</v>
      </c>
      <c r="T51" s="364">
        <v>14</v>
      </c>
      <c r="U51" s="365">
        <v>3</v>
      </c>
      <c r="V51" s="366">
        <v>17</v>
      </c>
      <c r="W51" s="365">
        <v>0</v>
      </c>
      <c r="X51" s="365">
        <v>0</v>
      </c>
      <c r="Y51" s="365">
        <v>0</v>
      </c>
      <c r="Z51" s="364">
        <v>0</v>
      </c>
      <c r="AA51" s="365">
        <v>1</v>
      </c>
      <c r="AB51" s="365">
        <v>1</v>
      </c>
      <c r="AC51" s="364">
        <v>53</v>
      </c>
      <c r="AD51" s="365">
        <v>31</v>
      </c>
      <c r="AE51" s="365">
        <v>84</v>
      </c>
    </row>
    <row r="52" spans="1:31" ht="11.25">
      <c r="A52" s="354">
        <v>1960</v>
      </c>
      <c r="B52" s="364">
        <v>12</v>
      </c>
      <c r="C52" s="365">
        <v>12</v>
      </c>
      <c r="D52" s="366">
        <v>24</v>
      </c>
      <c r="E52" s="365">
        <v>0</v>
      </c>
      <c r="F52" s="365">
        <v>0</v>
      </c>
      <c r="G52" s="365">
        <v>0</v>
      </c>
      <c r="H52" s="364">
        <v>4</v>
      </c>
      <c r="I52" s="365">
        <v>1</v>
      </c>
      <c r="J52" s="366">
        <v>5</v>
      </c>
      <c r="K52" s="364">
        <v>0</v>
      </c>
      <c r="L52" s="365">
        <v>0</v>
      </c>
      <c r="M52" s="365">
        <v>0</v>
      </c>
      <c r="N52" s="364">
        <v>0</v>
      </c>
      <c r="O52" s="365">
        <v>0</v>
      </c>
      <c r="P52" s="366">
        <v>0</v>
      </c>
      <c r="Q52" s="364">
        <v>12</v>
      </c>
      <c r="R52" s="365">
        <v>4</v>
      </c>
      <c r="S52" s="366">
        <v>16</v>
      </c>
      <c r="T52" s="364">
        <v>11</v>
      </c>
      <c r="U52" s="365">
        <v>8</v>
      </c>
      <c r="V52" s="366">
        <v>19</v>
      </c>
      <c r="W52" s="365">
        <v>1</v>
      </c>
      <c r="X52" s="365">
        <v>0</v>
      </c>
      <c r="Y52" s="365">
        <v>1</v>
      </c>
      <c r="Z52" s="364">
        <v>1</v>
      </c>
      <c r="AA52" s="365">
        <v>1</v>
      </c>
      <c r="AB52" s="365">
        <v>2</v>
      </c>
      <c r="AC52" s="364">
        <v>41</v>
      </c>
      <c r="AD52" s="365">
        <v>26</v>
      </c>
      <c r="AE52" s="365">
        <v>67</v>
      </c>
    </row>
    <row r="53" spans="1:31" ht="11.25">
      <c r="A53" s="363">
        <v>1959</v>
      </c>
      <c r="B53" s="364">
        <v>13</v>
      </c>
      <c r="C53" s="365">
        <v>5</v>
      </c>
      <c r="D53" s="366">
        <v>18</v>
      </c>
      <c r="E53" s="365">
        <v>0</v>
      </c>
      <c r="F53" s="365">
        <v>1</v>
      </c>
      <c r="G53" s="365">
        <v>1</v>
      </c>
      <c r="H53" s="364">
        <v>2</v>
      </c>
      <c r="I53" s="365">
        <v>0</v>
      </c>
      <c r="J53" s="366">
        <v>2</v>
      </c>
      <c r="K53" s="364">
        <v>0</v>
      </c>
      <c r="L53" s="365">
        <v>0</v>
      </c>
      <c r="M53" s="365">
        <v>0</v>
      </c>
      <c r="N53" s="364">
        <v>0</v>
      </c>
      <c r="O53" s="365">
        <v>0</v>
      </c>
      <c r="P53" s="366">
        <v>0</v>
      </c>
      <c r="Q53" s="364">
        <v>15</v>
      </c>
      <c r="R53" s="365">
        <v>3</v>
      </c>
      <c r="S53" s="366">
        <v>18</v>
      </c>
      <c r="T53" s="364">
        <v>14</v>
      </c>
      <c r="U53" s="365">
        <v>3</v>
      </c>
      <c r="V53" s="366">
        <v>17</v>
      </c>
      <c r="W53" s="365">
        <v>1</v>
      </c>
      <c r="X53" s="365">
        <v>0</v>
      </c>
      <c r="Y53" s="365">
        <v>1</v>
      </c>
      <c r="Z53" s="364">
        <v>0</v>
      </c>
      <c r="AA53" s="365">
        <v>0</v>
      </c>
      <c r="AB53" s="365">
        <v>0</v>
      </c>
      <c r="AC53" s="364">
        <v>45</v>
      </c>
      <c r="AD53" s="365">
        <v>12</v>
      </c>
      <c r="AE53" s="365">
        <v>57</v>
      </c>
    </row>
    <row r="54" spans="1:31" ht="11.25">
      <c r="A54" s="354">
        <v>1958</v>
      </c>
      <c r="B54" s="364">
        <v>11</v>
      </c>
      <c r="C54" s="365">
        <v>3</v>
      </c>
      <c r="D54" s="366">
        <v>14</v>
      </c>
      <c r="E54" s="365">
        <v>0</v>
      </c>
      <c r="F54" s="365">
        <v>0</v>
      </c>
      <c r="G54" s="365">
        <v>0</v>
      </c>
      <c r="H54" s="364">
        <v>2</v>
      </c>
      <c r="I54" s="365">
        <v>1</v>
      </c>
      <c r="J54" s="366">
        <v>3</v>
      </c>
      <c r="K54" s="364">
        <v>0</v>
      </c>
      <c r="L54" s="365">
        <v>0</v>
      </c>
      <c r="M54" s="365">
        <v>0</v>
      </c>
      <c r="N54" s="364">
        <v>0</v>
      </c>
      <c r="O54" s="365">
        <v>0</v>
      </c>
      <c r="P54" s="366">
        <v>0</v>
      </c>
      <c r="Q54" s="364">
        <v>8</v>
      </c>
      <c r="R54" s="365">
        <v>2</v>
      </c>
      <c r="S54" s="366">
        <v>10</v>
      </c>
      <c r="T54" s="364">
        <v>9</v>
      </c>
      <c r="U54" s="365">
        <v>3</v>
      </c>
      <c r="V54" s="366">
        <v>12</v>
      </c>
      <c r="W54" s="365">
        <v>1</v>
      </c>
      <c r="X54" s="365">
        <v>0</v>
      </c>
      <c r="Y54" s="365">
        <v>1</v>
      </c>
      <c r="Z54" s="364">
        <v>0</v>
      </c>
      <c r="AA54" s="365">
        <v>0</v>
      </c>
      <c r="AB54" s="365">
        <v>0</v>
      </c>
      <c r="AC54" s="364">
        <v>31</v>
      </c>
      <c r="AD54" s="365">
        <v>9</v>
      </c>
      <c r="AE54" s="365">
        <v>40</v>
      </c>
    </row>
    <row r="55" spans="1:31" ht="11.25">
      <c r="A55" s="363">
        <v>1957</v>
      </c>
      <c r="B55" s="364">
        <v>6</v>
      </c>
      <c r="C55" s="365">
        <v>4</v>
      </c>
      <c r="D55" s="366">
        <v>10</v>
      </c>
      <c r="E55" s="365">
        <v>0</v>
      </c>
      <c r="F55" s="365">
        <v>0</v>
      </c>
      <c r="G55" s="365">
        <v>0</v>
      </c>
      <c r="H55" s="364">
        <v>1</v>
      </c>
      <c r="I55" s="365">
        <v>1</v>
      </c>
      <c r="J55" s="366">
        <v>2</v>
      </c>
      <c r="K55" s="364">
        <v>0</v>
      </c>
      <c r="L55" s="365">
        <v>0</v>
      </c>
      <c r="M55" s="365">
        <v>0</v>
      </c>
      <c r="N55" s="364">
        <v>0</v>
      </c>
      <c r="O55" s="365">
        <v>0</v>
      </c>
      <c r="P55" s="366">
        <v>0</v>
      </c>
      <c r="Q55" s="364">
        <v>13</v>
      </c>
      <c r="R55" s="365">
        <v>6</v>
      </c>
      <c r="S55" s="366">
        <v>19</v>
      </c>
      <c r="T55" s="364">
        <v>9</v>
      </c>
      <c r="U55" s="365">
        <v>5</v>
      </c>
      <c r="V55" s="366">
        <v>14</v>
      </c>
      <c r="W55" s="365">
        <v>0</v>
      </c>
      <c r="X55" s="365">
        <v>0</v>
      </c>
      <c r="Y55" s="365">
        <v>0</v>
      </c>
      <c r="Z55" s="364">
        <v>0</v>
      </c>
      <c r="AA55" s="365">
        <v>0</v>
      </c>
      <c r="AB55" s="365">
        <v>0</v>
      </c>
      <c r="AC55" s="364">
        <v>29</v>
      </c>
      <c r="AD55" s="365">
        <v>16</v>
      </c>
      <c r="AE55" s="365">
        <v>45</v>
      </c>
    </row>
    <row r="56" spans="1:31" ht="11.25">
      <c r="A56" s="354">
        <v>1956</v>
      </c>
      <c r="B56" s="364">
        <v>6</v>
      </c>
      <c r="C56" s="365">
        <v>3</v>
      </c>
      <c r="D56" s="366">
        <v>9</v>
      </c>
      <c r="E56" s="365">
        <v>0</v>
      </c>
      <c r="F56" s="365">
        <v>0</v>
      </c>
      <c r="G56" s="365">
        <v>0</v>
      </c>
      <c r="H56" s="364">
        <v>1</v>
      </c>
      <c r="I56" s="365">
        <v>0</v>
      </c>
      <c r="J56" s="366">
        <v>1</v>
      </c>
      <c r="K56" s="364">
        <v>0</v>
      </c>
      <c r="L56" s="365">
        <v>0</v>
      </c>
      <c r="M56" s="365">
        <v>0</v>
      </c>
      <c r="N56" s="364">
        <v>0</v>
      </c>
      <c r="O56" s="365">
        <v>0</v>
      </c>
      <c r="P56" s="366">
        <v>0</v>
      </c>
      <c r="Q56" s="364">
        <v>5</v>
      </c>
      <c r="R56" s="365">
        <v>2</v>
      </c>
      <c r="S56" s="366">
        <v>7</v>
      </c>
      <c r="T56" s="364">
        <v>5</v>
      </c>
      <c r="U56" s="365">
        <v>4</v>
      </c>
      <c r="V56" s="366">
        <v>9</v>
      </c>
      <c r="W56" s="365">
        <v>0</v>
      </c>
      <c r="X56" s="365">
        <v>0</v>
      </c>
      <c r="Y56" s="365">
        <v>0</v>
      </c>
      <c r="Z56" s="364">
        <v>0</v>
      </c>
      <c r="AA56" s="365">
        <v>0</v>
      </c>
      <c r="AB56" s="365">
        <v>0</v>
      </c>
      <c r="AC56" s="364">
        <v>17</v>
      </c>
      <c r="AD56" s="365">
        <v>9</v>
      </c>
      <c r="AE56" s="365">
        <v>26</v>
      </c>
    </row>
    <row r="57" spans="1:31" ht="11.25">
      <c r="A57" s="363">
        <v>1955</v>
      </c>
      <c r="B57" s="364">
        <v>7</v>
      </c>
      <c r="C57" s="365">
        <v>8</v>
      </c>
      <c r="D57" s="366">
        <v>15</v>
      </c>
      <c r="E57" s="365">
        <v>0</v>
      </c>
      <c r="F57" s="365">
        <v>1</v>
      </c>
      <c r="G57" s="365">
        <v>1</v>
      </c>
      <c r="H57" s="364">
        <v>1</v>
      </c>
      <c r="I57" s="365">
        <v>0</v>
      </c>
      <c r="J57" s="366">
        <v>1</v>
      </c>
      <c r="K57" s="364">
        <v>0</v>
      </c>
      <c r="L57" s="365">
        <v>0</v>
      </c>
      <c r="M57" s="365">
        <v>0</v>
      </c>
      <c r="N57" s="364">
        <v>0</v>
      </c>
      <c r="O57" s="365">
        <v>1</v>
      </c>
      <c r="P57" s="366">
        <v>1</v>
      </c>
      <c r="Q57" s="364">
        <v>3</v>
      </c>
      <c r="R57" s="365">
        <v>4</v>
      </c>
      <c r="S57" s="366">
        <v>7</v>
      </c>
      <c r="T57" s="364">
        <v>5</v>
      </c>
      <c r="U57" s="365">
        <v>2</v>
      </c>
      <c r="V57" s="366">
        <v>7</v>
      </c>
      <c r="W57" s="365">
        <v>0</v>
      </c>
      <c r="X57" s="365">
        <v>0</v>
      </c>
      <c r="Y57" s="365">
        <v>0</v>
      </c>
      <c r="Z57" s="364">
        <v>0</v>
      </c>
      <c r="AA57" s="365">
        <v>0</v>
      </c>
      <c r="AB57" s="365">
        <v>0</v>
      </c>
      <c r="AC57" s="364">
        <v>16</v>
      </c>
      <c r="AD57" s="365">
        <v>16</v>
      </c>
      <c r="AE57" s="365">
        <v>32</v>
      </c>
    </row>
    <row r="58" spans="1:31" ht="11.25">
      <c r="A58" s="354">
        <v>1954</v>
      </c>
      <c r="B58" s="364">
        <v>3</v>
      </c>
      <c r="C58" s="365">
        <v>3</v>
      </c>
      <c r="D58" s="366">
        <v>6</v>
      </c>
      <c r="E58" s="365">
        <v>1</v>
      </c>
      <c r="F58" s="365">
        <v>0</v>
      </c>
      <c r="G58" s="365">
        <v>1</v>
      </c>
      <c r="H58" s="364">
        <v>1</v>
      </c>
      <c r="I58" s="365">
        <v>0</v>
      </c>
      <c r="J58" s="366">
        <v>1</v>
      </c>
      <c r="K58" s="364">
        <v>0</v>
      </c>
      <c r="L58" s="365">
        <v>0</v>
      </c>
      <c r="M58" s="365">
        <v>0</v>
      </c>
      <c r="N58" s="364">
        <v>0</v>
      </c>
      <c r="O58" s="365">
        <v>0</v>
      </c>
      <c r="P58" s="366">
        <v>0</v>
      </c>
      <c r="Q58" s="364">
        <v>5</v>
      </c>
      <c r="R58" s="365">
        <v>2</v>
      </c>
      <c r="S58" s="366">
        <v>7</v>
      </c>
      <c r="T58" s="364">
        <v>6</v>
      </c>
      <c r="U58" s="365">
        <v>1</v>
      </c>
      <c r="V58" s="366">
        <v>7</v>
      </c>
      <c r="W58" s="365">
        <v>1</v>
      </c>
      <c r="X58" s="365">
        <v>1</v>
      </c>
      <c r="Y58" s="365">
        <v>2</v>
      </c>
      <c r="Z58" s="364">
        <v>0</v>
      </c>
      <c r="AA58" s="365">
        <v>0</v>
      </c>
      <c r="AB58" s="365">
        <v>0</v>
      </c>
      <c r="AC58" s="364">
        <v>17</v>
      </c>
      <c r="AD58" s="365">
        <v>7</v>
      </c>
      <c r="AE58" s="365">
        <v>24</v>
      </c>
    </row>
    <row r="59" spans="1:31" ht="11.25">
      <c r="A59" s="363">
        <v>1953</v>
      </c>
      <c r="B59" s="364">
        <v>8</v>
      </c>
      <c r="C59" s="365">
        <v>6</v>
      </c>
      <c r="D59" s="366">
        <v>14</v>
      </c>
      <c r="E59" s="365">
        <v>1</v>
      </c>
      <c r="F59" s="365">
        <v>0</v>
      </c>
      <c r="G59" s="365">
        <v>1</v>
      </c>
      <c r="H59" s="364">
        <v>1</v>
      </c>
      <c r="I59" s="365">
        <v>0</v>
      </c>
      <c r="J59" s="366">
        <v>1</v>
      </c>
      <c r="K59" s="364">
        <v>0</v>
      </c>
      <c r="L59" s="365">
        <v>0</v>
      </c>
      <c r="M59" s="365">
        <v>0</v>
      </c>
      <c r="N59" s="364">
        <v>0</v>
      </c>
      <c r="O59" s="365">
        <v>0</v>
      </c>
      <c r="P59" s="366">
        <v>0</v>
      </c>
      <c r="Q59" s="364">
        <v>5</v>
      </c>
      <c r="R59" s="365">
        <v>1</v>
      </c>
      <c r="S59" s="366">
        <v>6</v>
      </c>
      <c r="T59" s="364">
        <v>5</v>
      </c>
      <c r="U59" s="365">
        <v>1</v>
      </c>
      <c r="V59" s="366">
        <v>6</v>
      </c>
      <c r="W59" s="365">
        <v>2</v>
      </c>
      <c r="X59" s="365">
        <v>0</v>
      </c>
      <c r="Y59" s="365">
        <v>2</v>
      </c>
      <c r="Z59" s="364">
        <v>0</v>
      </c>
      <c r="AA59" s="365">
        <v>0</v>
      </c>
      <c r="AB59" s="365">
        <v>0</v>
      </c>
      <c r="AC59" s="364">
        <v>22</v>
      </c>
      <c r="AD59" s="365">
        <v>8</v>
      </c>
      <c r="AE59" s="365">
        <v>30</v>
      </c>
    </row>
    <row r="60" spans="1:31" ht="11.25">
      <c r="A60" s="354">
        <v>1952</v>
      </c>
      <c r="B60" s="364">
        <v>7</v>
      </c>
      <c r="C60" s="365">
        <v>3</v>
      </c>
      <c r="D60" s="366">
        <v>10</v>
      </c>
      <c r="E60" s="365">
        <v>1</v>
      </c>
      <c r="F60" s="365">
        <v>0</v>
      </c>
      <c r="G60" s="365">
        <v>1</v>
      </c>
      <c r="H60" s="364">
        <v>0</v>
      </c>
      <c r="I60" s="365">
        <v>0</v>
      </c>
      <c r="J60" s="366">
        <v>0</v>
      </c>
      <c r="K60" s="364">
        <v>0</v>
      </c>
      <c r="L60" s="365">
        <v>0</v>
      </c>
      <c r="M60" s="365">
        <v>0</v>
      </c>
      <c r="N60" s="364">
        <v>0</v>
      </c>
      <c r="O60" s="365">
        <v>0</v>
      </c>
      <c r="P60" s="366">
        <v>0</v>
      </c>
      <c r="Q60" s="364">
        <v>4</v>
      </c>
      <c r="R60" s="365">
        <v>3</v>
      </c>
      <c r="S60" s="366">
        <v>7</v>
      </c>
      <c r="T60" s="364">
        <v>3</v>
      </c>
      <c r="U60" s="365">
        <v>2</v>
      </c>
      <c r="V60" s="366">
        <v>5</v>
      </c>
      <c r="W60" s="365">
        <v>1</v>
      </c>
      <c r="X60" s="365">
        <v>0</v>
      </c>
      <c r="Y60" s="365">
        <v>1</v>
      </c>
      <c r="Z60" s="364">
        <v>0</v>
      </c>
      <c r="AA60" s="365">
        <v>0</v>
      </c>
      <c r="AB60" s="365">
        <v>0</v>
      </c>
      <c r="AC60" s="364">
        <v>16</v>
      </c>
      <c r="AD60" s="365">
        <v>8</v>
      </c>
      <c r="AE60" s="365">
        <v>24</v>
      </c>
    </row>
    <row r="61" spans="1:31" ht="11.25">
      <c r="A61" s="363">
        <v>1951</v>
      </c>
      <c r="B61" s="364">
        <v>9</v>
      </c>
      <c r="C61" s="365">
        <v>3</v>
      </c>
      <c r="D61" s="366">
        <v>12</v>
      </c>
      <c r="E61" s="365">
        <v>0</v>
      </c>
      <c r="F61" s="365">
        <v>0</v>
      </c>
      <c r="G61" s="365">
        <v>0</v>
      </c>
      <c r="H61" s="364">
        <v>0</v>
      </c>
      <c r="I61" s="365">
        <v>0</v>
      </c>
      <c r="J61" s="366">
        <v>0</v>
      </c>
      <c r="K61" s="364">
        <v>0</v>
      </c>
      <c r="L61" s="365">
        <v>0</v>
      </c>
      <c r="M61" s="365">
        <v>0</v>
      </c>
      <c r="N61" s="364">
        <v>0</v>
      </c>
      <c r="O61" s="365">
        <v>0</v>
      </c>
      <c r="P61" s="366">
        <v>0</v>
      </c>
      <c r="Q61" s="364">
        <v>7</v>
      </c>
      <c r="R61" s="365">
        <v>1</v>
      </c>
      <c r="S61" s="366">
        <v>8</v>
      </c>
      <c r="T61" s="364">
        <v>7</v>
      </c>
      <c r="U61" s="365">
        <v>1</v>
      </c>
      <c r="V61" s="366">
        <v>8</v>
      </c>
      <c r="W61" s="365">
        <v>0</v>
      </c>
      <c r="X61" s="365">
        <v>0</v>
      </c>
      <c r="Y61" s="365">
        <v>0</v>
      </c>
      <c r="Z61" s="364">
        <v>0</v>
      </c>
      <c r="AA61" s="365">
        <v>0</v>
      </c>
      <c r="AB61" s="365">
        <v>0</v>
      </c>
      <c r="AC61" s="364">
        <v>23</v>
      </c>
      <c r="AD61" s="365">
        <v>5</v>
      </c>
      <c r="AE61" s="365">
        <v>28</v>
      </c>
    </row>
    <row r="62" spans="1:31" ht="11.25">
      <c r="A62" s="354">
        <v>1950</v>
      </c>
      <c r="B62" s="364">
        <v>5</v>
      </c>
      <c r="C62" s="365">
        <v>0</v>
      </c>
      <c r="D62" s="366">
        <v>5</v>
      </c>
      <c r="E62" s="365">
        <v>0</v>
      </c>
      <c r="F62" s="365">
        <v>0</v>
      </c>
      <c r="G62" s="365">
        <v>0</v>
      </c>
      <c r="H62" s="364">
        <v>0</v>
      </c>
      <c r="I62" s="365">
        <v>0</v>
      </c>
      <c r="J62" s="366">
        <v>0</v>
      </c>
      <c r="K62" s="364">
        <v>0</v>
      </c>
      <c r="L62" s="365">
        <v>0</v>
      </c>
      <c r="M62" s="365">
        <v>0</v>
      </c>
      <c r="N62" s="364">
        <v>0</v>
      </c>
      <c r="O62" s="365">
        <v>0</v>
      </c>
      <c r="P62" s="366">
        <v>0</v>
      </c>
      <c r="Q62" s="364">
        <v>1</v>
      </c>
      <c r="R62" s="365">
        <v>1</v>
      </c>
      <c r="S62" s="366">
        <v>2</v>
      </c>
      <c r="T62" s="364">
        <v>3</v>
      </c>
      <c r="U62" s="365">
        <v>2</v>
      </c>
      <c r="V62" s="366">
        <v>5</v>
      </c>
      <c r="W62" s="365">
        <v>3</v>
      </c>
      <c r="X62" s="365">
        <v>0</v>
      </c>
      <c r="Y62" s="365">
        <v>3</v>
      </c>
      <c r="Z62" s="364">
        <v>0</v>
      </c>
      <c r="AA62" s="365">
        <v>0</v>
      </c>
      <c r="AB62" s="365">
        <v>0</v>
      </c>
      <c r="AC62" s="364">
        <v>12</v>
      </c>
      <c r="AD62" s="365">
        <v>3</v>
      </c>
      <c r="AE62" s="365">
        <v>15</v>
      </c>
    </row>
    <row r="63" spans="1:31" ht="11.25">
      <c r="A63" s="363">
        <v>1949</v>
      </c>
      <c r="B63" s="364">
        <v>3</v>
      </c>
      <c r="C63" s="365">
        <v>2</v>
      </c>
      <c r="D63" s="366">
        <v>5</v>
      </c>
      <c r="E63" s="364">
        <v>0</v>
      </c>
      <c r="F63" s="365">
        <v>0</v>
      </c>
      <c r="G63" s="366">
        <v>0</v>
      </c>
      <c r="H63" s="364">
        <v>0</v>
      </c>
      <c r="I63" s="365">
        <v>0</v>
      </c>
      <c r="J63" s="366">
        <v>0</v>
      </c>
      <c r="K63" s="364">
        <v>0</v>
      </c>
      <c r="L63" s="365">
        <v>0</v>
      </c>
      <c r="M63" s="365">
        <v>0</v>
      </c>
      <c r="N63" s="364">
        <v>0</v>
      </c>
      <c r="O63" s="365">
        <v>0</v>
      </c>
      <c r="P63" s="366">
        <v>0</v>
      </c>
      <c r="Q63" s="364">
        <v>1</v>
      </c>
      <c r="R63" s="365">
        <v>0</v>
      </c>
      <c r="S63" s="366">
        <v>1</v>
      </c>
      <c r="T63" s="364">
        <v>1</v>
      </c>
      <c r="U63" s="365">
        <v>1</v>
      </c>
      <c r="V63" s="366">
        <v>2</v>
      </c>
      <c r="W63" s="364">
        <v>0</v>
      </c>
      <c r="X63" s="365">
        <v>1</v>
      </c>
      <c r="Y63" s="365">
        <v>1</v>
      </c>
      <c r="Z63" s="364">
        <v>0</v>
      </c>
      <c r="AA63" s="365">
        <v>0</v>
      </c>
      <c r="AB63" s="365">
        <v>0</v>
      </c>
      <c r="AC63" s="364">
        <v>5</v>
      </c>
      <c r="AD63" s="365">
        <v>4</v>
      </c>
      <c r="AE63" s="365">
        <v>9</v>
      </c>
    </row>
    <row r="64" spans="1:31" ht="11.25">
      <c r="A64" s="354">
        <v>1948</v>
      </c>
      <c r="B64" s="364">
        <v>5</v>
      </c>
      <c r="C64" s="365">
        <v>1</v>
      </c>
      <c r="D64" s="366">
        <v>6</v>
      </c>
      <c r="E64" s="364">
        <v>0</v>
      </c>
      <c r="F64" s="365">
        <v>0</v>
      </c>
      <c r="G64" s="366">
        <v>0</v>
      </c>
      <c r="H64" s="364">
        <v>0</v>
      </c>
      <c r="I64" s="365">
        <v>0</v>
      </c>
      <c r="J64" s="366">
        <v>0</v>
      </c>
      <c r="K64" s="364">
        <v>0</v>
      </c>
      <c r="L64" s="365">
        <v>0</v>
      </c>
      <c r="M64" s="365">
        <v>0</v>
      </c>
      <c r="N64" s="364">
        <v>0</v>
      </c>
      <c r="O64" s="365">
        <v>0</v>
      </c>
      <c r="P64" s="366">
        <v>0</v>
      </c>
      <c r="Q64" s="364">
        <v>3</v>
      </c>
      <c r="R64" s="365">
        <v>0</v>
      </c>
      <c r="S64" s="366">
        <v>3</v>
      </c>
      <c r="T64" s="364">
        <v>2</v>
      </c>
      <c r="U64" s="365">
        <v>0</v>
      </c>
      <c r="V64" s="366">
        <v>2</v>
      </c>
      <c r="W64" s="364">
        <v>1</v>
      </c>
      <c r="X64" s="365">
        <v>0</v>
      </c>
      <c r="Y64" s="365">
        <v>1</v>
      </c>
      <c r="Z64" s="364">
        <v>0</v>
      </c>
      <c r="AA64" s="365">
        <v>0</v>
      </c>
      <c r="AB64" s="365">
        <v>0</v>
      </c>
      <c r="AC64" s="364">
        <v>11</v>
      </c>
      <c r="AD64" s="365">
        <v>1</v>
      </c>
      <c r="AE64" s="365">
        <v>12</v>
      </c>
    </row>
    <row r="65" spans="1:31" ht="11.25">
      <c r="A65" s="354">
        <v>1947</v>
      </c>
      <c r="B65" s="364">
        <v>2</v>
      </c>
      <c r="C65" s="365">
        <v>0</v>
      </c>
      <c r="D65" s="366">
        <v>2</v>
      </c>
      <c r="E65" s="365">
        <v>0</v>
      </c>
      <c r="F65" s="365">
        <v>0</v>
      </c>
      <c r="G65" s="365">
        <v>0</v>
      </c>
      <c r="H65" s="364">
        <v>0</v>
      </c>
      <c r="I65" s="365">
        <v>0</v>
      </c>
      <c r="J65" s="366">
        <v>0</v>
      </c>
      <c r="K65" s="364">
        <v>0</v>
      </c>
      <c r="L65" s="365">
        <v>0</v>
      </c>
      <c r="M65" s="365">
        <v>0</v>
      </c>
      <c r="N65" s="364">
        <v>0</v>
      </c>
      <c r="O65" s="365">
        <v>0</v>
      </c>
      <c r="P65" s="366">
        <v>0</v>
      </c>
      <c r="Q65" s="364">
        <v>2</v>
      </c>
      <c r="R65" s="365">
        <v>0</v>
      </c>
      <c r="S65" s="366">
        <v>2</v>
      </c>
      <c r="T65" s="364">
        <v>5</v>
      </c>
      <c r="U65" s="365">
        <v>0</v>
      </c>
      <c r="V65" s="366">
        <v>5</v>
      </c>
      <c r="W65" s="365">
        <v>1</v>
      </c>
      <c r="X65" s="365">
        <v>0</v>
      </c>
      <c r="Y65" s="365">
        <v>1</v>
      </c>
      <c r="Z65" s="364">
        <v>0</v>
      </c>
      <c r="AA65" s="365">
        <v>0</v>
      </c>
      <c r="AB65" s="365">
        <v>0</v>
      </c>
      <c r="AC65" s="364">
        <v>10</v>
      </c>
      <c r="AD65" s="365">
        <v>0</v>
      </c>
      <c r="AE65" s="365">
        <v>10</v>
      </c>
    </row>
    <row r="66" spans="1:31" ht="11.25">
      <c r="A66" s="354">
        <v>1946</v>
      </c>
      <c r="B66" s="364">
        <v>1</v>
      </c>
      <c r="C66" s="365">
        <v>0</v>
      </c>
      <c r="D66" s="366">
        <v>1</v>
      </c>
      <c r="E66" s="365">
        <v>0</v>
      </c>
      <c r="F66" s="365">
        <v>0</v>
      </c>
      <c r="G66" s="365">
        <v>0</v>
      </c>
      <c r="H66" s="364">
        <v>0</v>
      </c>
      <c r="I66" s="365">
        <v>0</v>
      </c>
      <c r="J66" s="366">
        <v>0</v>
      </c>
      <c r="K66" s="364">
        <v>0</v>
      </c>
      <c r="L66" s="365">
        <v>0</v>
      </c>
      <c r="M66" s="365">
        <v>0</v>
      </c>
      <c r="N66" s="364">
        <v>0</v>
      </c>
      <c r="O66" s="365">
        <v>0</v>
      </c>
      <c r="P66" s="366">
        <v>0</v>
      </c>
      <c r="Q66" s="364">
        <v>1</v>
      </c>
      <c r="R66" s="365">
        <v>0</v>
      </c>
      <c r="S66" s="366">
        <v>1</v>
      </c>
      <c r="T66" s="364">
        <v>1</v>
      </c>
      <c r="U66" s="365">
        <v>0</v>
      </c>
      <c r="V66" s="366">
        <v>1</v>
      </c>
      <c r="W66" s="365">
        <v>0</v>
      </c>
      <c r="X66" s="365">
        <v>1</v>
      </c>
      <c r="Y66" s="365">
        <v>1</v>
      </c>
      <c r="Z66" s="364">
        <v>0</v>
      </c>
      <c r="AA66" s="365">
        <v>0</v>
      </c>
      <c r="AB66" s="365">
        <v>0</v>
      </c>
      <c r="AC66" s="364">
        <v>3</v>
      </c>
      <c r="AD66" s="365">
        <v>1</v>
      </c>
      <c r="AE66" s="365">
        <v>4</v>
      </c>
    </row>
    <row r="67" spans="1:31" ht="11.25">
      <c r="A67" s="354">
        <v>1945</v>
      </c>
      <c r="B67" s="364">
        <v>1</v>
      </c>
      <c r="C67" s="365">
        <v>0</v>
      </c>
      <c r="D67" s="366">
        <v>1</v>
      </c>
      <c r="E67" s="365">
        <v>0</v>
      </c>
      <c r="F67" s="365">
        <v>0</v>
      </c>
      <c r="G67" s="365">
        <v>0</v>
      </c>
      <c r="H67" s="364">
        <v>0</v>
      </c>
      <c r="I67" s="365">
        <v>0</v>
      </c>
      <c r="J67" s="366">
        <v>0</v>
      </c>
      <c r="K67" s="364">
        <v>0</v>
      </c>
      <c r="L67" s="365">
        <v>0</v>
      </c>
      <c r="M67" s="365">
        <v>0</v>
      </c>
      <c r="N67" s="364">
        <v>0</v>
      </c>
      <c r="O67" s="365">
        <v>0</v>
      </c>
      <c r="P67" s="366">
        <v>0</v>
      </c>
      <c r="Q67" s="364">
        <v>2</v>
      </c>
      <c r="R67" s="365">
        <v>0</v>
      </c>
      <c r="S67" s="366">
        <v>2</v>
      </c>
      <c r="T67" s="364">
        <v>1</v>
      </c>
      <c r="U67" s="365">
        <v>0</v>
      </c>
      <c r="V67" s="366">
        <v>1</v>
      </c>
      <c r="W67" s="365">
        <v>0</v>
      </c>
      <c r="X67" s="365">
        <v>0</v>
      </c>
      <c r="Y67" s="365">
        <v>0</v>
      </c>
      <c r="Z67" s="364">
        <v>0</v>
      </c>
      <c r="AA67" s="365">
        <v>0</v>
      </c>
      <c r="AB67" s="365">
        <v>0</v>
      </c>
      <c r="AC67" s="364">
        <v>4</v>
      </c>
      <c r="AD67" s="365">
        <v>0</v>
      </c>
      <c r="AE67" s="365">
        <v>4</v>
      </c>
    </row>
    <row r="68" spans="1:31" ht="11.25">
      <c r="A68" s="354">
        <v>1944</v>
      </c>
      <c r="B68" s="364">
        <v>1</v>
      </c>
      <c r="C68" s="365">
        <v>0</v>
      </c>
      <c r="D68" s="366">
        <v>1</v>
      </c>
      <c r="E68" s="365">
        <v>0</v>
      </c>
      <c r="F68" s="365">
        <v>0</v>
      </c>
      <c r="G68" s="365">
        <v>0</v>
      </c>
      <c r="H68" s="364">
        <v>0</v>
      </c>
      <c r="I68" s="365">
        <v>0</v>
      </c>
      <c r="J68" s="366">
        <v>0</v>
      </c>
      <c r="K68" s="364">
        <v>0</v>
      </c>
      <c r="L68" s="365">
        <v>0</v>
      </c>
      <c r="M68" s="365">
        <v>0</v>
      </c>
      <c r="N68" s="364">
        <v>0</v>
      </c>
      <c r="O68" s="365">
        <v>0</v>
      </c>
      <c r="P68" s="366">
        <v>0</v>
      </c>
      <c r="Q68" s="364">
        <v>0</v>
      </c>
      <c r="R68" s="365">
        <v>0</v>
      </c>
      <c r="S68" s="366">
        <v>0</v>
      </c>
      <c r="T68" s="364">
        <v>0</v>
      </c>
      <c r="U68" s="365">
        <v>0</v>
      </c>
      <c r="V68" s="366">
        <v>0</v>
      </c>
      <c r="W68" s="365">
        <v>0</v>
      </c>
      <c r="X68" s="365">
        <v>0</v>
      </c>
      <c r="Y68" s="365">
        <v>0</v>
      </c>
      <c r="Z68" s="364">
        <v>0</v>
      </c>
      <c r="AA68" s="365">
        <v>0</v>
      </c>
      <c r="AB68" s="365">
        <v>0</v>
      </c>
      <c r="AC68" s="364">
        <v>1</v>
      </c>
      <c r="AD68" s="365">
        <v>0</v>
      </c>
      <c r="AE68" s="365">
        <v>1</v>
      </c>
    </row>
    <row r="69" spans="1:31" ht="11.25">
      <c r="A69" s="354">
        <v>1943</v>
      </c>
      <c r="B69" s="364">
        <v>0</v>
      </c>
      <c r="C69" s="365">
        <v>0</v>
      </c>
      <c r="D69" s="366">
        <v>0</v>
      </c>
      <c r="E69" s="365">
        <v>0</v>
      </c>
      <c r="F69" s="365">
        <v>0</v>
      </c>
      <c r="G69" s="365">
        <v>0</v>
      </c>
      <c r="H69" s="364">
        <v>0</v>
      </c>
      <c r="I69" s="365">
        <v>0</v>
      </c>
      <c r="J69" s="366">
        <v>0</v>
      </c>
      <c r="K69" s="364">
        <v>0</v>
      </c>
      <c r="L69" s="365">
        <v>0</v>
      </c>
      <c r="M69" s="365">
        <v>0</v>
      </c>
      <c r="N69" s="364">
        <v>0</v>
      </c>
      <c r="O69" s="365">
        <v>0</v>
      </c>
      <c r="P69" s="366">
        <v>0</v>
      </c>
      <c r="Q69" s="364">
        <v>0</v>
      </c>
      <c r="R69" s="365">
        <v>0</v>
      </c>
      <c r="S69" s="366">
        <v>0</v>
      </c>
      <c r="T69" s="364">
        <v>1</v>
      </c>
      <c r="U69" s="365">
        <v>0</v>
      </c>
      <c r="V69" s="366">
        <v>1</v>
      </c>
      <c r="W69" s="365">
        <v>0</v>
      </c>
      <c r="X69" s="365">
        <v>0</v>
      </c>
      <c r="Y69" s="365">
        <v>0</v>
      </c>
      <c r="Z69" s="364">
        <v>0</v>
      </c>
      <c r="AA69" s="365">
        <v>0</v>
      </c>
      <c r="AB69" s="365">
        <v>0</v>
      </c>
      <c r="AC69" s="364">
        <v>1</v>
      </c>
      <c r="AD69" s="365">
        <v>0</v>
      </c>
      <c r="AE69" s="365">
        <v>1</v>
      </c>
    </row>
    <row r="70" spans="1:31" ht="11.25">
      <c r="A70" s="354">
        <v>1942</v>
      </c>
      <c r="B70" s="364">
        <v>1</v>
      </c>
      <c r="C70" s="365">
        <v>1</v>
      </c>
      <c r="D70" s="366">
        <v>2</v>
      </c>
      <c r="E70" s="365">
        <v>0</v>
      </c>
      <c r="F70" s="365">
        <v>0</v>
      </c>
      <c r="G70" s="365">
        <v>0</v>
      </c>
      <c r="H70" s="364">
        <v>0</v>
      </c>
      <c r="I70" s="365">
        <v>0</v>
      </c>
      <c r="J70" s="366">
        <v>0</v>
      </c>
      <c r="K70" s="364">
        <v>0</v>
      </c>
      <c r="L70" s="365">
        <v>0</v>
      </c>
      <c r="M70" s="365">
        <v>0</v>
      </c>
      <c r="N70" s="364">
        <v>0</v>
      </c>
      <c r="O70" s="365">
        <v>0</v>
      </c>
      <c r="P70" s="366">
        <v>0</v>
      </c>
      <c r="Q70" s="364">
        <v>0</v>
      </c>
      <c r="R70" s="365">
        <v>0</v>
      </c>
      <c r="S70" s="366">
        <v>0</v>
      </c>
      <c r="T70" s="364">
        <v>1</v>
      </c>
      <c r="U70" s="365">
        <v>0</v>
      </c>
      <c r="V70" s="366">
        <v>1</v>
      </c>
      <c r="W70" s="365">
        <v>0</v>
      </c>
      <c r="X70" s="365">
        <v>0</v>
      </c>
      <c r="Y70" s="365">
        <v>0</v>
      </c>
      <c r="Z70" s="364">
        <v>0</v>
      </c>
      <c r="AA70" s="365">
        <v>0</v>
      </c>
      <c r="AB70" s="365">
        <v>0</v>
      </c>
      <c r="AC70" s="364">
        <v>2</v>
      </c>
      <c r="AD70" s="365">
        <v>1</v>
      </c>
      <c r="AE70" s="365">
        <v>3</v>
      </c>
    </row>
    <row r="71" spans="1:31" ht="11.25">
      <c r="A71" s="354">
        <v>1940</v>
      </c>
      <c r="B71" s="364">
        <v>0</v>
      </c>
      <c r="C71" s="365">
        <v>1</v>
      </c>
      <c r="D71" s="366">
        <v>1</v>
      </c>
      <c r="E71" s="365">
        <v>0</v>
      </c>
      <c r="F71" s="365">
        <v>0</v>
      </c>
      <c r="G71" s="365">
        <v>0</v>
      </c>
      <c r="H71" s="364">
        <v>0</v>
      </c>
      <c r="I71" s="365">
        <v>0</v>
      </c>
      <c r="J71" s="366">
        <v>0</v>
      </c>
      <c r="K71" s="364">
        <v>0</v>
      </c>
      <c r="L71" s="365">
        <v>0</v>
      </c>
      <c r="M71" s="365">
        <v>0</v>
      </c>
      <c r="N71" s="364">
        <v>0</v>
      </c>
      <c r="O71" s="365">
        <v>0</v>
      </c>
      <c r="P71" s="366">
        <v>0</v>
      </c>
      <c r="Q71" s="364">
        <v>0</v>
      </c>
      <c r="R71" s="365">
        <v>0</v>
      </c>
      <c r="S71" s="366">
        <v>0</v>
      </c>
      <c r="T71" s="364">
        <v>0</v>
      </c>
      <c r="U71" s="365">
        <v>0</v>
      </c>
      <c r="V71" s="366">
        <v>0</v>
      </c>
      <c r="W71" s="365">
        <v>0</v>
      </c>
      <c r="X71" s="365">
        <v>0</v>
      </c>
      <c r="Y71" s="365">
        <v>0</v>
      </c>
      <c r="Z71" s="364">
        <v>0</v>
      </c>
      <c r="AA71" s="365">
        <v>0</v>
      </c>
      <c r="AB71" s="365">
        <v>0</v>
      </c>
      <c r="AC71" s="364">
        <v>0</v>
      </c>
      <c r="AD71" s="365">
        <v>1</v>
      </c>
      <c r="AE71" s="365">
        <v>1</v>
      </c>
    </row>
    <row r="72" spans="1:31" ht="11.25">
      <c r="A72" s="354">
        <v>1939</v>
      </c>
      <c r="B72" s="364">
        <v>1</v>
      </c>
      <c r="C72" s="365">
        <v>0</v>
      </c>
      <c r="D72" s="366">
        <v>1</v>
      </c>
      <c r="E72" s="365">
        <v>0</v>
      </c>
      <c r="F72" s="365">
        <v>0</v>
      </c>
      <c r="G72" s="365">
        <v>0</v>
      </c>
      <c r="H72" s="364">
        <v>0</v>
      </c>
      <c r="I72" s="365">
        <v>0</v>
      </c>
      <c r="J72" s="366">
        <v>0</v>
      </c>
      <c r="K72" s="364">
        <v>0</v>
      </c>
      <c r="L72" s="365">
        <v>0</v>
      </c>
      <c r="M72" s="365">
        <v>0</v>
      </c>
      <c r="N72" s="364">
        <v>0</v>
      </c>
      <c r="O72" s="365">
        <v>0</v>
      </c>
      <c r="P72" s="366">
        <v>0</v>
      </c>
      <c r="Q72" s="364">
        <v>0</v>
      </c>
      <c r="R72" s="365">
        <v>0</v>
      </c>
      <c r="S72" s="366">
        <v>0</v>
      </c>
      <c r="T72" s="364">
        <v>0</v>
      </c>
      <c r="U72" s="365">
        <v>0</v>
      </c>
      <c r="V72" s="366">
        <v>0</v>
      </c>
      <c r="W72" s="365">
        <v>0</v>
      </c>
      <c r="X72" s="365">
        <v>0</v>
      </c>
      <c r="Y72" s="365">
        <v>0</v>
      </c>
      <c r="Z72" s="364">
        <v>0</v>
      </c>
      <c r="AA72" s="365">
        <v>0</v>
      </c>
      <c r="AB72" s="365">
        <v>0</v>
      </c>
      <c r="AC72" s="364">
        <v>1</v>
      </c>
      <c r="AD72" s="365">
        <v>0</v>
      </c>
      <c r="AE72" s="365">
        <v>1</v>
      </c>
    </row>
    <row r="73" spans="1:31" ht="11.25">
      <c r="A73" s="354">
        <v>1934</v>
      </c>
      <c r="B73" s="369">
        <v>0</v>
      </c>
      <c r="C73" s="370">
        <v>1</v>
      </c>
      <c r="D73" s="371">
        <v>1</v>
      </c>
      <c r="E73" s="370">
        <v>0</v>
      </c>
      <c r="F73" s="370">
        <v>0</v>
      </c>
      <c r="G73" s="370">
        <v>0</v>
      </c>
      <c r="H73" s="369">
        <v>0</v>
      </c>
      <c r="I73" s="370">
        <v>0</v>
      </c>
      <c r="J73" s="371">
        <v>0</v>
      </c>
      <c r="K73" s="369">
        <v>0</v>
      </c>
      <c r="L73" s="370">
        <v>0</v>
      </c>
      <c r="M73" s="370">
        <v>0</v>
      </c>
      <c r="N73" s="369">
        <v>0</v>
      </c>
      <c r="O73" s="370">
        <v>0</v>
      </c>
      <c r="P73" s="371">
        <v>0</v>
      </c>
      <c r="Q73" s="369">
        <v>0</v>
      </c>
      <c r="R73" s="370">
        <v>0</v>
      </c>
      <c r="S73" s="371">
        <v>0</v>
      </c>
      <c r="T73" s="369">
        <v>0</v>
      </c>
      <c r="U73" s="370">
        <v>0</v>
      </c>
      <c r="V73" s="371">
        <v>0</v>
      </c>
      <c r="W73" s="370">
        <v>0</v>
      </c>
      <c r="X73" s="370">
        <v>0</v>
      </c>
      <c r="Y73" s="370">
        <v>0</v>
      </c>
      <c r="Z73" s="369">
        <v>0</v>
      </c>
      <c r="AA73" s="370">
        <v>0</v>
      </c>
      <c r="AB73" s="370">
        <v>0</v>
      </c>
      <c r="AC73" s="369">
        <v>0</v>
      </c>
      <c r="AD73" s="370">
        <v>1</v>
      </c>
      <c r="AE73" s="370">
        <v>1</v>
      </c>
    </row>
    <row r="74" spans="1:31" ht="12">
      <c r="A74" s="367" t="s">
        <v>7</v>
      </c>
      <c r="B74" s="368">
        <v>104043</v>
      </c>
      <c r="C74" s="368">
        <v>127484</v>
      </c>
      <c r="D74" s="368">
        <v>231527</v>
      </c>
      <c r="E74" s="368">
        <v>637</v>
      </c>
      <c r="F74" s="368">
        <v>2528</v>
      </c>
      <c r="G74" s="368">
        <v>3165</v>
      </c>
      <c r="H74" s="368">
        <v>2795</v>
      </c>
      <c r="I74" s="368">
        <v>3608</v>
      </c>
      <c r="J74" s="368">
        <v>6403</v>
      </c>
      <c r="K74" s="368">
        <v>2</v>
      </c>
      <c r="L74" s="368">
        <v>9</v>
      </c>
      <c r="M74" s="368">
        <v>11</v>
      </c>
      <c r="N74" s="368">
        <v>508</v>
      </c>
      <c r="O74" s="368">
        <v>952</v>
      </c>
      <c r="P74" s="368">
        <v>1460</v>
      </c>
      <c r="Q74" s="368">
        <v>5562</v>
      </c>
      <c r="R74" s="368">
        <v>4927</v>
      </c>
      <c r="S74" s="368">
        <v>10489</v>
      </c>
      <c r="T74" s="368">
        <v>7136</v>
      </c>
      <c r="U74" s="368">
        <v>6050</v>
      </c>
      <c r="V74" s="368">
        <v>13186</v>
      </c>
      <c r="W74" s="368">
        <v>1279</v>
      </c>
      <c r="X74" s="368">
        <v>1554</v>
      </c>
      <c r="Y74" s="368">
        <v>2833</v>
      </c>
      <c r="Z74" s="368">
        <v>3479</v>
      </c>
      <c r="AA74" s="368">
        <v>4362</v>
      </c>
      <c r="AB74" s="368">
        <v>7841</v>
      </c>
      <c r="AC74" s="368">
        <v>125441</v>
      </c>
      <c r="AD74" s="368">
        <v>151474</v>
      </c>
      <c r="AE74" s="368">
        <v>276915</v>
      </c>
    </row>
    <row r="75" spans="1:31" ht="11.25" customHeight="1">
      <c r="A75" s="357"/>
      <c r="B75" s="353"/>
      <c r="C75" s="353"/>
      <c r="D75" s="353"/>
      <c r="E75" s="353"/>
      <c r="F75" s="353"/>
      <c r="G75" s="353"/>
      <c r="H75" s="353"/>
      <c r="I75" s="353"/>
      <c r="J75" s="353"/>
      <c r="K75" s="353"/>
      <c r="L75" s="353"/>
      <c r="M75" s="353"/>
      <c r="N75" s="353"/>
      <c r="O75" s="353"/>
      <c r="P75" s="353"/>
      <c r="Q75" s="353"/>
      <c r="R75" s="353"/>
      <c r="S75" s="353"/>
      <c r="T75" s="353"/>
      <c r="U75" s="353"/>
      <c r="V75" s="353"/>
      <c r="W75" s="353"/>
      <c r="X75" s="353"/>
      <c r="Y75" s="353"/>
      <c r="Z75" s="353"/>
      <c r="AA75" s="353"/>
      <c r="AB75" s="353"/>
      <c r="AC75" s="353"/>
      <c r="AD75" s="353"/>
      <c r="AE75" s="353"/>
    </row>
    <row r="76" spans="1:31" ht="12.75">
      <c r="A76" s="356" t="s">
        <v>254</v>
      </c>
      <c r="B76" s="353"/>
      <c r="C76" s="353"/>
      <c r="D76" s="353"/>
      <c r="E76" s="353"/>
      <c r="F76" s="353"/>
      <c r="G76" s="353"/>
      <c r="H76" s="353"/>
      <c r="I76" s="353"/>
      <c r="J76" s="353"/>
      <c r="K76" s="353"/>
      <c r="L76" s="353"/>
      <c r="M76" s="353"/>
      <c r="N76" s="353"/>
      <c r="O76" s="353"/>
      <c r="P76" s="353"/>
      <c r="Q76" s="353"/>
      <c r="R76" s="353"/>
      <c r="S76" s="353"/>
      <c r="T76" s="353"/>
      <c r="U76" s="353"/>
      <c r="V76" s="353"/>
      <c r="W76" s="353"/>
      <c r="X76" s="353"/>
      <c r="Y76" s="353"/>
      <c r="Z76" s="353"/>
      <c r="AA76" s="353"/>
      <c r="AB76" s="353"/>
      <c r="AC76" s="353"/>
      <c r="AD76" s="353"/>
      <c r="AE76" s="353"/>
    </row>
    <row r="77" spans="1:31" ht="12.75">
      <c r="A77" s="357"/>
      <c r="B77" s="353"/>
      <c r="C77" s="353"/>
      <c r="D77" s="353"/>
      <c r="E77" s="353"/>
      <c r="F77" s="353"/>
      <c r="G77" s="353"/>
      <c r="H77" s="353"/>
      <c r="I77" s="353"/>
      <c r="J77" s="353"/>
      <c r="K77" s="353"/>
      <c r="L77" s="353"/>
      <c r="M77" s="353"/>
      <c r="N77" s="353"/>
      <c r="O77" s="353"/>
      <c r="P77" s="353"/>
      <c r="Q77" s="353"/>
      <c r="R77" s="353"/>
      <c r="S77" s="353"/>
      <c r="T77" s="353"/>
      <c r="U77" s="353"/>
      <c r="V77" s="353"/>
      <c r="W77" s="353"/>
      <c r="X77" s="353"/>
      <c r="Y77" s="353"/>
      <c r="Z77" s="353"/>
      <c r="AA77" s="353"/>
      <c r="AB77" s="353"/>
      <c r="AC77" s="353"/>
      <c r="AD77" s="353"/>
      <c r="AE77" s="353"/>
    </row>
    <row r="78" spans="1:31" ht="12.75">
      <c r="A78" s="357"/>
      <c r="B78" s="353"/>
      <c r="C78" s="353"/>
      <c r="D78" s="353"/>
      <c r="E78" s="353"/>
      <c r="F78" s="353"/>
      <c r="G78" s="353"/>
      <c r="H78" s="353"/>
      <c r="I78" s="353"/>
      <c r="J78" s="353"/>
      <c r="K78" s="353"/>
      <c r="L78" s="353"/>
      <c r="M78" s="353"/>
      <c r="N78" s="353"/>
      <c r="O78" s="353"/>
      <c r="P78" s="353"/>
      <c r="Q78" s="353"/>
      <c r="R78" s="353"/>
      <c r="S78" s="353"/>
      <c r="T78" s="353"/>
      <c r="U78" s="353"/>
      <c r="V78" s="353"/>
      <c r="W78" s="353"/>
      <c r="X78" s="353"/>
      <c r="Y78" s="353"/>
      <c r="Z78" s="353"/>
      <c r="AA78" s="353"/>
      <c r="AB78" s="353"/>
      <c r="AC78" s="353"/>
      <c r="AD78" s="353"/>
      <c r="AE78" s="353"/>
    </row>
    <row r="79" spans="1:256" s="223" customFormat="1" ht="11.25">
      <c r="A79" s="354"/>
      <c r="B79" s="353"/>
      <c r="C79" s="353"/>
      <c r="D79" s="353"/>
      <c r="E79" s="353"/>
      <c r="F79" s="353"/>
      <c r="G79" s="353"/>
      <c r="H79" s="353"/>
      <c r="I79" s="353"/>
      <c r="J79" s="353"/>
      <c r="K79" s="353"/>
      <c r="L79" s="353"/>
      <c r="M79" s="353"/>
      <c r="N79" s="353"/>
      <c r="O79" s="353"/>
      <c r="P79" s="353"/>
      <c r="Q79" s="353"/>
      <c r="R79" s="353"/>
      <c r="S79" s="353"/>
      <c r="T79" s="353"/>
      <c r="U79" s="353"/>
      <c r="V79" s="353"/>
      <c r="W79" s="353"/>
      <c r="X79" s="353"/>
      <c r="Y79" s="353"/>
      <c r="Z79" s="353"/>
      <c r="AA79" s="353"/>
      <c r="AB79" s="353"/>
      <c r="AC79" s="353"/>
      <c r="AD79" s="353"/>
      <c r="AE79" s="353"/>
      <c r="AF79" s="352"/>
      <c r="AG79" s="352"/>
      <c r="AH79" s="352"/>
      <c r="AI79" s="352"/>
      <c r="AJ79" s="352"/>
      <c r="AK79" s="352"/>
      <c r="AL79" s="352"/>
      <c r="AM79" s="352"/>
      <c r="AN79" s="352"/>
      <c r="AO79" s="352"/>
      <c r="AP79" s="352"/>
      <c r="AQ79" s="352"/>
      <c r="AR79" s="352"/>
      <c r="AS79" s="352"/>
      <c r="AT79" s="352"/>
      <c r="AU79" s="352"/>
      <c r="AV79" s="352"/>
      <c r="AW79" s="352"/>
      <c r="AX79" s="352"/>
      <c r="AY79" s="352"/>
      <c r="AZ79" s="352"/>
      <c r="BA79" s="352"/>
      <c r="BB79" s="352"/>
      <c r="BC79" s="352"/>
      <c r="BD79" s="352"/>
      <c r="BE79" s="352"/>
      <c r="BF79" s="352"/>
      <c r="BG79" s="352"/>
      <c r="BH79" s="352"/>
      <c r="BI79" s="352"/>
      <c r="BJ79" s="352"/>
      <c r="BK79" s="352"/>
      <c r="BL79" s="352"/>
      <c r="BM79" s="352"/>
      <c r="BN79" s="352"/>
      <c r="BO79" s="352"/>
      <c r="BP79" s="352"/>
      <c r="BQ79" s="352"/>
      <c r="BR79" s="352"/>
      <c r="BS79" s="352"/>
      <c r="BT79" s="352"/>
      <c r="BU79" s="352"/>
      <c r="BV79" s="352"/>
      <c r="BW79" s="352"/>
      <c r="BX79" s="352"/>
      <c r="BY79" s="352"/>
      <c r="BZ79" s="352"/>
      <c r="CA79" s="352"/>
      <c r="CB79" s="352"/>
      <c r="CC79" s="352"/>
      <c r="CD79" s="352"/>
      <c r="CE79" s="352"/>
      <c r="CF79" s="352"/>
      <c r="CG79" s="352"/>
      <c r="CH79" s="352"/>
      <c r="CI79" s="352"/>
      <c r="CJ79" s="352"/>
      <c r="CK79" s="352"/>
      <c r="CL79" s="352"/>
      <c r="CM79" s="352"/>
      <c r="CN79" s="352"/>
      <c r="CO79" s="352"/>
      <c r="CP79" s="352"/>
      <c r="CQ79" s="352"/>
      <c r="CR79" s="352"/>
      <c r="CS79" s="352"/>
      <c r="CT79" s="352"/>
      <c r="CU79" s="352"/>
      <c r="CV79" s="352"/>
      <c r="CW79" s="352"/>
      <c r="CX79" s="352"/>
      <c r="CY79" s="352"/>
      <c r="CZ79" s="352"/>
      <c r="DA79" s="352"/>
      <c r="DB79" s="352"/>
      <c r="DC79" s="352"/>
      <c r="DD79" s="352"/>
      <c r="DE79" s="352"/>
      <c r="DF79" s="352"/>
      <c r="DG79" s="352"/>
      <c r="DH79" s="352"/>
      <c r="DI79" s="352"/>
      <c r="DJ79" s="352"/>
      <c r="DK79" s="352"/>
      <c r="DL79" s="352"/>
      <c r="DM79" s="352"/>
      <c r="DN79" s="352"/>
      <c r="DO79" s="352"/>
      <c r="DP79" s="352"/>
      <c r="DQ79" s="352"/>
      <c r="DR79" s="352"/>
      <c r="DS79" s="352"/>
      <c r="DT79" s="352"/>
      <c r="DU79" s="352"/>
      <c r="DV79" s="352"/>
      <c r="DW79" s="352"/>
      <c r="DX79" s="352"/>
      <c r="DY79" s="352"/>
      <c r="DZ79" s="352"/>
      <c r="EA79" s="352"/>
      <c r="EB79" s="352"/>
      <c r="EC79" s="352"/>
      <c r="ED79" s="352"/>
      <c r="EE79" s="352"/>
      <c r="EF79" s="352"/>
      <c r="EG79" s="352"/>
      <c r="EH79" s="352"/>
      <c r="EI79" s="352"/>
      <c r="EJ79" s="352"/>
      <c r="EK79" s="352"/>
      <c r="EL79" s="352"/>
      <c r="EM79" s="352"/>
      <c r="EN79" s="352"/>
      <c r="EO79" s="352"/>
      <c r="EP79" s="352"/>
      <c r="EQ79" s="352"/>
      <c r="ER79" s="352"/>
      <c r="ES79" s="352"/>
      <c r="ET79" s="352"/>
      <c r="EU79" s="352"/>
      <c r="EV79" s="352"/>
      <c r="EW79" s="352"/>
      <c r="EX79" s="352"/>
      <c r="EY79" s="352"/>
      <c r="EZ79" s="352"/>
      <c r="FA79" s="352"/>
      <c r="FB79" s="352"/>
      <c r="FC79" s="352"/>
      <c r="FD79" s="352"/>
      <c r="FE79" s="352"/>
      <c r="FF79" s="352"/>
      <c r="FG79" s="352"/>
      <c r="FH79" s="352"/>
      <c r="FI79" s="352"/>
      <c r="FJ79" s="352"/>
      <c r="FK79" s="352"/>
      <c r="FL79" s="352"/>
      <c r="FM79" s="352"/>
      <c r="FN79" s="352"/>
      <c r="FO79" s="352"/>
      <c r="FP79" s="352"/>
      <c r="FQ79" s="352"/>
      <c r="FR79" s="352"/>
      <c r="FS79" s="352"/>
      <c r="FT79" s="352"/>
      <c r="FU79" s="352"/>
      <c r="FV79" s="352"/>
      <c r="FW79" s="352"/>
      <c r="FX79" s="352"/>
      <c r="FY79" s="352"/>
      <c r="FZ79" s="352"/>
      <c r="GA79" s="352"/>
      <c r="GB79" s="352"/>
      <c r="GC79" s="352"/>
      <c r="GD79" s="352"/>
      <c r="GE79" s="352"/>
      <c r="GF79" s="352"/>
      <c r="GG79" s="352"/>
      <c r="GH79" s="352"/>
      <c r="GI79" s="352"/>
      <c r="GJ79" s="352"/>
      <c r="GK79" s="352"/>
      <c r="GL79" s="352"/>
      <c r="GM79" s="352"/>
      <c r="GN79" s="352"/>
      <c r="GO79" s="352"/>
      <c r="GP79" s="352"/>
      <c r="GQ79" s="352"/>
      <c r="GR79" s="352"/>
      <c r="GS79" s="352"/>
      <c r="GT79" s="352"/>
      <c r="GU79" s="352"/>
      <c r="GV79" s="352"/>
      <c r="GW79" s="352"/>
      <c r="GX79" s="352"/>
      <c r="GY79" s="352"/>
      <c r="GZ79" s="352"/>
      <c r="HA79" s="352"/>
      <c r="HB79" s="352"/>
      <c r="HC79" s="352"/>
      <c r="HD79" s="352"/>
      <c r="HE79" s="352"/>
      <c r="HF79" s="352"/>
      <c r="HG79" s="352"/>
      <c r="HH79" s="352"/>
      <c r="HI79" s="352"/>
      <c r="HJ79" s="352"/>
      <c r="HK79" s="352"/>
      <c r="HL79" s="352"/>
      <c r="HM79" s="352"/>
      <c r="HN79" s="352"/>
      <c r="HO79" s="352"/>
      <c r="HP79" s="352"/>
      <c r="HQ79" s="352"/>
      <c r="HR79" s="352"/>
      <c r="HS79" s="352"/>
      <c r="HT79" s="352"/>
      <c r="HU79" s="352"/>
      <c r="HV79" s="352"/>
      <c r="HW79" s="352"/>
      <c r="HX79" s="352"/>
      <c r="HY79" s="352"/>
      <c r="HZ79" s="352"/>
      <c r="IA79" s="352"/>
      <c r="IB79" s="352"/>
      <c r="IC79" s="352"/>
      <c r="ID79" s="352"/>
      <c r="IE79" s="352"/>
      <c r="IF79" s="352"/>
      <c r="IG79" s="352"/>
      <c r="IH79" s="352"/>
      <c r="II79" s="352"/>
      <c r="IJ79" s="352"/>
      <c r="IK79" s="352"/>
      <c r="IL79" s="352"/>
      <c r="IM79" s="352"/>
      <c r="IN79" s="352"/>
      <c r="IO79" s="352"/>
      <c r="IP79" s="352"/>
      <c r="IQ79" s="352"/>
      <c r="IR79" s="352"/>
      <c r="IS79" s="352"/>
      <c r="IT79" s="352"/>
      <c r="IU79" s="352"/>
      <c r="IV79" s="352"/>
    </row>
    <row r="80" spans="1:256" s="223" customFormat="1" ht="11.25">
      <c r="A80" s="352"/>
      <c r="B80" s="353"/>
      <c r="C80" s="353"/>
      <c r="D80" s="353"/>
      <c r="E80" s="353"/>
      <c r="F80" s="353"/>
      <c r="G80" s="353"/>
      <c r="H80" s="353"/>
      <c r="I80" s="353"/>
      <c r="J80" s="353"/>
      <c r="K80" s="353"/>
      <c r="L80" s="353"/>
      <c r="M80" s="353"/>
      <c r="N80" s="353"/>
      <c r="O80" s="353"/>
      <c r="P80" s="353"/>
      <c r="Q80" s="353"/>
      <c r="R80" s="353"/>
      <c r="S80" s="353"/>
      <c r="T80" s="353"/>
      <c r="U80" s="353"/>
      <c r="V80" s="353"/>
      <c r="W80" s="353"/>
      <c r="X80" s="353"/>
      <c r="Y80" s="353"/>
      <c r="Z80" s="353"/>
      <c r="AA80" s="353"/>
      <c r="AB80" s="353"/>
      <c r="AC80" s="353"/>
      <c r="AD80" s="353"/>
      <c r="AE80" s="353"/>
      <c r="AF80" s="352"/>
      <c r="AG80" s="352"/>
      <c r="AH80" s="352"/>
      <c r="AI80" s="352"/>
      <c r="AJ80" s="352"/>
      <c r="AK80" s="352"/>
      <c r="AL80" s="352"/>
      <c r="AM80" s="352"/>
      <c r="AN80" s="352"/>
      <c r="AO80" s="352"/>
      <c r="AP80" s="352"/>
      <c r="AQ80" s="352"/>
      <c r="AR80" s="352"/>
      <c r="AS80" s="352"/>
      <c r="AT80" s="352"/>
      <c r="AU80" s="352"/>
      <c r="AV80" s="352"/>
      <c r="AW80" s="352"/>
      <c r="AX80" s="352"/>
      <c r="AY80" s="352"/>
      <c r="AZ80" s="352"/>
      <c r="BA80" s="352"/>
      <c r="BB80" s="352"/>
      <c r="BC80" s="352"/>
      <c r="BD80" s="352"/>
      <c r="BE80" s="352"/>
      <c r="BF80" s="352"/>
      <c r="BG80" s="352"/>
      <c r="BH80" s="352"/>
      <c r="BI80" s="352"/>
      <c r="BJ80" s="352"/>
      <c r="BK80" s="352"/>
      <c r="BL80" s="352"/>
      <c r="BM80" s="352"/>
      <c r="BN80" s="352"/>
      <c r="BO80" s="352"/>
      <c r="BP80" s="352"/>
      <c r="BQ80" s="352"/>
      <c r="BR80" s="352"/>
      <c r="BS80" s="352"/>
      <c r="BT80" s="352"/>
      <c r="BU80" s="352"/>
      <c r="BV80" s="352"/>
      <c r="BW80" s="352"/>
      <c r="BX80" s="352"/>
      <c r="BY80" s="352"/>
      <c r="BZ80" s="352"/>
      <c r="CA80" s="352"/>
      <c r="CB80" s="352"/>
      <c r="CC80" s="352"/>
      <c r="CD80" s="352"/>
      <c r="CE80" s="352"/>
      <c r="CF80" s="352"/>
      <c r="CG80" s="352"/>
      <c r="CH80" s="352"/>
      <c r="CI80" s="352"/>
      <c r="CJ80" s="352"/>
      <c r="CK80" s="352"/>
      <c r="CL80" s="352"/>
      <c r="CM80" s="352"/>
      <c r="CN80" s="352"/>
      <c r="CO80" s="352"/>
      <c r="CP80" s="352"/>
      <c r="CQ80" s="352"/>
      <c r="CR80" s="352"/>
      <c r="CS80" s="352"/>
      <c r="CT80" s="352"/>
      <c r="CU80" s="352"/>
      <c r="CV80" s="352"/>
      <c r="CW80" s="352"/>
      <c r="CX80" s="352"/>
      <c r="CY80" s="352"/>
      <c r="CZ80" s="352"/>
      <c r="DA80" s="352"/>
      <c r="DB80" s="352"/>
      <c r="DC80" s="352"/>
      <c r="DD80" s="352"/>
      <c r="DE80" s="352"/>
      <c r="DF80" s="352"/>
      <c r="DG80" s="352"/>
      <c r="DH80" s="352"/>
      <c r="DI80" s="352"/>
      <c r="DJ80" s="352"/>
      <c r="DK80" s="352"/>
      <c r="DL80" s="352"/>
      <c r="DM80" s="352"/>
      <c r="DN80" s="352"/>
      <c r="DO80" s="352"/>
      <c r="DP80" s="352"/>
      <c r="DQ80" s="352"/>
      <c r="DR80" s="352"/>
      <c r="DS80" s="352"/>
      <c r="DT80" s="352"/>
      <c r="DU80" s="352"/>
      <c r="DV80" s="352"/>
      <c r="DW80" s="352"/>
      <c r="DX80" s="352"/>
      <c r="DY80" s="352"/>
      <c r="DZ80" s="352"/>
      <c r="EA80" s="352"/>
      <c r="EB80" s="352"/>
      <c r="EC80" s="352"/>
      <c r="ED80" s="352"/>
      <c r="EE80" s="352"/>
      <c r="EF80" s="352"/>
      <c r="EG80" s="352"/>
      <c r="EH80" s="352"/>
      <c r="EI80" s="352"/>
      <c r="EJ80" s="352"/>
      <c r="EK80" s="352"/>
      <c r="EL80" s="352"/>
      <c r="EM80" s="352"/>
      <c r="EN80" s="352"/>
      <c r="EO80" s="352"/>
      <c r="EP80" s="352"/>
      <c r="EQ80" s="352"/>
      <c r="ER80" s="352"/>
      <c r="ES80" s="352"/>
      <c r="ET80" s="352"/>
      <c r="EU80" s="352"/>
      <c r="EV80" s="352"/>
      <c r="EW80" s="352"/>
      <c r="EX80" s="352"/>
      <c r="EY80" s="352"/>
      <c r="EZ80" s="352"/>
      <c r="FA80" s="352"/>
      <c r="FB80" s="352"/>
      <c r="FC80" s="352"/>
      <c r="FD80" s="352"/>
      <c r="FE80" s="352"/>
      <c r="FF80" s="352"/>
      <c r="FG80" s="352"/>
      <c r="FH80" s="352"/>
      <c r="FI80" s="352"/>
      <c r="FJ80" s="352"/>
      <c r="FK80" s="352"/>
      <c r="FL80" s="352"/>
      <c r="FM80" s="352"/>
      <c r="FN80" s="352"/>
      <c r="FO80" s="352"/>
      <c r="FP80" s="352"/>
      <c r="FQ80" s="352"/>
      <c r="FR80" s="352"/>
      <c r="FS80" s="352"/>
      <c r="FT80" s="352"/>
      <c r="FU80" s="352"/>
      <c r="FV80" s="352"/>
      <c r="FW80" s="352"/>
      <c r="FX80" s="352"/>
      <c r="FY80" s="352"/>
      <c r="FZ80" s="352"/>
      <c r="GA80" s="352"/>
      <c r="GB80" s="352"/>
      <c r="GC80" s="352"/>
      <c r="GD80" s="352"/>
      <c r="GE80" s="352"/>
      <c r="GF80" s="352"/>
      <c r="GG80" s="352"/>
      <c r="GH80" s="352"/>
      <c r="GI80" s="352"/>
      <c r="GJ80" s="352"/>
      <c r="GK80" s="352"/>
      <c r="GL80" s="352"/>
      <c r="GM80" s="352"/>
      <c r="GN80" s="352"/>
      <c r="GO80" s="352"/>
      <c r="GP80" s="352"/>
      <c r="GQ80" s="352"/>
      <c r="GR80" s="352"/>
      <c r="GS80" s="352"/>
      <c r="GT80" s="352"/>
      <c r="GU80" s="352"/>
      <c r="GV80" s="352"/>
      <c r="GW80" s="352"/>
      <c r="GX80" s="352"/>
      <c r="GY80" s="352"/>
      <c r="GZ80" s="352"/>
      <c r="HA80" s="352"/>
      <c r="HB80" s="352"/>
      <c r="HC80" s="352"/>
      <c r="HD80" s="352"/>
      <c r="HE80" s="352"/>
      <c r="HF80" s="352"/>
      <c r="HG80" s="352"/>
      <c r="HH80" s="352"/>
      <c r="HI80" s="352"/>
      <c r="HJ80" s="352"/>
      <c r="HK80" s="352"/>
      <c r="HL80" s="352"/>
      <c r="HM80" s="352"/>
      <c r="HN80" s="352"/>
      <c r="HO80" s="352"/>
      <c r="HP80" s="352"/>
      <c r="HQ80" s="352"/>
      <c r="HR80" s="352"/>
      <c r="HS80" s="352"/>
      <c r="HT80" s="352"/>
      <c r="HU80" s="352"/>
      <c r="HV80" s="352"/>
      <c r="HW80" s="352"/>
      <c r="HX80" s="352"/>
      <c r="HY80" s="352"/>
      <c r="HZ80" s="352"/>
      <c r="IA80" s="352"/>
      <c r="IB80" s="352"/>
      <c r="IC80" s="352"/>
      <c r="ID80" s="352"/>
      <c r="IE80" s="352"/>
      <c r="IF80" s="352"/>
      <c r="IG80" s="352"/>
      <c r="IH80" s="352"/>
      <c r="II80" s="352"/>
      <c r="IJ80" s="352"/>
      <c r="IK80" s="352"/>
      <c r="IL80" s="352"/>
      <c r="IM80" s="352"/>
      <c r="IN80" s="352"/>
      <c r="IO80" s="352"/>
      <c r="IP80" s="352"/>
      <c r="IQ80" s="352"/>
      <c r="IR80" s="352"/>
      <c r="IS80" s="352"/>
      <c r="IT80" s="352"/>
      <c r="IU80" s="352"/>
      <c r="IV80" s="352"/>
    </row>
    <row r="81" spans="1:256" s="223" customFormat="1" ht="11.25">
      <c r="A81" s="352"/>
      <c r="B81" s="353"/>
      <c r="C81" s="353"/>
      <c r="D81" s="353"/>
      <c r="E81" s="353"/>
      <c r="F81" s="353"/>
      <c r="G81" s="353"/>
      <c r="H81" s="353"/>
      <c r="I81" s="353"/>
      <c r="J81" s="353"/>
      <c r="K81" s="353"/>
      <c r="L81" s="353"/>
      <c r="M81" s="353"/>
      <c r="N81" s="353"/>
      <c r="O81" s="353"/>
      <c r="P81" s="353"/>
      <c r="Q81" s="353"/>
      <c r="R81" s="353"/>
      <c r="S81" s="353"/>
      <c r="T81" s="353"/>
      <c r="U81" s="353"/>
      <c r="V81" s="353"/>
      <c r="W81" s="353"/>
      <c r="X81" s="353"/>
      <c r="Y81" s="353"/>
      <c r="Z81" s="353"/>
      <c r="AA81" s="353"/>
      <c r="AB81" s="353"/>
      <c r="AC81" s="353"/>
      <c r="AD81" s="353"/>
      <c r="AE81" s="353"/>
      <c r="AF81" s="352"/>
      <c r="AG81" s="352"/>
      <c r="AH81" s="352"/>
      <c r="AI81" s="352"/>
      <c r="AJ81" s="352"/>
      <c r="AK81" s="352"/>
      <c r="AL81" s="352"/>
      <c r="AM81" s="352"/>
      <c r="AN81" s="352"/>
      <c r="AO81" s="352"/>
      <c r="AP81" s="352"/>
      <c r="AQ81" s="352"/>
      <c r="AR81" s="352"/>
      <c r="AS81" s="352"/>
      <c r="AT81" s="352"/>
      <c r="AU81" s="352"/>
      <c r="AV81" s="352"/>
      <c r="AW81" s="352"/>
      <c r="AX81" s="352"/>
      <c r="AY81" s="352"/>
      <c r="AZ81" s="352"/>
      <c r="BA81" s="352"/>
      <c r="BB81" s="352"/>
      <c r="BC81" s="352"/>
      <c r="BD81" s="352"/>
      <c r="BE81" s="352"/>
      <c r="BF81" s="352"/>
      <c r="BG81" s="352"/>
      <c r="BH81" s="352"/>
      <c r="BI81" s="352"/>
      <c r="BJ81" s="352"/>
      <c r="BK81" s="352"/>
      <c r="BL81" s="352"/>
      <c r="BM81" s="352"/>
      <c r="BN81" s="352"/>
      <c r="BO81" s="352"/>
      <c r="BP81" s="352"/>
      <c r="BQ81" s="352"/>
      <c r="BR81" s="352"/>
      <c r="BS81" s="352"/>
      <c r="BT81" s="352"/>
      <c r="BU81" s="352"/>
      <c r="BV81" s="352"/>
      <c r="BW81" s="352"/>
      <c r="BX81" s="352"/>
      <c r="BY81" s="352"/>
      <c r="BZ81" s="352"/>
      <c r="CA81" s="352"/>
      <c r="CB81" s="352"/>
      <c r="CC81" s="352"/>
      <c r="CD81" s="352"/>
      <c r="CE81" s="352"/>
      <c r="CF81" s="352"/>
      <c r="CG81" s="352"/>
      <c r="CH81" s="352"/>
      <c r="CI81" s="352"/>
      <c r="CJ81" s="352"/>
      <c r="CK81" s="352"/>
      <c r="CL81" s="352"/>
      <c r="CM81" s="352"/>
      <c r="CN81" s="352"/>
      <c r="CO81" s="352"/>
      <c r="CP81" s="352"/>
      <c r="CQ81" s="352"/>
      <c r="CR81" s="352"/>
      <c r="CS81" s="352"/>
      <c r="CT81" s="352"/>
      <c r="CU81" s="352"/>
      <c r="CV81" s="352"/>
      <c r="CW81" s="352"/>
      <c r="CX81" s="352"/>
      <c r="CY81" s="352"/>
      <c r="CZ81" s="352"/>
      <c r="DA81" s="352"/>
      <c r="DB81" s="352"/>
      <c r="DC81" s="352"/>
      <c r="DD81" s="352"/>
      <c r="DE81" s="352"/>
      <c r="DF81" s="352"/>
      <c r="DG81" s="352"/>
      <c r="DH81" s="352"/>
      <c r="DI81" s="352"/>
      <c r="DJ81" s="352"/>
      <c r="DK81" s="352"/>
      <c r="DL81" s="352"/>
      <c r="DM81" s="352"/>
      <c r="DN81" s="352"/>
      <c r="DO81" s="352"/>
      <c r="DP81" s="352"/>
      <c r="DQ81" s="352"/>
      <c r="DR81" s="352"/>
      <c r="DS81" s="352"/>
      <c r="DT81" s="352"/>
      <c r="DU81" s="352"/>
      <c r="DV81" s="352"/>
      <c r="DW81" s="352"/>
      <c r="DX81" s="352"/>
      <c r="DY81" s="352"/>
      <c r="DZ81" s="352"/>
      <c r="EA81" s="352"/>
      <c r="EB81" s="352"/>
      <c r="EC81" s="352"/>
      <c r="ED81" s="352"/>
      <c r="EE81" s="352"/>
      <c r="EF81" s="352"/>
      <c r="EG81" s="352"/>
      <c r="EH81" s="352"/>
      <c r="EI81" s="352"/>
      <c r="EJ81" s="352"/>
      <c r="EK81" s="352"/>
      <c r="EL81" s="352"/>
      <c r="EM81" s="352"/>
      <c r="EN81" s="352"/>
      <c r="EO81" s="352"/>
      <c r="EP81" s="352"/>
      <c r="EQ81" s="352"/>
      <c r="ER81" s="352"/>
      <c r="ES81" s="352"/>
      <c r="ET81" s="352"/>
      <c r="EU81" s="352"/>
      <c r="EV81" s="352"/>
      <c r="EW81" s="352"/>
      <c r="EX81" s="352"/>
      <c r="EY81" s="352"/>
      <c r="EZ81" s="352"/>
      <c r="FA81" s="352"/>
      <c r="FB81" s="352"/>
      <c r="FC81" s="352"/>
      <c r="FD81" s="352"/>
      <c r="FE81" s="352"/>
      <c r="FF81" s="352"/>
      <c r="FG81" s="352"/>
      <c r="FH81" s="352"/>
      <c r="FI81" s="352"/>
      <c r="FJ81" s="352"/>
      <c r="FK81" s="352"/>
      <c r="FL81" s="352"/>
      <c r="FM81" s="352"/>
      <c r="FN81" s="352"/>
      <c r="FO81" s="352"/>
      <c r="FP81" s="352"/>
      <c r="FQ81" s="352"/>
      <c r="FR81" s="352"/>
      <c r="FS81" s="352"/>
      <c r="FT81" s="352"/>
      <c r="FU81" s="352"/>
      <c r="FV81" s="352"/>
      <c r="FW81" s="352"/>
      <c r="FX81" s="352"/>
      <c r="FY81" s="352"/>
      <c r="FZ81" s="352"/>
      <c r="GA81" s="352"/>
      <c r="GB81" s="352"/>
      <c r="GC81" s="352"/>
      <c r="GD81" s="352"/>
      <c r="GE81" s="352"/>
      <c r="GF81" s="352"/>
      <c r="GG81" s="352"/>
      <c r="GH81" s="352"/>
      <c r="GI81" s="352"/>
      <c r="GJ81" s="352"/>
      <c r="GK81" s="352"/>
      <c r="GL81" s="352"/>
      <c r="GM81" s="352"/>
      <c r="GN81" s="352"/>
      <c r="GO81" s="352"/>
      <c r="GP81" s="352"/>
      <c r="GQ81" s="352"/>
      <c r="GR81" s="352"/>
      <c r="GS81" s="352"/>
      <c r="GT81" s="352"/>
      <c r="GU81" s="352"/>
      <c r="GV81" s="352"/>
      <c r="GW81" s="352"/>
      <c r="GX81" s="352"/>
      <c r="GY81" s="352"/>
      <c r="GZ81" s="352"/>
      <c r="HA81" s="352"/>
      <c r="HB81" s="352"/>
      <c r="HC81" s="352"/>
      <c r="HD81" s="352"/>
      <c r="HE81" s="352"/>
      <c r="HF81" s="352"/>
      <c r="HG81" s="352"/>
      <c r="HH81" s="352"/>
      <c r="HI81" s="352"/>
      <c r="HJ81" s="352"/>
      <c r="HK81" s="352"/>
      <c r="HL81" s="352"/>
      <c r="HM81" s="352"/>
      <c r="HN81" s="352"/>
      <c r="HO81" s="352"/>
      <c r="HP81" s="352"/>
      <c r="HQ81" s="352"/>
      <c r="HR81" s="352"/>
      <c r="HS81" s="352"/>
      <c r="HT81" s="352"/>
      <c r="HU81" s="352"/>
      <c r="HV81" s="352"/>
      <c r="HW81" s="352"/>
      <c r="HX81" s="352"/>
      <c r="HY81" s="352"/>
      <c r="HZ81" s="352"/>
      <c r="IA81" s="352"/>
      <c r="IB81" s="352"/>
      <c r="IC81" s="352"/>
      <c r="ID81" s="352"/>
      <c r="IE81" s="352"/>
      <c r="IF81" s="352"/>
      <c r="IG81" s="352"/>
      <c r="IH81" s="352"/>
      <c r="II81" s="352"/>
      <c r="IJ81" s="352"/>
      <c r="IK81" s="352"/>
      <c r="IL81" s="352"/>
      <c r="IM81" s="352"/>
      <c r="IN81" s="352"/>
      <c r="IO81" s="352"/>
      <c r="IP81" s="352"/>
      <c r="IQ81" s="352"/>
      <c r="IR81" s="352"/>
      <c r="IS81" s="352"/>
      <c r="IT81" s="352"/>
      <c r="IU81" s="352"/>
      <c r="IV81" s="352"/>
    </row>
    <row r="82" spans="1:256" s="223" customFormat="1" ht="11.25">
      <c r="A82" s="352"/>
      <c r="B82" s="353"/>
      <c r="C82" s="353"/>
      <c r="D82" s="353"/>
      <c r="E82" s="353"/>
      <c r="F82" s="353"/>
      <c r="G82" s="353"/>
      <c r="H82" s="353"/>
      <c r="I82" s="353"/>
      <c r="J82" s="353"/>
      <c r="K82" s="353"/>
      <c r="L82" s="353"/>
      <c r="M82" s="353"/>
      <c r="N82" s="353"/>
      <c r="O82" s="353"/>
      <c r="P82" s="353"/>
      <c r="Q82" s="353"/>
      <c r="R82" s="353"/>
      <c r="S82" s="353"/>
      <c r="T82" s="353"/>
      <c r="U82" s="353"/>
      <c r="V82" s="353"/>
      <c r="W82" s="353"/>
      <c r="X82" s="353"/>
      <c r="Y82" s="353"/>
      <c r="Z82" s="353"/>
      <c r="AA82" s="353"/>
      <c r="AB82" s="353"/>
      <c r="AC82" s="353"/>
      <c r="AD82" s="353"/>
      <c r="AE82" s="353"/>
      <c r="AF82" s="352"/>
      <c r="AG82" s="352"/>
      <c r="AH82" s="352"/>
      <c r="AI82" s="352"/>
      <c r="AJ82" s="352"/>
      <c r="AK82" s="352"/>
      <c r="AL82" s="352"/>
      <c r="AM82" s="352"/>
      <c r="AN82" s="352"/>
      <c r="AO82" s="352"/>
      <c r="AP82" s="352"/>
      <c r="AQ82" s="352"/>
      <c r="AR82" s="352"/>
      <c r="AS82" s="352"/>
      <c r="AT82" s="352"/>
      <c r="AU82" s="352"/>
      <c r="AV82" s="352"/>
      <c r="AW82" s="352"/>
      <c r="AX82" s="352"/>
      <c r="AY82" s="352"/>
      <c r="AZ82" s="352"/>
      <c r="BA82" s="352"/>
      <c r="BB82" s="352"/>
      <c r="BC82" s="352"/>
      <c r="BD82" s="352"/>
      <c r="BE82" s="352"/>
      <c r="BF82" s="352"/>
      <c r="BG82" s="352"/>
      <c r="BH82" s="352"/>
      <c r="BI82" s="352"/>
      <c r="BJ82" s="352"/>
      <c r="BK82" s="352"/>
      <c r="BL82" s="352"/>
      <c r="BM82" s="352"/>
      <c r="BN82" s="352"/>
      <c r="BO82" s="352"/>
      <c r="BP82" s="352"/>
      <c r="BQ82" s="352"/>
      <c r="BR82" s="352"/>
      <c r="BS82" s="352"/>
      <c r="BT82" s="352"/>
      <c r="BU82" s="352"/>
      <c r="BV82" s="352"/>
      <c r="BW82" s="352"/>
      <c r="BX82" s="352"/>
      <c r="BY82" s="352"/>
      <c r="BZ82" s="352"/>
      <c r="CA82" s="352"/>
      <c r="CB82" s="352"/>
      <c r="CC82" s="352"/>
      <c r="CD82" s="352"/>
      <c r="CE82" s="352"/>
      <c r="CF82" s="352"/>
      <c r="CG82" s="352"/>
      <c r="CH82" s="352"/>
      <c r="CI82" s="352"/>
      <c r="CJ82" s="352"/>
      <c r="CK82" s="352"/>
      <c r="CL82" s="352"/>
      <c r="CM82" s="352"/>
      <c r="CN82" s="352"/>
      <c r="CO82" s="352"/>
      <c r="CP82" s="352"/>
      <c r="CQ82" s="352"/>
      <c r="CR82" s="352"/>
      <c r="CS82" s="352"/>
      <c r="CT82" s="352"/>
      <c r="CU82" s="352"/>
      <c r="CV82" s="352"/>
      <c r="CW82" s="352"/>
      <c r="CX82" s="352"/>
      <c r="CY82" s="352"/>
      <c r="CZ82" s="352"/>
      <c r="DA82" s="352"/>
      <c r="DB82" s="352"/>
      <c r="DC82" s="352"/>
      <c r="DD82" s="352"/>
      <c r="DE82" s="352"/>
      <c r="DF82" s="352"/>
      <c r="DG82" s="352"/>
      <c r="DH82" s="352"/>
      <c r="DI82" s="352"/>
      <c r="DJ82" s="352"/>
      <c r="DK82" s="352"/>
      <c r="DL82" s="352"/>
      <c r="DM82" s="352"/>
      <c r="DN82" s="352"/>
      <c r="DO82" s="352"/>
      <c r="DP82" s="352"/>
      <c r="DQ82" s="352"/>
      <c r="DR82" s="352"/>
      <c r="DS82" s="352"/>
      <c r="DT82" s="352"/>
      <c r="DU82" s="352"/>
      <c r="DV82" s="352"/>
      <c r="DW82" s="352"/>
      <c r="DX82" s="352"/>
      <c r="DY82" s="352"/>
      <c r="DZ82" s="352"/>
      <c r="EA82" s="352"/>
      <c r="EB82" s="352"/>
      <c r="EC82" s="352"/>
      <c r="ED82" s="352"/>
      <c r="EE82" s="352"/>
      <c r="EF82" s="352"/>
      <c r="EG82" s="352"/>
      <c r="EH82" s="352"/>
      <c r="EI82" s="352"/>
      <c r="EJ82" s="352"/>
      <c r="EK82" s="352"/>
      <c r="EL82" s="352"/>
      <c r="EM82" s="352"/>
      <c r="EN82" s="352"/>
      <c r="EO82" s="352"/>
      <c r="EP82" s="352"/>
      <c r="EQ82" s="352"/>
      <c r="ER82" s="352"/>
      <c r="ES82" s="352"/>
      <c r="ET82" s="352"/>
      <c r="EU82" s="352"/>
      <c r="EV82" s="352"/>
      <c r="EW82" s="352"/>
      <c r="EX82" s="352"/>
      <c r="EY82" s="352"/>
      <c r="EZ82" s="352"/>
      <c r="FA82" s="352"/>
      <c r="FB82" s="352"/>
      <c r="FC82" s="352"/>
      <c r="FD82" s="352"/>
      <c r="FE82" s="352"/>
      <c r="FF82" s="352"/>
      <c r="FG82" s="352"/>
      <c r="FH82" s="352"/>
      <c r="FI82" s="352"/>
      <c r="FJ82" s="352"/>
      <c r="FK82" s="352"/>
      <c r="FL82" s="352"/>
      <c r="FM82" s="352"/>
      <c r="FN82" s="352"/>
      <c r="FO82" s="352"/>
      <c r="FP82" s="352"/>
      <c r="FQ82" s="352"/>
      <c r="FR82" s="352"/>
      <c r="FS82" s="352"/>
      <c r="FT82" s="352"/>
      <c r="FU82" s="352"/>
      <c r="FV82" s="352"/>
      <c r="FW82" s="352"/>
      <c r="FX82" s="352"/>
      <c r="FY82" s="352"/>
      <c r="FZ82" s="352"/>
      <c r="GA82" s="352"/>
      <c r="GB82" s="352"/>
      <c r="GC82" s="352"/>
      <c r="GD82" s="352"/>
      <c r="GE82" s="352"/>
      <c r="GF82" s="352"/>
      <c r="GG82" s="352"/>
      <c r="GH82" s="352"/>
      <c r="GI82" s="352"/>
      <c r="GJ82" s="352"/>
      <c r="GK82" s="352"/>
      <c r="GL82" s="352"/>
      <c r="GM82" s="352"/>
      <c r="GN82" s="352"/>
      <c r="GO82" s="352"/>
      <c r="GP82" s="352"/>
      <c r="GQ82" s="352"/>
      <c r="GR82" s="352"/>
      <c r="GS82" s="352"/>
      <c r="GT82" s="352"/>
      <c r="GU82" s="352"/>
      <c r="GV82" s="352"/>
      <c r="GW82" s="352"/>
      <c r="GX82" s="352"/>
      <c r="GY82" s="352"/>
      <c r="GZ82" s="352"/>
      <c r="HA82" s="352"/>
      <c r="HB82" s="352"/>
      <c r="HC82" s="352"/>
      <c r="HD82" s="352"/>
      <c r="HE82" s="352"/>
      <c r="HF82" s="352"/>
      <c r="HG82" s="352"/>
      <c r="HH82" s="352"/>
      <c r="HI82" s="352"/>
      <c r="HJ82" s="352"/>
      <c r="HK82" s="352"/>
      <c r="HL82" s="352"/>
      <c r="HM82" s="352"/>
      <c r="HN82" s="352"/>
      <c r="HO82" s="352"/>
      <c r="HP82" s="352"/>
      <c r="HQ82" s="352"/>
      <c r="HR82" s="352"/>
      <c r="HS82" s="352"/>
      <c r="HT82" s="352"/>
      <c r="HU82" s="352"/>
      <c r="HV82" s="352"/>
      <c r="HW82" s="352"/>
      <c r="HX82" s="352"/>
      <c r="HY82" s="352"/>
      <c r="HZ82" s="352"/>
      <c r="IA82" s="352"/>
      <c r="IB82" s="352"/>
      <c r="IC82" s="352"/>
      <c r="ID82" s="352"/>
      <c r="IE82" s="352"/>
      <c r="IF82" s="352"/>
      <c r="IG82" s="352"/>
      <c r="IH82" s="352"/>
      <c r="II82" s="352"/>
      <c r="IJ82" s="352"/>
      <c r="IK82" s="352"/>
      <c r="IL82" s="352"/>
      <c r="IM82" s="352"/>
      <c r="IN82" s="352"/>
      <c r="IO82" s="352"/>
      <c r="IP82" s="352"/>
      <c r="IQ82" s="352"/>
      <c r="IR82" s="352"/>
      <c r="IS82" s="352"/>
      <c r="IT82" s="352"/>
      <c r="IU82" s="352"/>
      <c r="IV82" s="352"/>
    </row>
    <row r="83" spans="1:256" s="223" customFormat="1" ht="11.25">
      <c r="A83" s="352"/>
      <c r="B83" s="353"/>
      <c r="C83" s="353"/>
      <c r="D83" s="353"/>
      <c r="E83" s="353"/>
      <c r="F83" s="353"/>
      <c r="G83" s="353"/>
      <c r="H83" s="353"/>
      <c r="I83" s="353"/>
      <c r="J83" s="353"/>
      <c r="K83" s="353"/>
      <c r="L83" s="353"/>
      <c r="M83" s="353"/>
      <c r="N83" s="353"/>
      <c r="O83" s="353"/>
      <c r="P83" s="353"/>
      <c r="Q83" s="353"/>
      <c r="R83" s="353"/>
      <c r="S83" s="353"/>
      <c r="T83" s="353"/>
      <c r="U83" s="353"/>
      <c r="V83" s="353"/>
      <c r="W83" s="353"/>
      <c r="X83" s="353"/>
      <c r="Y83" s="353"/>
      <c r="Z83" s="353"/>
      <c r="AA83" s="353"/>
      <c r="AB83" s="353"/>
      <c r="AC83" s="353"/>
      <c r="AD83" s="353"/>
      <c r="AE83" s="353"/>
      <c r="AF83" s="352"/>
      <c r="AG83" s="352"/>
      <c r="AH83" s="352"/>
      <c r="AI83" s="352"/>
      <c r="AJ83" s="352"/>
      <c r="AK83" s="352"/>
      <c r="AL83" s="352"/>
      <c r="AM83" s="352"/>
      <c r="AN83" s="352"/>
      <c r="AO83" s="352"/>
      <c r="AP83" s="352"/>
      <c r="AQ83" s="352"/>
      <c r="AR83" s="352"/>
      <c r="AS83" s="352"/>
      <c r="AT83" s="352"/>
      <c r="AU83" s="352"/>
      <c r="AV83" s="352"/>
      <c r="AW83" s="352"/>
      <c r="AX83" s="352"/>
      <c r="AY83" s="352"/>
      <c r="AZ83" s="352"/>
      <c r="BA83" s="352"/>
      <c r="BB83" s="352"/>
      <c r="BC83" s="352"/>
      <c r="BD83" s="352"/>
      <c r="BE83" s="352"/>
      <c r="BF83" s="352"/>
      <c r="BG83" s="352"/>
      <c r="BH83" s="352"/>
      <c r="BI83" s="352"/>
      <c r="BJ83" s="352"/>
      <c r="BK83" s="352"/>
      <c r="BL83" s="352"/>
      <c r="BM83" s="352"/>
      <c r="BN83" s="352"/>
      <c r="BO83" s="352"/>
      <c r="BP83" s="352"/>
      <c r="BQ83" s="352"/>
      <c r="BR83" s="352"/>
      <c r="BS83" s="352"/>
      <c r="BT83" s="352"/>
      <c r="BU83" s="352"/>
      <c r="BV83" s="352"/>
      <c r="BW83" s="352"/>
      <c r="BX83" s="352"/>
      <c r="BY83" s="352"/>
      <c r="BZ83" s="352"/>
      <c r="CA83" s="352"/>
      <c r="CB83" s="352"/>
      <c r="CC83" s="352"/>
      <c r="CD83" s="352"/>
      <c r="CE83" s="352"/>
      <c r="CF83" s="352"/>
      <c r="CG83" s="352"/>
      <c r="CH83" s="352"/>
      <c r="CI83" s="352"/>
      <c r="CJ83" s="352"/>
      <c r="CK83" s="352"/>
      <c r="CL83" s="352"/>
      <c r="CM83" s="352"/>
      <c r="CN83" s="352"/>
      <c r="CO83" s="352"/>
      <c r="CP83" s="352"/>
      <c r="CQ83" s="352"/>
      <c r="CR83" s="352"/>
      <c r="CS83" s="352"/>
      <c r="CT83" s="352"/>
      <c r="CU83" s="352"/>
      <c r="CV83" s="352"/>
      <c r="CW83" s="352"/>
      <c r="CX83" s="352"/>
      <c r="CY83" s="352"/>
      <c r="CZ83" s="352"/>
      <c r="DA83" s="352"/>
      <c r="DB83" s="352"/>
      <c r="DC83" s="352"/>
      <c r="DD83" s="352"/>
      <c r="DE83" s="352"/>
      <c r="DF83" s="352"/>
      <c r="DG83" s="352"/>
      <c r="DH83" s="352"/>
      <c r="DI83" s="352"/>
      <c r="DJ83" s="352"/>
      <c r="DK83" s="352"/>
      <c r="DL83" s="352"/>
      <c r="DM83" s="352"/>
      <c r="DN83" s="352"/>
      <c r="DO83" s="352"/>
      <c r="DP83" s="352"/>
      <c r="DQ83" s="352"/>
      <c r="DR83" s="352"/>
      <c r="DS83" s="352"/>
      <c r="DT83" s="352"/>
      <c r="DU83" s="352"/>
      <c r="DV83" s="352"/>
      <c r="DW83" s="352"/>
      <c r="DX83" s="352"/>
      <c r="DY83" s="352"/>
      <c r="DZ83" s="352"/>
      <c r="EA83" s="352"/>
      <c r="EB83" s="352"/>
      <c r="EC83" s="352"/>
      <c r="ED83" s="352"/>
      <c r="EE83" s="352"/>
      <c r="EF83" s="352"/>
      <c r="EG83" s="352"/>
      <c r="EH83" s="352"/>
      <c r="EI83" s="352"/>
      <c r="EJ83" s="352"/>
      <c r="EK83" s="352"/>
      <c r="EL83" s="352"/>
      <c r="EM83" s="352"/>
      <c r="EN83" s="352"/>
      <c r="EO83" s="352"/>
      <c r="EP83" s="352"/>
      <c r="EQ83" s="352"/>
      <c r="ER83" s="352"/>
      <c r="ES83" s="352"/>
      <c r="ET83" s="352"/>
      <c r="EU83" s="352"/>
      <c r="EV83" s="352"/>
      <c r="EW83" s="352"/>
      <c r="EX83" s="352"/>
      <c r="EY83" s="352"/>
      <c r="EZ83" s="352"/>
      <c r="FA83" s="352"/>
      <c r="FB83" s="352"/>
      <c r="FC83" s="352"/>
      <c r="FD83" s="352"/>
      <c r="FE83" s="352"/>
      <c r="FF83" s="352"/>
      <c r="FG83" s="352"/>
      <c r="FH83" s="352"/>
      <c r="FI83" s="352"/>
      <c r="FJ83" s="352"/>
      <c r="FK83" s="352"/>
      <c r="FL83" s="352"/>
      <c r="FM83" s="352"/>
      <c r="FN83" s="352"/>
      <c r="FO83" s="352"/>
      <c r="FP83" s="352"/>
      <c r="FQ83" s="352"/>
      <c r="FR83" s="352"/>
      <c r="FS83" s="352"/>
      <c r="FT83" s="352"/>
      <c r="FU83" s="352"/>
      <c r="FV83" s="352"/>
      <c r="FW83" s="352"/>
      <c r="FX83" s="352"/>
      <c r="FY83" s="352"/>
      <c r="FZ83" s="352"/>
      <c r="GA83" s="352"/>
      <c r="GB83" s="352"/>
      <c r="GC83" s="352"/>
      <c r="GD83" s="352"/>
      <c r="GE83" s="352"/>
      <c r="GF83" s="352"/>
      <c r="GG83" s="352"/>
      <c r="GH83" s="352"/>
      <c r="GI83" s="352"/>
      <c r="GJ83" s="352"/>
      <c r="GK83" s="352"/>
      <c r="GL83" s="352"/>
      <c r="GM83" s="352"/>
      <c r="GN83" s="352"/>
      <c r="GO83" s="352"/>
      <c r="GP83" s="352"/>
      <c r="GQ83" s="352"/>
      <c r="GR83" s="352"/>
      <c r="GS83" s="352"/>
      <c r="GT83" s="352"/>
      <c r="GU83" s="352"/>
      <c r="GV83" s="352"/>
      <c r="GW83" s="352"/>
      <c r="GX83" s="352"/>
      <c r="GY83" s="352"/>
      <c r="GZ83" s="352"/>
      <c r="HA83" s="352"/>
      <c r="HB83" s="352"/>
      <c r="HC83" s="352"/>
      <c r="HD83" s="352"/>
      <c r="HE83" s="352"/>
      <c r="HF83" s="352"/>
      <c r="HG83" s="352"/>
      <c r="HH83" s="352"/>
      <c r="HI83" s="352"/>
      <c r="HJ83" s="352"/>
      <c r="HK83" s="352"/>
      <c r="HL83" s="352"/>
      <c r="HM83" s="352"/>
      <c r="HN83" s="352"/>
      <c r="HO83" s="352"/>
      <c r="HP83" s="352"/>
      <c r="HQ83" s="352"/>
      <c r="HR83" s="352"/>
      <c r="HS83" s="352"/>
      <c r="HT83" s="352"/>
      <c r="HU83" s="352"/>
      <c r="HV83" s="352"/>
      <c r="HW83" s="352"/>
      <c r="HX83" s="352"/>
      <c r="HY83" s="352"/>
      <c r="HZ83" s="352"/>
      <c r="IA83" s="352"/>
      <c r="IB83" s="352"/>
      <c r="IC83" s="352"/>
      <c r="ID83" s="352"/>
      <c r="IE83" s="352"/>
      <c r="IF83" s="352"/>
      <c r="IG83" s="352"/>
      <c r="IH83" s="352"/>
      <c r="II83" s="352"/>
      <c r="IJ83" s="352"/>
      <c r="IK83" s="352"/>
      <c r="IL83" s="352"/>
      <c r="IM83" s="352"/>
      <c r="IN83" s="352"/>
      <c r="IO83" s="352"/>
      <c r="IP83" s="352"/>
      <c r="IQ83" s="352"/>
      <c r="IR83" s="352"/>
      <c r="IS83" s="352"/>
      <c r="IT83" s="352"/>
      <c r="IU83" s="352"/>
      <c r="IV83" s="352"/>
    </row>
  </sheetData>
  <sheetProtection/>
  <mergeCells count="13">
    <mergeCell ref="Q5:S5"/>
    <mergeCell ref="T5:V5"/>
    <mergeCell ref="W5:Y5"/>
    <mergeCell ref="Z5:AB5"/>
    <mergeCell ref="AC5:AE5"/>
    <mergeCell ref="A2:AB2"/>
    <mergeCell ref="A3:AB3"/>
    <mergeCell ref="A5:A6"/>
    <mergeCell ref="B5:D5"/>
    <mergeCell ref="E5:G5"/>
    <mergeCell ref="H5:J5"/>
    <mergeCell ref="K5:M5"/>
    <mergeCell ref="N5:P5"/>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P23"/>
  <sheetViews>
    <sheetView zoomScalePageLayoutView="0" workbookViewId="0" topLeftCell="A1">
      <selection activeCell="A58" sqref="A58"/>
    </sheetView>
  </sheetViews>
  <sheetFormatPr defaultColWidth="9.140625" defaultRowHeight="12.75"/>
  <cols>
    <col min="1" max="1" width="13.8515625" style="2" customWidth="1"/>
    <col min="2" max="16" width="7.57421875" style="2" customWidth="1"/>
    <col min="17" max="16384" width="9.140625" style="2" customWidth="1"/>
  </cols>
  <sheetData>
    <row r="1" ht="12">
      <c r="A1" s="31" t="s">
        <v>216</v>
      </c>
    </row>
    <row r="2" spans="1:16" ht="12">
      <c r="A2" s="422" t="s">
        <v>119</v>
      </c>
      <c r="B2" s="422"/>
      <c r="C2" s="422"/>
      <c r="D2" s="422"/>
      <c r="E2" s="422"/>
      <c r="F2" s="422"/>
      <c r="G2" s="422"/>
      <c r="H2" s="422"/>
      <c r="I2" s="422"/>
      <c r="J2" s="422"/>
      <c r="K2" s="422"/>
      <c r="L2" s="422"/>
      <c r="M2" s="422"/>
      <c r="N2" s="422"/>
      <c r="O2" s="422"/>
      <c r="P2" s="422"/>
    </row>
    <row r="3" ht="12" thickBot="1"/>
    <row r="4" spans="1:16" ht="11.25">
      <c r="A4" s="119"/>
      <c r="B4" s="409" t="s">
        <v>106</v>
      </c>
      <c r="C4" s="421"/>
      <c r="D4" s="410"/>
      <c r="E4" s="409" t="s">
        <v>57</v>
      </c>
      <c r="F4" s="421"/>
      <c r="G4" s="410"/>
      <c r="H4" s="409" t="s">
        <v>2</v>
      </c>
      <c r="I4" s="421"/>
      <c r="J4" s="410"/>
      <c r="K4" s="409" t="s">
        <v>3</v>
      </c>
      <c r="L4" s="421"/>
      <c r="M4" s="410"/>
      <c r="N4" s="409" t="s">
        <v>7</v>
      </c>
      <c r="O4" s="421"/>
      <c r="P4" s="421"/>
    </row>
    <row r="5" spans="1:16" ht="11.25">
      <c r="A5" s="188"/>
      <c r="B5" s="189" t="s">
        <v>51</v>
      </c>
      <c r="C5" s="190" t="s">
        <v>52</v>
      </c>
      <c r="D5" s="190" t="s">
        <v>53</v>
      </c>
      <c r="E5" s="189" t="s">
        <v>51</v>
      </c>
      <c r="F5" s="190" t="s">
        <v>52</v>
      </c>
      <c r="G5" s="190" t="s">
        <v>53</v>
      </c>
      <c r="H5" s="189" t="s">
        <v>51</v>
      </c>
      <c r="I5" s="190" t="s">
        <v>52</v>
      </c>
      <c r="J5" s="190" t="s">
        <v>53</v>
      </c>
      <c r="K5" s="189" t="s">
        <v>51</v>
      </c>
      <c r="L5" s="190" t="s">
        <v>52</v>
      </c>
      <c r="M5" s="190" t="s">
        <v>53</v>
      </c>
      <c r="N5" s="189" t="s">
        <v>51</v>
      </c>
      <c r="O5" s="190" t="s">
        <v>52</v>
      </c>
      <c r="P5" s="190" t="s">
        <v>53</v>
      </c>
    </row>
    <row r="6" spans="2:16" ht="11.25">
      <c r="B6" s="191"/>
      <c r="C6" s="192"/>
      <c r="D6" s="192"/>
      <c r="E6" s="191"/>
      <c r="F6" s="192"/>
      <c r="G6" s="192"/>
      <c r="H6" s="191"/>
      <c r="I6" s="192"/>
      <c r="J6" s="192"/>
      <c r="K6" s="191"/>
      <c r="L6" s="192"/>
      <c r="M6" s="192"/>
      <c r="N6" s="191"/>
      <c r="O6" s="192"/>
      <c r="P6" s="192"/>
    </row>
    <row r="7" spans="1:16" s="193" customFormat="1" ht="12">
      <c r="A7" s="146" t="s">
        <v>120</v>
      </c>
      <c r="B7" s="134">
        <v>1830</v>
      </c>
      <c r="C7" s="135">
        <v>903</v>
      </c>
      <c r="D7" s="135">
        <v>2733</v>
      </c>
      <c r="E7" s="134">
        <v>3189</v>
      </c>
      <c r="F7" s="135">
        <v>1401</v>
      </c>
      <c r="G7" s="135">
        <v>4590</v>
      </c>
      <c r="H7" s="134">
        <v>432</v>
      </c>
      <c r="I7" s="135">
        <v>129</v>
      </c>
      <c r="J7" s="135">
        <v>561</v>
      </c>
      <c r="K7" s="134">
        <v>614</v>
      </c>
      <c r="L7" s="135">
        <v>356</v>
      </c>
      <c r="M7" s="135">
        <v>970</v>
      </c>
      <c r="N7" s="134">
        <f>SUM(K7,H7,E7,B7)</f>
        <v>6065</v>
      </c>
      <c r="O7" s="135">
        <f>SUM(L7,I7,F7,C7)</f>
        <v>2789</v>
      </c>
      <c r="P7" s="135">
        <f>SUM(M7,J7,G7,D7)</f>
        <v>8854</v>
      </c>
    </row>
    <row r="8" spans="1:7" s="193" customFormat="1" ht="12">
      <c r="A8" s="146"/>
      <c r="B8" s="194"/>
      <c r="C8" s="194"/>
      <c r="D8" s="194"/>
      <c r="E8" s="194"/>
      <c r="F8" s="131"/>
      <c r="G8" s="131"/>
    </row>
    <row r="19" spans="5:16" ht="11.25">
      <c r="E19" s="278"/>
      <c r="F19" s="126"/>
      <c r="G19" s="278"/>
      <c r="H19" s="278"/>
      <c r="I19" s="278"/>
      <c r="J19" s="278"/>
      <c r="K19" s="126"/>
      <c r="L19" s="126"/>
      <c r="M19" s="126"/>
      <c r="N19" s="126"/>
      <c r="O19" s="126"/>
      <c r="P19" s="278"/>
    </row>
    <row r="21" spans="8:11" ht="11.25">
      <c r="H21" s="195"/>
      <c r="I21" s="196"/>
      <c r="J21" s="196"/>
      <c r="K21" s="196"/>
    </row>
    <row r="22" s="195" customFormat="1" ht="11.25"/>
    <row r="23" spans="5:7" s="196" customFormat="1" ht="11.25">
      <c r="E23" s="279"/>
      <c r="F23" s="279"/>
      <c r="G23" s="279"/>
    </row>
  </sheetData>
  <sheetProtection/>
  <mergeCells count="6">
    <mergeCell ref="K4:M4"/>
    <mergeCell ref="N4:P4"/>
    <mergeCell ref="A2:P2"/>
    <mergeCell ref="B4:D4"/>
    <mergeCell ref="E4:G4"/>
    <mergeCell ref="H4:J4"/>
  </mergeCells>
  <printOptions/>
  <pageMargins left="0.3937007874015748" right="0.3937007874015748" top="0.984251968503937" bottom="0.984251968503937" header="0.5118110236220472" footer="0.5118110236220472"/>
  <pageSetup fitToHeight="1" fitToWidth="1" horizontalDpi="600" verticalDpi="600" orientation="portrait" paperSize="9" scale="76"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dimension ref="A1:IV34"/>
  <sheetViews>
    <sheetView zoomScalePageLayoutView="0" workbookViewId="0" topLeftCell="A1">
      <selection activeCell="A57" sqref="A57"/>
    </sheetView>
  </sheetViews>
  <sheetFormatPr defaultColWidth="4.57421875" defaultRowHeight="12.75"/>
  <cols>
    <col min="1" max="1" width="13.57421875" style="218" customWidth="1"/>
    <col min="2" max="10" width="6.8515625" style="217" customWidth="1"/>
    <col min="11" max="28" width="7.57421875" style="217" customWidth="1"/>
    <col min="29" max="240" width="9.140625" style="217" customWidth="1"/>
    <col min="241" max="241" width="9.57421875" style="217" customWidth="1"/>
    <col min="242" max="244" width="4.57421875" style="217" customWidth="1"/>
    <col min="245" max="245" width="9.57421875" style="217" customWidth="1"/>
    <col min="246" max="16384" width="4.57421875" style="217" customWidth="1"/>
  </cols>
  <sheetData>
    <row r="1" ht="12">
      <c r="A1" s="31" t="s">
        <v>216</v>
      </c>
    </row>
    <row r="2" spans="1:28" ht="12">
      <c r="A2" s="425" t="s">
        <v>221</v>
      </c>
      <c r="B2" s="425"/>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row>
    <row r="3" spans="1:28" ht="12">
      <c r="A3" s="426" t="s">
        <v>222</v>
      </c>
      <c r="B3" s="426"/>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row>
    <row r="4" ht="12" thickBot="1">
      <c r="A4" s="219"/>
    </row>
    <row r="5" spans="1:28" ht="11.25">
      <c r="A5" s="330"/>
      <c r="B5" s="423" t="s">
        <v>223</v>
      </c>
      <c r="C5" s="424"/>
      <c r="D5" s="424"/>
      <c r="E5" s="423" t="s">
        <v>224</v>
      </c>
      <c r="F5" s="424"/>
      <c r="G5" s="424"/>
      <c r="H5" s="423" t="s">
        <v>225</v>
      </c>
      <c r="I5" s="424"/>
      <c r="J5" s="424"/>
      <c r="K5" s="423" t="s">
        <v>226</v>
      </c>
      <c r="L5" s="424"/>
      <c r="M5" s="424"/>
      <c r="N5" s="423" t="s">
        <v>227</v>
      </c>
      <c r="O5" s="424"/>
      <c r="P5" s="424"/>
      <c r="Q5" s="423" t="s">
        <v>228</v>
      </c>
      <c r="R5" s="424"/>
      <c r="S5" s="424"/>
      <c r="T5" s="423" t="s">
        <v>229</v>
      </c>
      <c r="U5" s="424"/>
      <c r="V5" s="424"/>
      <c r="W5" s="423" t="s">
        <v>230</v>
      </c>
      <c r="X5" s="424"/>
      <c r="Y5" s="424"/>
      <c r="Z5" s="423" t="s">
        <v>231</v>
      </c>
      <c r="AA5" s="424"/>
      <c r="AB5" s="424"/>
    </row>
    <row r="6" spans="1:28" ht="11.25">
      <c r="A6" s="331"/>
      <c r="B6" s="222" t="s">
        <v>51</v>
      </c>
      <c r="C6" s="221" t="s">
        <v>52</v>
      </c>
      <c r="D6" s="221" t="s">
        <v>53</v>
      </c>
      <c r="E6" s="222" t="s">
        <v>51</v>
      </c>
      <c r="F6" s="221" t="s">
        <v>52</v>
      </c>
      <c r="G6" s="221" t="s">
        <v>53</v>
      </c>
      <c r="H6" s="222" t="s">
        <v>51</v>
      </c>
      <c r="I6" s="221" t="s">
        <v>52</v>
      </c>
      <c r="J6" s="221" t="s">
        <v>53</v>
      </c>
      <c r="K6" s="222" t="s">
        <v>51</v>
      </c>
      <c r="L6" s="221" t="s">
        <v>52</v>
      </c>
      <c r="M6" s="221" t="s">
        <v>53</v>
      </c>
      <c r="N6" s="222" t="s">
        <v>51</v>
      </c>
      <c r="O6" s="221" t="s">
        <v>52</v>
      </c>
      <c r="P6" s="221" t="s">
        <v>53</v>
      </c>
      <c r="Q6" s="222" t="s">
        <v>51</v>
      </c>
      <c r="R6" s="221" t="s">
        <v>52</v>
      </c>
      <c r="S6" s="221" t="s">
        <v>53</v>
      </c>
      <c r="T6" s="222" t="s">
        <v>51</v>
      </c>
      <c r="U6" s="221" t="s">
        <v>52</v>
      </c>
      <c r="V6" s="221" t="s">
        <v>53</v>
      </c>
      <c r="W6" s="222" t="s">
        <v>51</v>
      </c>
      <c r="X6" s="221" t="s">
        <v>52</v>
      </c>
      <c r="Y6" s="221" t="s">
        <v>53</v>
      </c>
      <c r="Z6" s="222" t="s">
        <v>51</v>
      </c>
      <c r="AA6" s="221" t="s">
        <v>52</v>
      </c>
      <c r="AB6" s="221" t="s">
        <v>53</v>
      </c>
    </row>
    <row r="7" spans="1:28" ht="11.25">
      <c r="A7" s="218" t="s">
        <v>232</v>
      </c>
      <c r="B7" s="332" t="s">
        <v>129</v>
      </c>
      <c r="C7" s="333" t="s">
        <v>129</v>
      </c>
      <c r="D7" s="333" t="s">
        <v>129</v>
      </c>
      <c r="E7" s="332">
        <v>0</v>
      </c>
      <c r="F7" s="333">
        <v>0</v>
      </c>
      <c r="G7" s="333">
        <v>0</v>
      </c>
      <c r="H7" s="332">
        <v>1</v>
      </c>
      <c r="I7" s="333" t="s">
        <v>129</v>
      </c>
      <c r="J7" s="333">
        <v>1</v>
      </c>
      <c r="K7" s="332">
        <v>1</v>
      </c>
      <c r="L7" s="333" t="s">
        <v>129</v>
      </c>
      <c r="M7" s="333">
        <v>1</v>
      </c>
      <c r="N7" s="332">
        <v>0</v>
      </c>
      <c r="O7" s="333">
        <v>0</v>
      </c>
      <c r="P7" s="333">
        <v>0</v>
      </c>
      <c r="Q7" s="332">
        <v>0</v>
      </c>
      <c r="R7" s="333">
        <v>0</v>
      </c>
      <c r="S7" s="333">
        <v>0</v>
      </c>
      <c r="T7" s="332">
        <v>0</v>
      </c>
      <c r="U7" s="333">
        <v>0</v>
      </c>
      <c r="V7" s="333">
        <v>0</v>
      </c>
      <c r="W7" s="332">
        <v>0</v>
      </c>
      <c r="X7" s="333">
        <v>0</v>
      </c>
      <c r="Y7" s="333">
        <v>0</v>
      </c>
      <c r="Z7" s="332">
        <v>0</v>
      </c>
      <c r="AA7" s="333">
        <v>0</v>
      </c>
      <c r="AB7" s="333">
        <v>0</v>
      </c>
    </row>
    <row r="8" spans="1:28" ht="11.25">
      <c r="A8" s="218" t="s">
        <v>233</v>
      </c>
      <c r="B8" s="332" t="s">
        <v>129</v>
      </c>
      <c r="C8" s="333" t="s">
        <v>129</v>
      </c>
      <c r="D8" s="333" t="s">
        <v>129</v>
      </c>
      <c r="E8" s="332">
        <v>1</v>
      </c>
      <c r="F8" s="333">
        <v>3</v>
      </c>
      <c r="G8" s="333">
        <v>4</v>
      </c>
      <c r="H8" s="332" t="s">
        <v>129</v>
      </c>
      <c r="I8" s="333" t="s">
        <v>129</v>
      </c>
      <c r="J8" s="333" t="s">
        <v>129</v>
      </c>
      <c r="K8" s="332">
        <v>3</v>
      </c>
      <c r="L8" s="333">
        <v>1</v>
      </c>
      <c r="M8" s="333">
        <v>4</v>
      </c>
      <c r="N8" s="332">
        <v>0</v>
      </c>
      <c r="O8" s="333">
        <v>2</v>
      </c>
      <c r="P8" s="333">
        <v>2</v>
      </c>
      <c r="Q8" s="332">
        <v>0</v>
      </c>
      <c r="R8" s="333">
        <v>0</v>
      </c>
      <c r="S8" s="333">
        <v>0</v>
      </c>
      <c r="T8" s="332">
        <v>0</v>
      </c>
      <c r="U8" s="333">
        <v>0</v>
      </c>
      <c r="V8" s="333">
        <v>0</v>
      </c>
      <c r="W8" s="332">
        <v>0</v>
      </c>
      <c r="X8" s="333">
        <v>0</v>
      </c>
      <c r="Y8" s="333">
        <v>0</v>
      </c>
      <c r="Z8" s="332">
        <v>0</v>
      </c>
      <c r="AA8" s="333">
        <v>0</v>
      </c>
      <c r="AB8" s="333">
        <v>0</v>
      </c>
    </row>
    <row r="9" spans="1:256" ht="11.25">
      <c r="A9" s="218" t="s">
        <v>234</v>
      </c>
      <c r="B9" s="332">
        <v>4</v>
      </c>
      <c r="C9" s="333">
        <v>1</v>
      </c>
      <c r="D9" s="333">
        <v>5</v>
      </c>
      <c r="E9" s="334">
        <v>4</v>
      </c>
      <c r="F9" s="335">
        <v>1</v>
      </c>
      <c r="G9" s="335">
        <v>5</v>
      </c>
      <c r="H9" s="334">
        <v>4</v>
      </c>
      <c r="I9" s="335">
        <v>3</v>
      </c>
      <c r="J9" s="335">
        <v>7</v>
      </c>
      <c r="K9" s="334">
        <v>1</v>
      </c>
      <c r="L9" s="335">
        <v>2</v>
      </c>
      <c r="M9" s="333">
        <v>3</v>
      </c>
      <c r="N9" s="334">
        <v>2</v>
      </c>
      <c r="O9" s="335">
        <v>2</v>
      </c>
      <c r="P9" s="333">
        <v>4</v>
      </c>
      <c r="Q9" s="334">
        <v>0</v>
      </c>
      <c r="R9" s="335">
        <v>0</v>
      </c>
      <c r="S9" s="333">
        <v>0</v>
      </c>
      <c r="T9" s="334">
        <v>0</v>
      </c>
      <c r="U9" s="335">
        <v>0</v>
      </c>
      <c r="V9" s="333">
        <v>0</v>
      </c>
      <c r="W9" s="334">
        <v>0</v>
      </c>
      <c r="X9" s="335">
        <v>0</v>
      </c>
      <c r="Y9" s="333">
        <v>0</v>
      </c>
      <c r="Z9" s="334">
        <v>0</v>
      </c>
      <c r="AA9" s="335">
        <v>0</v>
      </c>
      <c r="AB9" s="333">
        <v>0</v>
      </c>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218"/>
      <c r="BD9" s="218"/>
      <c r="BE9" s="218"/>
      <c r="BF9" s="218"/>
      <c r="BG9" s="218"/>
      <c r="BH9" s="218"/>
      <c r="BI9" s="218"/>
      <c r="BJ9" s="218"/>
      <c r="BK9" s="218"/>
      <c r="BL9" s="218"/>
      <c r="BM9" s="218"/>
      <c r="BN9" s="218"/>
      <c r="BO9" s="218"/>
      <c r="BP9" s="218"/>
      <c r="BQ9" s="218"/>
      <c r="BR9" s="218"/>
      <c r="BS9" s="218"/>
      <c r="BT9" s="218"/>
      <c r="BU9" s="218"/>
      <c r="BV9" s="218"/>
      <c r="BW9" s="218"/>
      <c r="BX9" s="218"/>
      <c r="BY9" s="218"/>
      <c r="BZ9" s="218"/>
      <c r="CA9" s="218"/>
      <c r="CB9" s="218"/>
      <c r="CC9" s="218"/>
      <c r="CD9" s="218"/>
      <c r="CE9" s="218"/>
      <c r="CF9" s="218"/>
      <c r="CG9" s="218"/>
      <c r="CH9" s="218"/>
      <c r="CI9" s="218"/>
      <c r="CJ9" s="218"/>
      <c r="CK9" s="218"/>
      <c r="CL9" s="218"/>
      <c r="CM9" s="218"/>
      <c r="CN9" s="218"/>
      <c r="CO9" s="218"/>
      <c r="CP9" s="218"/>
      <c r="CQ9" s="218"/>
      <c r="CR9" s="218"/>
      <c r="CS9" s="218"/>
      <c r="CT9" s="218"/>
      <c r="CU9" s="218"/>
      <c r="CV9" s="218"/>
      <c r="CW9" s="218"/>
      <c r="CX9" s="218"/>
      <c r="CY9" s="218"/>
      <c r="CZ9" s="218"/>
      <c r="DA9" s="218"/>
      <c r="DB9" s="218"/>
      <c r="DC9" s="218"/>
      <c r="DD9" s="218"/>
      <c r="DE9" s="218"/>
      <c r="DF9" s="218"/>
      <c r="DG9" s="218"/>
      <c r="DH9" s="218"/>
      <c r="DI9" s="218"/>
      <c r="DJ9" s="218"/>
      <c r="DK9" s="218"/>
      <c r="DL9" s="218"/>
      <c r="DM9" s="218"/>
      <c r="DN9" s="218"/>
      <c r="DO9" s="218"/>
      <c r="DP9" s="218"/>
      <c r="DQ9" s="218"/>
      <c r="DR9" s="218"/>
      <c r="DS9" s="218"/>
      <c r="DT9" s="218"/>
      <c r="DU9" s="218"/>
      <c r="DV9" s="218"/>
      <c r="DW9" s="218"/>
      <c r="DX9" s="218"/>
      <c r="DY9" s="218"/>
      <c r="DZ9" s="218"/>
      <c r="EA9" s="218"/>
      <c r="EB9" s="218"/>
      <c r="EC9" s="218"/>
      <c r="ED9" s="218"/>
      <c r="EE9" s="218"/>
      <c r="EF9" s="218"/>
      <c r="EG9" s="218"/>
      <c r="EH9" s="218"/>
      <c r="EI9" s="218"/>
      <c r="EJ9" s="218"/>
      <c r="EK9" s="218"/>
      <c r="EL9" s="218"/>
      <c r="EM9" s="218"/>
      <c r="EN9" s="218"/>
      <c r="EO9" s="218"/>
      <c r="EP9" s="218"/>
      <c r="EQ9" s="218"/>
      <c r="ER9" s="218"/>
      <c r="ES9" s="218"/>
      <c r="ET9" s="218"/>
      <c r="EU9" s="218"/>
      <c r="EV9" s="218"/>
      <c r="EW9" s="218"/>
      <c r="EX9" s="218"/>
      <c r="EY9" s="218"/>
      <c r="EZ9" s="218"/>
      <c r="FA9" s="218"/>
      <c r="FB9" s="218"/>
      <c r="FC9" s="218"/>
      <c r="FD9" s="218"/>
      <c r="FE9" s="218"/>
      <c r="FF9" s="218"/>
      <c r="FG9" s="218"/>
      <c r="FH9" s="218"/>
      <c r="FI9" s="218"/>
      <c r="FJ9" s="218"/>
      <c r="FK9" s="218"/>
      <c r="FL9" s="218"/>
      <c r="FM9" s="218"/>
      <c r="FN9" s="218"/>
      <c r="FO9" s="218"/>
      <c r="FP9" s="218"/>
      <c r="FQ9" s="218"/>
      <c r="FR9" s="218"/>
      <c r="FS9" s="218"/>
      <c r="FT9" s="218"/>
      <c r="FU9" s="218"/>
      <c r="FV9" s="218"/>
      <c r="FW9" s="218"/>
      <c r="FX9" s="218"/>
      <c r="FY9" s="218"/>
      <c r="FZ9" s="218"/>
      <c r="GA9" s="218"/>
      <c r="GB9" s="218"/>
      <c r="GC9" s="218"/>
      <c r="GD9" s="218"/>
      <c r="GE9" s="218"/>
      <c r="GF9" s="218"/>
      <c r="GG9" s="218"/>
      <c r="GH9" s="218"/>
      <c r="GI9" s="218"/>
      <c r="GJ9" s="218"/>
      <c r="GK9" s="218"/>
      <c r="GL9" s="218"/>
      <c r="GM9" s="218"/>
      <c r="GN9" s="218"/>
      <c r="GO9" s="218"/>
      <c r="GP9" s="218"/>
      <c r="GQ9" s="218"/>
      <c r="GR9" s="218"/>
      <c r="GS9" s="218"/>
      <c r="GT9" s="218"/>
      <c r="GU9" s="218"/>
      <c r="GV9" s="218"/>
      <c r="GW9" s="218"/>
      <c r="GX9" s="218"/>
      <c r="GY9" s="218"/>
      <c r="GZ9" s="218"/>
      <c r="HA9" s="218"/>
      <c r="HB9" s="218"/>
      <c r="HC9" s="218"/>
      <c r="HD9" s="218"/>
      <c r="HE9" s="218"/>
      <c r="HF9" s="218"/>
      <c r="HG9" s="218"/>
      <c r="HH9" s="218"/>
      <c r="HI9" s="218"/>
      <c r="HJ9" s="218"/>
      <c r="HK9" s="218"/>
      <c r="HL9" s="218"/>
      <c r="HM9" s="218"/>
      <c r="HN9" s="218"/>
      <c r="HO9" s="218"/>
      <c r="HP9" s="218"/>
      <c r="HQ9" s="218"/>
      <c r="HR9" s="218"/>
      <c r="HS9" s="218"/>
      <c r="HT9" s="218"/>
      <c r="HU9" s="218"/>
      <c r="HV9" s="218"/>
      <c r="HW9" s="218"/>
      <c r="HX9" s="218"/>
      <c r="HY9" s="218"/>
      <c r="HZ9" s="218"/>
      <c r="IA9" s="218"/>
      <c r="IB9" s="218"/>
      <c r="IC9" s="218"/>
      <c r="ID9" s="218"/>
      <c r="IE9" s="218"/>
      <c r="IF9" s="218"/>
      <c r="IG9" s="218"/>
      <c r="IH9" s="218"/>
      <c r="II9" s="218"/>
      <c r="IJ9" s="218"/>
      <c r="IK9" s="218"/>
      <c r="IL9" s="218"/>
      <c r="IM9" s="218"/>
      <c r="IN9" s="218"/>
      <c r="IO9" s="218"/>
      <c r="IP9" s="218"/>
      <c r="IQ9" s="218"/>
      <c r="IR9" s="218"/>
      <c r="IS9" s="218"/>
      <c r="IT9" s="218"/>
      <c r="IU9" s="218"/>
      <c r="IV9" s="218"/>
    </row>
    <row r="10" spans="1:34" ht="11.25">
      <c r="A10" s="218" t="s">
        <v>235</v>
      </c>
      <c r="B10" s="332">
        <v>19</v>
      </c>
      <c r="C10" s="333">
        <v>22</v>
      </c>
      <c r="D10" s="333">
        <v>41</v>
      </c>
      <c r="E10" s="334">
        <v>27</v>
      </c>
      <c r="F10" s="335">
        <v>21</v>
      </c>
      <c r="G10" s="335">
        <v>48</v>
      </c>
      <c r="H10" s="334">
        <v>25</v>
      </c>
      <c r="I10" s="335">
        <v>21</v>
      </c>
      <c r="J10" s="335">
        <v>46</v>
      </c>
      <c r="K10" s="334">
        <v>105</v>
      </c>
      <c r="L10" s="335">
        <v>62</v>
      </c>
      <c r="M10" s="333">
        <v>167</v>
      </c>
      <c r="N10" s="334">
        <v>130</v>
      </c>
      <c r="O10" s="335">
        <v>57</v>
      </c>
      <c r="P10" s="333">
        <v>187</v>
      </c>
      <c r="Q10" s="334">
        <v>120</v>
      </c>
      <c r="R10" s="335">
        <v>52</v>
      </c>
      <c r="S10" s="333">
        <v>172</v>
      </c>
      <c r="T10" s="334">
        <v>172</v>
      </c>
      <c r="U10" s="335">
        <v>52</v>
      </c>
      <c r="V10" s="333">
        <v>224</v>
      </c>
      <c r="W10" s="334">
        <v>133</v>
      </c>
      <c r="X10" s="335">
        <v>85</v>
      </c>
      <c r="Y10" s="333">
        <v>218</v>
      </c>
      <c r="Z10" s="334">
        <v>121</v>
      </c>
      <c r="AA10" s="335">
        <v>92</v>
      </c>
      <c r="AB10" s="333">
        <v>213</v>
      </c>
      <c r="AH10" s="218"/>
    </row>
    <row r="11" spans="1:34" ht="11.25">
      <c r="A11" s="218" t="s">
        <v>236</v>
      </c>
      <c r="B11" s="332">
        <v>27</v>
      </c>
      <c r="C11" s="333">
        <v>20</v>
      </c>
      <c r="D11" s="333">
        <v>47</v>
      </c>
      <c r="E11" s="334">
        <v>24</v>
      </c>
      <c r="F11" s="335">
        <v>22</v>
      </c>
      <c r="G11" s="335">
        <v>46</v>
      </c>
      <c r="H11" s="334">
        <v>34</v>
      </c>
      <c r="I11" s="335">
        <v>24</v>
      </c>
      <c r="J11" s="335">
        <v>58</v>
      </c>
      <c r="K11" s="334">
        <v>119</v>
      </c>
      <c r="L11" s="335">
        <v>67</v>
      </c>
      <c r="M11" s="333">
        <v>186</v>
      </c>
      <c r="N11" s="334">
        <v>104</v>
      </c>
      <c r="O11" s="335">
        <v>66</v>
      </c>
      <c r="P11" s="333">
        <v>170</v>
      </c>
      <c r="Q11" s="334">
        <v>126</v>
      </c>
      <c r="R11" s="335">
        <v>62</v>
      </c>
      <c r="S11" s="333">
        <v>188</v>
      </c>
      <c r="T11" s="334">
        <v>147</v>
      </c>
      <c r="U11" s="335">
        <v>65</v>
      </c>
      <c r="V11" s="333">
        <v>212</v>
      </c>
      <c r="W11" s="334">
        <v>181</v>
      </c>
      <c r="X11" s="335">
        <v>74</v>
      </c>
      <c r="Y11" s="333">
        <v>255</v>
      </c>
      <c r="Z11" s="334">
        <v>142</v>
      </c>
      <c r="AA11" s="335">
        <v>97</v>
      </c>
      <c r="AB11" s="333">
        <v>239</v>
      </c>
      <c r="AH11" s="218"/>
    </row>
    <row r="12" spans="1:34" ht="11.25">
      <c r="A12" s="218" t="s">
        <v>237</v>
      </c>
      <c r="B12" s="332">
        <v>21</v>
      </c>
      <c r="C12" s="333">
        <v>35</v>
      </c>
      <c r="D12" s="333">
        <v>56</v>
      </c>
      <c r="E12" s="334">
        <v>26</v>
      </c>
      <c r="F12" s="335">
        <v>23</v>
      </c>
      <c r="G12" s="335">
        <v>49</v>
      </c>
      <c r="H12" s="334">
        <v>25</v>
      </c>
      <c r="I12" s="335">
        <v>29</v>
      </c>
      <c r="J12" s="335">
        <v>54</v>
      </c>
      <c r="K12" s="334">
        <v>111</v>
      </c>
      <c r="L12" s="335">
        <v>56</v>
      </c>
      <c r="M12" s="333">
        <v>167</v>
      </c>
      <c r="N12" s="334">
        <v>117</v>
      </c>
      <c r="O12" s="335">
        <v>81</v>
      </c>
      <c r="P12" s="333">
        <v>198</v>
      </c>
      <c r="Q12" s="334">
        <v>107</v>
      </c>
      <c r="R12" s="335">
        <v>66</v>
      </c>
      <c r="S12" s="333">
        <v>173</v>
      </c>
      <c r="T12" s="334">
        <v>128</v>
      </c>
      <c r="U12" s="335">
        <v>69</v>
      </c>
      <c r="V12" s="333">
        <v>197</v>
      </c>
      <c r="W12" s="334">
        <v>148</v>
      </c>
      <c r="X12" s="335">
        <v>69</v>
      </c>
      <c r="Y12" s="333">
        <v>217</v>
      </c>
      <c r="Z12" s="334">
        <v>178</v>
      </c>
      <c r="AA12" s="335">
        <v>83</v>
      </c>
      <c r="AB12" s="333">
        <v>261</v>
      </c>
      <c r="AH12" s="218"/>
    </row>
    <row r="13" spans="1:34" ht="11.25">
      <c r="A13" s="218" t="s">
        <v>238</v>
      </c>
      <c r="B13" s="332">
        <v>28</v>
      </c>
      <c r="C13" s="333">
        <v>26</v>
      </c>
      <c r="D13" s="333">
        <v>54</v>
      </c>
      <c r="E13" s="334">
        <v>25</v>
      </c>
      <c r="F13" s="335">
        <v>32</v>
      </c>
      <c r="G13" s="335">
        <v>57</v>
      </c>
      <c r="H13" s="334">
        <v>37</v>
      </c>
      <c r="I13" s="335">
        <v>20</v>
      </c>
      <c r="J13" s="335">
        <v>57</v>
      </c>
      <c r="K13" s="334">
        <v>110</v>
      </c>
      <c r="L13" s="335">
        <v>55</v>
      </c>
      <c r="M13" s="333">
        <v>165</v>
      </c>
      <c r="N13" s="334">
        <v>99</v>
      </c>
      <c r="O13" s="335">
        <v>58</v>
      </c>
      <c r="P13" s="333">
        <v>157</v>
      </c>
      <c r="Q13" s="334">
        <v>118</v>
      </c>
      <c r="R13" s="335">
        <v>82</v>
      </c>
      <c r="S13" s="333">
        <v>200</v>
      </c>
      <c r="T13" s="334">
        <v>110</v>
      </c>
      <c r="U13" s="335">
        <v>70</v>
      </c>
      <c r="V13" s="333">
        <v>180</v>
      </c>
      <c r="W13" s="334">
        <v>130</v>
      </c>
      <c r="X13" s="335">
        <v>75</v>
      </c>
      <c r="Y13" s="333">
        <v>205</v>
      </c>
      <c r="Z13" s="334">
        <v>151</v>
      </c>
      <c r="AA13" s="335">
        <v>76</v>
      </c>
      <c r="AB13" s="333">
        <v>227</v>
      </c>
      <c r="AH13" s="218"/>
    </row>
    <row r="14" spans="1:34" ht="11.25">
      <c r="A14" s="218" t="s">
        <v>239</v>
      </c>
      <c r="B14" s="332">
        <v>25</v>
      </c>
      <c r="C14" s="333">
        <v>20</v>
      </c>
      <c r="D14" s="333">
        <v>45</v>
      </c>
      <c r="E14" s="334">
        <v>27</v>
      </c>
      <c r="F14" s="335">
        <v>33</v>
      </c>
      <c r="G14" s="335">
        <v>60</v>
      </c>
      <c r="H14" s="334">
        <v>22</v>
      </c>
      <c r="I14" s="335">
        <v>41</v>
      </c>
      <c r="J14" s="335">
        <v>63</v>
      </c>
      <c r="K14" s="334">
        <v>98</v>
      </c>
      <c r="L14" s="335">
        <v>56</v>
      </c>
      <c r="M14" s="333">
        <v>154</v>
      </c>
      <c r="N14" s="334">
        <v>111</v>
      </c>
      <c r="O14" s="335">
        <v>50</v>
      </c>
      <c r="P14" s="333">
        <v>161</v>
      </c>
      <c r="Q14" s="334">
        <v>105</v>
      </c>
      <c r="R14" s="335">
        <v>58</v>
      </c>
      <c r="S14" s="333">
        <v>163</v>
      </c>
      <c r="T14" s="334">
        <v>135</v>
      </c>
      <c r="U14" s="335">
        <v>79</v>
      </c>
      <c r="V14" s="333">
        <v>214</v>
      </c>
      <c r="W14" s="334">
        <v>124</v>
      </c>
      <c r="X14" s="335">
        <v>77</v>
      </c>
      <c r="Y14" s="333">
        <v>201</v>
      </c>
      <c r="Z14" s="334">
        <v>134</v>
      </c>
      <c r="AA14" s="335">
        <v>67</v>
      </c>
      <c r="AB14" s="333">
        <v>201</v>
      </c>
      <c r="AH14" s="218"/>
    </row>
    <row r="15" spans="1:34" ht="11.25">
      <c r="A15" s="218" t="s">
        <v>240</v>
      </c>
      <c r="B15" s="336">
        <v>29</v>
      </c>
      <c r="C15" s="337">
        <v>17</v>
      </c>
      <c r="D15" s="337">
        <v>46</v>
      </c>
      <c r="E15" s="338">
        <v>36</v>
      </c>
      <c r="F15" s="339">
        <v>19</v>
      </c>
      <c r="G15" s="339">
        <v>55</v>
      </c>
      <c r="H15" s="338">
        <v>21</v>
      </c>
      <c r="I15" s="339">
        <v>35</v>
      </c>
      <c r="J15" s="339">
        <v>56</v>
      </c>
      <c r="K15" s="338">
        <v>84</v>
      </c>
      <c r="L15" s="339">
        <v>64</v>
      </c>
      <c r="M15" s="333">
        <v>148</v>
      </c>
      <c r="N15" s="338">
        <v>107</v>
      </c>
      <c r="O15" s="339">
        <v>41</v>
      </c>
      <c r="P15" s="333">
        <v>148</v>
      </c>
      <c r="Q15" s="338">
        <v>103</v>
      </c>
      <c r="R15" s="339">
        <v>43</v>
      </c>
      <c r="S15" s="333">
        <v>146</v>
      </c>
      <c r="T15" s="338">
        <v>109</v>
      </c>
      <c r="U15" s="339">
        <v>58</v>
      </c>
      <c r="V15" s="333">
        <v>167</v>
      </c>
      <c r="W15" s="338">
        <v>131</v>
      </c>
      <c r="X15" s="339">
        <v>73</v>
      </c>
      <c r="Y15" s="333">
        <v>204</v>
      </c>
      <c r="Z15" s="338">
        <v>119</v>
      </c>
      <c r="AA15" s="339">
        <v>73</v>
      </c>
      <c r="AB15" s="333">
        <v>192</v>
      </c>
      <c r="AH15" s="218"/>
    </row>
    <row r="16" spans="1:256" ht="12">
      <c r="A16" s="220" t="s">
        <v>7</v>
      </c>
      <c r="B16" s="340">
        <v>153</v>
      </c>
      <c r="C16" s="341">
        <v>141</v>
      </c>
      <c r="D16" s="341">
        <v>294</v>
      </c>
      <c r="E16" s="340">
        <v>170</v>
      </c>
      <c r="F16" s="341">
        <v>154</v>
      </c>
      <c r="G16" s="341">
        <v>324</v>
      </c>
      <c r="H16" s="340">
        <v>169</v>
      </c>
      <c r="I16" s="341">
        <v>173</v>
      </c>
      <c r="J16" s="341">
        <v>342</v>
      </c>
      <c r="K16" s="340">
        <v>632</v>
      </c>
      <c r="L16" s="341">
        <v>363</v>
      </c>
      <c r="M16" s="342">
        <v>995</v>
      </c>
      <c r="N16" s="340">
        <v>670</v>
      </c>
      <c r="O16" s="341">
        <v>357</v>
      </c>
      <c r="P16" s="342">
        <v>1027</v>
      </c>
      <c r="Q16" s="340">
        <v>679</v>
      </c>
      <c r="R16" s="341">
        <v>363</v>
      </c>
      <c r="S16" s="342">
        <v>1042</v>
      </c>
      <c r="T16" s="340">
        <v>801</v>
      </c>
      <c r="U16" s="341">
        <v>393</v>
      </c>
      <c r="V16" s="342">
        <v>1194</v>
      </c>
      <c r="W16" s="340">
        <v>847</v>
      </c>
      <c r="X16" s="341">
        <v>453</v>
      </c>
      <c r="Y16" s="342">
        <v>1300</v>
      </c>
      <c r="Z16" s="340">
        <f>SUM(Z7:Z15)</f>
        <v>845</v>
      </c>
      <c r="AA16" s="341">
        <f>SUM(AA7:AA15)</f>
        <v>488</v>
      </c>
      <c r="AB16" s="342">
        <f>SUM(AB7:AB15)</f>
        <v>1333</v>
      </c>
      <c r="AC16" s="343"/>
      <c r="AD16" s="343"/>
      <c r="AE16" s="343"/>
      <c r="AF16" s="343"/>
      <c r="AG16" s="343"/>
      <c r="AH16" s="218"/>
      <c r="AI16" s="343"/>
      <c r="AJ16" s="343"/>
      <c r="AK16" s="343"/>
      <c r="AL16" s="343"/>
      <c r="AM16" s="343"/>
      <c r="AN16" s="343"/>
      <c r="AO16" s="343"/>
      <c r="AP16" s="343"/>
      <c r="AQ16" s="343"/>
      <c r="AR16" s="343"/>
      <c r="AS16" s="343"/>
      <c r="AT16" s="343"/>
      <c r="AU16" s="343"/>
      <c r="AV16" s="343"/>
      <c r="AW16" s="343"/>
      <c r="AX16" s="343"/>
      <c r="AY16" s="343"/>
      <c r="AZ16" s="343"/>
      <c r="BA16" s="343"/>
      <c r="BB16" s="343"/>
      <c r="BC16" s="343"/>
      <c r="BD16" s="343"/>
      <c r="BE16" s="343"/>
      <c r="BF16" s="343"/>
      <c r="BG16" s="343"/>
      <c r="BH16" s="343"/>
      <c r="BI16" s="343"/>
      <c r="BJ16" s="343"/>
      <c r="BK16" s="343"/>
      <c r="BL16" s="343"/>
      <c r="BM16" s="343"/>
      <c r="BN16" s="343"/>
      <c r="BO16" s="343"/>
      <c r="BP16" s="343"/>
      <c r="BQ16" s="343"/>
      <c r="BR16" s="343"/>
      <c r="BS16" s="343"/>
      <c r="BT16" s="343"/>
      <c r="BU16" s="343"/>
      <c r="BV16" s="343"/>
      <c r="BW16" s="343"/>
      <c r="BX16" s="343"/>
      <c r="BY16" s="343"/>
      <c r="BZ16" s="343"/>
      <c r="CA16" s="343"/>
      <c r="CB16" s="343"/>
      <c r="CC16" s="343"/>
      <c r="CD16" s="343"/>
      <c r="CE16" s="343"/>
      <c r="CF16" s="343"/>
      <c r="CG16" s="343"/>
      <c r="CH16" s="343"/>
      <c r="CI16" s="343"/>
      <c r="CJ16" s="343"/>
      <c r="CK16" s="343"/>
      <c r="CL16" s="343"/>
      <c r="CM16" s="343"/>
      <c r="CN16" s="343"/>
      <c r="CO16" s="343"/>
      <c r="CP16" s="343"/>
      <c r="CQ16" s="343"/>
      <c r="CR16" s="343"/>
      <c r="CS16" s="343"/>
      <c r="CT16" s="343"/>
      <c r="CU16" s="343"/>
      <c r="CV16" s="343"/>
      <c r="CW16" s="343"/>
      <c r="CX16" s="343"/>
      <c r="CY16" s="343"/>
      <c r="CZ16" s="343"/>
      <c r="DA16" s="343"/>
      <c r="DB16" s="343"/>
      <c r="DC16" s="343"/>
      <c r="DD16" s="343"/>
      <c r="DE16" s="343"/>
      <c r="DF16" s="343"/>
      <c r="DG16" s="343"/>
      <c r="DH16" s="343"/>
      <c r="DI16" s="343"/>
      <c r="DJ16" s="343"/>
      <c r="DK16" s="343"/>
      <c r="DL16" s="343"/>
      <c r="DM16" s="343"/>
      <c r="DN16" s="343"/>
      <c r="DO16" s="343"/>
      <c r="DP16" s="343"/>
      <c r="DQ16" s="343"/>
      <c r="DR16" s="343"/>
      <c r="DS16" s="343"/>
      <c r="DT16" s="343"/>
      <c r="DU16" s="343"/>
      <c r="DV16" s="343"/>
      <c r="DW16" s="343"/>
      <c r="DX16" s="343"/>
      <c r="DY16" s="343"/>
      <c r="DZ16" s="343"/>
      <c r="EA16" s="343"/>
      <c r="EB16" s="343"/>
      <c r="EC16" s="343"/>
      <c r="ED16" s="343"/>
      <c r="EE16" s="343"/>
      <c r="EF16" s="343"/>
      <c r="EG16" s="343"/>
      <c r="EH16" s="343"/>
      <c r="EI16" s="343"/>
      <c r="EJ16" s="343"/>
      <c r="EK16" s="343"/>
      <c r="EL16" s="343"/>
      <c r="EM16" s="343"/>
      <c r="EN16" s="343"/>
      <c r="EO16" s="343"/>
      <c r="EP16" s="343"/>
      <c r="EQ16" s="343"/>
      <c r="ER16" s="343"/>
      <c r="ES16" s="343"/>
      <c r="ET16" s="343"/>
      <c r="EU16" s="343"/>
      <c r="EV16" s="343"/>
      <c r="EW16" s="343"/>
      <c r="EX16" s="343"/>
      <c r="EY16" s="343"/>
      <c r="EZ16" s="343"/>
      <c r="FA16" s="343"/>
      <c r="FB16" s="343"/>
      <c r="FC16" s="343"/>
      <c r="FD16" s="343"/>
      <c r="FE16" s="343"/>
      <c r="FF16" s="343"/>
      <c r="FG16" s="343"/>
      <c r="FH16" s="343"/>
      <c r="FI16" s="343"/>
      <c r="FJ16" s="343"/>
      <c r="FK16" s="343"/>
      <c r="FL16" s="343"/>
      <c r="FM16" s="343"/>
      <c r="FN16" s="343"/>
      <c r="FO16" s="343"/>
      <c r="FP16" s="343"/>
      <c r="FQ16" s="343"/>
      <c r="FR16" s="343"/>
      <c r="FS16" s="343"/>
      <c r="FT16" s="343"/>
      <c r="FU16" s="343"/>
      <c r="FV16" s="343"/>
      <c r="FW16" s="343"/>
      <c r="FX16" s="343"/>
      <c r="FY16" s="343"/>
      <c r="FZ16" s="343"/>
      <c r="GA16" s="343"/>
      <c r="GB16" s="343"/>
      <c r="GC16" s="343"/>
      <c r="GD16" s="343"/>
      <c r="GE16" s="343"/>
      <c r="GF16" s="343"/>
      <c r="GG16" s="343"/>
      <c r="GH16" s="343"/>
      <c r="GI16" s="343"/>
      <c r="GJ16" s="343"/>
      <c r="GK16" s="343"/>
      <c r="GL16" s="343"/>
      <c r="GM16" s="343"/>
      <c r="GN16" s="343"/>
      <c r="GO16" s="343"/>
      <c r="GP16" s="343"/>
      <c r="GQ16" s="343"/>
      <c r="GR16" s="343"/>
      <c r="GS16" s="343"/>
      <c r="GT16" s="343"/>
      <c r="GU16" s="343"/>
      <c r="GV16" s="343"/>
      <c r="GW16" s="343"/>
      <c r="GX16" s="343"/>
      <c r="GY16" s="343"/>
      <c r="GZ16" s="343"/>
      <c r="HA16" s="343"/>
      <c r="HB16" s="343"/>
      <c r="HC16" s="343"/>
      <c r="HD16" s="343"/>
      <c r="HE16" s="343"/>
      <c r="HF16" s="343"/>
      <c r="HG16" s="343"/>
      <c r="HH16" s="343"/>
      <c r="HI16" s="343"/>
      <c r="HJ16" s="343"/>
      <c r="HK16" s="343"/>
      <c r="HL16" s="343"/>
      <c r="HM16" s="343"/>
      <c r="HN16" s="343"/>
      <c r="HO16" s="343"/>
      <c r="HP16" s="343"/>
      <c r="HQ16" s="343"/>
      <c r="HR16" s="343"/>
      <c r="HS16" s="343"/>
      <c r="HT16" s="343"/>
      <c r="HU16" s="343"/>
      <c r="HV16" s="343"/>
      <c r="HW16" s="343"/>
      <c r="HX16" s="343"/>
      <c r="HY16" s="343"/>
      <c r="HZ16" s="343"/>
      <c r="IA16" s="343"/>
      <c r="IB16" s="343"/>
      <c r="IC16" s="343"/>
      <c r="ID16" s="343"/>
      <c r="IE16" s="343"/>
      <c r="IF16" s="343"/>
      <c r="IG16" s="343"/>
      <c r="IH16" s="343"/>
      <c r="II16" s="343"/>
      <c r="IJ16" s="343"/>
      <c r="IK16" s="343"/>
      <c r="IL16" s="343"/>
      <c r="IM16" s="343"/>
      <c r="IN16" s="343"/>
      <c r="IO16" s="343"/>
      <c r="IP16" s="343"/>
      <c r="IQ16" s="343"/>
      <c r="IR16" s="343"/>
      <c r="IS16" s="343"/>
      <c r="IT16" s="343"/>
      <c r="IU16" s="343"/>
      <c r="IV16" s="343"/>
    </row>
    <row r="17" ht="11.25">
      <c r="AH17" s="218"/>
    </row>
    <row r="18" ht="11.25">
      <c r="AH18" s="218"/>
    </row>
    <row r="19" spans="1:34" ht="12">
      <c r="A19" s="429" t="s">
        <v>241</v>
      </c>
      <c r="B19" s="429"/>
      <c r="C19" s="429"/>
      <c r="D19" s="429"/>
      <c r="E19" s="429"/>
      <c r="F19" s="429"/>
      <c r="G19" s="429"/>
      <c r="H19" s="429"/>
      <c r="I19" s="429"/>
      <c r="J19" s="429"/>
      <c r="K19" s="429"/>
      <c r="L19" s="429"/>
      <c r="M19" s="429"/>
      <c r="N19" s="429"/>
      <c r="O19" s="429"/>
      <c r="P19" s="429"/>
      <c r="Q19" s="429"/>
      <c r="R19" s="429"/>
      <c r="S19" s="429"/>
      <c r="T19" s="429"/>
      <c r="U19" s="429"/>
      <c r="V19" s="429"/>
      <c r="W19" s="429"/>
      <c r="X19" s="429"/>
      <c r="Y19" s="429"/>
      <c r="Z19" s="429"/>
      <c r="AA19" s="429"/>
      <c r="AB19" s="429"/>
      <c r="AH19" s="218"/>
    </row>
    <row r="20" spans="1:34" ht="12" thickBot="1">
      <c r="A20" s="219"/>
      <c r="AH20" s="218"/>
    </row>
    <row r="21" spans="1:28" ht="11.25">
      <c r="A21" s="330"/>
      <c r="B21" s="423" t="s">
        <v>223</v>
      </c>
      <c r="C21" s="424"/>
      <c r="D21" s="424"/>
      <c r="E21" s="423" t="s">
        <v>224</v>
      </c>
      <c r="F21" s="424"/>
      <c r="G21" s="424"/>
      <c r="H21" s="423" t="s">
        <v>225</v>
      </c>
      <c r="I21" s="424"/>
      <c r="J21" s="424"/>
      <c r="K21" s="423" t="s">
        <v>226</v>
      </c>
      <c r="L21" s="424"/>
      <c r="M21" s="424"/>
      <c r="N21" s="423" t="s">
        <v>227</v>
      </c>
      <c r="O21" s="424"/>
      <c r="P21" s="424"/>
      <c r="Q21" s="423" t="s">
        <v>228</v>
      </c>
      <c r="R21" s="424"/>
      <c r="S21" s="424"/>
      <c r="T21" s="423" t="s">
        <v>229</v>
      </c>
      <c r="U21" s="424"/>
      <c r="V21" s="424"/>
      <c r="W21" s="423" t="s">
        <v>230</v>
      </c>
      <c r="X21" s="424"/>
      <c r="Y21" s="424"/>
      <c r="Z21" s="423" t="s">
        <v>231</v>
      </c>
      <c r="AA21" s="424"/>
      <c r="AB21" s="424"/>
    </row>
    <row r="22" spans="1:28" ht="11.25">
      <c r="A22" s="331"/>
      <c r="B22" s="222" t="s">
        <v>51</v>
      </c>
      <c r="C22" s="221" t="s">
        <v>52</v>
      </c>
      <c r="D22" s="221" t="s">
        <v>53</v>
      </c>
      <c r="E22" s="222" t="s">
        <v>51</v>
      </c>
      <c r="F22" s="221" t="s">
        <v>52</v>
      </c>
      <c r="G22" s="221" t="s">
        <v>53</v>
      </c>
      <c r="H22" s="222" t="s">
        <v>51</v>
      </c>
      <c r="I22" s="221" t="s">
        <v>52</v>
      </c>
      <c r="J22" s="221" t="s">
        <v>53</v>
      </c>
      <c r="K22" s="222" t="s">
        <v>51</v>
      </c>
      <c r="L22" s="221" t="s">
        <v>52</v>
      </c>
      <c r="M22" s="221" t="s">
        <v>53</v>
      </c>
      <c r="N22" s="222" t="s">
        <v>51</v>
      </c>
      <c r="O22" s="221" t="s">
        <v>52</v>
      </c>
      <c r="P22" s="221" t="s">
        <v>53</v>
      </c>
      <c r="Q22" s="222" t="s">
        <v>51</v>
      </c>
      <c r="R22" s="221" t="s">
        <v>52</v>
      </c>
      <c r="S22" s="221" t="s">
        <v>53</v>
      </c>
      <c r="T22" s="222" t="s">
        <v>51</v>
      </c>
      <c r="U22" s="221" t="s">
        <v>52</v>
      </c>
      <c r="V22" s="221" t="s">
        <v>53</v>
      </c>
      <c r="W22" s="222" t="s">
        <v>51</v>
      </c>
      <c r="X22" s="221" t="s">
        <v>52</v>
      </c>
      <c r="Y22" s="221" t="s">
        <v>53</v>
      </c>
      <c r="Z22" s="222" t="s">
        <v>51</v>
      </c>
      <c r="AA22" s="221" t="s">
        <v>52</v>
      </c>
      <c r="AB22" s="221" t="s">
        <v>53</v>
      </c>
    </row>
    <row r="23" spans="1:28" ht="11.25">
      <c r="A23" s="218" t="s">
        <v>242</v>
      </c>
      <c r="B23" s="284">
        <v>34</v>
      </c>
      <c r="C23" s="344">
        <v>20</v>
      </c>
      <c r="D23" s="344">
        <v>54</v>
      </c>
      <c r="E23" s="284">
        <v>26</v>
      </c>
      <c r="F23" s="344">
        <v>25</v>
      </c>
      <c r="G23" s="344">
        <v>51</v>
      </c>
      <c r="H23" s="284">
        <v>39</v>
      </c>
      <c r="I23" s="344">
        <v>23</v>
      </c>
      <c r="J23" s="344">
        <v>62</v>
      </c>
      <c r="K23" s="284">
        <v>97</v>
      </c>
      <c r="L23" s="344">
        <v>61</v>
      </c>
      <c r="M23" s="344">
        <v>158</v>
      </c>
      <c r="N23" s="345">
        <v>103</v>
      </c>
      <c r="O23" s="346">
        <v>76</v>
      </c>
      <c r="P23" s="346">
        <v>179</v>
      </c>
      <c r="Q23" s="345">
        <v>107</v>
      </c>
      <c r="R23" s="346">
        <v>63</v>
      </c>
      <c r="S23" s="346">
        <v>170</v>
      </c>
      <c r="T23" s="345">
        <v>121</v>
      </c>
      <c r="U23" s="346">
        <v>67</v>
      </c>
      <c r="V23" s="346">
        <v>188</v>
      </c>
      <c r="W23" s="345">
        <v>132</v>
      </c>
      <c r="X23" s="346">
        <v>81</v>
      </c>
      <c r="Y23" s="346">
        <v>213</v>
      </c>
      <c r="Z23" s="332">
        <v>135</v>
      </c>
      <c r="AA23" s="333">
        <v>107</v>
      </c>
      <c r="AB23" s="333">
        <v>242</v>
      </c>
    </row>
    <row r="24" spans="1:256" ht="11.25">
      <c r="A24" s="218" t="s">
        <v>243</v>
      </c>
      <c r="B24" s="284">
        <v>35</v>
      </c>
      <c r="C24" s="344">
        <v>25</v>
      </c>
      <c r="D24" s="344">
        <v>60</v>
      </c>
      <c r="E24" s="284">
        <v>37</v>
      </c>
      <c r="F24" s="344">
        <v>21</v>
      </c>
      <c r="G24" s="344">
        <v>58</v>
      </c>
      <c r="H24" s="284">
        <v>30</v>
      </c>
      <c r="I24" s="344">
        <v>25</v>
      </c>
      <c r="J24" s="344">
        <v>55</v>
      </c>
      <c r="K24" s="284">
        <v>127</v>
      </c>
      <c r="L24" s="344">
        <v>58</v>
      </c>
      <c r="M24" s="344">
        <v>185</v>
      </c>
      <c r="N24" s="345">
        <v>141</v>
      </c>
      <c r="O24" s="346">
        <v>72</v>
      </c>
      <c r="P24" s="346">
        <v>213</v>
      </c>
      <c r="Q24" s="345">
        <v>113</v>
      </c>
      <c r="R24" s="346">
        <v>81</v>
      </c>
      <c r="S24" s="346">
        <v>194</v>
      </c>
      <c r="T24" s="345">
        <v>133</v>
      </c>
      <c r="U24" s="346">
        <v>78</v>
      </c>
      <c r="V24" s="346">
        <v>211</v>
      </c>
      <c r="W24" s="345">
        <v>144</v>
      </c>
      <c r="X24" s="346">
        <v>82</v>
      </c>
      <c r="Y24" s="346">
        <v>226</v>
      </c>
      <c r="Z24" s="332">
        <v>149</v>
      </c>
      <c r="AA24" s="333">
        <v>94</v>
      </c>
      <c r="AB24" s="333">
        <v>243</v>
      </c>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8"/>
      <c r="BP24" s="218"/>
      <c r="BQ24" s="218"/>
      <c r="BR24" s="218"/>
      <c r="BS24" s="218"/>
      <c r="BT24" s="218"/>
      <c r="BU24" s="218"/>
      <c r="BV24" s="218"/>
      <c r="BW24" s="218"/>
      <c r="BX24" s="218"/>
      <c r="BY24" s="218"/>
      <c r="BZ24" s="218"/>
      <c r="CA24" s="218"/>
      <c r="CB24" s="218"/>
      <c r="CC24" s="218"/>
      <c r="CD24" s="218"/>
      <c r="CE24" s="218"/>
      <c r="CF24" s="218"/>
      <c r="CG24" s="218"/>
      <c r="CH24" s="218"/>
      <c r="CI24" s="218"/>
      <c r="CJ24" s="218"/>
      <c r="CK24" s="218"/>
      <c r="CL24" s="218"/>
      <c r="CM24" s="218"/>
      <c r="CN24" s="218"/>
      <c r="CO24" s="218"/>
      <c r="CP24" s="218"/>
      <c r="CQ24" s="218"/>
      <c r="CR24" s="218"/>
      <c r="CS24" s="218"/>
      <c r="CT24" s="218"/>
      <c r="CU24" s="218"/>
      <c r="CV24" s="218"/>
      <c r="CW24" s="218"/>
      <c r="CX24" s="218"/>
      <c r="CY24" s="218"/>
      <c r="CZ24" s="218"/>
      <c r="DA24" s="218"/>
      <c r="DB24" s="218"/>
      <c r="DC24" s="218"/>
      <c r="DD24" s="218"/>
      <c r="DE24" s="218"/>
      <c r="DF24" s="218"/>
      <c r="DG24" s="218"/>
      <c r="DH24" s="218"/>
      <c r="DI24" s="218"/>
      <c r="DJ24" s="218"/>
      <c r="DK24" s="218"/>
      <c r="DL24" s="218"/>
      <c r="DM24" s="218"/>
      <c r="DN24" s="218"/>
      <c r="DO24" s="218"/>
      <c r="DP24" s="218"/>
      <c r="DQ24" s="218"/>
      <c r="DR24" s="218"/>
      <c r="DS24" s="218"/>
      <c r="DT24" s="218"/>
      <c r="DU24" s="218"/>
      <c r="DV24" s="218"/>
      <c r="DW24" s="218"/>
      <c r="DX24" s="218"/>
      <c r="DY24" s="218"/>
      <c r="DZ24" s="218"/>
      <c r="EA24" s="218"/>
      <c r="EB24" s="218"/>
      <c r="EC24" s="218"/>
      <c r="ED24" s="218"/>
      <c r="EE24" s="218"/>
      <c r="EF24" s="218"/>
      <c r="EG24" s="218"/>
      <c r="EH24" s="218"/>
      <c r="EI24" s="218"/>
      <c r="EJ24" s="218"/>
      <c r="EK24" s="218"/>
      <c r="EL24" s="218"/>
      <c r="EM24" s="218"/>
      <c r="EN24" s="218"/>
      <c r="EO24" s="218"/>
      <c r="EP24" s="218"/>
      <c r="EQ24" s="218"/>
      <c r="ER24" s="218"/>
      <c r="ES24" s="218"/>
      <c r="ET24" s="218"/>
      <c r="EU24" s="218"/>
      <c r="EV24" s="218"/>
      <c r="EW24" s="218"/>
      <c r="EX24" s="218"/>
      <c r="EY24" s="218"/>
      <c r="EZ24" s="218"/>
      <c r="FA24" s="218"/>
      <c r="FB24" s="218"/>
      <c r="FC24" s="218"/>
      <c r="FD24" s="218"/>
      <c r="FE24" s="218"/>
      <c r="FF24" s="218"/>
      <c r="FG24" s="218"/>
      <c r="FH24" s="218"/>
      <c r="FI24" s="218"/>
      <c r="FJ24" s="218"/>
      <c r="FK24" s="218"/>
      <c r="FL24" s="218"/>
      <c r="FM24" s="218"/>
      <c r="FN24" s="218"/>
      <c r="FO24" s="218"/>
      <c r="FP24" s="218"/>
      <c r="FQ24" s="218"/>
      <c r="FR24" s="218"/>
      <c r="FS24" s="218"/>
      <c r="FT24" s="218"/>
      <c r="FU24" s="218"/>
      <c r="FV24" s="218"/>
      <c r="FW24" s="218"/>
      <c r="FX24" s="218"/>
      <c r="FY24" s="218"/>
      <c r="FZ24" s="218"/>
      <c r="GA24" s="218"/>
      <c r="GB24" s="218"/>
      <c r="GC24" s="218"/>
      <c r="GD24" s="218"/>
      <c r="GE24" s="218"/>
      <c r="GF24" s="218"/>
      <c r="GG24" s="218"/>
      <c r="GH24" s="218"/>
      <c r="GI24" s="218"/>
      <c r="GJ24" s="218"/>
      <c r="GK24" s="218"/>
      <c r="GL24" s="218"/>
      <c r="GM24" s="218"/>
      <c r="GN24" s="218"/>
      <c r="GO24" s="218"/>
      <c r="GP24" s="218"/>
      <c r="GQ24" s="218"/>
      <c r="GR24" s="218"/>
      <c r="GS24" s="218"/>
      <c r="GT24" s="218"/>
      <c r="GU24" s="218"/>
      <c r="GV24" s="218"/>
      <c r="GW24" s="218"/>
      <c r="GX24" s="218"/>
      <c r="GY24" s="218"/>
      <c r="GZ24" s="218"/>
      <c r="HA24" s="218"/>
      <c r="HB24" s="218"/>
      <c r="HC24" s="218"/>
      <c r="HD24" s="218"/>
      <c r="HE24" s="218"/>
      <c r="HF24" s="218"/>
      <c r="HG24" s="218"/>
      <c r="HH24" s="218"/>
      <c r="HI24" s="218"/>
      <c r="HJ24" s="218"/>
      <c r="HK24" s="218"/>
      <c r="HL24" s="218"/>
      <c r="HM24" s="218"/>
      <c r="HN24" s="218"/>
      <c r="HO24" s="218"/>
      <c r="HP24" s="218"/>
      <c r="HQ24" s="218"/>
      <c r="HR24" s="218"/>
      <c r="HS24" s="218"/>
      <c r="HT24" s="218"/>
      <c r="HU24" s="218"/>
      <c r="HV24" s="218"/>
      <c r="HW24" s="218"/>
      <c r="HX24" s="218"/>
      <c r="HY24" s="218"/>
      <c r="HZ24" s="218"/>
      <c r="IA24" s="218"/>
      <c r="IB24" s="218"/>
      <c r="IC24" s="218"/>
      <c r="ID24" s="218"/>
      <c r="IE24" s="218"/>
      <c r="IF24" s="218"/>
      <c r="IG24" s="218"/>
      <c r="IH24" s="218"/>
      <c r="II24" s="218"/>
      <c r="IJ24" s="218"/>
      <c r="IK24" s="218"/>
      <c r="IL24" s="218"/>
      <c r="IM24" s="218"/>
      <c r="IN24" s="218"/>
      <c r="IO24" s="218"/>
      <c r="IP24" s="218"/>
      <c r="IQ24" s="218"/>
      <c r="IR24" s="218"/>
      <c r="IS24" s="218"/>
      <c r="IT24" s="218"/>
      <c r="IU24" s="218"/>
      <c r="IV24" s="218"/>
    </row>
    <row r="25" spans="1:28" ht="11.25">
      <c r="A25" s="218" t="s">
        <v>244</v>
      </c>
      <c r="B25" s="284">
        <v>50</v>
      </c>
      <c r="C25" s="344">
        <v>32</v>
      </c>
      <c r="D25" s="344">
        <v>82</v>
      </c>
      <c r="E25" s="284">
        <v>54</v>
      </c>
      <c r="F25" s="344">
        <v>44</v>
      </c>
      <c r="G25" s="344">
        <v>98</v>
      </c>
      <c r="H25" s="284">
        <v>58</v>
      </c>
      <c r="I25" s="344">
        <v>31</v>
      </c>
      <c r="J25" s="344">
        <v>89</v>
      </c>
      <c r="K25" s="284">
        <v>112</v>
      </c>
      <c r="L25" s="344">
        <v>79</v>
      </c>
      <c r="M25" s="344">
        <v>191</v>
      </c>
      <c r="N25" s="284">
        <v>140</v>
      </c>
      <c r="O25" s="344">
        <v>76</v>
      </c>
      <c r="P25" s="346">
        <v>216</v>
      </c>
      <c r="Q25" s="284">
        <v>147</v>
      </c>
      <c r="R25" s="344">
        <v>78</v>
      </c>
      <c r="S25" s="346">
        <v>225</v>
      </c>
      <c r="T25" s="284">
        <v>93</v>
      </c>
      <c r="U25" s="344">
        <v>91</v>
      </c>
      <c r="V25" s="346">
        <v>184</v>
      </c>
      <c r="W25" s="284">
        <v>102</v>
      </c>
      <c r="X25" s="344">
        <v>83</v>
      </c>
      <c r="Y25" s="346">
        <v>185</v>
      </c>
      <c r="Z25" s="334">
        <v>115</v>
      </c>
      <c r="AA25" s="335">
        <v>88</v>
      </c>
      <c r="AB25" s="333">
        <v>203</v>
      </c>
    </row>
    <row r="26" spans="1:28" ht="11.25">
      <c r="A26" s="218" t="s">
        <v>245</v>
      </c>
      <c r="B26" s="284">
        <v>57</v>
      </c>
      <c r="C26" s="344">
        <v>40</v>
      </c>
      <c r="D26" s="344">
        <v>97</v>
      </c>
      <c r="E26" s="284">
        <v>62</v>
      </c>
      <c r="F26" s="344">
        <v>41</v>
      </c>
      <c r="G26" s="344">
        <v>103</v>
      </c>
      <c r="H26" s="284">
        <v>50</v>
      </c>
      <c r="I26" s="344">
        <v>65</v>
      </c>
      <c r="J26" s="344">
        <v>115</v>
      </c>
      <c r="K26" s="284">
        <v>136</v>
      </c>
      <c r="L26" s="344">
        <v>94</v>
      </c>
      <c r="M26" s="344">
        <v>230</v>
      </c>
      <c r="N26" s="284">
        <v>133</v>
      </c>
      <c r="O26" s="344">
        <v>106</v>
      </c>
      <c r="P26" s="346">
        <v>239</v>
      </c>
      <c r="Q26" s="284">
        <v>150</v>
      </c>
      <c r="R26" s="344">
        <v>86</v>
      </c>
      <c r="S26" s="346">
        <v>236</v>
      </c>
      <c r="T26" s="284">
        <v>148</v>
      </c>
      <c r="U26" s="344">
        <v>100</v>
      </c>
      <c r="V26" s="346">
        <v>248</v>
      </c>
      <c r="W26" s="284">
        <v>108</v>
      </c>
      <c r="X26" s="344">
        <v>115</v>
      </c>
      <c r="Y26" s="346">
        <v>223</v>
      </c>
      <c r="Z26" s="334">
        <v>140</v>
      </c>
      <c r="AA26" s="335">
        <v>113</v>
      </c>
      <c r="AB26" s="333">
        <v>253</v>
      </c>
    </row>
    <row r="27" spans="1:28" ht="11.25">
      <c r="A27" s="218" t="s">
        <v>246</v>
      </c>
      <c r="B27" s="284">
        <v>67</v>
      </c>
      <c r="C27" s="344">
        <v>80</v>
      </c>
      <c r="D27" s="344">
        <v>147</v>
      </c>
      <c r="E27" s="284">
        <v>73</v>
      </c>
      <c r="F27" s="344">
        <v>85</v>
      </c>
      <c r="G27" s="344">
        <v>158</v>
      </c>
      <c r="H27" s="284">
        <v>100</v>
      </c>
      <c r="I27" s="344">
        <v>75</v>
      </c>
      <c r="J27" s="344">
        <v>175</v>
      </c>
      <c r="K27" s="284">
        <v>136</v>
      </c>
      <c r="L27" s="344">
        <v>131</v>
      </c>
      <c r="M27" s="344">
        <v>267</v>
      </c>
      <c r="N27" s="284">
        <v>161</v>
      </c>
      <c r="O27" s="344">
        <v>125</v>
      </c>
      <c r="P27" s="346">
        <v>286</v>
      </c>
      <c r="Q27" s="284">
        <v>136</v>
      </c>
      <c r="R27" s="344">
        <v>145</v>
      </c>
      <c r="S27" s="346">
        <v>281</v>
      </c>
      <c r="T27" s="284">
        <v>162</v>
      </c>
      <c r="U27" s="344">
        <v>139</v>
      </c>
      <c r="V27" s="346">
        <v>301</v>
      </c>
      <c r="W27" s="284">
        <v>181</v>
      </c>
      <c r="X27" s="344">
        <v>144</v>
      </c>
      <c r="Y27" s="346">
        <v>325</v>
      </c>
      <c r="Z27" s="334">
        <v>145</v>
      </c>
      <c r="AA27" s="335">
        <v>172</v>
      </c>
      <c r="AB27" s="333">
        <v>317</v>
      </c>
    </row>
    <row r="28" spans="1:28" ht="11.25">
      <c r="A28" s="218" t="s">
        <v>247</v>
      </c>
      <c r="B28" s="347">
        <v>101</v>
      </c>
      <c r="C28" s="348">
        <v>102</v>
      </c>
      <c r="D28" s="348">
        <v>203</v>
      </c>
      <c r="E28" s="347">
        <v>87</v>
      </c>
      <c r="F28" s="348">
        <v>95</v>
      </c>
      <c r="G28" s="348">
        <v>182</v>
      </c>
      <c r="H28" s="347">
        <v>114</v>
      </c>
      <c r="I28" s="348">
        <v>133</v>
      </c>
      <c r="J28" s="348">
        <v>247</v>
      </c>
      <c r="K28" s="347">
        <v>178</v>
      </c>
      <c r="L28" s="348">
        <v>141</v>
      </c>
      <c r="M28" s="348">
        <v>319</v>
      </c>
      <c r="N28" s="347">
        <v>170</v>
      </c>
      <c r="O28" s="348">
        <v>149</v>
      </c>
      <c r="P28" s="346">
        <v>319</v>
      </c>
      <c r="Q28" s="347">
        <v>159</v>
      </c>
      <c r="R28" s="348">
        <v>135</v>
      </c>
      <c r="S28" s="346">
        <v>294</v>
      </c>
      <c r="T28" s="347">
        <v>177</v>
      </c>
      <c r="U28" s="348">
        <v>168</v>
      </c>
      <c r="V28" s="346">
        <v>345</v>
      </c>
      <c r="W28" s="347">
        <v>216</v>
      </c>
      <c r="X28" s="348">
        <v>199</v>
      </c>
      <c r="Y28" s="346">
        <v>415</v>
      </c>
      <c r="Z28" s="338">
        <v>237</v>
      </c>
      <c r="AA28" s="339">
        <v>222</v>
      </c>
      <c r="AB28" s="333">
        <v>459</v>
      </c>
    </row>
    <row r="29" spans="1:256" ht="12">
      <c r="A29" s="220" t="s">
        <v>7</v>
      </c>
      <c r="B29" s="349">
        <v>344</v>
      </c>
      <c r="C29" s="350">
        <v>299</v>
      </c>
      <c r="D29" s="350">
        <v>643</v>
      </c>
      <c r="E29" s="349">
        <v>339</v>
      </c>
      <c r="F29" s="350">
        <v>311</v>
      </c>
      <c r="G29" s="350">
        <v>650</v>
      </c>
      <c r="H29" s="349">
        <v>391</v>
      </c>
      <c r="I29" s="350">
        <v>352</v>
      </c>
      <c r="J29" s="350">
        <v>743</v>
      </c>
      <c r="K29" s="349">
        <v>786</v>
      </c>
      <c r="L29" s="350">
        <v>564</v>
      </c>
      <c r="M29" s="350">
        <v>1350</v>
      </c>
      <c r="N29" s="349">
        <v>848</v>
      </c>
      <c r="O29" s="350">
        <v>604</v>
      </c>
      <c r="P29" s="351">
        <v>1452</v>
      </c>
      <c r="Q29" s="349">
        <v>812</v>
      </c>
      <c r="R29" s="350">
        <v>588</v>
      </c>
      <c r="S29" s="351">
        <v>1400</v>
      </c>
      <c r="T29" s="349">
        <v>834</v>
      </c>
      <c r="U29" s="350">
        <v>643</v>
      </c>
      <c r="V29" s="351">
        <v>1477</v>
      </c>
      <c r="W29" s="349">
        <v>883</v>
      </c>
      <c r="X29" s="350">
        <v>704</v>
      </c>
      <c r="Y29" s="351">
        <v>1587</v>
      </c>
      <c r="Z29" s="340">
        <f>SUM(Z23:Z28)</f>
        <v>921</v>
      </c>
      <c r="AA29" s="341">
        <f>SUM(AA23:AA28)</f>
        <v>796</v>
      </c>
      <c r="AB29" s="342">
        <f>SUM(AB23:AB28)</f>
        <v>1717</v>
      </c>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343"/>
      <c r="AY29" s="343"/>
      <c r="AZ29" s="343"/>
      <c r="BA29" s="343"/>
      <c r="BB29" s="343"/>
      <c r="BC29" s="343"/>
      <c r="BD29" s="343"/>
      <c r="BE29" s="343"/>
      <c r="BF29" s="343"/>
      <c r="BG29" s="343"/>
      <c r="BH29" s="343"/>
      <c r="BI29" s="343"/>
      <c r="BJ29" s="343"/>
      <c r="BK29" s="343"/>
      <c r="BL29" s="343"/>
      <c r="BM29" s="343"/>
      <c r="BN29" s="343"/>
      <c r="BO29" s="343"/>
      <c r="BP29" s="343"/>
      <c r="BQ29" s="343"/>
      <c r="BR29" s="343"/>
      <c r="BS29" s="343"/>
      <c r="BT29" s="343"/>
      <c r="BU29" s="343"/>
      <c r="BV29" s="343"/>
      <c r="BW29" s="343"/>
      <c r="BX29" s="343"/>
      <c r="BY29" s="343"/>
      <c r="BZ29" s="343"/>
      <c r="CA29" s="343"/>
      <c r="CB29" s="343"/>
      <c r="CC29" s="343"/>
      <c r="CD29" s="343"/>
      <c r="CE29" s="343"/>
      <c r="CF29" s="343"/>
      <c r="CG29" s="343"/>
      <c r="CH29" s="343"/>
      <c r="CI29" s="343"/>
      <c r="CJ29" s="343"/>
      <c r="CK29" s="343"/>
      <c r="CL29" s="343"/>
      <c r="CM29" s="343"/>
      <c r="CN29" s="343"/>
      <c r="CO29" s="343"/>
      <c r="CP29" s="343"/>
      <c r="CQ29" s="343"/>
      <c r="CR29" s="343"/>
      <c r="CS29" s="343"/>
      <c r="CT29" s="343"/>
      <c r="CU29" s="343"/>
      <c r="CV29" s="343"/>
      <c r="CW29" s="343"/>
      <c r="CX29" s="343"/>
      <c r="CY29" s="343"/>
      <c r="CZ29" s="343"/>
      <c r="DA29" s="343"/>
      <c r="DB29" s="343"/>
      <c r="DC29" s="343"/>
      <c r="DD29" s="343"/>
      <c r="DE29" s="343"/>
      <c r="DF29" s="343"/>
      <c r="DG29" s="343"/>
      <c r="DH29" s="343"/>
      <c r="DI29" s="343"/>
      <c r="DJ29" s="343"/>
      <c r="DK29" s="343"/>
      <c r="DL29" s="343"/>
      <c r="DM29" s="343"/>
      <c r="DN29" s="343"/>
      <c r="DO29" s="343"/>
      <c r="DP29" s="343"/>
      <c r="DQ29" s="343"/>
      <c r="DR29" s="343"/>
      <c r="DS29" s="343"/>
      <c r="DT29" s="343"/>
      <c r="DU29" s="343"/>
      <c r="DV29" s="343"/>
      <c r="DW29" s="343"/>
      <c r="DX29" s="343"/>
      <c r="DY29" s="343"/>
      <c r="DZ29" s="343"/>
      <c r="EA29" s="343"/>
      <c r="EB29" s="343"/>
      <c r="EC29" s="343"/>
      <c r="ED29" s="343"/>
      <c r="EE29" s="343"/>
      <c r="EF29" s="343"/>
      <c r="EG29" s="343"/>
      <c r="EH29" s="343"/>
      <c r="EI29" s="343"/>
      <c r="EJ29" s="343"/>
      <c r="EK29" s="343"/>
      <c r="EL29" s="343"/>
      <c r="EM29" s="343"/>
      <c r="EN29" s="343"/>
      <c r="EO29" s="343"/>
      <c r="EP29" s="343"/>
      <c r="EQ29" s="343"/>
      <c r="ER29" s="343"/>
      <c r="ES29" s="343"/>
      <c r="ET29" s="343"/>
      <c r="EU29" s="343"/>
      <c r="EV29" s="343"/>
      <c r="EW29" s="343"/>
      <c r="EX29" s="343"/>
      <c r="EY29" s="343"/>
      <c r="EZ29" s="343"/>
      <c r="FA29" s="343"/>
      <c r="FB29" s="343"/>
      <c r="FC29" s="343"/>
      <c r="FD29" s="343"/>
      <c r="FE29" s="343"/>
      <c r="FF29" s="343"/>
      <c r="FG29" s="343"/>
      <c r="FH29" s="343"/>
      <c r="FI29" s="343"/>
      <c r="FJ29" s="343"/>
      <c r="FK29" s="343"/>
      <c r="FL29" s="343"/>
      <c r="FM29" s="343"/>
      <c r="FN29" s="343"/>
      <c r="FO29" s="343"/>
      <c r="FP29" s="343"/>
      <c r="FQ29" s="343"/>
      <c r="FR29" s="343"/>
      <c r="FS29" s="343"/>
      <c r="FT29" s="343"/>
      <c r="FU29" s="343"/>
      <c r="FV29" s="343"/>
      <c r="FW29" s="343"/>
      <c r="FX29" s="343"/>
      <c r="FY29" s="343"/>
      <c r="FZ29" s="343"/>
      <c r="GA29" s="343"/>
      <c r="GB29" s="343"/>
      <c r="GC29" s="343"/>
      <c r="GD29" s="343"/>
      <c r="GE29" s="343"/>
      <c r="GF29" s="343"/>
      <c r="GG29" s="343"/>
      <c r="GH29" s="343"/>
      <c r="GI29" s="343"/>
      <c r="GJ29" s="343"/>
      <c r="GK29" s="343"/>
      <c r="GL29" s="343"/>
      <c r="GM29" s="343"/>
      <c r="GN29" s="343"/>
      <c r="GO29" s="343"/>
      <c r="GP29" s="343"/>
      <c r="GQ29" s="343"/>
      <c r="GR29" s="343"/>
      <c r="GS29" s="343"/>
      <c r="GT29" s="343"/>
      <c r="GU29" s="343"/>
      <c r="GV29" s="343"/>
      <c r="GW29" s="343"/>
      <c r="GX29" s="343"/>
      <c r="GY29" s="343"/>
      <c r="GZ29" s="343"/>
      <c r="HA29" s="343"/>
      <c r="HB29" s="343"/>
      <c r="HC29" s="343"/>
      <c r="HD29" s="343"/>
      <c r="HE29" s="343"/>
      <c r="HF29" s="343"/>
      <c r="HG29" s="343"/>
      <c r="HH29" s="343"/>
      <c r="HI29" s="343"/>
      <c r="HJ29" s="343"/>
      <c r="HK29" s="343"/>
      <c r="HL29" s="343"/>
      <c r="HM29" s="343"/>
      <c r="HN29" s="343"/>
      <c r="HO29" s="343"/>
      <c r="HP29" s="343"/>
      <c r="HQ29" s="343"/>
      <c r="HR29" s="343"/>
      <c r="HS29" s="343"/>
      <c r="HT29" s="343"/>
      <c r="HU29" s="343"/>
      <c r="HV29" s="343"/>
      <c r="HW29" s="343"/>
      <c r="HX29" s="343"/>
      <c r="HY29" s="343"/>
      <c r="HZ29" s="343"/>
      <c r="IA29" s="343"/>
      <c r="IB29" s="343"/>
      <c r="IC29" s="343"/>
      <c r="ID29" s="343"/>
      <c r="IE29" s="343"/>
      <c r="IF29" s="343"/>
      <c r="IG29" s="343"/>
      <c r="IH29" s="343"/>
      <c r="II29" s="343"/>
      <c r="IJ29" s="343"/>
      <c r="IK29" s="343"/>
      <c r="IL29" s="343"/>
      <c r="IM29" s="343"/>
      <c r="IN29" s="343"/>
      <c r="IO29" s="343"/>
      <c r="IP29" s="343"/>
      <c r="IQ29" s="343"/>
      <c r="IR29" s="343"/>
      <c r="IS29" s="343"/>
      <c r="IT29" s="343"/>
      <c r="IU29" s="343"/>
      <c r="IV29" s="343"/>
    </row>
    <row r="31" spans="1:28" ht="26.25" customHeight="1">
      <c r="A31" s="427" t="s">
        <v>248</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row>
    <row r="32" ht="4.5" customHeight="1"/>
    <row r="33" spans="1:28" ht="36.75" customHeight="1">
      <c r="A33" s="427" t="s">
        <v>249</v>
      </c>
      <c r="B33" s="428"/>
      <c r="C33" s="428"/>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row>
    <row r="34" ht="11.25">
      <c r="A34" s="217"/>
    </row>
  </sheetData>
  <sheetProtection/>
  <mergeCells count="23">
    <mergeCell ref="H21:J21"/>
    <mergeCell ref="K21:M21"/>
    <mergeCell ref="N21:P21"/>
    <mergeCell ref="Q5:S5"/>
    <mergeCell ref="T5:V5"/>
    <mergeCell ref="W5:Y5"/>
    <mergeCell ref="Z21:AB21"/>
    <mergeCell ref="A31:AB31"/>
    <mergeCell ref="A33:AB33"/>
    <mergeCell ref="Z5:AB5"/>
    <mergeCell ref="A19:AB19"/>
    <mergeCell ref="B21:D21"/>
    <mergeCell ref="E21:G21"/>
    <mergeCell ref="Q21:S21"/>
    <mergeCell ref="T21:V21"/>
    <mergeCell ref="W21:Y21"/>
    <mergeCell ref="A2:AB2"/>
    <mergeCell ref="A3:AB3"/>
    <mergeCell ref="B5:D5"/>
    <mergeCell ref="E5:G5"/>
    <mergeCell ref="H5:J5"/>
    <mergeCell ref="K5:M5"/>
    <mergeCell ref="N5:P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Vermeulen, Geert</cp:lastModifiedBy>
  <cp:lastPrinted>2020-03-21T16:10:23Z</cp:lastPrinted>
  <dcterms:created xsi:type="dcterms:W3CDTF">2002-08-14T09:55:25Z</dcterms:created>
  <dcterms:modified xsi:type="dcterms:W3CDTF">2020-03-21T16:11:29Z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