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717" activeTab="0"/>
  </bookViews>
  <sheets>
    <sheet name="INHOUD" sheetId="1" r:id="rId1"/>
    <sheet name="SV_SO_1819_1a" sheetId="2" r:id="rId2"/>
    <sheet name="SV_SO_1819_1b" sheetId="3" r:id="rId3"/>
    <sheet name="SV_SO_1819_2a" sheetId="4" r:id="rId4"/>
    <sheet name="SV_SO_1819_2b" sheetId="5" r:id="rId5"/>
    <sheet name="ZBL_SO_1819_1" sheetId="6" r:id="rId6"/>
    <sheet name="ZBL_SO_1819_2" sheetId="7" r:id="rId7"/>
  </sheets>
  <definedNames>
    <definedName name="_p412">#REF!</definedName>
    <definedName name="_p413">#REF!</definedName>
    <definedName name="_xlnm.Print_Area" localSheetId="4">'SV_SO_1819_2b'!$A$1:$V$131</definedName>
    <definedName name="_xlnm.Print_Area" localSheetId="5">'ZBL_SO_1819_1'!$A$1:$Q$194</definedName>
    <definedName name="_xlnm.Print_Area" localSheetId="6">'ZBL_SO_1819_2'!$A$1:$Q$126</definedName>
    <definedName name="eentabel">#REF!</definedName>
    <definedName name="jaarboek_per_land">#REF!</definedName>
  </definedNames>
  <calcPr fullCalcOnLoad="1"/>
</workbook>
</file>

<file path=xl/sharedStrings.xml><?xml version="1.0" encoding="utf-8"?>
<sst xmlns="http://schemas.openxmlformats.org/spreadsheetml/2006/main" count="1116" uniqueCount="75">
  <si>
    <t>M</t>
  </si>
  <si>
    <t>Totaal</t>
  </si>
  <si>
    <t>Zittenblijver</t>
  </si>
  <si>
    <t>Geen zittenblijver</t>
  </si>
  <si>
    <t>2e graad</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</si>
  <si>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</si>
  <si>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</si>
  <si>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</si>
  <si>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</si>
  <si>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</si>
  <si>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</si>
  <si>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</si>
  <si>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</si>
  <si>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</si>
  <si>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</si>
  <si>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</si>
  <si>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</si>
  <si>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</si>
  <si>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</si>
  <si>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</si>
  <si>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</si>
  <si>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</si>
  <si>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</si>
  <si>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</si>
  <si>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</si>
  <si>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</si>
  <si>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</si>
  <si>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</si>
  <si>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</si>
  <si>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</si>
  <si>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</si>
  <si>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</si>
  <si>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</si>
  <si>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</si>
  <si>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</si>
  <si>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</si>
  <si>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</si>
  <si>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</si>
  <si>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</si>
  <si>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</si>
  <si>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</si>
  <si>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</si>
  <si>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</si>
  <si>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</si>
  <si>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</si>
  <si>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</si>
  <si>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</si>
  <si>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</si>
  <si>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</si>
  <si>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</si>
  <si>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</si>
  <si>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</si>
  <si>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</si>
  <si>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</si>
  <si>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</si>
  <si>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</si>
  <si>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</si>
  <si>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</si>
  <si>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</si>
  <si>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</si>
  <si>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</si>
  <si>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ASO</t>
  </si>
  <si>
    <t>KSO</t>
  </si>
  <si>
    <t>TSO</t>
  </si>
  <si>
    <t>BSO</t>
  </si>
  <si>
    <t>SCHOOLSE VORDERINGEN EN ZITTENBLIJVEN IN HET VOLTIJDS GEWOON SECUNDAIR ONDERWIJS</t>
  </si>
  <si>
    <t>SV_SO_1819_1a</t>
  </si>
  <si>
    <t>SV_SO_1819_1b</t>
  </si>
  <si>
    <t>SV_SO_1819_2a</t>
  </si>
  <si>
    <t>SV_SO_1819_2b</t>
  </si>
  <si>
    <t>ZBL_SO_1819_1</t>
  </si>
  <si>
    <t>ZBL_SO_1819_2</t>
  </si>
  <si>
    <t>Schooljaar 2018-2019</t>
  </si>
  <si>
    <t>Tabellen met een combinatie van schoolse vorderingen en leerlingenkenmerken zijn beschikbaar in het hoofdstuk 'Leerlingenkenmerken secundair onderwijs 2017-2018' van Deel 1: Schoolbevolking. Het gaat daarbij telkens om data van het voorgaande schooljaar.</t>
  </si>
  <si>
    <t>Schooljaar 20187-2019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</si>
</sst>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0;0.00;&quot;-&quot;"/>
    <numFmt numFmtId="176" formatCode="0.000000"/>
    <numFmt numFmtId="177" formatCode="0.0"/>
    <numFmt numFmtId="178" formatCode="0.0%"/>
    <numFmt numFmtId="179" formatCode="#,##0.0"/>
    <numFmt numFmtId="180" formatCode="0.000%"/>
    <numFmt numFmtId="181" formatCode="0.0000%"/>
  </numFmts>
  <fonts count="47">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3" fontId="5" fillId="1" borderId="4" applyBorder="0">
      <alignment/>
      <protection/>
    </xf>
    <xf numFmtId="0" fontId="37" fillId="0" borderId="0" applyNumberFormat="0" applyFill="0" applyBorder="0" applyAlignment="0" applyProtection="0"/>
    <xf numFmtId="0" fontId="38"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9" fontId="8" fillId="0" borderId="0" applyFont="0" applyFill="0" applyBorder="0" applyAlignment="0" applyProtection="0"/>
    <xf numFmtId="2"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9" fillId="1" borderId="8">
      <alignment horizontal="center" vertical="top" textRotation="90"/>
      <protection/>
    </xf>
    <xf numFmtId="0" fontId="42"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3" fillId="32" borderId="0" applyNumberFormat="0" applyBorder="0" applyAlignment="0" applyProtection="0"/>
    <xf numFmtId="178" fontId="8" fillId="0" borderId="0" applyFont="0" applyFill="0" applyBorder="0" applyAlignment="0" applyProtection="0"/>
    <xf numFmtId="10" fontId="8" fillId="0" borderId="0">
      <alignment/>
      <protection/>
    </xf>
    <xf numFmtId="180" fontId="8" fillId="0" borderId="0" applyFont="0" applyFill="0" applyBorder="0" applyAlignment="0" applyProtection="0"/>
    <xf numFmtId="18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4"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246">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74" fontId="4" fillId="0" borderId="17" xfId="0" applyNumberFormat="1" applyFont="1" applyFill="1" applyBorder="1" applyAlignment="1">
      <alignment horizontal="center" vertical="top" wrapText="1"/>
    </xf>
    <xf numFmtId="174" fontId="3" fillId="0" borderId="18" xfId="0" applyNumberFormat="1" applyFont="1" applyFill="1" applyBorder="1" applyAlignment="1">
      <alignment horizontal="right" vertical="top"/>
    </xf>
    <xf numFmtId="174" fontId="3" fillId="0" borderId="0" xfId="0" applyNumberFormat="1" applyFont="1" applyFill="1" applyBorder="1" applyAlignment="1">
      <alignment horizontal="right" vertical="top"/>
    </xf>
    <xf numFmtId="174" fontId="3" fillId="0" borderId="19" xfId="0" applyNumberFormat="1" applyFont="1" applyFill="1" applyBorder="1" applyAlignment="1">
      <alignment horizontal="right" vertical="top"/>
    </xf>
    <xf numFmtId="174" fontId="3" fillId="0" borderId="20" xfId="0" applyNumberFormat="1" applyFont="1" applyFill="1" applyBorder="1" applyAlignment="1">
      <alignment horizontal="right" vertical="top"/>
    </xf>
    <xf numFmtId="174" fontId="3" fillId="0" borderId="13" xfId="0" applyNumberFormat="1" applyFont="1" applyFill="1" applyBorder="1" applyAlignment="1">
      <alignment horizontal="right" vertical="top"/>
    </xf>
    <xf numFmtId="17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74" fontId="4" fillId="0" borderId="4" xfId="0" applyNumberFormat="1" applyFont="1" applyFill="1" applyBorder="1" applyAlignment="1">
      <alignment horizontal="right" vertical="top"/>
    </xf>
    <xf numFmtId="174" fontId="4" fillId="0" borderId="17" xfId="0" applyNumberFormat="1" applyFont="1" applyFill="1" applyBorder="1" applyAlignment="1">
      <alignment horizontal="right" vertical="top"/>
    </xf>
    <xf numFmtId="174" fontId="4" fillId="0" borderId="22" xfId="0" applyNumberFormat="1" applyFont="1" applyFill="1" applyBorder="1" applyAlignment="1">
      <alignment horizontal="right" vertical="top"/>
    </xf>
    <xf numFmtId="174" fontId="4" fillId="0" borderId="14" xfId="0" applyNumberFormat="1" applyFont="1" applyFill="1" applyBorder="1" applyAlignment="1">
      <alignment horizontal="right" vertical="top"/>
    </xf>
    <xf numFmtId="174" fontId="4" fillId="0" borderId="15" xfId="0" applyNumberFormat="1" applyFont="1" applyFill="1" applyBorder="1" applyAlignment="1">
      <alignment horizontal="right" vertical="top"/>
    </xf>
    <xf numFmtId="17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74" fontId="4" fillId="0" borderId="18" xfId="0" applyNumberFormat="1" applyFont="1" applyFill="1" applyBorder="1" applyAlignment="1">
      <alignment horizontal="right" vertical="top"/>
    </xf>
    <xf numFmtId="174" fontId="4" fillId="0" borderId="0" xfId="0" applyNumberFormat="1" applyFont="1" applyFill="1" applyBorder="1" applyAlignment="1">
      <alignment horizontal="right" vertical="top"/>
    </xf>
    <xf numFmtId="17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74" fontId="3" fillId="0" borderId="24" xfId="0" applyNumberFormat="1" applyFont="1" applyFill="1" applyBorder="1" applyAlignment="1">
      <alignment horizontal="right" vertical="top"/>
    </xf>
    <xf numFmtId="174" fontId="3" fillId="0" borderId="25" xfId="0" applyNumberFormat="1" applyFont="1" applyFill="1" applyBorder="1" applyAlignment="1">
      <alignment horizontal="right" vertical="top"/>
    </xf>
    <xf numFmtId="174" fontId="3" fillId="0" borderId="26" xfId="0" applyNumberFormat="1" applyFont="1" applyFill="1" applyBorder="1" applyAlignment="1">
      <alignment horizontal="right" vertical="top"/>
    </xf>
    <xf numFmtId="174" fontId="4" fillId="0" borderId="27" xfId="0" applyNumberFormat="1" applyFont="1" applyFill="1" applyBorder="1" applyAlignment="1">
      <alignment horizontal="right" vertical="top"/>
    </xf>
    <xf numFmtId="174" fontId="4" fillId="0" borderId="28" xfId="0" applyNumberFormat="1" applyFont="1" applyFill="1" applyBorder="1" applyAlignment="1">
      <alignment horizontal="right" vertical="top"/>
    </xf>
    <xf numFmtId="174" fontId="4" fillId="0" borderId="29" xfId="0" applyNumberFormat="1" applyFont="1" applyFill="1" applyBorder="1" applyAlignment="1">
      <alignment horizontal="right" vertical="top"/>
    </xf>
    <xf numFmtId="174" fontId="4" fillId="0" borderId="30" xfId="0" applyNumberFormat="1" applyFont="1" applyFill="1" applyBorder="1" applyAlignment="1">
      <alignment horizontal="right" vertical="top"/>
    </xf>
    <xf numFmtId="174" fontId="4" fillId="0" borderId="31" xfId="0" applyNumberFormat="1" applyFont="1" applyFill="1" applyBorder="1" applyAlignment="1">
      <alignment horizontal="right" vertical="top"/>
    </xf>
    <xf numFmtId="17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75" fontId="3" fillId="0" borderId="0" xfId="0" applyNumberFormat="1" applyFont="1" applyFill="1" applyBorder="1" applyAlignment="1">
      <alignment horizontal="right" vertical="top"/>
    </xf>
    <xf numFmtId="175" fontId="3" fillId="0" borderId="13" xfId="0" applyNumberFormat="1" applyFont="1" applyFill="1" applyBorder="1" applyAlignment="1">
      <alignment horizontal="right" vertical="top"/>
    </xf>
    <xf numFmtId="17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75" fontId="4" fillId="0" borderId="17" xfId="0" applyNumberFormat="1" applyFont="1" applyFill="1" applyBorder="1" applyAlignment="1">
      <alignment horizontal="right" vertical="top"/>
    </xf>
    <xf numFmtId="17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7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74" fontId="3" fillId="0" borderId="4" xfId="0" applyNumberFormat="1" applyFont="1" applyFill="1" applyBorder="1" applyAlignment="1">
      <alignment horizontal="right" vertical="top"/>
    </xf>
    <xf numFmtId="174" fontId="3" fillId="0" borderId="17" xfId="0" applyNumberFormat="1" applyFont="1" applyFill="1" applyBorder="1" applyAlignment="1">
      <alignment horizontal="right" vertical="top"/>
    </xf>
    <xf numFmtId="174" fontId="3" fillId="0" borderId="22" xfId="0" applyNumberFormat="1" applyFont="1" applyFill="1" applyBorder="1" applyAlignment="1">
      <alignment horizontal="right" vertical="top"/>
    </xf>
    <xf numFmtId="17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74" fontId="0" fillId="0" borderId="36" xfId="0" applyNumberFormat="1" applyFill="1" applyBorder="1" applyAlignment="1">
      <alignment/>
    </xf>
    <xf numFmtId="174" fontId="0" fillId="0" borderId="0" xfId="0" applyNumberFormat="1" applyFill="1" applyBorder="1" applyAlignment="1">
      <alignment/>
    </xf>
    <xf numFmtId="174" fontId="0" fillId="0" borderId="35" xfId="0" applyNumberFormat="1" applyFill="1" applyBorder="1" applyAlignment="1">
      <alignment/>
    </xf>
    <xf numFmtId="174" fontId="0" fillId="0" borderId="41" xfId="0" applyNumberFormat="1" applyFill="1" applyBorder="1" applyAlignment="1">
      <alignment/>
    </xf>
    <xf numFmtId="174" fontId="2" fillId="0" borderId="37" xfId="0" applyNumberFormat="1" applyFont="1" applyFill="1" applyBorder="1" applyAlignment="1">
      <alignment horizontal="right"/>
    </xf>
    <xf numFmtId="174" fontId="2" fillId="0" borderId="28" xfId="0" applyNumberFormat="1" applyFont="1" applyFill="1" applyBorder="1" applyAlignment="1">
      <alignment horizontal="right"/>
    </xf>
    <xf numFmtId="174" fontId="2" fillId="0" borderId="38" xfId="0" applyNumberFormat="1" applyFont="1" applyFill="1" applyBorder="1" applyAlignment="1">
      <alignment horizontal="right"/>
    </xf>
    <xf numFmtId="174" fontId="2" fillId="0" borderId="40" xfId="0" applyNumberFormat="1" applyFont="1" applyFill="1" applyBorder="1" applyAlignment="1">
      <alignment horizontal="right"/>
    </xf>
    <xf numFmtId="0" fontId="2" fillId="0" borderId="41" xfId="0" applyFont="1" applyFill="1" applyBorder="1" applyAlignment="1">
      <alignment horizontal="right"/>
    </xf>
    <xf numFmtId="174" fontId="2" fillId="0" borderId="37" xfId="0" applyNumberFormat="1" applyFont="1" applyFill="1" applyBorder="1" applyAlignment="1">
      <alignment/>
    </xf>
    <xf numFmtId="174" fontId="2" fillId="0" borderId="28" xfId="0" applyNumberFormat="1" applyFont="1" applyFill="1" applyBorder="1" applyAlignment="1">
      <alignment/>
    </xf>
    <xf numFmtId="174" fontId="2" fillId="0" borderId="38" xfId="0" applyNumberFormat="1" applyFont="1" applyFill="1" applyBorder="1" applyAlignment="1">
      <alignment/>
    </xf>
    <xf numFmtId="174" fontId="2" fillId="0" borderId="40" xfId="0" applyNumberFormat="1" applyFont="1" applyFill="1" applyBorder="1" applyAlignment="1">
      <alignment/>
    </xf>
    <xf numFmtId="0" fontId="2" fillId="0" borderId="0" xfId="0" applyFont="1" applyFill="1" applyBorder="1" applyAlignment="1">
      <alignment horizontal="left"/>
    </xf>
    <xf numFmtId="174" fontId="0" fillId="0" borderId="0" xfId="0" applyNumberFormat="1" applyFill="1" applyAlignment="1">
      <alignment/>
    </xf>
    <xf numFmtId="174" fontId="2" fillId="0" borderId="36" xfId="0" applyNumberFormat="1" applyFont="1" applyFill="1" applyBorder="1" applyAlignment="1">
      <alignment/>
    </xf>
    <xf numFmtId="174" fontId="2" fillId="0" borderId="0" xfId="0" applyNumberFormat="1" applyFont="1" applyFill="1" applyBorder="1" applyAlignment="1">
      <alignment/>
    </xf>
    <xf numFmtId="174" fontId="2" fillId="0" borderId="35" xfId="0" applyNumberFormat="1" applyFont="1" applyFill="1" applyBorder="1" applyAlignment="1">
      <alignment/>
    </xf>
    <xf numFmtId="174" fontId="2" fillId="0" borderId="41" xfId="0" applyNumberFormat="1" applyFont="1" applyFill="1" applyBorder="1" applyAlignment="1">
      <alignment/>
    </xf>
    <xf numFmtId="174" fontId="0" fillId="0" borderId="36" xfId="0" applyNumberFormat="1" applyFill="1" applyBorder="1" applyAlignment="1">
      <alignment horizontal="right"/>
    </xf>
    <xf numFmtId="174" fontId="0" fillId="0" borderId="0" xfId="0" applyNumberFormat="1" applyFill="1" applyBorder="1" applyAlignment="1">
      <alignment horizontal="right"/>
    </xf>
    <xf numFmtId="17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75" fontId="0" fillId="0" borderId="36" xfId="0" applyNumberFormat="1" applyBorder="1" applyAlignment="1">
      <alignment/>
    </xf>
    <xf numFmtId="175" fontId="0" fillId="0" borderId="0" xfId="0" applyNumberFormat="1" applyBorder="1" applyAlignment="1">
      <alignment/>
    </xf>
    <xf numFmtId="175" fontId="0" fillId="0" borderId="35" xfId="0" applyNumberFormat="1" applyBorder="1" applyAlignment="1">
      <alignment/>
    </xf>
    <xf numFmtId="175" fontId="0" fillId="0" borderId="41" xfId="0" applyNumberFormat="1" applyBorder="1" applyAlignment="1">
      <alignment/>
    </xf>
    <xf numFmtId="175" fontId="2" fillId="0" borderId="37" xfId="0" applyNumberFormat="1" applyFont="1" applyBorder="1" applyAlignment="1">
      <alignment horizontal="right"/>
    </xf>
    <xf numFmtId="175" fontId="2" fillId="0" borderId="28" xfId="0" applyNumberFormat="1" applyFont="1" applyBorder="1" applyAlignment="1">
      <alignment horizontal="right"/>
    </xf>
    <xf numFmtId="175" fontId="2" fillId="0" borderId="38" xfId="0" applyNumberFormat="1" applyFont="1" applyBorder="1" applyAlignment="1">
      <alignment horizontal="right"/>
    </xf>
    <xf numFmtId="175" fontId="2" fillId="0" borderId="40" xfId="0" applyNumberFormat="1" applyFont="1" applyBorder="1" applyAlignment="1">
      <alignment horizontal="right"/>
    </xf>
    <xf numFmtId="0" fontId="2" fillId="0" borderId="0" xfId="0" applyFont="1" applyAlignment="1">
      <alignment horizontal="right"/>
    </xf>
    <xf numFmtId="174" fontId="0" fillId="0" borderId="36" xfId="0" applyNumberFormat="1" applyBorder="1" applyAlignment="1">
      <alignment/>
    </xf>
    <xf numFmtId="174" fontId="0" fillId="0" borderId="0" xfId="0" applyNumberFormat="1" applyBorder="1" applyAlignment="1">
      <alignment/>
    </xf>
    <xf numFmtId="174" fontId="0" fillId="0" borderId="35" xfId="0" applyNumberFormat="1" applyBorder="1" applyAlignment="1">
      <alignment/>
    </xf>
    <xf numFmtId="174" fontId="0" fillId="0" borderId="41" xfId="0" applyNumberFormat="1" applyBorder="1" applyAlignment="1">
      <alignment/>
    </xf>
    <xf numFmtId="0" fontId="2" fillId="0" borderId="41" xfId="0" applyFont="1" applyBorder="1" applyAlignment="1">
      <alignment horizontal="right"/>
    </xf>
    <xf numFmtId="175" fontId="2" fillId="0" borderId="37" xfId="0" applyNumberFormat="1" applyFont="1" applyBorder="1" applyAlignment="1">
      <alignment/>
    </xf>
    <xf numFmtId="175" fontId="2" fillId="0" borderId="28" xfId="0" applyNumberFormat="1" applyFont="1" applyBorder="1" applyAlignment="1">
      <alignment/>
    </xf>
    <xf numFmtId="175" fontId="2" fillId="0" borderId="38" xfId="0" applyNumberFormat="1" applyFont="1" applyBorder="1" applyAlignment="1">
      <alignment/>
    </xf>
    <xf numFmtId="175" fontId="2" fillId="0" borderId="40" xfId="0" applyNumberFormat="1" applyFont="1" applyBorder="1" applyAlignment="1">
      <alignment/>
    </xf>
    <xf numFmtId="175" fontId="0" fillId="0" borderId="0" xfId="0" applyNumberFormat="1" applyAlignment="1">
      <alignment/>
    </xf>
    <xf numFmtId="175" fontId="2" fillId="0" borderId="37" xfId="0" applyNumberFormat="1" applyFont="1" applyFill="1" applyBorder="1" applyAlignment="1">
      <alignment horizontal="right"/>
    </xf>
    <xf numFmtId="175" fontId="2" fillId="0" borderId="28" xfId="0" applyNumberFormat="1" applyFont="1" applyFill="1" applyBorder="1" applyAlignment="1">
      <alignment horizontal="right"/>
    </xf>
    <xf numFmtId="175" fontId="2" fillId="0" borderId="38" xfId="0" applyNumberFormat="1" applyFont="1" applyFill="1" applyBorder="1" applyAlignment="1">
      <alignment horizontal="right"/>
    </xf>
    <xf numFmtId="175" fontId="0" fillId="0" borderId="36" xfId="0" applyNumberFormat="1" applyFill="1" applyBorder="1" applyAlignment="1">
      <alignment/>
    </xf>
    <xf numFmtId="175" fontId="0" fillId="0" borderId="0" xfId="0" applyNumberFormat="1" applyFill="1" applyBorder="1" applyAlignment="1">
      <alignment/>
    </xf>
    <xf numFmtId="175" fontId="0" fillId="0" borderId="35" xfId="0" applyNumberFormat="1" applyFill="1" applyBorder="1" applyAlignment="1">
      <alignment/>
    </xf>
    <xf numFmtId="175" fontId="0" fillId="0" borderId="0" xfId="0" applyNumberFormat="1" applyFill="1" applyAlignment="1">
      <alignment/>
    </xf>
    <xf numFmtId="175" fontId="2" fillId="0" borderId="37" xfId="0" applyNumberFormat="1" applyFont="1" applyFill="1" applyBorder="1" applyAlignment="1">
      <alignment/>
    </xf>
    <xf numFmtId="175" fontId="2" fillId="0" borderId="28" xfId="0" applyNumberFormat="1" applyFont="1" applyFill="1" applyBorder="1" applyAlignment="1">
      <alignment/>
    </xf>
    <xf numFmtId="17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75" fontId="2" fillId="0" borderId="36" xfId="0" applyNumberFormat="1" applyFont="1" applyBorder="1" applyAlignment="1">
      <alignment/>
    </xf>
    <xf numFmtId="175" fontId="2" fillId="0" borderId="0" xfId="0" applyNumberFormat="1" applyFont="1" applyBorder="1" applyAlignment="1">
      <alignment/>
    </xf>
    <xf numFmtId="175" fontId="2" fillId="0" borderId="35" xfId="0" applyNumberFormat="1" applyFont="1" applyBorder="1" applyAlignment="1">
      <alignment/>
    </xf>
    <xf numFmtId="17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75" fontId="2" fillId="0" borderId="36" xfId="0" applyNumberFormat="1" applyFont="1" applyFill="1" applyBorder="1" applyAlignment="1">
      <alignment/>
    </xf>
    <xf numFmtId="175" fontId="2" fillId="0" borderId="0" xfId="0" applyNumberFormat="1" applyFont="1" applyFill="1" applyBorder="1" applyAlignment="1">
      <alignment/>
    </xf>
    <xf numFmtId="17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74" fontId="0" fillId="0" borderId="36" xfId="0" applyNumberFormat="1" applyFont="1" applyFill="1" applyBorder="1" applyAlignment="1">
      <alignment/>
    </xf>
    <xf numFmtId="174" fontId="0" fillId="0" borderId="0" xfId="0" applyNumberFormat="1" applyFont="1" applyFill="1" applyBorder="1" applyAlignment="1">
      <alignment/>
    </xf>
    <xf numFmtId="174" fontId="0" fillId="0" borderId="35" xfId="0" applyNumberFormat="1" applyFont="1" applyFill="1" applyBorder="1" applyAlignment="1">
      <alignment/>
    </xf>
    <xf numFmtId="174" fontId="0" fillId="0" borderId="41" xfId="0" applyNumberFormat="1" applyFont="1" applyFill="1" applyBorder="1" applyAlignment="1">
      <alignment/>
    </xf>
    <xf numFmtId="0" fontId="2" fillId="0" borderId="17" xfId="0" applyFont="1" applyFill="1" applyBorder="1" applyAlignment="1">
      <alignment/>
    </xf>
    <xf numFmtId="174" fontId="0" fillId="0" borderId="39" xfId="0" applyNumberFormat="1" applyFill="1" applyBorder="1" applyAlignment="1">
      <alignment/>
    </xf>
    <xf numFmtId="174" fontId="0" fillId="0" borderId="17" xfId="0" applyNumberFormat="1" applyFill="1" applyBorder="1" applyAlignment="1">
      <alignment/>
    </xf>
    <xf numFmtId="174" fontId="0" fillId="0" borderId="45" xfId="0" applyNumberFormat="1" applyFill="1" applyBorder="1" applyAlignment="1">
      <alignment/>
    </xf>
    <xf numFmtId="17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75" fontId="0" fillId="0" borderId="41" xfId="0" applyNumberFormat="1" applyFill="1" applyBorder="1" applyAlignment="1">
      <alignment/>
    </xf>
    <xf numFmtId="175" fontId="2" fillId="0" borderId="40" xfId="0" applyNumberFormat="1" applyFont="1" applyFill="1" applyBorder="1" applyAlignment="1">
      <alignment horizontal="right"/>
    </xf>
    <xf numFmtId="175" fontId="2" fillId="0" borderId="40" xfId="0" applyNumberFormat="1" applyFont="1" applyFill="1" applyBorder="1" applyAlignment="1">
      <alignment/>
    </xf>
    <xf numFmtId="175" fontId="0" fillId="0" borderId="36" xfId="0" applyNumberFormat="1" applyFont="1" applyFill="1" applyBorder="1" applyAlignment="1">
      <alignment/>
    </xf>
    <xf numFmtId="175" fontId="0" fillId="0" borderId="0" xfId="0" applyNumberFormat="1" applyFont="1" applyFill="1" applyBorder="1" applyAlignment="1">
      <alignment/>
    </xf>
    <xf numFmtId="175" fontId="0" fillId="0" borderId="35" xfId="0" applyNumberFormat="1" applyFont="1" applyFill="1" applyBorder="1" applyAlignment="1">
      <alignment/>
    </xf>
    <xf numFmtId="17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74" fontId="4" fillId="0" borderId="18" xfId="0" applyNumberFormat="1" applyFont="1" applyFill="1" applyBorder="1" applyAlignment="1">
      <alignment horizontal="center" vertical="top" wrapText="1"/>
    </xf>
    <xf numFmtId="174" fontId="4" fillId="0" borderId="0" xfId="0" applyNumberFormat="1" applyFont="1" applyFill="1" applyBorder="1" applyAlignment="1">
      <alignment horizontal="center" vertical="top" wrapText="1"/>
    </xf>
    <xf numFmtId="174" fontId="4" fillId="0" borderId="19" xfId="0" applyNumberFormat="1" applyFont="1" applyFill="1" applyBorder="1" applyAlignment="1">
      <alignment horizontal="center" vertical="top" wrapText="1"/>
    </xf>
    <xf numFmtId="17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74" fontId="4" fillId="0" borderId="18" xfId="0" applyNumberFormat="1" applyFont="1" applyFill="1" applyBorder="1" applyAlignment="1">
      <alignment horizontal="right"/>
    </xf>
    <xf numFmtId="174" fontId="4" fillId="0" borderId="0" xfId="0" applyNumberFormat="1" applyFont="1" applyFill="1" applyBorder="1" applyAlignment="1">
      <alignment horizontal="right"/>
    </xf>
    <xf numFmtId="174" fontId="4" fillId="0" borderId="19" xfId="0" applyNumberFormat="1" applyFont="1" applyFill="1" applyBorder="1" applyAlignment="1">
      <alignment horizontal="right"/>
    </xf>
    <xf numFmtId="0" fontId="2" fillId="0" borderId="34" xfId="0" applyFont="1" applyFill="1" applyBorder="1" applyAlignment="1">
      <alignment/>
    </xf>
    <xf numFmtId="175"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0" fillId="0" borderId="0" xfId="0" applyFill="1" applyBorder="1" applyAlignment="1">
      <alignment horizontal="left" indent="1"/>
    </xf>
    <xf numFmtId="0" fontId="37" fillId="0" borderId="0" xfId="49" applyFill="1" applyAlignment="1">
      <alignment/>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4">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Hyperlink" xfId="49"/>
    <cellStyle name="Invoer" xfId="50"/>
    <cellStyle name="Comma" xfId="51"/>
    <cellStyle name="Comma [0]" xfId="52"/>
    <cellStyle name="komma1nul" xfId="53"/>
    <cellStyle name="komma2nul" xfId="54"/>
    <cellStyle name="Kop 1" xfId="55"/>
    <cellStyle name="Kop 2" xfId="56"/>
    <cellStyle name="Kop 3" xfId="57"/>
    <cellStyle name="Kop 4" xfId="58"/>
    <cellStyle name="Netten_1" xfId="59"/>
    <cellStyle name="Neutraal" xfId="60"/>
    <cellStyle name="nieuw" xfId="61"/>
    <cellStyle name="Niveau" xfId="62"/>
    <cellStyle name="Notitie" xfId="63"/>
    <cellStyle name="Ongeldig" xfId="64"/>
    <cellStyle name="perc1nul" xfId="65"/>
    <cellStyle name="perc2nul" xfId="66"/>
    <cellStyle name="perc3nul" xfId="67"/>
    <cellStyle name="perc4" xfId="68"/>
    <cellStyle name="Percent" xfId="69"/>
    <cellStyle name="Subtotaal" xfId="70"/>
    <cellStyle name="Titel" xfId="71"/>
    <cellStyle name="Totaal" xfId="72"/>
    <cellStyle name="Uitvoer" xfId="73"/>
    <cellStyle name="Currency" xfId="74"/>
    <cellStyle name="Currency [0]" xfId="75"/>
    <cellStyle name="Verklarende tekst" xfId="76"/>
    <cellStyle name="Waarschuwingsteks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76200</xdr:rowOff>
    </xdr:from>
    <xdr:to>
      <xdr:col>21</xdr:col>
      <xdr:colOff>390525</xdr:colOff>
      <xdr:row>61</xdr:row>
      <xdr:rowOff>0</xdr:rowOff>
    </xdr:to>
    <xdr:sp>
      <xdr:nvSpPr>
        <xdr:cNvPr id="1" name="Text Box 1"/>
        <xdr:cNvSpPr txBox="1">
          <a:spLocks noChangeArrowheads="1"/>
        </xdr:cNvSpPr>
      </xdr:nvSpPr>
      <xdr:spPr>
        <a:xfrm>
          <a:off x="28575" y="8239125"/>
          <a:ext cx="11944350"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22</xdr:col>
      <xdr:colOff>0</xdr:colOff>
      <xdr:row>125</xdr:row>
      <xdr:rowOff>114300</xdr:rowOff>
    </xdr:to>
    <xdr:sp>
      <xdr:nvSpPr>
        <xdr:cNvPr id="2" name="Text Box 2"/>
        <xdr:cNvSpPr txBox="1">
          <a:spLocks noChangeArrowheads="1"/>
        </xdr:cNvSpPr>
      </xdr:nvSpPr>
      <xdr:spPr>
        <a:xfrm>
          <a:off x="38100" y="18954750"/>
          <a:ext cx="12030075" cy="1495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22</xdr:col>
      <xdr:colOff>0</xdr:colOff>
      <xdr:row>191</xdr:row>
      <xdr:rowOff>66675</xdr:rowOff>
    </xdr:to>
    <xdr:sp>
      <xdr:nvSpPr>
        <xdr:cNvPr id="3" name="Text Box 3"/>
        <xdr:cNvSpPr txBox="1">
          <a:spLocks noChangeArrowheads="1"/>
        </xdr:cNvSpPr>
      </xdr:nvSpPr>
      <xdr:spPr>
        <a:xfrm>
          <a:off x="38100" y="29632275"/>
          <a:ext cx="12030075"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38100</xdr:rowOff>
    </xdr:from>
    <xdr:to>
      <xdr:col>22</xdr:col>
      <xdr:colOff>0</xdr:colOff>
      <xdr:row>64</xdr:row>
      <xdr:rowOff>85725</xdr:rowOff>
    </xdr:to>
    <xdr:sp>
      <xdr:nvSpPr>
        <xdr:cNvPr id="4" name="Tekstvak 1"/>
        <xdr:cNvSpPr txBox="1">
          <a:spLocks noChangeArrowheads="1"/>
        </xdr:cNvSpPr>
      </xdr:nvSpPr>
      <xdr:spPr>
        <a:xfrm>
          <a:off x="28575" y="9820275"/>
          <a:ext cx="120396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390525</xdr:colOff>
      <xdr:row>129</xdr:row>
      <xdr:rowOff>9525</xdr:rowOff>
    </xdr:to>
    <xdr:sp>
      <xdr:nvSpPr>
        <xdr:cNvPr id="5" name="Tekstvak 2"/>
        <xdr:cNvSpPr txBox="1">
          <a:spLocks noChangeArrowheads="1"/>
        </xdr:cNvSpPr>
      </xdr:nvSpPr>
      <xdr:spPr>
        <a:xfrm>
          <a:off x="38100" y="20526375"/>
          <a:ext cx="119348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9525</xdr:rowOff>
    </xdr:from>
    <xdr:to>
      <xdr:col>22</xdr:col>
      <xdr:colOff>0</xdr:colOff>
      <xdr:row>61</xdr:row>
      <xdr:rowOff>76200</xdr:rowOff>
    </xdr:to>
    <xdr:sp>
      <xdr:nvSpPr>
        <xdr:cNvPr id="1" name="Text Box 1"/>
        <xdr:cNvSpPr txBox="1">
          <a:spLocks noChangeArrowheads="1"/>
        </xdr:cNvSpPr>
      </xdr:nvSpPr>
      <xdr:spPr>
        <a:xfrm>
          <a:off x="0" y="8353425"/>
          <a:ext cx="12125325"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117</xdr:row>
      <xdr:rowOff>104775</xdr:rowOff>
    </xdr:from>
    <xdr:to>
      <xdr:col>21</xdr:col>
      <xdr:colOff>390525</xdr:colOff>
      <xdr:row>126</xdr:row>
      <xdr:rowOff>9525</xdr:rowOff>
    </xdr:to>
    <xdr:sp>
      <xdr:nvSpPr>
        <xdr:cNvPr id="2" name="Text Box 2"/>
        <xdr:cNvSpPr txBox="1">
          <a:spLocks noChangeArrowheads="1"/>
        </xdr:cNvSpPr>
      </xdr:nvSpPr>
      <xdr:spPr>
        <a:xfrm>
          <a:off x="28575" y="18973800"/>
          <a:ext cx="1200150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183</xdr:row>
      <xdr:rowOff>9525</xdr:rowOff>
    </xdr:from>
    <xdr:to>
      <xdr:col>22</xdr:col>
      <xdr:colOff>0</xdr:colOff>
      <xdr:row>192</xdr:row>
      <xdr:rowOff>85725</xdr:rowOff>
    </xdr:to>
    <xdr:sp>
      <xdr:nvSpPr>
        <xdr:cNvPr id="3" name="Text Box 3"/>
        <xdr:cNvSpPr txBox="1">
          <a:spLocks noChangeArrowheads="1"/>
        </xdr:cNvSpPr>
      </xdr:nvSpPr>
      <xdr:spPr>
        <a:xfrm>
          <a:off x="38100" y="29718000"/>
          <a:ext cx="12087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114300</xdr:rowOff>
    </xdr:from>
    <xdr:to>
      <xdr:col>22</xdr:col>
      <xdr:colOff>0</xdr:colOff>
      <xdr:row>65</xdr:row>
      <xdr:rowOff>0</xdr:rowOff>
    </xdr:to>
    <xdr:sp>
      <xdr:nvSpPr>
        <xdr:cNvPr id="4" name="Tekstvak 1"/>
        <xdr:cNvSpPr txBox="1">
          <a:spLocks noChangeArrowheads="1"/>
        </xdr:cNvSpPr>
      </xdr:nvSpPr>
      <xdr:spPr>
        <a:xfrm>
          <a:off x="28575" y="9915525"/>
          <a:ext cx="12096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22</xdr:col>
      <xdr:colOff>0</xdr:colOff>
      <xdr:row>129</xdr:row>
      <xdr:rowOff>85725</xdr:rowOff>
    </xdr:to>
    <xdr:sp>
      <xdr:nvSpPr>
        <xdr:cNvPr id="5" name="Tekstvak 2"/>
        <xdr:cNvSpPr txBox="1">
          <a:spLocks noChangeArrowheads="1"/>
        </xdr:cNvSpPr>
      </xdr:nvSpPr>
      <xdr:spPr>
        <a:xfrm>
          <a:off x="28575" y="20545425"/>
          <a:ext cx="1209675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409575</xdr:colOff>
      <xdr:row>39</xdr:row>
      <xdr:rowOff>38100</xdr:rowOff>
    </xdr:to>
    <xdr:sp>
      <xdr:nvSpPr>
        <xdr:cNvPr id="1" name="Text Box 1"/>
        <xdr:cNvSpPr txBox="1">
          <a:spLocks noChangeArrowheads="1"/>
        </xdr:cNvSpPr>
      </xdr:nvSpPr>
      <xdr:spPr>
        <a:xfrm>
          <a:off x="28575" y="458152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419100</xdr:colOff>
      <xdr:row>79</xdr:row>
      <xdr:rowOff>152400</xdr:rowOff>
    </xdr:to>
    <xdr:sp>
      <xdr:nvSpPr>
        <xdr:cNvPr id="2" name="Text Box 2"/>
        <xdr:cNvSpPr txBox="1">
          <a:spLocks noChangeArrowheads="1"/>
        </xdr:cNvSpPr>
      </xdr:nvSpPr>
      <xdr:spPr>
        <a:xfrm>
          <a:off x="38100" y="11334750"/>
          <a:ext cx="113347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419100</xdr:colOff>
      <xdr:row>121</xdr:row>
      <xdr:rowOff>104775</xdr:rowOff>
    </xdr:to>
    <xdr:sp>
      <xdr:nvSpPr>
        <xdr:cNvPr id="3" name="Text Box 3"/>
        <xdr:cNvSpPr txBox="1">
          <a:spLocks noChangeArrowheads="1"/>
        </xdr:cNvSpPr>
      </xdr:nvSpPr>
      <xdr:spPr>
        <a:xfrm>
          <a:off x="38100" y="18011775"/>
          <a:ext cx="1133475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123825</xdr:rowOff>
    </xdr:from>
    <xdr:to>
      <xdr:col>22</xdr:col>
      <xdr:colOff>0</xdr:colOff>
      <xdr:row>39</xdr:row>
      <xdr:rowOff>85725</xdr:rowOff>
    </xdr:to>
    <xdr:sp>
      <xdr:nvSpPr>
        <xdr:cNvPr id="1" name="Text Box 1"/>
        <xdr:cNvSpPr txBox="1">
          <a:spLocks noChangeArrowheads="1"/>
        </xdr:cNvSpPr>
      </xdr:nvSpPr>
      <xdr:spPr>
        <a:xfrm>
          <a:off x="0" y="4695825"/>
          <a:ext cx="11410950" cy="15811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71</xdr:row>
      <xdr:rowOff>114300</xdr:rowOff>
    </xdr:from>
    <xdr:to>
      <xdr:col>21</xdr:col>
      <xdr:colOff>390525</xdr:colOff>
      <xdr:row>80</xdr:row>
      <xdr:rowOff>19050</xdr:rowOff>
    </xdr:to>
    <xdr:sp>
      <xdr:nvSpPr>
        <xdr:cNvPr id="2" name="Text Box 2"/>
        <xdr:cNvSpPr txBox="1">
          <a:spLocks noChangeArrowheads="1"/>
        </xdr:cNvSpPr>
      </xdr:nvSpPr>
      <xdr:spPr>
        <a:xfrm>
          <a:off x="28575" y="11391900"/>
          <a:ext cx="1128712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9525</xdr:rowOff>
    </xdr:from>
    <xdr:to>
      <xdr:col>22</xdr:col>
      <xdr:colOff>0</xdr:colOff>
      <xdr:row>121</xdr:row>
      <xdr:rowOff>38100</xdr:rowOff>
    </xdr:to>
    <xdr:sp>
      <xdr:nvSpPr>
        <xdr:cNvPr id="3" name="Text Box 3"/>
        <xdr:cNvSpPr txBox="1">
          <a:spLocks noChangeArrowheads="1"/>
        </xdr:cNvSpPr>
      </xdr:nvSpPr>
      <xdr:spPr>
        <a:xfrm>
          <a:off x="38100" y="18011775"/>
          <a:ext cx="11372850" cy="1485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183</xdr:row>
      <xdr:rowOff>0</xdr:rowOff>
    </xdr:from>
    <xdr:to>
      <xdr:col>16</xdr:col>
      <xdr:colOff>495300</xdr:colOff>
      <xdr:row>193</xdr:row>
      <xdr:rowOff>76200</xdr:rowOff>
    </xdr:to>
    <xdr:sp>
      <xdr:nvSpPr>
        <xdr:cNvPr id="1" name="Text Box 1"/>
        <xdr:cNvSpPr txBox="1">
          <a:spLocks noChangeArrowheads="1"/>
        </xdr:cNvSpPr>
      </xdr:nvSpPr>
      <xdr:spPr>
        <a:xfrm>
          <a:off x="66675" y="29803725"/>
          <a:ext cx="10572750" cy="1695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117</xdr:row>
      <xdr:rowOff>66675</xdr:rowOff>
    </xdr:from>
    <xdr:to>
      <xdr:col>16</xdr:col>
      <xdr:colOff>495300</xdr:colOff>
      <xdr:row>127</xdr:row>
      <xdr:rowOff>123825</xdr:rowOff>
    </xdr:to>
    <xdr:sp>
      <xdr:nvSpPr>
        <xdr:cNvPr id="2" name="Text Box 2"/>
        <xdr:cNvSpPr txBox="1">
          <a:spLocks noChangeArrowheads="1"/>
        </xdr:cNvSpPr>
      </xdr:nvSpPr>
      <xdr:spPr>
        <a:xfrm>
          <a:off x="0" y="19059525"/>
          <a:ext cx="10639425" cy="1676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50</xdr:row>
      <xdr:rowOff>57150</xdr:rowOff>
    </xdr:from>
    <xdr:to>
      <xdr:col>16</xdr:col>
      <xdr:colOff>495300</xdr:colOff>
      <xdr:row>60</xdr:row>
      <xdr:rowOff>114300</xdr:rowOff>
    </xdr:to>
    <xdr:sp>
      <xdr:nvSpPr>
        <xdr:cNvPr id="3" name="Text Box 3"/>
        <xdr:cNvSpPr txBox="1">
          <a:spLocks noChangeArrowheads="1"/>
        </xdr:cNvSpPr>
      </xdr:nvSpPr>
      <xdr:spPr>
        <a:xfrm>
          <a:off x="0" y="8172450"/>
          <a:ext cx="10639425" cy="1676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het onthaalonderwijs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28575</xdr:colOff>
      <xdr:row>61</xdr:row>
      <xdr:rowOff>0</xdr:rowOff>
    </xdr:from>
    <xdr:to>
      <xdr:col>16</xdr:col>
      <xdr:colOff>495300</xdr:colOff>
      <xdr:row>65</xdr:row>
      <xdr:rowOff>57150</xdr:rowOff>
    </xdr:to>
    <xdr:sp>
      <xdr:nvSpPr>
        <xdr:cNvPr id="4" name="Tekstvak 1"/>
        <xdr:cNvSpPr txBox="1">
          <a:spLocks noChangeArrowheads="1"/>
        </xdr:cNvSpPr>
      </xdr:nvSpPr>
      <xdr:spPr>
        <a:xfrm>
          <a:off x="28575" y="9896475"/>
          <a:ext cx="1061085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128</xdr:row>
      <xdr:rowOff>19050</xdr:rowOff>
    </xdr:from>
    <xdr:ext cx="10877550" cy="704850"/>
    <xdr:sp>
      <xdr:nvSpPr>
        <xdr:cNvPr id="5" name="Tekstvak 2"/>
        <xdr:cNvSpPr txBox="1">
          <a:spLocks noChangeArrowheads="1"/>
        </xdr:cNvSpPr>
      </xdr:nvSpPr>
      <xdr:spPr>
        <a:xfrm>
          <a:off x="28575" y="20793075"/>
          <a:ext cx="10877550" cy="7048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495300</xdr:colOff>
      <xdr:row>124</xdr:row>
      <xdr:rowOff>38100</xdr:rowOff>
    </xdr:to>
    <xdr:sp>
      <xdr:nvSpPr>
        <xdr:cNvPr id="1" name="Text Box 1"/>
        <xdr:cNvSpPr txBox="1">
          <a:spLocks noChangeArrowheads="1"/>
        </xdr:cNvSpPr>
      </xdr:nvSpPr>
      <xdr:spPr>
        <a:xfrm>
          <a:off x="66675" y="18068925"/>
          <a:ext cx="10801350"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485775</xdr:colOff>
      <xdr:row>81</xdr:row>
      <xdr:rowOff>133350</xdr:rowOff>
    </xdr:to>
    <xdr:sp>
      <xdr:nvSpPr>
        <xdr:cNvPr id="2" name="Text Box 2"/>
        <xdr:cNvSpPr txBox="1">
          <a:spLocks noChangeArrowheads="1"/>
        </xdr:cNvSpPr>
      </xdr:nvSpPr>
      <xdr:spPr>
        <a:xfrm>
          <a:off x="19050" y="11239500"/>
          <a:ext cx="10839450" cy="1809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485775</xdr:colOff>
      <xdr:row>39</xdr:row>
      <xdr:rowOff>114300</xdr:rowOff>
    </xdr:to>
    <xdr:sp>
      <xdr:nvSpPr>
        <xdr:cNvPr id="3" name="Text Box 3"/>
        <xdr:cNvSpPr txBox="1">
          <a:spLocks noChangeArrowheads="1"/>
        </xdr:cNvSpPr>
      </xdr:nvSpPr>
      <xdr:spPr>
        <a:xfrm>
          <a:off x="9525" y="4514850"/>
          <a:ext cx="1084897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1" sqref="A1"/>
    </sheetView>
  </sheetViews>
  <sheetFormatPr defaultColWidth="9.140625" defaultRowHeight="12.75"/>
  <cols>
    <col min="1" max="1" width="19.28125" style="0" customWidth="1"/>
    <col min="9" max="9" width="8.7109375" style="0" customWidth="1"/>
    <col min="10" max="10" width="8.00390625" style="0" customWidth="1"/>
  </cols>
  <sheetData>
    <row r="1" ht="15">
      <c r="A1" s="211" t="s">
        <v>65</v>
      </c>
    </row>
    <row r="2" ht="15">
      <c r="A2" s="211" t="s">
        <v>72</v>
      </c>
    </row>
    <row r="4" ht="15">
      <c r="A4" s="203" t="s">
        <v>57</v>
      </c>
    </row>
    <row r="5" ht="12.75">
      <c r="A5" s="157" t="s">
        <v>48</v>
      </c>
    </row>
    <row r="6" spans="1:2" ht="12.75">
      <c r="A6" s="213" t="s">
        <v>66</v>
      </c>
      <c r="B6" t="s">
        <v>54</v>
      </c>
    </row>
    <row r="7" spans="1:2" ht="12.75">
      <c r="A7" s="213" t="s">
        <v>67</v>
      </c>
      <c r="B7" t="s">
        <v>55</v>
      </c>
    </row>
    <row r="8" ht="12.75">
      <c r="A8" s="157" t="s">
        <v>60</v>
      </c>
    </row>
    <row r="9" spans="1:2" ht="12.75">
      <c r="A9" s="213" t="s">
        <v>68</v>
      </c>
      <c r="B9" t="s">
        <v>54</v>
      </c>
    </row>
    <row r="10" spans="1:2" ht="12.75">
      <c r="A10" s="213" t="s">
        <v>69</v>
      </c>
      <c r="B10" t="s">
        <v>55</v>
      </c>
    </row>
    <row r="13" ht="15">
      <c r="A13" s="203" t="s">
        <v>58</v>
      </c>
    </row>
    <row r="14" ht="12.75">
      <c r="A14" s="157" t="s">
        <v>25</v>
      </c>
    </row>
    <row r="15" spans="1:2" ht="12.75">
      <c r="A15" s="213" t="s">
        <v>70</v>
      </c>
      <c r="B15" t="s">
        <v>56</v>
      </c>
    </row>
    <row r="16" ht="12.75">
      <c r="A16" s="157" t="s">
        <v>59</v>
      </c>
    </row>
    <row r="17" spans="1:2" ht="12.75">
      <c r="A17" s="213" t="s">
        <v>71</v>
      </c>
      <c r="B17" t="s">
        <v>56</v>
      </c>
    </row>
    <row r="20" spans="1:10" ht="40.5" customHeight="1">
      <c r="A20" s="214" t="s">
        <v>73</v>
      </c>
      <c r="B20" s="215"/>
      <c r="C20" s="215"/>
      <c r="D20" s="215"/>
      <c r="E20" s="215"/>
      <c r="F20" s="215"/>
      <c r="G20" s="215"/>
      <c r="H20" s="215"/>
      <c r="I20" s="215"/>
      <c r="J20" s="216"/>
    </row>
  </sheetData>
  <sheetProtection/>
  <mergeCells count="1">
    <mergeCell ref="A20:J20"/>
  </mergeCells>
  <hyperlinks>
    <hyperlink ref="A6" location="SV_SO_1819_1a!A1" display="SV_SO_1819_1a"/>
    <hyperlink ref="A7" location="SV_SO_1819_1b!A1" display="SV_SO_1819_1b"/>
    <hyperlink ref="A9" location="SV_SO_1819_2a!A1" display="SV_SO_1819_2a"/>
    <hyperlink ref="A10" location="SV_SO_1819_2b!A1" display="SV_SO_1819_2b"/>
    <hyperlink ref="A15" location="ZBL_SO_1819_1!A1" display="ZBL_SO_1819_1"/>
    <hyperlink ref="A17" location="ZBL_SO_1819_2!A1" display="ZBL_SO_1819_2"/>
  </hyperlink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A1" sqref="A1"/>
    </sheetView>
  </sheetViews>
  <sheetFormatPr defaultColWidth="22.7109375" defaultRowHeight="12.75"/>
  <cols>
    <col min="1" max="1" width="26.42187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7.28125" style="73" customWidth="1"/>
    <col min="23" max="16384" width="22.7109375" style="74" customWidth="1"/>
  </cols>
  <sheetData>
    <row r="1" spans="1:3" ht="12.75">
      <c r="A1" s="30" t="s">
        <v>72</v>
      </c>
      <c r="C1" s="74"/>
    </row>
    <row r="2" spans="1:22" ht="12.75">
      <c r="A2" s="223" t="s">
        <v>5</v>
      </c>
      <c r="B2" s="223"/>
      <c r="C2" s="223"/>
      <c r="D2" s="223"/>
      <c r="E2" s="223"/>
      <c r="F2" s="223"/>
      <c r="G2" s="223"/>
      <c r="H2" s="223"/>
      <c r="I2" s="223"/>
      <c r="J2" s="223"/>
      <c r="K2" s="223"/>
      <c r="L2" s="223"/>
      <c r="M2" s="223"/>
      <c r="N2" s="223"/>
      <c r="O2" s="223"/>
      <c r="P2" s="223"/>
      <c r="Q2" s="223"/>
      <c r="R2" s="223"/>
      <c r="S2" s="223"/>
      <c r="T2" s="223"/>
      <c r="U2" s="223"/>
      <c r="V2" s="223"/>
    </row>
    <row r="3" spans="1:22" ht="12.75">
      <c r="A3" s="223" t="s">
        <v>48</v>
      </c>
      <c r="B3" s="223"/>
      <c r="C3" s="223"/>
      <c r="D3" s="223"/>
      <c r="E3" s="223"/>
      <c r="F3" s="223"/>
      <c r="G3" s="223"/>
      <c r="H3" s="223"/>
      <c r="I3" s="223"/>
      <c r="J3" s="223"/>
      <c r="K3" s="223"/>
      <c r="L3" s="223"/>
      <c r="M3" s="223"/>
      <c r="N3" s="223"/>
      <c r="O3" s="223"/>
      <c r="P3" s="223"/>
      <c r="Q3" s="223"/>
      <c r="R3" s="223"/>
      <c r="S3" s="223"/>
      <c r="T3" s="223"/>
      <c r="U3" s="223"/>
      <c r="V3" s="223"/>
    </row>
    <row r="4" spans="1:22" s="2" customFormat="1" ht="12.75">
      <c r="A4" s="224" t="s">
        <v>27</v>
      </c>
      <c r="B4" s="224"/>
      <c r="C4" s="224"/>
      <c r="D4" s="224"/>
      <c r="E4" s="224"/>
      <c r="F4" s="224"/>
      <c r="G4" s="224"/>
      <c r="H4" s="224"/>
      <c r="I4" s="224"/>
      <c r="J4" s="224"/>
      <c r="K4" s="224"/>
      <c r="L4" s="224"/>
      <c r="M4" s="224"/>
      <c r="N4" s="224"/>
      <c r="O4" s="224"/>
      <c r="P4" s="224"/>
      <c r="Q4" s="224"/>
      <c r="R4" s="224"/>
      <c r="S4" s="224"/>
      <c r="T4" s="224"/>
      <c r="U4" s="224"/>
      <c r="V4" s="224"/>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23" t="s">
        <v>6</v>
      </c>
      <c r="B6" s="223"/>
      <c r="C6" s="223"/>
      <c r="D6" s="223"/>
      <c r="E6" s="223"/>
      <c r="F6" s="223"/>
      <c r="G6" s="223"/>
      <c r="H6" s="223"/>
      <c r="I6" s="223"/>
      <c r="J6" s="223"/>
      <c r="K6" s="223"/>
      <c r="L6" s="223"/>
      <c r="M6" s="223"/>
      <c r="N6" s="223"/>
      <c r="O6" s="223"/>
      <c r="P6" s="223"/>
      <c r="Q6" s="223"/>
      <c r="R6" s="223"/>
      <c r="S6" s="223"/>
      <c r="T6" s="223"/>
      <c r="U6" s="223"/>
      <c r="V6" s="223"/>
    </row>
    <row r="7" ht="5.25" customHeight="1" thickBot="1">
      <c r="C7" s="74"/>
    </row>
    <row r="8" spans="1:22" ht="12.75">
      <c r="A8" s="75"/>
      <c r="B8" s="217" t="s">
        <v>30</v>
      </c>
      <c r="C8" s="218"/>
      <c r="D8" s="218"/>
      <c r="E8" s="218"/>
      <c r="F8" s="218"/>
      <c r="G8" s="218"/>
      <c r="H8" s="219"/>
      <c r="I8" s="217" t="s">
        <v>31</v>
      </c>
      <c r="J8" s="218"/>
      <c r="K8" s="218"/>
      <c r="L8" s="218"/>
      <c r="M8" s="218"/>
      <c r="N8" s="218"/>
      <c r="O8" s="219"/>
      <c r="P8" s="217" t="s">
        <v>1</v>
      </c>
      <c r="Q8" s="218"/>
      <c r="R8" s="218"/>
      <c r="S8" s="218"/>
      <c r="T8" s="218"/>
      <c r="U8" s="218"/>
      <c r="V8" s="218"/>
    </row>
    <row r="9" spans="2:22" ht="12.75">
      <c r="B9" s="220" t="s">
        <v>32</v>
      </c>
      <c r="C9" s="221"/>
      <c r="D9" s="76" t="s">
        <v>33</v>
      </c>
      <c r="E9" s="221" t="s">
        <v>34</v>
      </c>
      <c r="F9" s="221"/>
      <c r="G9" s="221"/>
      <c r="H9" s="77" t="s">
        <v>1</v>
      </c>
      <c r="I9" s="220" t="s">
        <v>32</v>
      </c>
      <c r="J9" s="222"/>
      <c r="K9" s="73" t="s">
        <v>33</v>
      </c>
      <c r="L9" s="220" t="s">
        <v>34</v>
      </c>
      <c r="M9" s="221"/>
      <c r="N9" s="221"/>
      <c r="O9" s="77" t="s">
        <v>1</v>
      </c>
      <c r="P9" s="220" t="s">
        <v>32</v>
      </c>
      <c r="Q9" s="222"/>
      <c r="R9" s="73" t="s">
        <v>33</v>
      </c>
      <c r="S9" s="220" t="s">
        <v>34</v>
      </c>
      <c r="T9" s="221"/>
      <c r="U9" s="221"/>
      <c r="V9" s="77" t="s">
        <v>1</v>
      </c>
    </row>
    <row r="10" spans="1:22" ht="12.75">
      <c r="A10" s="78" t="s">
        <v>35</v>
      </c>
      <c r="B10" s="79" t="s">
        <v>36</v>
      </c>
      <c r="C10" s="78">
        <v>1</v>
      </c>
      <c r="D10" s="80" t="s">
        <v>37</v>
      </c>
      <c r="E10" s="78" t="s">
        <v>38</v>
      </c>
      <c r="F10" s="78" t="s">
        <v>39</v>
      </c>
      <c r="G10" s="78" t="s">
        <v>40</v>
      </c>
      <c r="H10" s="81"/>
      <c r="I10" s="79" t="s">
        <v>36</v>
      </c>
      <c r="J10" s="78">
        <v>1</v>
      </c>
      <c r="K10" s="80" t="s">
        <v>37</v>
      </c>
      <c r="L10" s="78" t="s">
        <v>38</v>
      </c>
      <c r="M10" s="78" t="s">
        <v>39</v>
      </c>
      <c r="N10" s="78" t="s">
        <v>40</v>
      </c>
      <c r="O10" s="81"/>
      <c r="P10" s="79" t="s">
        <v>36</v>
      </c>
      <c r="Q10" s="78">
        <v>1</v>
      </c>
      <c r="R10" s="80" t="s">
        <v>37</v>
      </c>
      <c r="S10" s="78" t="s">
        <v>38</v>
      </c>
      <c r="T10" s="78" t="s">
        <v>39</v>
      </c>
      <c r="U10" s="78" t="s">
        <v>40</v>
      </c>
      <c r="V10" s="81"/>
    </row>
    <row r="11" spans="1:22" ht="12.75">
      <c r="A11" s="82" t="s">
        <v>10</v>
      </c>
      <c r="B11" s="79"/>
      <c r="C11" s="78"/>
      <c r="D11" s="80"/>
      <c r="E11" s="78"/>
      <c r="F11" s="78"/>
      <c r="G11" s="78"/>
      <c r="H11" s="79"/>
      <c r="I11" s="79"/>
      <c r="J11" s="78"/>
      <c r="K11" s="80"/>
      <c r="L11" s="78"/>
      <c r="M11" s="78"/>
      <c r="N11" s="78"/>
      <c r="O11" s="79"/>
      <c r="P11" s="79"/>
      <c r="Q11" s="78"/>
      <c r="R11" s="80"/>
      <c r="S11" s="78"/>
      <c r="T11" s="78"/>
      <c r="U11" s="83"/>
      <c r="V11" s="79"/>
    </row>
    <row r="12" spans="1:22" ht="12.75">
      <c r="A12" s="30" t="s">
        <v>13</v>
      </c>
      <c r="B12" s="77"/>
      <c r="C12" s="84"/>
      <c r="D12" s="85"/>
      <c r="E12" s="84"/>
      <c r="F12" s="84"/>
      <c r="G12" s="84"/>
      <c r="H12" s="77"/>
      <c r="I12" s="77"/>
      <c r="J12" s="84"/>
      <c r="K12" s="85"/>
      <c r="L12" s="84"/>
      <c r="M12" s="84"/>
      <c r="N12" s="84"/>
      <c r="O12" s="77"/>
      <c r="P12" s="77"/>
      <c r="Q12" s="84"/>
      <c r="R12" s="77"/>
      <c r="S12" s="86"/>
      <c r="T12" s="84"/>
      <c r="U12" s="87"/>
      <c r="V12" s="77"/>
    </row>
    <row r="13" spans="1:22" s="73" customFormat="1" ht="12.75">
      <c r="A13" s="73" t="s">
        <v>41</v>
      </c>
      <c r="B13" s="88">
        <v>13</v>
      </c>
      <c r="C13" s="89">
        <v>580</v>
      </c>
      <c r="D13" s="90">
        <v>25366</v>
      </c>
      <c r="E13" s="89">
        <v>3287</v>
      </c>
      <c r="F13" s="89">
        <v>304</v>
      </c>
      <c r="G13" s="89">
        <v>14</v>
      </c>
      <c r="H13" s="88">
        <v>29564</v>
      </c>
      <c r="I13" s="88">
        <v>6</v>
      </c>
      <c r="J13" s="89">
        <v>424</v>
      </c>
      <c r="K13" s="90">
        <v>26188</v>
      </c>
      <c r="L13" s="89">
        <v>2853</v>
      </c>
      <c r="M13" s="89">
        <v>261</v>
      </c>
      <c r="N13" s="89">
        <v>5</v>
      </c>
      <c r="O13" s="88">
        <v>29737</v>
      </c>
      <c r="P13" s="88">
        <f>SUM(I13,B13)</f>
        <v>19</v>
      </c>
      <c r="Q13" s="89">
        <f aca="true" t="shared" si="0" ref="Q13:U15">SUM(J13,C13)</f>
        <v>1004</v>
      </c>
      <c r="R13" s="88">
        <f t="shared" si="0"/>
        <v>51554</v>
      </c>
      <c r="S13" s="88">
        <f t="shared" si="0"/>
        <v>6140</v>
      </c>
      <c r="T13" s="89">
        <f t="shared" si="0"/>
        <v>565</v>
      </c>
      <c r="U13" s="91">
        <f t="shared" si="0"/>
        <v>19</v>
      </c>
      <c r="V13" s="88">
        <f>SUM(H13,O13)</f>
        <v>59301</v>
      </c>
    </row>
    <row r="14" spans="1:22" ht="12.75">
      <c r="A14" s="73" t="s">
        <v>42</v>
      </c>
      <c r="B14" s="88">
        <v>0</v>
      </c>
      <c r="C14" s="89">
        <v>2</v>
      </c>
      <c r="D14" s="90">
        <v>2430</v>
      </c>
      <c r="E14" s="89">
        <v>1739</v>
      </c>
      <c r="F14" s="89">
        <v>52</v>
      </c>
      <c r="G14" s="89">
        <v>0</v>
      </c>
      <c r="H14" s="88">
        <v>4223</v>
      </c>
      <c r="I14" s="88">
        <v>0</v>
      </c>
      <c r="J14" s="89">
        <v>1</v>
      </c>
      <c r="K14" s="90">
        <v>1973</v>
      </c>
      <c r="L14" s="89">
        <v>1363</v>
      </c>
      <c r="M14" s="89">
        <v>51</v>
      </c>
      <c r="N14" s="89">
        <v>2</v>
      </c>
      <c r="O14" s="88">
        <v>3390</v>
      </c>
      <c r="P14" s="88">
        <f>SUM(I14,B14)</f>
        <v>0</v>
      </c>
      <c r="Q14" s="89">
        <f t="shared" si="0"/>
        <v>3</v>
      </c>
      <c r="R14" s="88">
        <f t="shared" si="0"/>
        <v>4403</v>
      </c>
      <c r="S14" s="88">
        <f t="shared" si="0"/>
        <v>3102</v>
      </c>
      <c r="T14" s="89">
        <f t="shared" si="0"/>
        <v>103</v>
      </c>
      <c r="U14" s="91">
        <f t="shared" si="0"/>
        <v>2</v>
      </c>
      <c r="V14" s="88">
        <f>SUM(H14,O14)</f>
        <v>7613</v>
      </c>
    </row>
    <row r="15" spans="1:22" s="60" customFormat="1" ht="12.75">
      <c r="A15" s="29" t="s">
        <v>23</v>
      </c>
      <c r="B15" s="92">
        <f>SUM(B13:B14)</f>
        <v>13</v>
      </c>
      <c r="C15" s="93">
        <f aca="true" t="shared" si="1" ref="C15:O15">SUM(C13:C14)</f>
        <v>582</v>
      </c>
      <c r="D15" s="94">
        <f t="shared" si="1"/>
        <v>27796</v>
      </c>
      <c r="E15" s="93">
        <f t="shared" si="1"/>
        <v>5026</v>
      </c>
      <c r="F15" s="93">
        <f t="shared" si="1"/>
        <v>356</v>
      </c>
      <c r="G15" s="93">
        <f t="shared" si="1"/>
        <v>14</v>
      </c>
      <c r="H15" s="92">
        <f t="shared" si="1"/>
        <v>33787</v>
      </c>
      <c r="I15" s="92">
        <f t="shared" si="1"/>
        <v>6</v>
      </c>
      <c r="J15" s="93">
        <f t="shared" si="1"/>
        <v>425</v>
      </c>
      <c r="K15" s="94">
        <f t="shared" si="1"/>
        <v>28161</v>
      </c>
      <c r="L15" s="93">
        <f t="shared" si="1"/>
        <v>4216</v>
      </c>
      <c r="M15" s="93">
        <f t="shared" si="1"/>
        <v>312</v>
      </c>
      <c r="N15" s="93">
        <f t="shared" si="1"/>
        <v>7</v>
      </c>
      <c r="O15" s="92">
        <f t="shared" si="1"/>
        <v>33127</v>
      </c>
      <c r="P15" s="92">
        <f>SUM(I15,B15)</f>
        <v>19</v>
      </c>
      <c r="Q15" s="93">
        <f t="shared" si="0"/>
        <v>1007</v>
      </c>
      <c r="R15" s="92">
        <f t="shared" si="0"/>
        <v>55957</v>
      </c>
      <c r="S15" s="92">
        <f t="shared" si="0"/>
        <v>9242</v>
      </c>
      <c r="T15" s="93">
        <f t="shared" si="0"/>
        <v>668</v>
      </c>
      <c r="U15" s="95">
        <f t="shared" si="0"/>
        <v>21</v>
      </c>
      <c r="V15" s="92">
        <f>SUM(H15,O15)</f>
        <v>66914</v>
      </c>
    </row>
    <row r="16" spans="1:22" ht="12.75">
      <c r="A16" s="30" t="s">
        <v>14</v>
      </c>
      <c r="B16" s="88"/>
      <c r="C16" s="89"/>
      <c r="D16" s="90"/>
      <c r="E16" s="89"/>
      <c r="F16" s="89"/>
      <c r="G16" s="89"/>
      <c r="H16" s="88"/>
      <c r="I16" s="88"/>
      <c r="J16" s="89"/>
      <c r="K16" s="90"/>
      <c r="L16" s="89"/>
      <c r="M16" s="89"/>
      <c r="N16" s="89"/>
      <c r="O16" s="88"/>
      <c r="P16" s="88"/>
      <c r="Q16" s="89"/>
      <c r="R16" s="88"/>
      <c r="S16" s="88"/>
      <c r="T16" s="89"/>
      <c r="U16" s="91"/>
      <c r="V16" s="88"/>
    </row>
    <row r="17" spans="1:22" ht="12.75">
      <c r="A17" s="73" t="s">
        <v>52</v>
      </c>
      <c r="B17" s="88">
        <v>14</v>
      </c>
      <c r="C17" s="89">
        <v>543</v>
      </c>
      <c r="D17" s="90">
        <v>23354</v>
      </c>
      <c r="E17" s="89">
        <v>3288</v>
      </c>
      <c r="F17" s="89">
        <v>356</v>
      </c>
      <c r="G17" s="89">
        <v>17</v>
      </c>
      <c r="H17" s="88">
        <v>27572</v>
      </c>
      <c r="I17" s="88">
        <v>7</v>
      </c>
      <c r="J17" s="89">
        <v>482</v>
      </c>
      <c r="K17" s="90">
        <v>24057</v>
      </c>
      <c r="L17" s="89">
        <v>2904</v>
      </c>
      <c r="M17" s="89">
        <v>262</v>
      </c>
      <c r="N17" s="89">
        <v>9</v>
      </c>
      <c r="O17" s="88">
        <v>27721</v>
      </c>
      <c r="P17" s="88">
        <f aca="true" t="shared" si="2" ref="P17:U20">SUM(I17,B17)</f>
        <v>21</v>
      </c>
      <c r="Q17" s="89">
        <f t="shared" si="2"/>
        <v>1025</v>
      </c>
      <c r="R17" s="88">
        <f t="shared" si="2"/>
        <v>47411</v>
      </c>
      <c r="S17" s="88">
        <f t="shared" si="2"/>
        <v>6192</v>
      </c>
      <c r="T17" s="89">
        <f t="shared" si="2"/>
        <v>618</v>
      </c>
      <c r="U17" s="91">
        <f t="shared" si="2"/>
        <v>26</v>
      </c>
      <c r="V17" s="88">
        <f>SUM(H17,O17)</f>
        <v>55293</v>
      </c>
    </row>
    <row r="18" spans="1:22" ht="12.75">
      <c r="A18" s="73" t="s">
        <v>43</v>
      </c>
      <c r="B18" s="88">
        <v>0</v>
      </c>
      <c r="C18" s="89">
        <v>1</v>
      </c>
      <c r="D18" s="90">
        <v>2959</v>
      </c>
      <c r="E18" s="89">
        <v>2509</v>
      </c>
      <c r="F18" s="89">
        <v>109</v>
      </c>
      <c r="G18" s="89">
        <v>5</v>
      </c>
      <c r="H18" s="88">
        <v>5583</v>
      </c>
      <c r="I18" s="88">
        <v>0</v>
      </c>
      <c r="J18" s="89">
        <v>1</v>
      </c>
      <c r="K18" s="90">
        <v>2354</v>
      </c>
      <c r="L18" s="89">
        <v>1822</v>
      </c>
      <c r="M18" s="89">
        <v>83</v>
      </c>
      <c r="N18" s="89">
        <v>2</v>
      </c>
      <c r="O18" s="88">
        <v>4262</v>
      </c>
      <c r="P18" s="88">
        <f t="shared" si="2"/>
        <v>0</v>
      </c>
      <c r="Q18" s="89">
        <f t="shared" si="2"/>
        <v>2</v>
      </c>
      <c r="R18" s="88">
        <f t="shared" si="2"/>
        <v>5313</v>
      </c>
      <c r="S18" s="88">
        <f t="shared" si="2"/>
        <v>4331</v>
      </c>
      <c r="T18" s="89">
        <f t="shared" si="2"/>
        <v>192</v>
      </c>
      <c r="U18" s="91">
        <f t="shared" si="2"/>
        <v>7</v>
      </c>
      <c r="V18" s="88">
        <f>SUM(H18,O18)</f>
        <v>9845</v>
      </c>
    </row>
    <row r="19" spans="1:22" s="60" customFormat="1" ht="12.75">
      <c r="A19" s="29" t="s">
        <v>24</v>
      </c>
      <c r="B19" s="92">
        <f>SUM(B17:B18)</f>
        <v>14</v>
      </c>
      <c r="C19" s="93">
        <f aca="true" t="shared" si="3" ref="C19:O19">SUM(C17:C18)</f>
        <v>544</v>
      </c>
      <c r="D19" s="94">
        <f t="shared" si="3"/>
        <v>26313</v>
      </c>
      <c r="E19" s="93">
        <f t="shared" si="3"/>
        <v>5797</v>
      </c>
      <c r="F19" s="93">
        <f t="shared" si="3"/>
        <v>465</v>
      </c>
      <c r="G19" s="93">
        <f t="shared" si="3"/>
        <v>22</v>
      </c>
      <c r="H19" s="92">
        <f t="shared" si="3"/>
        <v>33155</v>
      </c>
      <c r="I19" s="92">
        <f t="shared" si="3"/>
        <v>7</v>
      </c>
      <c r="J19" s="93">
        <f t="shared" si="3"/>
        <v>483</v>
      </c>
      <c r="K19" s="94">
        <f t="shared" si="3"/>
        <v>26411</v>
      </c>
      <c r="L19" s="93">
        <f t="shared" si="3"/>
        <v>4726</v>
      </c>
      <c r="M19" s="93">
        <f t="shared" si="3"/>
        <v>345</v>
      </c>
      <c r="N19" s="93">
        <f t="shared" si="3"/>
        <v>11</v>
      </c>
      <c r="O19" s="92">
        <f t="shared" si="3"/>
        <v>31983</v>
      </c>
      <c r="P19" s="92">
        <f t="shared" si="2"/>
        <v>21</v>
      </c>
      <c r="Q19" s="93">
        <f t="shared" si="2"/>
        <v>1027</v>
      </c>
      <c r="R19" s="92">
        <f t="shared" si="2"/>
        <v>52724</v>
      </c>
      <c r="S19" s="92">
        <f t="shared" si="2"/>
        <v>10523</v>
      </c>
      <c r="T19" s="93">
        <f t="shared" si="2"/>
        <v>810</v>
      </c>
      <c r="U19" s="95">
        <f t="shared" si="2"/>
        <v>33</v>
      </c>
      <c r="V19" s="92">
        <f>SUM(H19,O19)</f>
        <v>65138</v>
      </c>
    </row>
    <row r="20" spans="1:22" s="30" customFormat="1" ht="12.75">
      <c r="A20" s="96" t="s">
        <v>15</v>
      </c>
      <c r="B20" s="97">
        <f>SUM(B19,B15)</f>
        <v>27</v>
      </c>
      <c r="C20" s="98">
        <f aca="true" t="shared" si="4" ref="C20:O20">SUM(C19,C15)</f>
        <v>1126</v>
      </c>
      <c r="D20" s="99">
        <f t="shared" si="4"/>
        <v>54109</v>
      </c>
      <c r="E20" s="98">
        <f t="shared" si="4"/>
        <v>10823</v>
      </c>
      <c r="F20" s="98">
        <f t="shared" si="4"/>
        <v>821</v>
      </c>
      <c r="G20" s="98">
        <f t="shared" si="4"/>
        <v>36</v>
      </c>
      <c r="H20" s="97">
        <f t="shared" si="4"/>
        <v>66942</v>
      </c>
      <c r="I20" s="97">
        <f t="shared" si="4"/>
        <v>13</v>
      </c>
      <c r="J20" s="98">
        <f t="shared" si="4"/>
        <v>908</v>
      </c>
      <c r="K20" s="99">
        <f t="shared" si="4"/>
        <v>54572</v>
      </c>
      <c r="L20" s="98">
        <f t="shared" si="4"/>
        <v>8942</v>
      </c>
      <c r="M20" s="98">
        <f t="shared" si="4"/>
        <v>657</v>
      </c>
      <c r="N20" s="98">
        <f t="shared" si="4"/>
        <v>18</v>
      </c>
      <c r="O20" s="97">
        <f t="shared" si="4"/>
        <v>65110</v>
      </c>
      <c r="P20" s="97">
        <f t="shared" si="2"/>
        <v>40</v>
      </c>
      <c r="Q20" s="98">
        <f t="shared" si="2"/>
        <v>2034</v>
      </c>
      <c r="R20" s="97">
        <f t="shared" si="2"/>
        <v>108681</v>
      </c>
      <c r="S20" s="97">
        <f t="shared" si="2"/>
        <v>19765</v>
      </c>
      <c r="T20" s="98">
        <f t="shared" si="2"/>
        <v>1478</v>
      </c>
      <c r="U20" s="100">
        <f t="shared" si="2"/>
        <v>54</v>
      </c>
      <c r="V20" s="97">
        <f>SUM(H20,O20)</f>
        <v>132052</v>
      </c>
    </row>
    <row r="21" spans="2:22" s="73" customFormat="1" ht="12.75">
      <c r="B21" s="88"/>
      <c r="C21" s="89"/>
      <c r="D21" s="90"/>
      <c r="E21" s="89"/>
      <c r="F21" s="89"/>
      <c r="G21" s="89"/>
      <c r="H21" s="88"/>
      <c r="I21" s="88"/>
      <c r="J21" s="89"/>
      <c r="K21" s="90"/>
      <c r="L21" s="89"/>
      <c r="M21" s="89"/>
      <c r="N21" s="89"/>
      <c r="O21" s="88"/>
      <c r="P21" s="88"/>
      <c r="Q21" s="89"/>
      <c r="R21" s="88"/>
      <c r="S21" s="88"/>
      <c r="T21" s="89"/>
      <c r="U21" s="91"/>
      <c r="V21" s="88"/>
    </row>
    <row r="22" spans="1:22" ht="12.75">
      <c r="A22" s="30" t="s">
        <v>16</v>
      </c>
      <c r="B22" s="88"/>
      <c r="C22" s="89"/>
      <c r="D22" s="90"/>
      <c r="E22" s="89"/>
      <c r="F22" s="89"/>
      <c r="G22" s="89"/>
      <c r="H22" s="88"/>
      <c r="I22" s="88"/>
      <c r="J22" s="89"/>
      <c r="K22" s="90"/>
      <c r="L22" s="89"/>
      <c r="M22" s="89"/>
      <c r="N22" s="89"/>
      <c r="O22" s="88"/>
      <c r="P22" s="88"/>
      <c r="Q22" s="89"/>
      <c r="R22" s="88"/>
      <c r="S22" s="88"/>
      <c r="T22" s="89"/>
      <c r="U22" s="91"/>
      <c r="V22" s="88"/>
    </row>
    <row r="23" spans="1:22" s="73" customFormat="1" ht="12.75">
      <c r="A23" s="101" t="s">
        <v>13</v>
      </c>
      <c r="B23" s="88"/>
      <c r="C23" s="89"/>
      <c r="D23" s="90"/>
      <c r="E23" s="89"/>
      <c r="F23" s="89"/>
      <c r="G23" s="89"/>
      <c r="H23" s="88"/>
      <c r="I23" s="88"/>
      <c r="J23" s="89"/>
      <c r="K23" s="90"/>
      <c r="L23" s="89"/>
      <c r="M23" s="89"/>
      <c r="N23" s="89"/>
      <c r="O23" s="88"/>
      <c r="P23" s="88"/>
      <c r="Q23" s="89"/>
      <c r="R23" s="88"/>
      <c r="S23" s="88"/>
      <c r="T23" s="89"/>
      <c r="U23" s="91"/>
      <c r="V23" s="88"/>
    </row>
    <row r="24" spans="1:22" ht="12.75">
      <c r="A24" s="73" t="s">
        <v>44</v>
      </c>
      <c r="B24" s="88">
        <v>5</v>
      </c>
      <c r="C24" s="89">
        <v>463</v>
      </c>
      <c r="D24" s="90">
        <v>13106</v>
      </c>
      <c r="E24" s="89">
        <v>1321</v>
      </c>
      <c r="F24" s="89">
        <v>149</v>
      </c>
      <c r="G24" s="89">
        <v>11</v>
      </c>
      <c r="H24" s="88">
        <v>15055</v>
      </c>
      <c r="I24" s="88">
        <v>4</v>
      </c>
      <c r="J24" s="89">
        <v>453</v>
      </c>
      <c r="K24" s="90">
        <v>16361</v>
      </c>
      <c r="L24" s="89">
        <v>1347</v>
      </c>
      <c r="M24" s="89">
        <v>147</v>
      </c>
      <c r="N24" s="89">
        <v>17</v>
      </c>
      <c r="O24" s="88">
        <v>18329</v>
      </c>
      <c r="P24" s="88">
        <f aca="true" t="shared" si="5" ref="P24:U28">SUM(I24,B24)</f>
        <v>9</v>
      </c>
      <c r="Q24" s="89">
        <f t="shared" si="5"/>
        <v>916</v>
      </c>
      <c r="R24" s="88">
        <f t="shared" si="5"/>
        <v>29467</v>
      </c>
      <c r="S24" s="88">
        <f t="shared" si="5"/>
        <v>2668</v>
      </c>
      <c r="T24" s="89">
        <f t="shared" si="5"/>
        <v>296</v>
      </c>
      <c r="U24" s="91">
        <f t="shared" si="5"/>
        <v>28</v>
      </c>
      <c r="V24" s="88">
        <f>SUM(H24,O24)</f>
        <v>33384</v>
      </c>
    </row>
    <row r="25" spans="1:22" ht="12.75">
      <c r="A25" s="73" t="s">
        <v>45</v>
      </c>
      <c r="B25" s="88">
        <v>0</v>
      </c>
      <c r="C25" s="102">
        <v>38</v>
      </c>
      <c r="D25" s="90">
        <v>7751</v>
      </c>
      <c r="E25" s="102">
        <v>2511</v>
      </c>
      <c r="F25" s="102">
        <v>525</v>
      </c>
      <c r="G25" s="102">
        <v>54</v>
      </c>
      <c r="H25" s="88">
        <v>10879</v>
      </c>
      <c r="I25" s="88">
        <v>0</v>
      </c>
      <c r="J25" s="102">
        <v>21</v>
      </c>
      <c r="K25" s="90">
        <v>5605</v>
      </c>
      <c r="L25" s="102">
        <v>1756</v>
      </c>
      <c r="M25" s="102">
        <v>289</v>
      </c>
      <c r="N25" s="102">
        <v>39</v>
      </c>
      <c r="O25" s="88">
        <v>7710</v>
      </c>
      <c r="P25" s="88">
        <f t="shared" si="5"/>
        <v>0</v>
      </c>
      <c r="Q25" s="89">
        <f t="shared" si="5"/>
        <v>59</v>
      </c>
      <c r="R25" s="88">
        <f t="shared" si="5"/>
        <v>13356</v>
      </c>
      <c r="S25" s="88">
        <f t="shared" si="5"/>
        <v>4267</v>
      </c>
      <c r="T25" s="89">
        <f t="shared" si="5"/>
        <v>814</v>
      </c>
      <c r="U25" s="91">
        <f t="shared" si="5"/>
        <v>93</v>
      </c>
      <c r="V25" s="88">
        <f>SUM(H25,O25)</f>
        <v>18589</v>
      </c>
    </row>
    <row r="26" spans="1:22" ht="12.75">
      <c r="A26" s="73" t="s">
        <v>46</v>
      </c>
      <c r="B26" s="88">
        <v>0</v>
      </c>
      <c r="C26" s="102">
        <v>3</v>
      </c>
      <c r="D26" s="90">
        <v>246</v>
      </c>
      <c r="E26" s="102">
        <v>113</v>
      </c>
      <c r="F26" s="102">
        <v>32</v>
      </c>
      <c r="G26" s="102">
        <v>8</v>
      </c>
      <c r="H26" s="88">
        <v>402</v>
      </c>
      <c r="I26" s="88">
        <v>0</v>
      </c>
      <c r="J26" s="102">
        <v>5</v>
      </c>
      <c r="K26" s="90">
        <v>638</v>
      </c>
      <c r="L26" s="102">
        <v>180</v>
      </c>
      <c r="M26" s="102">
        <v>27</v>
      </c>
      <c r="N26" s="102">
        <v>8</v>
      </c>
      <c r="O26" s="88">
        <v>858</v>
      </c>
      <c r="P26" s="88">
        <f t="shared" si="5"/>
        <v>0</v>
      </c>
      <c r="Q26" s="89">
        <f t="shared" si="5"/>
        <v>8</v>
      </c>
      <c r="R26" s="88">
        <f t="shared" si="5"/>
        <v>884</v>
      </c>
      <c r="S26" s="88">
        <f t="shared" si="5"/>
        <v>293</v>
      </c>
      <c r="T26" s="89">
        <f t="shared" si="5"/>
        <v>59</v>
      </c>
      <c r="U26" s="91">
        <f t="shared" si="5"/>
        <v>16</v>
      </c>
      <c r="V26" s="88">
        <f>SUM(H26,O26)</f>
        <v>1260</v>
      </c>
    </row>
    <row r="27" spans="1:22" ht="12.75">
      <c r="A27" s="73" t="s">
        <v>47</v>
      </c>
      <c r="B27" s="88">
        <v>0</v>
      </c>
      <c r="C27" s="102">
        <v>5</v>
      </c>
      <c r="D27" s="90">
        <v>3293</v>
      </c>
      <c r="E27" s="102">
        <v>2977</v>
      </c>
      <c r="F27" s="102">
        <v>510</v>
      </c>
      <c r="G27" s="102">
        <v>78</v>
      </c>
      <c r="H27" s="88">
        <v>6863</v>
      </c>
      <c r="I27" s="88">
        <v>0</v>
      </c>
      <c r="J27" s="102">
        <v>2</v>
      </c>
      <c r="K27" s="90">
        <v>2609</v>
      </c>
      <c r="L27" s="102">
        <v>2182</v>
      </c>
      <c r="M27" s="102">
        <v>287</v>
      </c>
      <c r="N27" s="102">
        <v>47</v>
      </c>
      <c r="O27" s="88">
        <v>5127</v>
      </c>
      <c r="P27" s="88">
        <f t="shared" si="5"/>
        <v>0</v>
      </c>
      <c r="Q27" s="89">
        <f t="shared" si="5"/>
        <v>7</v>
      </c>
      <c r="R27" s="88">
        <f t="shared" si="5"/>
        <v>5902</v>
      </c>
      <c r="S27" s="88">
        <f t="shared" si="5"/>
        <v>5159</v>
      </c>
      <c r="T27" s="89">
        <f t="shared" si="5"/>
        <v>797</v>
      </c>
      <c r="U27" s="91">
        <f t="shared" si="5"/>
        <v>125</v>
      </c>
      <c r="V27" s="88">
        <f>SUM(H27,O27)</f>
        <v>11990</v>
      </c>
    </row>
    <row r="28" spans="1:22" s="60" customFormat="1" ht="12.75">
      <c r="A28" s="29" t="s">
        <v>1</v>
      </c>
      <c r="B28" s="92">
        <f>SUM(B24:B27)</f>
        <v>5</v>
      </c>
      <c r="C28" s="93">
        <f aca="true" t="shared" si="6" ref="C28:O28">SUM(C24:C27)</f>
        <v>509</v>
      </c>
      <c r="D28" s="94">
        <f t="shared" si="6"/>
        <v>24396</v>
      </c>
      <c r="E28" s="93">
        <f t="shared" si="6"/>
        <v>6922</v>
      </c>
      <c r="F28" s="93">
        <f t="shared" si="6"/>
        <v>1216</v>
      </c>
      <c r="G28" s="93">
        <f t="shared" si="6"/>
        <v>151</v>
      </c>
      <c r="H28" s="92">
        <f t="shared" si="6"/>
        <v>33199</v>
      </c>
      <c r="I28" s="92">
        <f t="shared" si="6"/>
        <v>4</v>
      </c>
      <c r="J28" s="93">
        <f t="shared" si="6"/>
        <v>481</v>
      </c>
      <c r="K28" s="94">
        <f t="shared" si="6"/>
        <v>25213</v>
      </c>
      <c r="L28" s="93">
        <f t="shared" si="6"/>
        <v>5465</v>
      </c>
      <c r="M28" s="93">
        <f t="shared" si="6"/>
        <v>750</v>
      </c>
      <c r="N28" s="93">
        <f t="shared" si="6"/>
        <v>111</v>
      </c>
      <c r="O28" s="92">
        <f t="shared" si="6"/>
        <v>32024</v>
      </c>
      <c r="P28" s="92">
        <f t="shared" si="5"/>
        <v>9</v>
      </c>
      <c r="Q28" s="93">
        <f t="shared" si="5"/>
        <v>990</v>
      </c>
      <c r="R28" s="92">
        <f t="shared" si="5"/>
        <v>49609</v>
      </c>
      <c r="S28" s="92">
        <f t="shared" si="5"/>
        <v>12387</v>
      </c>
      <c r="T28" s="93">
        <f t="shared" si="5"/>
        <v>1966</v>
      </c>
      <c r="U28" s="95">
        <f t="shared" si="5"/>
        <v>262</v>
      </c>
      <c r="V28" s="92">
        <f>SUM(H28,O28)</f>
        <v>65223</v>
      </c>
    </row>
    <row r="29" spans="1:22" ht="12.75">
      <c r="A29" s="30" t="s">
        <v>14</v>
      </c>
      <c r="B29" s="88"/>
      <c r="C29" s="89"/>
      <c r="D29" s="90"/>
      <c r="E29" s="89"/>
      <c r="F29" s="89"/>
      <c r="G29" s="89"/>
      <c r="H29" s="88"/>
      <c r="I29" s="88"/>
      <c r="J29" s="89"/>
      <c r="K29" s="90"/>
      <c r="L29" s="89"/>
      <c r="M29" s="89"/>
      <c r="N29" s="89"/>
      <c r="O29" s="88"/>
      <c r="P29" s="88"/>
      <c r="Q29" s="89"/>
      <c r="R29" s="88"/>
      <c r="S29" s="88"/>
      <c r="T29" s="89"/>
      <c r="U29" s="91"/>
      <c r="V29" s="88"/>
    </row>
    <row r="30" spans="1:22" s="73" customFormat="1" ht="12.75">
      <c r="A30" s="73" t="s">
        <v>44</v>
      </c>
      <c r="B30" s="88">
        <v>8</v>
      </c>
      <c r="C30" s="89">
        <v>450</v>
      </c>
      <c r="D30" s="90">
        <v>10887</v>
      </c>
      <c r="E30" s="89">
        <v>1176</v>
      </c>
      <c r="F30" s="89">
        <v>134</v>
      </c>
      <c r="G30" s="89">
        <v>6</v>
      </c>
      <c r="H30" s="88">
        <v>12661</v>
      </c>
      <c r="I30" s="88">
        <v>6</v>
      </c>
      <c r="J30" s="89">
        <v>399</v>
      </c>
      <c r="K30" s="90">
        <v>14427</v>
      </c>
      <c r="L30" s="89">
        <v>1127</v>
      </c>
      <c r="M30" s="89">
        <v>101</v>
      </c>
      <c r="N30" s="89">
        <v>3</v>
      </c>
      <c r="O30" s="88">
        <v>16063</v>
      </c>
      <c r="P30" s="88">
        <f aca="true" t="shared" si="7" ref="P30:U34">SUM(I30,B30)</f>
        <v>14</v>
      </c>
      <c r="Q30" s="89">
        <f t="shared" si="7"/>
        <v>849</v>
      </c>
      <c r="R30" s="88">
        <f t="shared" si="7"/>
        <v>25314</v>
      </c>
      <c r="S30" s="88">
        <f t="shared" si="7"/>
        <v>2303</v>
      </c>
      <c r="T30" s="89">
        <f t="shared" si="7"/>
        <v>235</v>
      </c>
      <c r="U30" s="91">
        <f t="shared" si="7"/>
        <v>9</v>
      </c>
      <c r="V30" s="88">
        <f aca="true" t="shared" si="8" ref="V30:V35">SUM(H30,O30)</f>
        <v>28724</v>
      </c>
    </row>
    <row r="31" spans="1:22" ht="12.75">
      <c r="A31" s="73" t="s">
        <v>45</v>
      </c>
      <c r="B31" s="88">
        <v>0</v>
      </c>
      <c r="C31" s="102">
        <v>51</v>
      </c>
      <c r="D31" s="90">
        <v>7439</v>
      </c>
      <c r="E31" s="102">
        <v>2863</v>
      </c>
      <c r="F31" s="102">
        <v>612</v>
      </c>
      <c r="G31" s="102">
        <v>72</v>
      </c>
      <c r="H31" s="88">
        <v>11037</v>
      </c>
      <c r="I31" s="88">
        <v>1</v>
      </c>
      <c r="J31" s="102">
        <v>20</v>
      </c>
      <c r="K31" s="90">
        <v>5654</v>
      </c>
      <c r="L31" s="102">
        <v>1857</v>
      </c>
      <c r="M31" s="102">
        <v>348</v>
      </c>
      <c r="N31" s="102">
        <v>40</v>
      </c>
      <c r="O31" s="88">
        <v>7920</v>
      </c>
      <c r="P31" s="88">
        <f t="shared" si="7"/>
        <v>1</v>
      </c>
      <c r="Q31" s="89">
        <f t="shared" si="7"/>
        <v>71</v>
      </c>
      <c r="R31" s="88">
        <f t="shared" si="7"/>
        <v>13093</v>
      </c>
      <c r="S31" s="88">
        <f t="shared" si="7"/>
        <v>4720</v>
      </c>
      <c r="T31" s="89">
        <f t="shared" si="7"/>
        <v>960</v>
      </c>
      <c r="U31" s="91">
        <f t="shared" si="7"/>
        <v>112</v>
      </c>
      <c r="V31" s="88">
        <f t="shared" si="8"/>
        <v>18957</v>
      </c>
    </row>
    <row r="32" spans="1:22" ht="12.75">
      <c r="A32" s="73" t="s">
        <v>46</v>
      </c>
      <c r="B32" s="88">
        <v>0</v>
      </c>
      <c r="C32" s="102">
        <v>9</v>
      </c>
      <c r="D32" s="90">
        <v>262</v>
      </c>
      <c r="E32" s="102">
        <v>151</v>
      </c>
      <c r="F32" s="102">
        <v>45</v>
      </c>
      <c r="G32" s="102">
        <v>7</v>
      </c>
      <c r="H32" s="88">
        <v>474</v>
      </c>
      <c r="I32" s="88">
        <v>1</v>
      </c>
      <c r="J32" s="102">
        <v>5</v>
      </c>
      <c r="K32" s="90">
        <v>620</v>
      </c>
      <c r="L32" s="102">
        <v>225</v>
      </c>
      <c r="M32" s="102">
        <v>48</v>
      </c>
      <c r="N32" s="102">
        <v>8</v>
      </c>
      <c r="O32" s="88">
        <v>907</v>
      </c>
      <c r="P32" s="88">
        <f t="shared" si="7"/>
        <v>1</v>
      </c>
      <c r="Q32" s="89">
        <f t="shared" si="7"/>
        <v>14</v>
      </c>
      <c r="R32" s="88">
        <f t="shared" si="7"/>
        <v>882</v>
      </c>
      <c r="S32" s="88">
        <f t="shared" si="7"/>
        <v>376</v>
      </c>
      <c r="T32" s="89">
        <f t="shared" si="7"/>
        <v>93</v>
      </c>
      <c r="U32" s="91">
        <f t="shared" si="7"/>
        <v>15</v>
      </c>
      <c r="V32" s="88">
        <f t="shared" si="8"/>
        <v>1381</v>
      </c>
    </row>
    <row r="33" spans="1:22" ht="12.75">
      <c r="A33" s="73" t="s">
        <v>47</v>
      </c>
      <c r="B33" s="88">
        <v>0</v>
      </c>
      <c r="C33" s="102">
        <v>5</v>
      </c>
      <c r="D33" s="90">
        <v>3027</v>
      </c>
      <c r="E33" s="102">
        <v>3005</v>
      </c>
      <c r="F33" s="102">
        <v>647</v>
      </c>
      <c r="G33" s="102">
        <v>90</v>
      </c>
      <c r="H33" s="88">
        <v>6774</v>
      </c>
      <c r="I33" s="88">
        <v>0</v>
      </c>
      <c r="J33" s="102">
        <v>2</v>
      </c>
      <c r="K33" s="90">
        <v>2505</v>
      </c>
      <c r="L33" s="102">
        <v>2324</v>
      </c>
      <c r="M33" s="102">
        <v>372</v>
      </c>
      <c r="N33" s="102">
        <v>42</v>
      </c>
      <c r="O33" s="88">
        <v>5245</v>
      </c>
      <c r="P33" s="88">
        <f t="shared" si="7"/>
        <v>0</v>
      </c>
      <c r="Q33" s="89">
        <f t="shared" si="7"/>
        <v>7</v>
      </c>
      <c r="R33" s="88">
        <f t="shared" si="7"/>
        <v>5532</v>
      </c>
      <c r="S33" s="88">
        <f t="shared" si="7"/>
        <v>5329</v>
      </c>
      <c r="T33" s="89">
        <f t="shared" si="7"/>
        <v>1019</v>
      </c>
      <c r="U33" s="91">
        <f t="shared" si="7"/>
        <v>132</v>
      </c>
      <c r="V33" s="88">
        <f t="shared" si="8"/>
        <v>12019</v>
      </c>
    </row>
    <row r="34" spans="1:22" s="1" customFormat="1" ht="12.75">
      <c r="A34" s="29" t="s">
        <v>1</v>
      </c>
      <c r="B34" s="97">
        <f aca="true" t="shared" si="9" ref="B34:O34">SUM(B30:B33)</f>
        <v>8</v>
      </c>
      <c r="C34" s="98">
        <f t="shared" si="9"/>
        <v>515</v>
      </c>
      <c r="D34" s="99">
        <f t="shared" si="9"/>
        <v>21615</v>
      </c>
      <c r="E34" s="98">
        <f t="shared" si="9"/>
        <v>7195</v>
      </c>
      <c r="F34" s="98">
        <f t="shared" si="9"/>
        <v>1438</v>
      </c>
      <c r="G34" s="98">
        <f t="shared" si="9"/>
        <v>175</v>
      </c>
      <c r="H34" s="97">
        <f t="shared" si="9"/>
        <v>30946</v>
      </c>
      <c r="I34" s="97">
        <f t="shared" si="9"/>
        <v>8</v>
      </c>
      <c r="J34" s="98">
        <f t="shared" si="9"/>
        <v>426</v>
      </c>
      <c r="K34" s="99">
        <f t="shared" si="9"/>
        <v>23206</v>
      </c>
      <c r="L34" s="98">
        <f t="shared" si="9"/>
        <v>5533</v>
      </c>
      <c r="M34" s="98">
        <f t="shared" si="9"/>
        <v>869</v>
      </c>
      <c r="N34" s="98">
        <f t="shared" si="9"/>
        <v>93</v>
      </c>
      <c r="O34" s="97">
        <f t="shared" si="9"/>
        <v>30135</v>
      </c>
      <c r="P34" s="97">
        <f t="shared" si="7"/>
        <v>16</v>
      </c>
      <c r="Q34" s="98">
        <f t="shared" si="7"/>
        <v>941</v>
      </c>
      <c r="R34" s="97">
        <f t="shared" si="7"/>
        <v>44821</v>
      </c>
      <c r="S34" s="97">
        <f t="shared" si="7"/>
        <v>12728</v>
      </c>
      <c r="T34" s="98">
        <f t="shared" si="7"/>
        <v>2307</v>
      </c>
      <c r="U34" s="100">
        <f t="shared" si="7"/>
        <v>268</v>
      </c>
      <c r="V34" s="97">
        <f t="shared" si="8"/>
        <v>61081</v>
      </c>
    </row>
    <row r="35" spans="1:22" s="1" customFormat="1" ht="12.75">
      <c r="A35" s="96" t="s">
        <v>17</v>
      </c>
      <c r="B35" s="97">
        <f>SUM(B34,B28)</f>
        <v>13</v>
      </c>
      <c r="C35" s="98">
        <f aca="true" t="shared" si="10" ref="C35:O35">SUM(C34,C28)</f>
        <v>1024</v>
      </c>
      <c r="D35" s="99">
        <f t="shared" si="10"/>
        <v>46011</v>
      </c>
      <c r="E35" s="98">
        <f t="shared" si="10"/>
        <v>14117</v>
      </c>
      <c r="F35" s="98">
        <f t="shared" si="10"/>
        <v>2654</v>
      </c>
      <c r="G35" s="98">
        <f t="shared" si="10"/>
        <v>326</v>
      </c>
      <c r="H35" s="97">
        <f t="shared" si="10"/>
        <v>64145</v>
      </c>
      <c r="I35" s="97">
        <f t="shared" si="10"/>
        <v>12</v>
      </c>
      <c r="J35" s="98">
        <f t="shared" si="10"/>
        <v>907</v>
      </c>
      <c r="K35" s="99">
        <f t="shared" si="10"/>
        <v>48419</v>
      </c>
      <c r="L35" s="98">
        <f t="shared" si="10"/>
        <v>10998</v>
      </c>
      <c r="M35" s="98">
        <f t="shared" si="10"/>
        <v>1619</v>
      </c>
      <c r="N35" s="98">
        <f t="shared" si="10"/>
        <v>204</v>
      </c>
      <c r="O35" s="97">
        <f t="shared" si="10"/>
        <v>62159</v>
      </c>
      <c r="P35" s="97">
        <f aca="true" t="shared" si="11" ref="P35:U35">SUM(B35,I35)</f>
        <v>25</v>
      </c>
      <c r="Q35" s="98">
        <f t="shared" si="11"/>
        <v>1931</v>
      </c>
      <c r="R35" s="97">
        <f t="shared" si="11"/>
        <v>94430</v>
      </c>
      <c r="S35" s="97">
        <f t="shared" si="11"/>
        <v>25115</v>
      </c>
      <c r="T35" s="98">
        <f t="shared" si="11"/>
        <v>4273</v>
      </c>
      <c r="U35" s="100">
        <f t="shared" si="11"/>
        <v>530</v>
      </c>
      <c r="V35" s="97">
        <f t="shared" si="8"/>
        <v>126304</v>
      </c>
    </row>
    <row r="36" spans="2:22" s="73" customFormat="1" ht="12.75">
      <c r="B36" s="88"/>
      <c r="C36" s="89"/>
      <c r="D36" s="90"/>
      <c r="E36" s="89"/>
      <c r="F36" s="89"/>
      <c r="G36" s="89"/>
      <c r="H36" s="88"/>
      <c r="I36" s="88"/>
      <c r="J36" s="89"/>
      <c r="K36" s="90"/>
      <c r="L36" s="89"/>
      <c r="M36" s="89"/>
      <c r="N36" s="89"/>
      <c r="O36" s="88"/>
      <c r="P36" s="88"/>
      <c r="Q36" s="89"/>
      <c r="R36" s="88"/>
      <c r="S36" s="88"/>
      <c r="T36" s="89"/>
      <c r="U36" s="91"/>
      <c r="V36" s="88"/>
    </row>
    <row r="37" spans="1:22" ht="12.75">
      <c r="A37" s="30" t="s">
        <v>18</v>
      </c>
      <c r="B37" s="88"/>
      <c r="C37" s="89"/>
      <c r="D37" s="90"/>
      <c r="E37" s="89"/>
      <c r="F37" s="89"/>
      <c r="G37" s="89"/>
      <c r="H37" s="88"/>
      <c r="I37" s="88"/>
      <c r="J37" s="89"/>
      <c r="K37" s="90"/>
      <c r="L37" s="89"/>
      <c r="M37" s="89"/>
      <c r="N37" s="89"/>
      <c r="O37" s="88"/>
      <c r="P37" s="88"/>
      <c r="Q37" s="89"/>
      <c r="R37" s="88"/>
      <c r="S37" s="88"/>
      <c r="T37" s="89"/>
      <c r="U37" s="91"/>
      <c r="V37" s="88"/>
    </row>
    <row r="38" spans="1:22" ht="12.75">
      <c r="A38" s="30" t="s">
        <v>13</v>
      </c>
      <c r="B38" s="88"/>
      <c r="C38" s="89"/>
      <c r="D38" s="90"/>
      <c r="E38" s="89"/>
      <c r="F38" s="89"/>
      <c r="G38" s="89"/>
      <c r="H38" s="88"/>
      <c r="I38" s="88"/>
      <c r="J38" s="89"/>
      <c r="K38" s="90"/>
      <c r="L38" s="89"/>
      <c r="M38" s="89"/>
      <c r="N38" s="89"/>
      <c r="O38" s="88"/>
      <c r="P38" s="88"/>
      <c r="Q38" s="89"/>
      <c r="R38" s="88"/>
      <c r="S38" s="88"/>
      <c r="T38" s="89"/>
      <c r="U38" s="91"/>
      <c r="V38" s="88"/>
    </row>
    <row r="39" spans="1:22" s="73" customFormat="1" ht="12.75">
      <c r="A39" s="73" t="s">
        <v>44</v>
      </c>
      <c r="B39" s="88">
        <v>11</v>
      </c>
      <c r="C39" s="89">
        <v>354</v>
      </c>
      <c r="D39" s="90">
        <v>9154</v>
      </c>
      <c r="E39" s="89">
        <v>1366</v>
      </c>
      <c r="F39" s="89">
        <v>173</v>
      </c>
      <c r="G39" s="89">
        <v>15</v>
      </c>
      <c r="H39" s="88">
        <v>11073</v>
      </c>
      <c r="I39" s="88">
        <v>9</v>
      </c>
      <c r="J39" s="89">
        <v>354</v>
      </c>
      <c r="K39" s="90">
        <v>12723</v>
      </c>
      <c r="L39" s="89">
        <v>1148</v>
      </c>
      <c r="M39" s="89">
        <v>141</v>
      </c>
      <c r="N39" s="89">
        <v>19</v>
      </c>
      <c r="O39" s="88">
        <v>14394</v>
      </c>
      <c r="P39" s="88">
        <f aca="true" t="shared" si="12" ref="P39:U43">SUM(I39,B39)</f>
        <v>20</v>
      </c>
      <c r="Q39" s="89">
        <f t="shared" si="12"/>
        <v>708</v>
      </c>
      <c r="R39" s="88">
        <f t="shared" si="12"/>
        <v>21877</v>
      </c>
      <c r="S39" s="88">
        <f t="shared" si="12"/>
        <v>2514</v>
      </c>
      <c r="T39" s="89">
        <f t="shared" si="12"/>
        <v>314</v>
      </c>
      <c r="U39" s="91">
        <f t="shared" si="12"/>
        <v>34</v>
      </c>
      <c r="V39" s="88">
        <f>SUM(H39,O39)</f>
        <v>25467</v>
      </c>
    </row>
    <row r="40" spans="1:22" ht="12.75">
      <c r="A40" s="73" t="s">
        <v>45</v>
      </c>
      <c r="B40" s="88">
        <v>0</v>
      </c>
      <c r="C40" s="102">
        <v>56</v>
      </c>
      <c r="D40" s="90">
        <v>7576</v>
      </c>
      <c r="E40" s="102">
        <v>3575</v>
      </c>
      <c r="F40" s="102">
        <v>937</v>
      </c>
      <c r="G40" s="102">
        <v>184</v>
      </c>
      <c r="H40" s="88">
        <v>12328</v>
      </c>
      <c r="I40" s="88">
        <v>0</v>
      </c>
      <c r="J40" s="102">
        <v>33</v>
      </c>
      <c r="K40" s="90">
        <v>6118</v>
      </c>
      <c r="L40" s="102">
        <v>2404</v>
      </c>
      <c r="M40" s="102">
        <v>494</v>
      </c>
      <c r="N40" s="102">
        <v>109</v>
      </c>
      <c r="O40" s="88">
        <v>9158</v>
      </c>
      <c r="P40" s="88">
        <f t="shared" si="12"/>
        <v>0</v>
      </c>
      <c r="Q40" s="89">
        <f t="shared" si="12"/>
        <v>89</v>
      </c>
      <c r="R40" s="88">
        <f t="shared" si="12"/>
        <v>13694</v>
      </c>
      <c r="S40" s="88">
        <f t="shared" si="12"/>
        <v>5979</v>
      </c>
      <c r="T40" s="89">
        <f t="shared" si="12"/>
        <v>1431</v>
      </c>
      <c r="U40" s="91">
        <f t="shared" si="12"/>
        <v>293</v>
      </c>
      <c r="V40" s="88">
        <f>SUM(H40,O40)</f>
        <v>21486</v>
      </c>
    </row>
    <row r="41" spans="1:22" ht="12.75">
      <c r="A41" s="73" t="s">
        <v>46</v>
      </c>
      <c r="B41" s="88">
        <v>0</v>
      </c>
      <c r="C41" s="102">
        <v>7</v>
      </c>
      <c r="D41" s="90">
        <v>327</v>
      </c>
      <c r="E41" s="102">
        <v>190</v>
      </c>
      <c r="F41" s="102">
        <v>62</v>
      </c>
      <c r="G41" s="102">
        <v>26</v>
      </c>
      <c r="H41" s="88">
        <v>612</v>
      </c>
      <c r="I41" s="88">
        <v>1</v>
      </c>
      <c r="J41" s="102">
        <v>17</v>
      </c>
      <c r="K41" s="90">
        <v>719</v>
      </c>
      <c r="L41" s="102">
        <v>248</v>
      </c>
      <c r="M41" s="102">
        <v>54</v>
      </c>
      <c r="N41" s="102">
        <v>17</v>
      </c>
      <c r="O41" s="88">
        <v>1056</v>
      </c>
      <c r="P41" s="88">
        <f t="shared" si="12"/>
        <v>1</v>
      </c>
      <c r="Q41" s="89">
        <f t="shared" si="12"/>
        <v>24</v>
      </c>
      <c r="R41" s="88">
        <f t="shared" si="12"/>
        <v>1046</v>
      </c>
      <c r="S41" s="88">
        <f t="shared" si="12"/>
        <v>438</v>
      </c>
      <c r="T41" s="89">
        <f t="shared" si="12"/>
        <v>116</v>
      </c>
      <c r="U41" s="91">
        <f t="shared" si="12"/>
        <v>43</v>
      </c>
      <c r="V41" s="88">
        <f>SUM(H41,O41)</f>
        <v>1668</v>
      </c>
    </row>
    <row r="42" spans="1:22" ht="12.75">
      <c r="A42" s="73" t="s">
        <v>47</v>
      </c>
      <c r="B42" s="88">
        <v>0</v>
      </c>
      <c r="C42" s="102">
        <v>2</v>
      </c>
      <c r="D42" s="90">
        <v>2982</v>
      </c>
      <c r="E42" s="102">
        <v>3205</v>
      </c>
      <c r="F42" s="102">
        <v>806</v>
      </c>
      <c r="G42" s="102">
        <v>200</v>
      </c>
      <c r="H42" s="88">
        <v>7195</v>
      </c>
      <c r="I42" s="88">
        <v>1</v>
      </c>
      <c r="J42" s="102">
        <v>0</v>
      </c>
      <c r="K42" s="90">
        <v>2588</v>
      </c>
      <c r="L42" s="102">
        <v>2550</v>
      </c>
      <c r="M42" s="102">
        <v>488</v>
      </c>
      <c r="N42" s="102">
        <v>123</v>
      </c>
      <c r="O42" s="88">
        <v>5750</v>
      </c>
      <c r="P42" s="88">
        <f t="shared" si="12"/>
        <v>1</v>
      </c>
      <c r="Q42" s="89">
        <f t="shared" si="12"/>
        <v>2</v>
      </c>
      <c r="R42" s="88">
        <f t="shared" si="12"/>
        <v>5570</v>
      </c>
      <c r="S42" s="88">
        <f t="shared" si="12"/>
        <v>5755</v>
      </c>
      <c r="T42" s="89">
        <f t="shared" si="12"/>
        <v>1294</v>
      </c>
      <c r="U42" s="91">
        <f t="shared" si="12"/>
        <v>323</v>
      </c>
      <c r="V42" s="88">
        <f>SUM(H42,O42)</f>
        <v>12945</v>
      </c>
    </row>
    <row r="43" spans="1:22" s="30" customFormat="1" ht="12.75">
      <c r="A43" s="29" t="s">
        <v>1</v>
      </c>
      <c r="B43" s="97">
        <f aca="true" t="shared" si="13" ref="B43:O43">SUM(B39:B42)</f>
        <v>11</v>
      </c>
      <c r="C43" s="98">
        <f t="shared" si="13"/>
        <v>419</v>
      </c>
      <c r="D43" s="99">
        <f t="shared" si="13"/>
        <v>20039</v>
      </c>
      <c r="E43" s="98">
        <f t="shared" si="13"/>
        <v>8336</v>
      </c>
      <c r="F43" s="98">
        <f t="shared" si="13"/>
        <v>1978</v>
      </c>
      <c r="G43" s="98">
        <f t="shared" si="13"/>
        <v>425</v>
      </c>
      <c r="H43" s="97">
        <f t="shared" si="13"/>
        <v>31208</v>
      </c>
      <c r="I43" s="97">
        <f t="shared" si="13"/>
        <v>11</v>
      </c>
      <c r="J43" s="98">
        <f t="shared" si="13"/>
        <v>404</v>
      </c>
      <c r="K43" s="99">
        <f t="shared" si="13"/>
        <v>22148</v>
      </c>
      <c r="L43" s="98">
        <f t="shared" si="13"/>
        <v>6350</v>
      </c>
      <c r="M43" s="98">
        <f t="shared" si="13"/>
        <v>1177</v>
      </c>
      <c r="N43" s="98">
        <f t="shared" si="13"/>
        <v>268</v>
      </c>
      <c r="O43" s="97">
        <f t="shared" si="13"/>
        <v>30358</v>
      </c>
      <c r="P43" s="97">
        <f t="shared" si="12"/>
        <v>22</v>
      </c>
      <c r="Q43" s="98">
        <f t="shared" si="12"/>
        <v>823</v>
      </c>
      <c r="R43" s="97">
        <f t="shared" si="12"/>
        <v>42187</v>
      </c>
      <c r="S43" s="97">
        <f t="shared" si="12"/>
        <v>14686</v>
      </c>
      <c r="T43" s="98">
        <f t="shared" si="12"/>
        <v>3155</v>
      </c>
      <c r="U43" s="100">
        <f t="shared" si="12"/>
        <v>693</v>
      </c>
      <c r="V43" s="97">
        <f>SUM(H43,O43)</f>
        <v>61566</v>
      </c>
    </row>
    <row r="44" spans="1:22" s="73" customFormat="1" ht="12.75">
      <c r="A44" s="30" t="s">
        <v>14</v>
      </c>
      <c r="B44" s="88"/>
      <c r="C44" s="89"/>
      <c r="D44" s="90"/>
      <c r="E44" s="89"/>
      <c r="F44" s="89"/>
      <c r="G44" s="89"/>
      <c r="H44" s="88"/>
      <c r="I44" s="88"/>
      <c r="J44" s="89"/>
      <c r="K44" s="90"/>
      <c r="L44" s="89"/>
      <c r="M44" s="89"/>
      <c r="N44" s="89"/>
      <c r="O44" s="88"/>
      <c r="P44" s="88"/>
      <c r="Q44" s="89"/>
      <c r="R44" s="88"/>
      <c r="S44" s="88"/>
      <c r="T44" s="89"/>
      <c r="U44" s="91"/>
      <c r="V44" s="88"/>
    </row>
    <row r="45" spans="1:22" ht="12.75">
      <c r="A45" s="73" t="s">
        <v>44</v>
      </c>
      <c r="B45" s="88">
        <v>8</v>
      </c>
      <c r="C45" s="89">
        <v>332</v>
      </c>
      <c r="D45" s="90">
        <v>8445</v>
      </c>
      <c r="E45" s="89">
        <v>1290</v>
      </c>
      <c r="F45" s="89">
        <v>146</v>
      </c>
      <c r="G45" s="89">
        <v>19</v>
      </c>
      <c r="H45" s="88">
        <v>10240</v>
      </c>
      <c r="I45" s="88">
        <v>3</v>
      </c>
      <c r="J45" s="89">
        <v>348</v>
      </c>
      <c r="K45" s="90">
        <v>12488</v>
      </c>
      <c r="L45" s="89">
        <v>1174</v>
      </c>
      <c r="M45" s="89">
        <v>125</v>
      </c>
      <c r="N45" s="89">
        <v>10</v>
      </c>
      <c r="O45" s="88">
        <v>14148</v>
      </c>
      <c r="P45" s="88">
        <f aca="true" t="shared" si="14" ref="P45:U49">SUM(I45,B45)</f>
        <v>11</v>
      </c>
      <c r="Q45" s="89">
        <f t="shared" si="14"/>
        <v>680</v>
      </c>
      <c r="R45" s="88">
        <f t="shared" si="14"/>
        <v>20933</v>
      </c>
      <c r="S45" s="88">
        <f t="shared" si="14"/>
        <v>2464</v>
      </c>
      <c r="T45" s="89">
        <f t="shared" si="14"/>
        <v>271</v>
      </c>
      <c r="U45" s="91">
        <f t="shared" si="14"/>
        <v>29</v>
      </c>
      <c r="V45" s="88">
        <f>SUM(H45,O45)</f>
        <v>24388</v>
      </c>
    </row>
    <row r="46" spans="1:22" ht="12.75">
      <c r="A46" s="73" t="s">
        <v>45</v>
      </c>
      <c r="B46" s="88">
        <v>0</v>
      </c>
      <c r="C46" s="102">
        <v>46</v>
      </c>
      <c r="D46" s="90">
        <v>6508</v>
      </c>
      <c r="E46" s="102">
        <v>3144</v>
      </c>
      <c r="F46" s="102">
        <v>819</v>
      </c>
      <c r="G46" s="102">
        <v>165</v>
      </c>
      <c r="H46" s="88">
        <v>10682</v>
      </c>
      <c r="I46" s="88">
        <v>0</v>
      </c>
      <c r="J46" s="102">
        <v>29</v>
      </c>
      <c r="K46" s="90">
        <v>5537</v>
      </c>
      <c r="L46" s="102">
        <v>2085</v>
      </c>
      <c r="M46" s="102">
        <v>420</v>
      </c>
      <c r="N46" s="102">
        <v>78</v>
      </c>
      <c r="O46" s="88">
        <v>8149</v>
      </c>
      <c r="P46" s="88">
        <f t="shared" si="14"/>
        <v>0</v>
      </c>
      <c r="Q46" s="89">
        <f t="shared" si="14"/>
        <v>75</v>
      </c>
      <c r="R46" s="88">
        <f t="shared" si="14"/>
        <v>12045</v>
      </c>
      <c r="S46" s="88">
        <f t="shared" si="14"/>
        <v>5229</v>
      </c>
      <c r="T46" s="89">
        <f t="shared" si="14"/>
        <v>1239</v>
      </c>
      <c r="U46" s="91">
        <f t="shared" si="14"/>
        <v>243</v>
      </c>
      <c r="V46" s="88">
        <f>SUM(H46,O46)</f>
        <v>18831</v>
      </c>
    </row>
    <row r="47" spans="1:22" ht="12.75">
      <c r="A47" s="73" t="s">
        <v>46</v>
      </c>
      <c r="B47" s="88">
        <v>0</v>
      </c>
      <c r="C47" s="102">
        <v>9</v>
      </c>
      <c r="D47" s="90">
        <v>272</v>
      </c>
      <c r="E47" s="102">
        <v>178</v>
      </c>
      <c r="F47" s="102">
        <v>49</v>
      </c>
      <c r="G47" s="102">
        <v>9</v>
      </c>
      <c r="H47" s="88">
        <v>517</v>
      </c>
      <c r="I47" s="88">
        <v>0</v>
      </c>
      <c r="J47" s="102">
        <v>11</v>
      </c>
      <c r="K47" s="90">
        <v>600</v>
      </c>
      <c r="L47" s="102">
        <v>246</v>
      </c>
      <c r="M47" s="102">
        <v>58</v>
      </c>
      <c r="N47" s="102">
        <v>8</v>
      </c>
      <c r="O47" s="88">
        <v>923</v>
      </c>
      <c r="P47" s="88">
        <f t="shared" si="14"/>
        <v>0</v>
      </c>
      <c r="Q47" s="89">
        <f t="shared" si="14"/>
        <v>20</v>
      </c>
      <c r="R47" s="88">
        <f t="shared" si="14"/>
        <v>872</v>
      </c>
      <c r="S47" s="88">
        <f t="shared" si="14"/>
        <v>424</v>
      </c>
      <c r="T47" s="89">
        <f t="shared" si="14"/>
        <v>107</v>
      </c>
      <c r="U47" s="91">
        <f t="shared" si="14"/>
        <v>17</v>
      </c>
      <c r="V47" s="88">
        <f>SUM(H47,O47)</f>
        <v>1440</v>
      </c>
    </row>
    <row r="48" spans="1:22" ht="12.75">
      <c r="A48" s="73" t="s">
        <v>47</v>
      </c>
      <c r="B48" s="88">
        <v>0</v>
      </c>
      <c r="C48" s="102">
        <v>1</v>
      </c>
      <c r="D48" s="90">
        <v>2775</v>
      </c>
      <c r="E48" s="102">
        <v>2893</v>
      </c>
      <c r="F48" s="102">
        <v>691</v>
      </c>
      <c r="G48" s="102">
        <v>201</v>
      </c>
      <c r="H48" s="88">
        <v>6561</v>
      </c>
      <c r="I48" s="88">
        <v>0</v>
      </c>
      <c r="J48" s="102">
        <v>4</v>
      </c>
      <c r="K48" s="90">
        <v>2427</v>
      </c>
      <c r="L48" s="102">
        <v>2207</v>
      </c>
      <c r="M48" s="102">
        <v>522</v>
      </c>
      <c r="N48" s="102">
        <v>130</v>
      </c>
      <c r="O48" s="88">
        <v>5290</v>
      </c>
      <c r="P48" s="88">
        <f t="shared" si="14"/>
        <v>0</v>
      </c>
      <c r="Q48" s="89">
        <f t="shared" si="14"/>
        <v>5</v>
      </c>
      <c r="R48" s="88">
        <f t="shared" si="14"/>
        <v>5202</v>
      </c>
      <c r="S48" s="88">
        <f t="shared" si="14"/>
        <v>5100</v>
      </c>
      <c r="T48" s="89">
        <f t="shared" si="14"/>
        <v>1213</v>
      </c>
      <c r="U48" s="91">
        <f t="shared" si="14"/>
        <v>331</v>
      </c>
      <c r="V48" s="88">
        <f>SUM(H48,O48)</f>
        <v>11851</v>
      </c>
    </row>
    <row r="49" spans="1:22" s="60" customFormat="1" ht="12.75">
      <c r="A49" s="29" t="s">
        <v>1</v>
      </c>
      <c r="B49" s="92">
        <f aca="true" t="shared" si="15" ref="B49:O49">SUM(B45:B48)</f>
        <v>8</v>
      </c>
      <c r="C49" s="93">
        <f t="shared" si="15"/>
        <v>388</v>
      </c>
      <c r="D49" s="94">
        <f t="shared" si="15"/>
        <v>18000</v>
      </c>
      <c r="E49" s="93">
        <f t="shared" si="15"/>
        <v>7505</v>
      </c>
      <c r="F49" s="93">
        <f t="shared" si="15"/>
        <v>1705</v>
      </c>
      <c r="G49" s="93">
        <f t="shared" si="15"/>
        <v>394</v>
      </c>
      <c r="H49" s="92">
        <f t="shared" si="15"/>
        <v>28000</v>
      </c>
      <c r="I49" s="92">
        <f t="shared" si="15"/>
        <v>3</v>
      </c>
      <c r="J49" s="93">
        <f t="shared" si="15"/>
        <v>392</v>
      </c>
      <c r="K49" s="94">
        <f t="shared" si="15"/>
        <v>21052</v>
      </c>
      <c r="L49" s="93">
        <f t="shared" si="15"/>
        <v>5712</v>
      </c>
      <c r="M49" s="93">
        <f t="shared" si="15"/>
        <v>1125</v>
      </c>
      <c r="N49" s="93">
        <f t="shared" si="15"/>
        <v>226</v>
      </c>
      <c r="O49" s="92">
        <f t="shared" si="15"/>
        <v>28510</v>
      </c>
      <c r="P49" s="97">
        <f t="shared" si="14"/>
        <v>11</v>
      </c>
      <c r="Q49" s="98">
        <f t="shared" si="14"/>
        <v>780</v>
      </c>
      <c r="R49" s="97">
        <f t="shared" si="14"/>
        <v>39052</v>
      </c>
      <c r="S49" s="97">
        <f t="shared" si="14"/>
        <v>13217</v>
      </c>
      <c r="T49" s="98">
        <f t="shared" si="14"/>
        <v>2830</v>
      </c>
      <c r="U49" s="100">
        <f t="shared" si="14"/>
        <v>620</v>
      </c>
      <c r="V49" s="97">
        <f>SUM(H49,O49)</f>
        <v>56510</v>
      </c>
    </row>
    <row r="50" spans="1:22" s="1" customFormat="1" ht="12.75">
      <c r="A50" s="96" t="s">
        <v>19</v>
      </c>
      <c r="B50" s="97">
        <f>SUM(B49,B43)</f>
        <v>19</v>
      </c>
      <c r="C50" s="98">
        <f aca="true" t="shared" si="16" ref="C50:V50">SUM(C49,C43)</f>
        <v>807</v>
      </c>
      <c r="D50" s="99">
        <f t="shared" si="16"/>
        <v>38039</v>
      </c>
      <c r="E50" s="98">
        <f t="shared" si="16"/>
        <v>15841</v>
      </c>
      <c r="F50" s="98">
        <f t="shared" si="16"/>
        <v>3683</v>
      </c>
      <c r="G50" s="98">
        <f t="shared" si="16"/>
        <v>819</v>
      </c>
      <c r="H50" s="97">
        <f t="shared" si="16"/>
        <v>59208</v>
      </c>
      <c r="I50" s="97">
        <f t="shared" si="16"/>
        <v>14</v>
      </c>
      <c r="J50" s="98">
        <f t="shared" si="16"/>
        <v>796</v>
      </c>
      <c r="K50" s="99">
        <f t="shared" si="16"/>
        <v>43200</v>
      </c>
      <c r="L50" s="98">
        <f t="shared" si="16"/>
        <v>12062</v>
      </c>
      <c r="M50" s="98">
        <f t="shared" si="16"/>
        <v>2302</v>
      </c>
      <c r="N50" s="98">
        <f t="shared" si="16"/>
        <v>494</v>
      </c>
      <c r="O50" s="97">
        <f t="shared" si="16"/>
        <v>58868</v>
      </c>
      <c r="P50" s="97">
        <f t="shared" si="16"/>
        <v>33</v>
      </c>
      <c r="Q50" s="98">
        <f t="shared" si="16"/>
        <v>1603</v>
      </c>
      <c r="R50" s="97">
        <f t="shared" si="16"/>
        <v>81239</v>
      </c>
      <c r="S50" s="97">
        <f t="shared" si="16"/>
        <v>27903</v>
      </c>
      <c r="T50" s="98">
        <f t="shared" si="16"/>
        <v>5985</v>
      </c>
      <c r="U50" s="100">
        <f t="shared" si="16"/>
        <v>1313</v>
      </c>
      <c r="V50" s="97">
        <f t="shared" si="16"/>
        <v>118076</v>
      </c>
    </row>
    <row r="51" spans="1:22" s="30" customFormat="1" ht="17.25" customHeight="1">
      <c r="A51" s="29" t="s">
        <v>20</v>
      </c>
      <c r="B51" s="103">
        <f>SUM(B50,B35,B20)</f>
        <v>59</v>
      </c>
      <c r="C51" s="104">
        <f aca="true" t="shared" si="17" ref="C51:V51">SUM(C50,C35,C20)</f>
        <v>2957</v>
      </c>
      <c r="D51" s="105">
        <f t="shared" si="17"/>
        <v>138159</v>
      </c>
      <c r="E51" s="104">
        <f t="shared" si="17"/>
        <v>40781</v>
      </c>
      <c r="F51" s="104">
        <f t="shared" si="17"/>
        <v>7158</v>
      </c>
      <c r="G51" s="104">
        <f t="shared" si="17"/>
        <v>1181</v>
      </c>
      <c r="H51" s="103">
        <f t="shared" si="17"/>
        <v>190295</v>
      </c>
      <c r="I51" s="103">
        <f t="shared" si="17"/>
        <v>39</v>
      </c>
      <c r="J51" s="104">
        <f t="shared" si="17"/>
        <v>2611</v>
      </c>
      <c r="K51" s="105">
        <f t="shared" si="17"/>
        <v>146191</v>
      </c>
      <c r="L51" s="104">
        <f t="shared" si="17"/>
        <v>32002</v>
      </c>
      <c r="M51" s="104">
        <f t="shared" si="17"/>
        <v>4578</v>
      </c>
      <c r="N51" s="104">
        <f t="shared" si="17"/>
        <v>716</v>
      </c>
      <c r="O51" s="103">
        <f t="shared" si="17"/>
        <v>186137</v>
      </c>
      <c r="P51" s="103">
        <f t="shared" si="17"/>
        <v>98</v>
      </c>
      <c r="Q51" s="104">
        <f t="shared" si="17"/>
        <v>5568</v>
      </c>
      <c r="R51" s="103">
        <f t="shared" si="17"/>
        <v>284350</v>
      </c>
      <c r="S51" s="103">
        <f t="shared" si="17"/>
        <v>72783</v>
      </c>
      <c r="T51" s="104">
        <f t="shared" si="17"/>
        <v>11736</v>
      </c>
      <c r="U51" s="106">
        <f t="shared" si="17"/>
        <v>1897</v>
      </c>
      <c r="V51" s="103">
        <f t="shared" si="17"/>
        <v>376432</v>
      </c>
    </row>
    <row r="52" spans="2:22" s="73" customFormat="1" ht="12.75">
      <c r="B52" s="89"/>
      <c r="C52" s="89"/>
      <c r="D52" s="89"/>
      <c r="E52" s="89"/>
      <c r="F52" s="89"/>
      <c r="G52" s="89"/>
      <c r="H52" s="89"/>
      <c r="I52" s="89"/>
      <c r="J52" s="89"/>
      <c r="K52" s="89"/>
      <c r="L52" s="89"/>
      <c r="M52" s="89"/>
      <c r="N52" s="89"/>
      <c r="O52" s="89"/>
      <c r="P52" s="89"/>
      <c r="Q52" s="89"/>
      <c r="R52" s="89"/>
      <c r="S52" s="89"/>
      <c r="T52" s="89"/>
      <c r="U52" s="89"/>
      <c r="V52" s="89"/>
    </row>
    <row r="53" spans="2:22" s="73" customFormat="1" ht="12.75">
      <c r="B53" s="89"/>
      <c r="C53" s="89"/>
      <c r="D53" s="89"/>
      <c r="E53" s="89"/>
      <c r="F53" s="89"/>
      <c r="G53" s="89"/>
      <c r="H53" s="89"/>
      <c r="I53" s="89"/>
      <c r="J53" s="89"/>
      <c r="K53" s="89"/>
      <c r="L53" s="89"/>
      <c r="M53" s="89"/>
      <c r="N53" s="89"/>
      <c r="O53" s="89"/>
      <c r="P53" s="89"/>
      <c r="Q53" s="89"/>
      <c r="R53" s="89"/>
      <c r="S53" s="89"/>
      <c r="T53" s="89"/>
      <c r="U53" s="89"/>
      <c r="V53" s="89"/>
    </row>
    <row r="54" spans="2:22" s="73" customFormat="1" ht="12.75">
      <c r="B54" s="89"/>
      <c r="C54" s="89"/>
      <c r="D54" s="89"/>
      <c r="E54" s="89"/>
      <c r="F54" s="89"/>
      <c r="G54" s="89"/>
      <c r="H54" s="89"/>
      <c r="I54" s="89"/>
      <c r="J54" s="89"/>
      <c r="K54" s="89"/>
      <c r="L54" s="89"/>
      <c r="M54" s="89"/>
      <c r="N54" s="89"/>
      <c r="O54" s="89"/>
      <c r="P54" s="89"/>
      <c r="Q54" s="89"/>
      <c r="R54" s="89"/>
      <c r="S54" s="89"/>
      <c r="T54" s="89"/>
      <c r="U54" s="89"/>
      <c r="V54" s="89"/>
    </row>
    <row r="55" spans="2:22" s="73" customFormat="1" ht="12.75">
      <c r="B55" s="89"/>
      <c r="C55" s="89"/>
      <c r="D55" s="89"/>
      <c r="E55" s="89"/>
      <c r="F55" s="89"/>
      <c r="G55" s="89"/>
      <c r="H55" s="89"/>
      <c r="I55" s="89"/>
      <c r="J55" s="89"/>
      <c r="K55" s="89"/>
      <c r="L55" s="89"/>
      <c r="M55" s="89"/>
      <c r="N55" s="89"/>
      <c r="O55" s="89"/>
      <c r="P55" s="89"/>
      <c r="Q55" s="89"/>
      <c r="R55" s="89"/>
      <c r="S55" s="89"/>
      <c r="T55" s="89"/>
      <c r="U55" s="89"/>
      <c r="V55" s="89"/>
    </row>
    <row r="56" spans="2:22" s="73" customFormat="1" ht="12.75">
      <c r="B56" s="89"/>
      <c r="C56" s="89"/>
      <c r="D56" s="89"/>
      <c r="E56" s="89"/>
      <c r="F56" s="89"/>
      <c r="G56" s="89"/>
      <c r="H56" s="89"/>
      <c r="I56" s="89"/>
      <c r="J56" s="89"/>
      <c r="K56" s="89"/>
      <c r="L56" s="89"/>
      <c r="M56" s="89"/>
      <c r="N56" s="89"/>
      <c r="O56" s="89"/>
      <c r="P56" s="89"/>
      <c r="Q56" s="89"/>
      <c r="R56" s="89"/>
      <c r="S56" s="89"/>
      <c r="T56" s="89"/>
      <c r="U56" s="89"/>
      <c r="V56" s="89"/>
    </row>
    <row r="57" spans="2:22" s="73" customFormat="1" ht="12.75">
      <c r="B57" s="89"/>
      <c r="C57" s="89"/>
      <c r="D57" s="89"/>
      <c r="E57" s="89"/>
      <c r="F57" s="89"/>
      <c r="G57" s="89"/>
      <c r="H57" s="89"/>
      <c r="I57" s="89"/>
      <c r="J57" s="89"/>
      <c r="K57" s="89"/>
      <c r="L57" s="89"/>
      <c r="M57" s="89"/>
      <c r="N57" s="89"/>
      <c r="O57" s="89"/>
      <c r="P57" s="89"/>
      <c r="Q57" s="89"/>
      <c r="R57" s="89"/>
      <c r="S57" s="89"/>
      <c r="T57" s="89"/>
      <c r="U57" s="89"/>
      <c r="V57" s="89"/>
    </row>
    <row r="58" spans="2:22" s="73" customFormat="1" ht="12.75">
      <c r="B58" s="89"/>
      <c r="C58" s="89"/>
      <c r="D58" s="89"/>
      <c r="E58" s="89"/>
      <c r="F58" s="89"/>
      <c r="G58" s="89"/>
      <c r="H58" s="89"/>
      <c r="I58" s="89"/>
      <c r="J58" s="89"/>
      <c r="K58" s="89"/>
      <c r="L58" s="89"/>
      <c r="M58" s="89"/>
      <c r="N58" s="89"/>
      <c r="O58" s="89"/>
      <c r="P58" s="89"/>
      <c r="Q58" s="89"/>
      <c r="R58" s="89"/>
      <c r="S58" s="89"/>
      <c r="T58" s="89"/>
      <c r="U58" s="89"/>
      <c r="V58" s="89"/>
    </row>
    <row r="59" spans="2:22" s="73" customFormat="1" ht="12.75">
      <c r="B59" s="89"/>
      <c r="C59" s="89"/>
      <c r="D59" s="89"/>
      <c r="E59" s="89"/>
      <c r="F59" s="89"/>
      <c r="G59" s="89"/>
      <c r="H59" s="89"/>
      <c r="I59" s="89"/>
      <c r="J59" s="89"/>
      <c r="K59" s="89"/>
      <c r="L59" s="89"/>
      <c r="M59" s="89"/>
      <c r="N59" s="89"/>
      <c r="O59" s="89"/>
      <c r="P59" s="89"/>
      <c r="Q59" s="89"/>
      <c r="R59" s="89"/>
      <c r="S59" s="89"/>
      <c r="T59" s="89"/>
      <c r="U59" s="89"/>
      <c r="V59" s="89"/>
    </row>
    <row r="60" spans="2:22" s="73" customFormat="1" ht="12.75">
      <c r="B60" s="89"/>
      <c r="C60" s="89"/>
      <c r="D60" s="89"/>
      <c r="E60" s="89"/>
      <c r="F60" s="89"/>
      <c r="G60" s="89"/>
      <c r="H60" s="89"/>
      <c r="I60" s="89"/>
      <c r="J60" s="89"/>
      <c r="K60" s="89"/>
      <c r="L60" s="89"/>
      <c r="M60" s="89"/>
      <c r="N60" s="89"/>
      <c r="O60" s="89"/>
      <c r="P60" s="89"/>
      <c r="Q60" s="89"/>
      <c r="R60" s="89"/>
      <c r="S60" s="89"/>
      <c r="T60" s="89"/>
      <c r="U60" s="89"/>
      <c r="V60" s="89"/>
    </row>
    <row r="61" spans="2:22" s="73" customFormat="1" ht="12.75">
      <c r="B61" s="89"/>
      <c r="C61" s="89"/>
      <c r="D61" s="89"/>
      <c r="E61" s="89"/>
      <c r="F61" s="89"/>
      <c r="G61" s="89"/>
      <c r="H61" s="89"/>
      <c r="I61" s="89"/>
      <c r="J61" s="89"/>
      <c r="K61" s="89"/>
      <c r="L61" s="89"/>
      <c r="M61" s="89"/>
      <c r="N61" s="89"/>
      <c r="O61" s="89"/>
      <c r="P61" s="89"/>
      <c r="Q61" s="89"/>
      <c r="R61" s="89"/>
      <c r="S61" s="89"/>
      <c r="T61" s="89"/>
      <c r="U61" s="89"/>
      <c r="V61" s="89"/>
    </row>
    <row r="62" spans="2:22" s="73" customFormat="1" ht="12.75">
      <c r="B62" s="89"/>
      <c r="C62" s="89"/>
      <c r="D62" s="89"/>
      <c r="E62" s="89"/>
      <c r="F62" s="89"/>
      <c r="G62" s="89"/>
      <c r="H62" s="89"/>
      <c r="I62" s="89"/>
      <c r="J62" s="89"/>
      <c r="K62" s="89"/>
      <c r="L62" s="89"/>
      <c r="M62" s="89"/>
      <c r="N62" s="89"/>
      <c r="O62" s="89"/>
      <c r="P62" s="89"/>
      <c r="Q62" s="89"/>
      <c r="R62" s="89"/>
      <c r="S62" s="89"/>
      <c r="T62" s="89"/>
      <c r="U62" s="89"/>
      <c r="V62" s="89"/>
    </row>
    <row r="63" spans="2:22" s="73" customFormat="1" ht="12.75">
      <c r="B63" s="89"/>
      <c r="C63" s="89"/>
      <c r="D63" s="89"/>
      <c r="E63" s="89"/>
      <c r="F63" s="89"/>
      <c r="G63" s="89"/>
      <c r="H63" s="89"/>
      <c r="I63" s="89"/>
      <c r="J63" s="89"/>
      <c r="K63" s="89"/>
      <c r="L63" s="89"/>
      <c r="M63" s="89"/>
      <c r="N63" s="89"/>
      <c r="O63" s="89"/>
      <c r="P63" s="89"/>
      <c r="Q63" s="89"/>
      <c r="R63" s="89"/>
      <c r="S63" s="89"/>
      <c r="T63" s="89"/>
      <c r="U63" s="89"/>
      <c r="V63" s="89"/>
    </row>
    <row r="64" spans="2:22" s="73" customFormat="1" ht="12.75">
      <c r="B64" s="89"/>
      <c r="C64" s="89"/>
      <c r="D64" s="89"/>
      <c r="E64" s="89"/>
      <c r="F64" s="89"/>
      <c r="G64" s="89"/>
      <c r="H64" s="89"/>
      <c r="I64" s="89"/>
      <c r="J64" s="89"/>
      <c r="K64" s="89"/>
      <c r="L64" s="89"/>
      <c r="M64" s="89"/>
      <c r="N64" s="89"/>
      <c r="O64" s="89"/>
      <c r="P64" s="89"/>
      <c r="Q64" s="89"/>
      <c r="R64" s="89"/>
      <c r="S64" s="89"/>
      <c r="T64" s="89"/>
      <c r="U64" s="89"/>
      <c r="V64" s="89"/>
    </row>
    <row r="65" spans="2:22" s="73" customFormat="1" ht="12.75">
      <c r="B65" s="89"/>
      <c r="C65" s="89"/>
      <c r="D65" s="89"/>
      <c r="E65" s="89"/>
      <c r="F65" s="89"/>
      <c r="G65" s="89"/>
      <c r="H65" s="89"/>
      <c r="I65" s="89"/>
      <c r="J65" s="89"/>
      <c r="K65" s="89"/>
      <c r="L65" s="89"/>
      <c r="M65" s="89"/>
      <c r="N65" s="89"/>
      <c r="O65" s="89"/>
      <c r="P65" s="89"/>
      <c r="Q65" s="89"/>
      <c r="R65" s="89"/>
      <c r="S65" s="89"/>
      <c r="T65" s="89"/>
      <c r="U65" s="89"/>
      <c r="V65" s="89"/>
    </row>
    <row r="66" spans="2:22" s="73" customFormat="1" ht="12.75">
      <c r="B66" s="89"/>
      <c r="C66" s="89"/>
      <c r="D66" s="89"/>
      <c r="E66" s="89"/>
      <c r="F66" s="89"/>
      <c r="G66" s="89"/>
      <c r="H66" s="89"/>
      <c r="I66" s="89"/>
      <c r="J66" s="89"/>
      <c r="K66" s="89"/>
      <c r="L66" s="89"/>
      <c r="M66" s="89"/>
      <c r="N66" s="89"/>
      <c r="O66" s="89"/>
      <c r="P66" s="89"/>
      <c r="Q66" s="89"/>
      <c r="R66" s="89"/>
      <c r="S66" s="89"/>
      <c r="T66" s="89"/>
      <c r="U66" s="89"/>
      <c r="V66" s="89"/>
    </row>
    <row r="67" spans="1:22" ht="12.75">
      <c r="A67" s="30" t="s">
        <v>72</v>
      </c>
      <c r="C67" s="74"/>
      <c r="V67" s="89"/>
    </row>
    <row r="68" spans="1:22" ht="12.75">
      <c r="A68" s="223" t="s">
        <v>5</v>
      </c>
      <c r="B68" s="223"/>
      <c r="C68" s="223"/>
      <c r="D68" s="223"/>
      <c r="E68" s="223"/>
      <c r="F68" s="223"/>
      <c r="G68" s="223"/>
      <c r="H68" s="223"/>
      <c r="I68" s="223"/>
      <c r="J68" s="223"/>
      <c r="K68" s="223"/>
      <c r="L68" s="223"/>
      <c r="M68" s="223"/>
      <c r="N68" s="223"/>
      <c r="O68" s="223"/>
      <c r="P68" s="223"/>
      <c r="Q68" s="223"/>
      <c r="R68" s="223"/>
      <c r="S68" s="223"/>
      <c r="T68" s="223"/>
      <c r="U68" s="223"/>
      <c r="V68" s="223"/>
    </row>
    <row r="69" spans="1:22" ht="12.75">
      <c r="A69" s="223" t="s">
        <v>48</v>
      </c>
      <c r="B69" s="223"/>
      <c r="C69" s="223"/>
      <c r="D69" s="223"/>
      <c r="E69" s="223"/>
      <c r="F69" s="223"/>
      <c r="G69" s="223"/>
      <c r="H69" s="223"/>
      <c r="I69" s="223"/>
      <c r="J69" s="223"/>
      <c r="K69" s="223"/>
      <c r="L69" s="223"/>
      <c r="M69" s="223"/>
      <c r="N69" s="223"/>
      <c r="O69" s="223"/>
      <c r="P69" s="223"/>
      <c r="Q69" s="223"/>
      <c r="R69" s="223"/>
      <c r="S69" s="223"/>
      <c r="T69" s="223"/>
      <c r="U69" s="223"/>
      <c r="V69" s="223"/>
    </row>
    <row r="70" spans="1:22" s="2" customFormat="1" ht="12.75">
      <c r="A70" s="224" t="s">
        <v>27</v>
      </c>
      <c r="B70" s="224"/>
      <c r="C70" s="224"/>
      <c r="D70" s="224"/>
      <c r="E70" s="224"/>
      <c r="F70" s="224"/>
      <c r="G70" s="224"/>
      <c r="H70" s="224"/>
      <c r="I70" s="224"/>
      <c r="J70" s="224"/>
      <c r="K70" s="224"/>
      <c r="L70" s="224"/>
      <c r="M70" s="224"/>
      <c r="N70" s="224"/>
      <c r="O70" s="224"/>
      <c r="P70" s="224"/>
      <c r="Q70" s="224"/>
      <c r="R70" s="224"/>
      <c r="S70" s="224"/>
      <c r="T70" s="224"/>
      <c r="U70" s="224"/>
      <c r="V70" s="224"/>
    </row>
    <row r="71" spans="1:22" s="2" customFormat="1" ht="12.75">
      <c r="A71" s="72"/>
      <c r="B71" s="72"/>
      <c r="C71" s="72"/>
      <c r="D71" s="72"/>
      <c r="E71" s="72"/>
      <c r="F71" s="72"/>
      <c r="G71" s="72"/>
      <c r="H71" s="72"/>
      <c r="I71" s="72"/>
      <c r="J71" s="72"/>
      <c r="K71" s="72"/>
      <c r="L71" s="72"/>
      <c r="M71" s="72"/>
      <c r="N71" s="72"/>
      <c r="O71" s="72"/>
      <c r="P71" s="72"/>
      <c r="Q71" s="72"/>
      <c r="R71" s="72"/>
      <c r="S71" s="72"/>
      <c r="T71" s="72"/>
      <c r="U71" s="72"/>
      <c r="V71" s="72"/>
    </row>
    <row r="72" spans="1:22" ht="12.75">
      <c r="A72" s="223" t="s">
        <v>21</v>
      </c>
      <c r="B72" s="223"/>
      <c r="C72" s="223"/>
      <c r="D72" s="223"/>
      <c r="E72" s="223"/>
      <c r="F72" s="223"/>
      <c r="G72" s="223"/>
      <c r="H72" s="223"/>
      <c r="I72" s="223"/>
      <c r="J72" s="223"/>
      <c r="K72" s="223"/>
      <c r="L72" s="223"/>
      <c r="M72" s="223"/>
      <c r="N72" s="223"/>
      <c r="O72" s="223"/>
      <c r="P72" s="223"/>
      <c r="Q72" s="223"/>
      <c r="R72" s="223"/>
      <c r="S72" s="223"/>
      <c r="T72" s="223"/>
      <c r="U72" s="223"/>
      <c r="V72" s="223"/>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5"/>
      <c r="B74" s="217" t="s">
        <v>30</v>
      </c>
      <c r="C74" s="218"/>
      <c r="D74" s="218"/>
      <c r="E74" s="218"/>
      <c r="F74" s="218"/>
      <c r="G74" s="218"/>
      <c r="H74" s="219"/>
      <c r="I74" s="217" t="s">
        <v>31</v>
      </c>
      <c r="J74" s="218"/>
      <c r="K74" s="218"/>
      <c r="L74" s="218"/>
      <c r="M74" s="218"/>
      <c r="N74" s="218"/>
      <c r="O74" s="219"/>
      <c r="P74" s="217" t="s">
        <v>1</v>
      </c>
      <c r="Q74" s="218"/>
      <c r="R74" s="218"/>
      <c r="S74" s="218"/>
      <c r="T74" s="218"/>
      <c r="U74" s="218"/>
      <c r="V74" s="218"/>
    </row>
    <row r="75" spans="2:22" ht="12.75">
      <c r="B75" s="220" t="s">
        <v>32</v>
      </c>
      <c r="C75" s="221"/>
      <c r="D75" s="76" t="s">
        <v>33</v>
      </c>
      <c r="E75" s="221" t="s">
        <v>34</v>
      </c>
      <c r="F75" s="221"/>
      <c r="G75" s="221"/>
      <c r="H75" s="77" t="s">
        <v>1</v>
      </c>
      <c r="I75" s="220" t="s">
        <v>32</v>
      </c>
      <c r="J75" s="222"/>
      <c r="K75" s="73" t="s">
        <v>33</v>
      </c>
      <c r="L75" s="220" t="s">
        <v>34</v>
      </c>
      <c r="M75" s="221"/>
      <c r="N75" s="221"/>
      <c r="O75" s="77" t="s">
        <v>1</v>
      </c>
      <c r="P75" s="220" t="s">
        <v>32</v>
      </c>
      <c r="Q75" s="222"/>
      <c r="R75" s="73" t="s">
        <v>33</v>
      </c>
      <c r="S75" s="220" t="s">
        <v>34</v>
      </c>
      <c r="T75" s="221"/>
      <c r="U75" s="221"/>
      <c r="V75" s="77" t="s">
        <v>1</v>
      </c>
    </row>
    <row r="76" spans="1:22" ht="12.75">
      <c r="A76" s="78" t="s">
        <v>35</v>
      </c>
      <c r="B76" s="79" t="s">
        <v>36</v>
      </c>
      <c r="C76" s="78">
        <v>1</v>
      </c>
      <c r="D76" s="80" t="s">
        <v>37</v>
      </c>
      <c r="E76" s="78" t="s">
        <v>38</v>
      </c>
      <c r="F76" s="78" t="s">
        <v>39</v>
      </c>
      <c r="G76" s="78" t="s">
        <v>40</v>
      </c>
      <c r="H76" s="81"/>
      <c r="I76" s="79" t="s">
        <v>36</v>
      </c>
      <c r="J76" s="78">
        <v>1</v>
      </c>
      <c r="K76" s="80" t="s">
        <v>37</v>
      </c>
      <c r="L76" s="78" t="s">
        <v>38</v>
      </c>
      <c r="M76" s="78" t="s">
        <v>39</v>
      </c>
      <c r="N76" s="78" t="s">
        <v>40</v>
      </c>
      <c r="O76" s="81"/>
      <c r="P76" s="79" t="s">
        <v>36</v>
      </c>
      <c r="Q76" s="78">
        <v>1</v>
      </c>
      <c r="R76" s="80" t="s">
        <v>37</v>
      </c>
      <c r="S76" s="78" t="s">
        <v>38</v>
      </c>
      <c r="T76" s="78" t="s">
        <v>39</v>
      </c>
      <c r="U76" s="78" t="s">
        <v>40</v>
      </c>
      <c r="V76" s="81"/>
    </row>
    <row r="77" spans="1:22" s="73" customFormat="1" ht="12.75">
      <c r="A77" s="82" t="s">
        <v>10</v>
      </c>
      <c r="B77" s="79"/>
      <c r="C77" s="78"/>
      <c r="D77" s="80"/>
      <c r="E77" s="78"/>
      <c r="F77" s="78"/>
      <c r="G77" s="78"/>
      <c r="H77" s="79"/>
      <c r="I77" s="79"/>
      <c r="J77" s="78"/>
      <c r="K77" s="80"/>
      <c r="L77" s="78"/>
      <c r="M77" s="78"/>
      <c r="N77" s="78"/>
      <c r="O77" s="79"/>
      <c r="P77" s="79"/>
      <c r="Q77" s="78"/>
      <c r="R77" s="80"/>
      <c r="S77" s="78"/>
      <c r="T77" s="78"/>
      <c r="U77" s="78"/>
      <c r="V77" s="79"/>
    </row>
    <row r="78" spans="1:22" s="73" customFormat="1" ht="12.75">
      <c r="A78" s="30" t="s">
        <v>13</v>
      </c>
      <c r="B78" s="77"/>
      <c r="C78" s="84"/>
      <c r="D78" s="85"/>
      <c r="E78" s="84"/>
      <c r="F78" s="84"/>
      <c r="G78" s="84"/>
      <c r="H78" s="77"/>
      <c r="I78" s="77"/>
      <c r="J78" s="84"/>
      <c r="K78" s="85"/>
      <c r="L78" s="84"/>
      <c r="M78" s="84"/>
      <c r="N78" s="84"/>
      <c r="O78" s="77"/>
      <c r="P78" s="77"/>
      <c r="Q78" s="84"/>
      <c r="R78" s="85"/>
      <c r="S78" s="84"/>
      <c r="T78" s="84"/>
      <c r="U78" s="84"/>
      <c r="V78" s="77"/>
    </row>
    <row r="79" spans="1:22" s="73" customFormat="1" ht="12.75">
      <c r="A79" s="3" t="s">
        <v>41</v>
      </c>
      <c r="B79" s="107">
        <v>1</v>
      </c>
      <c r="C79" s="108">
        <v>22</v>
      </c>
      <c r="D79" s="109">
        <v>1128</v>
      </c>
      <c r="E79" s="108">
        <v>855</v>
      </c>
      <c r="F79" s="108">
        <v>174</v>
      </c>
      <c r="G79" s="108">
        <v>17</v>
      </c>
      <c r="H79" s="107">
        <v>2197</v>
      </c>
      <c r="I79" s="107">
        <v>0</v>
      </c>
      <c r="J79" s="108">
        <v>21</v>
      </c>
      <c r="K79" s="109">
        <v>1221</v>
      </c>
      <c r="L79" s="108">
        <v>812</v>
      </c>
      <c r="M79" s="108">
        <v>130</v>
      </c>
      <c r="N79" s="108">
        <v>10</v>
      </c>
      <c r="O79" s="107">
        <v>2194</v>
      </c>
      <c r="P79" s="88">
        <f aca="true" t="shared" si="18" ref="P79:U80">SUM(I79,B79)</f>
        <v>1</v>
      </c>
      <c r="Q79" s="89">
        <f t="shared" si="18"/>
        <v>43</v>
      </c>
      <c r="R79" s="88">
        <f t="shared" si="18"/>
        <v>2349</v>
      </c>
      <c r="S79" s="88">
        <f t="shared" si="18"/>
        <v>1667</v>
      </c>
      <c r="T79" s="89">
        <f t="shared" si="18"/>
        <v>304</v>
      </c>
      <c r="U79" s="91">
        <f t="shared" si="18"/>
        <v>27</v>
      </c>
      <c r="V79" s="88">
        <f>SUM(H79,O79)</f>
        <v>4391</v>
      </c>
    </row>
    <row r="80" spans="1:22" s="73" customFormat="1" ht="12.75">
      <c r="A80" s="3" t="s">
        <v>42</v>
      </c>
      <c r="B80" s="107">
        <v>0</v>
      </c>
      <c r="C80" s="108">
        <v>1</v>
      </c>
      <c r="D80" s="109">
        <v>514</v>
      </c>
      <c r="E80" s="108">
        <v>424</v>
      </c>
      <c r="F80" s="108">
        <v>57</v>
      </c>
      <c r="G80" s="108">
        <v>2</v>
      </c>
      <c r="H80" s="107">
        <v>998</v>
      </c>
      <c r="I80" s="107">
        <v>1</v>
      </c>
      <c r="J80" s="108">
        <v>0</v>
      </c>
      <c r="K80" s="109">
        <v>367</v>
      </c>
      <c r="L80" s="108">
        <v>298</v>
      </c>
      <c r="M80" s="108">
        <v>36</v>
      </c>
      <c r="N80" s="108">
        <v>10</v>
      </c>
      <c r="O80" s="107">
        <v>712</v>
      </c>
      <c r="P80" s="88">
        <f t="shared" si="18"/>
        <v>1</v>
      </c>
      <c r="Q80" s="89">
        <f t="shared" si="18"/>
        <v>1</v>
      </c>
      <c r="R80" s="88">
        <f t="shared" si="18"/>
        <v>881</v>
      </c>
      <c r="S80" s="88">
        <f t="shared" si="18"/>
        <v>722</v>
      </c>
      <c r="T80" s="89">
        <f t="shared" si="18"/>
        <v>93</v>
      </c>
      <c r="U80" s="91">
        <f t="shared" si="18"/>
        <v>12</v>
      </c>
      <c r="V80" s="88">
        <f>SUM(H80,O80)</f>
        <v>1710</v>
      </c>
    </row>
    <row r="81" spans="1:22" s="73" customFormat="1" ht="12.75">
      <c r="A81" s="96" t="s">
        <v>23</v>
      </c>
      <c r="B81" s="92">
        <f>SUM(B79:B80)</f>
        <v>1</v>
      </c>
      <c r="C81" s="93">
        <f aca="true" t="shared" si="19" ref="C81:O81">SUM(C79:C80)</f>
        <v>23</v>
      </c>
      <c r="D81" s="94">
        <f t="shared" si="19"/>
        <v>1642</v>
      </c>
      <c r="E81" s="93">
        <f t="shared" si="19"/>
        <v>1279</v>
      </c>
      <c r="F81" s="93">
        <f t="shared" si="19"/>
        <v>231</v>
      </c>
      <c r="G81" s="93">
        <f t="shared" si="19"/>
        <v>19</v>
      </c>
      <c r="H81" s="92">
        <f t="shared" si="19"/>
        <v>3195</v>
      </c>
      <c r="I81" s="92">
        <f t="shared" si="19"/>
        <v>1</v>
      </c>
      <c r="J81" s="93">
        <f t="shared" si="19"/>
        <v>21</v>
      </c>
      <c r="K81" s="94">
        <f t="shared" si="19"/>
        <v>1588</v>
      </c>
      <c r="L81" s="93">
        <f t="shared" si="19"/>
        <v>1110</v>
      </c>
      <c r="M81" s="93">
        <f t="shared" si="19"/>
        <v>166</v>
      </c>
      <c r="N81" s="93">
        <f t="shared" si="19"/>
        <v>20</v>
      </c>
      <c r="O81" s="92">
        <f t="shared" si="19"/>
        <v>2906</v>
      </c>
      <c r="P81" s="92">
        <f aca="true" t="shared" si="20" ref="P81:V81">SUM(P79:P80)</f>
        <v>2</v>
      </c>
      <c r="Q81" s="93">
        <f t="shared" si="20"/>
        <v>44</v>
      </c>
      <c r="R81" s="92">
        <f t="shared" si="20"/>
        <v>3230</v>
      </c>
      <c r="S81" s="92">
        <f t="shared" si="20"/>
        <v>2389</v>
      </c>
      <c r="T81" s="93">
        <f t="shared" si="20"/>
        <v>397</v>
      </c>
      <c r="U81" s="95">
        <f t="shared" si="20"/>
        <v>39</v>
      </c>
      <c r="V81" s="92">
        <f t="shared" si="20"/>
        <v>6101</v>
      </c>
    </row>
    <row r="82" spans="1:22" s="73" customFormat="1" ht="12.75">
      <c r="A82" s="30" t="s">
        <v>14</v>
      </c>
      <c r="B82" s="107"/>
      <c r="C82" s="108"/>
      <c r="D82" s="109"/>
      <c r="E82" s="108"/>
      <c r="F82" s="108"/>
      <c r="G82" s="108"/>
      <c r="H82" s="107"/>
      <c r="I82" s="107"/>
      <c r="J82" s="108"/>
      <c r="K82" s="109"/>
      <c r="L82" s="108"/>
      <c r="M82" s="108"/>
      <c r="N82" s="108"/>
      <c r="O82" s="107"/>
      <c r="P82" s="107"/>
      <c r="Q82" s="108"/>
      <c r="R82" s="109"/>
      <c r="S82" s="108"/>
      <c r="T82" s="108"/>
      <c r="U82" s="108"/>
      <c r="V82" s="107"/>
    </row>
    <row r="83" spans="1:22" s="73" customFormat="1" ht="12.75">
      <c r="A83" s="3" t="s">
        <v>52</v>
      </c>
      <c r="B83" s="107">
        <v>0</v>
      </c>
      <c r="C83" s="108">
        <v>24</v>
      </c>
      <c r="D83" s="109">
        <v>890</v>
      </c>
      <c r="E83" s="108">
        <v>716</v>
      </c>
      <c r="F83" s="108">
        <v>189</v>
      </c>
      <c r="G83" s="108">
        <v>14</v>
      </c>
      <c r="H83" s="107">
        <v>1833</v>
      </c>
      <c r="I83" s="107">
        <v>1</v>
      </c>
      <c r="J83" s="108">
        <v>15</v>
      </c>
      <c r="K83" s="109">
        <v>997</v>
      </c>
      <c r="L83" s="108">
        <v>687</v>
      </c>
      <c r="M83" s="108">
        <v>179</v>
      </c>
      <c r="N83" s="108">
        <v>15</v>
      </c>
      <c r="O83" s="107">
        <v>1894</v>
      </c>
      <c r="P83" s="107">
        <f aca="true" t="shared" si="21" ref="P83:U86">SUM(I83,B83)</f>
        <v>1</v>
      </c>
      <c r="Q83" s="108">
        <f t="shared" si="21"/>
        <v>39</v>
      </c>
      <c r="R83" s="109">
        <f t="shared" si="21"/>
        <v>1887</v>
      </c>
      <c r="S83" s="108">
        <f t="shared" si="21"/>
        <v>1403</v>
      </c>
      <c r="T83" s="108">
        <f t="shared" si="21"/>
        <v>368</v>
      </c>
      <c r="U83" s="108">
        <f t="shared" si="21"/>
        <v>29</v>
      </c>
      <c r="V83" s="107">
        <f>SUM(H83,O83)</f>
        <v>3727</v>
      </c>
    </row>
    <row r="84" spans="1:22" s="73" customFormat="1" ht="12.75">
      <c r="A84" s="3" t="s">
        <v>43</v>
      </c>
      <c r="B84" s="107">
        <v>0</v>
      </c>
      <c r="C84" s="108">
        <v>0</v>
      </c>
      <c r="D84" s="109">
        <v>476</v>
      </c>
      <c r="E84" s="108">
        <v>645</v>
      </c>
      <c r="F84" s="108">
        <v>105</v>
      </c>
      <c r="G84" s="108">
        <v>6</v>
      </c>
      <c r="H84" s="107">
        <v>1232</v>
      </c>
      <c r="I84" s="107">
        <v>0</v>
      </c>
      <c r="J84" s="108">
        <v>1</v>
      </c>
      <c r="K84" s="109">
        <v>335</v>
      </c>
      <c r="L84" s="108">
        <v>392</v>
      </c>
      <c r="M84" s="108">
        <v>68</v>
      </c>
      <c r="N84" s="108">
        <v>9</v>
      </c>
      <c r="O84" s="107">
        <v>805</v>
      </c>
      <c r="P84" s="107">
        <f t="shared" si="21"/>
        <v>0</v>
      </c>
      <c r="Q84" s="108">
        <f t="shared" si="21"/>
        <v>1</v>
      </c>
      <c r="R84" s="109">
        <f t="shared" si="21"/>
        <v>811</v>
      </c>
      <c r="S84" s="108">
        <f t="shared" si="21"/>
        <v>1037</v>
      </c>
      <c r="T84" s="108">
        <f t="shared" si="21"/>
        <v>173</v>
      </c>
      <c r="U84" s="108">
        <f t="shared" si="21"/>
        <v>15</v>
      </c>
      <c r="V84" s="107">
        <f>SUM(H84,O84)</f>
        <v>2037</v>
      </c>
    </row>
    <row r="85" spans="1:22" s="73" customFormat="1" ht="12.75">
      <c r="A85" s="96" t="s">
        <v>24</v>
      </c>
      <c r="B85" s="93">
        <f>SUM(B83:B84)</f>
        <v>0</v>
      </c>
      <c r="C85" s="93">
        <f aca="true" t="shared" si="22" ref="C85:O85">SUM(C83:C84)</f>
        <v>24</v>
      </c>
      <c r="D85" s="94">
        <f t="shared" si="22"/>
        <v>1366</v>
      </c>
      <c r="E85" s="93">
        <f t="shared" si="22"/>
        <v>1361</v>
      </c>
      <c r="F85" s="93">
        <f t="shared" si="22"/>
        <v>294</v>
      </c>
      <c r="G85" s="93">
        <f t="shared" si="22"/>
        <v>20</v>
      </c>
      <c r="H85" s="92">
        <f t="shared" si="22"/>
        <v>3065</v>
      </c>
      <c r="I85" s="92">
        <f t="shared" si="22"/>
        <v>1</v>
      </c>
      <c r="J85" s="93">
        <f t="shared" si="22"/>
        <v>16</v>
      </c>
      <c r="K85" s="94">
        <f t="shared" si="22"/>
        <v>1332</v>
      </c>
      <c r="L85" s="93">
        <f t="shared" si="22"/>
        <v>1079</v>
      </c>
      <c r="M85" s="93">
        <f t="shared" si="22"/>
        <v>247</v>
      </c>
      <c r="N85" s="93">
        <f t="shared" si="22"/>
        <v>24</v>
      </c>
      <c r="O85" s="92">
        <f t="shared" si="22"/>
        <v>2699</v>
      </c>
      <c r="P85" s="92">
        <f t="shared" si="21"/>
        <v>1</v>
      </c>
      <c r="Q85" s="93">
        <f t="shared" si="21"/>
        <v>40</v>
      </c>
      <c r="R85" s="94">
        <f t="shared" si="21"/>
        <v>2698</v>
      </c>
      <c r="S85" s="93">
        <f t="shared" si="21"/>
        <v>2440</v>
      </c>
      <c r="T85" s="93">
        <f t="shared" si="21"/>
        <v>541</v>
      </c>
      <c r="U85" s="93">
        <f t="shared" si="21"/>
        <v>44</v>
      </c>
      <c r="V85" s="92">
        <f>SUM(H85,O85)</f>
        <v>5764</v>
      </c>
    </row>
    <row r="86" spans="1:22" s="30" customFormat="1" ht="12.75">
      <c r="A86" s="96" t="s">
        <v>15</v>
      </c>
      <c r="B86" s="97">
        <f>SUM(B85,B81)</f>
        <v>1</v>
      </c>
      <c r="C86" s="98">
        <f aca="true" t="shared" si="23" ref="C86:O86">SUM(C85,C81)</f>
        <v>47</v>
      </c>
      <c r="D86" s="99">
        <f t="shared" si="23"/>
        <v>3008</v>
      </c>
      <c r="E86" s="98">
        <f t="shared" si="23"/>
        <v>2640</v>
      </c>
      <c r="F86" s="98">
        <f t="shared" si="23"/>
        <v>525</v>
      </c>
      <c r="G86" s="98">
        <f t="shared" si="23"/>
        <v>39</v>
      </c>
      <c r="H86" s="97">
        <f t="shared" si="23"/>
        <v>6260</v>
      </c>
      <c r="I86" s="97">
        <f t="shared" si="23"/>
        <v>2</v>
      </c>
      <c r="J86" s="98">
        <f t="shared" si="23"/>
        <v>37</v>
      </c>
      <c r="K86" s="99">
        <f t="shared" si="23"/>
        <v>2920</v>
      </c>
      <c r="L86" s="98">
        <f t="shared" si="23"/>
        <v>2189</v>
      </c>
      <c r="M86" s="98">
        <f t="shared" si="23"/>
        <v>413</v>
      </c>
      <c r="N86" s="98">
        <f t="shared" si="23"/>
        <v>44</v>
      </c>
      <c r="O86" s="97">
        <f t="shared" si="23"/>
        <v>5605</v>
      </c>
      <c r="P86" s="97">
        <f t="shared" si="21"/>
        <v>3</v>
      </c>
      <c r="Q86" s="98">
        <f t="shared" si="21"/>
        <v>84</v>
      </c>
      <c r="R86" s="99">
        <f t="shared" si="21"/>
        <v>5928</v>
      </c>
      <c r="S86" s="98">
        <f t="shared" si="21"/>
        <v>4829</v>
      </c>
      <c r="T86" s="98">
        <f t="shared" si="21"/>
        <v>938</v>
      </c>
      <c r="U86" s="98">
        <f t="shared" si="21"/>
        <v>83</v>
      </c>
      <c r="V86" s="97">
        <f>SUM(H86,O86)</f>
        <v>11865</v>
      </c>
    </row>
    <row r="87" spans="2:22" s="73" customFormat="1" ht="12.75">
      <c r="B87" s="88"/>
      <c r="C87" s="89"/>
      <c r="D87" s="90"/>
      <c r="E87" s="89"/>
      <c r="F87" s="89"/>
      <c r="G87" s="89"/>
      <c r="H87" s="88"/>
      <c r="I87" s="88"/>
      <c r="J87" s="89"/>
      <c r="K87" s="90"/>
      <c r="L87" s="89"/>
      <c r="M87" s="89"/>
      <c r="N87" s="89"/>
      <c r="O87" s="88"/>
      <c r="P87" s="88"/>
      <c r="Q87" s="89"/>
      <c r="R87" s="88"/>
      <c r="S87" s="88"/>
      <c r="T87" s="89"/>
      <c r="U87" s="89"/>
      <c r="V87" s="88"/>
    </row>
    <row r="88" spans="1:22" s="73" customFormat="1" ht="12.75">
      <c r="A88" s="30" t="s">
        <v>16</v>
      </c>
      <c r="B88" s="88"/>
      <c r="C88" s="89"/>
      <c r="D88" s="90"/>
      <c r="E88" s="89"/>
      <c r="F88" s="89"/>
      <c r="G88" s="89"/>
      <c r="H88" s="88"/>
      <c r="I88" s="88"/>
      <c r="J88" s="89"/>
      <c r="K88" s="90"/>
      <c r="L88" s="89"/>
      <c r="M88" s="89"/>
      <c r="N88" s="89"/>
      <c r="O88" s="88"/>
      <c r="P88" s="88"/>
      <c r="Q88" s="89"/>
      <c r="R88" s="88"/>
      <c r="S88" s="88"/>
      <c r="T88" s="89"/>
      <c r="U88" s="89"/>
      <c r="V88" s="88"/>
    </row>
    <row r="89" spans="1:22" s="73" customFormat="1" ht="12.75">
      <c r="A89" s="30" t="s">
        <v>13</v>
      </c>
      <c r="B89" s="88"/>
      <c r="C89" s="89"/>
      <c r="D89" s="90"/>
      <c r="E89" s="89"/>
      <c r="F89" s="89"/>
      <c r="G89" s="89"/>
      <c r="H89" s="88"/>
      <c r="I89" s="88"/>
      <c r="J89" s="89"/>
      <c r="K89" s="90"/>
      <c r="L89" s="89"/>
      <c r="M89" s="89"/>
      <c r="N89" s="89"/>
      <c r="O89" s="88"/>
      <c r="P89" s="88"/>
      <c r="Q89" s="89"/>
      <c r="R89" s="88"/>
      <c r="S89" s="88"/>
      <c r="T89" s="89"/>
      <c r="U89" s="89"/>
      <c r="V89" s="88"/>
    </row>
    <row r="90" spans="1:22" s="73" customFormat="1" ht="12.75">
      <c r="A90" s="73" t="s">
        <v>44</v>
      </c>
      <c r="B90" s="88">
        <v>0</v>
      </c>
      <c r="C90" s="89">
        <v>16</v>
      </c>
      <c r="D90" s="90">
        <v>430</v>
      </c>
      <c r="E90" s="89">
        <v>262</v>
      </c>
      <c r="F90" s="89">
        <v>81</v>
      </c>
      <c r="G90" s="89">
        <v>8</v>
      </c>
      <c r="H90" s="88">
        <v>797</v>
      </c>
      <c r="I90" s="88">
        <v>1</v>
      </c>
      <c r="J90" s="89">
        <v>11</v>
      </c>
      <c r="K90" s="90">
        <v>604</v>
      </c>
      <c r="L90" s="89">
        <v>375</v>
      </c>
      <c r="M90" s="89">
        <v>120</v>
      </c>
      <c r="N90" s="89">
        <v>9</v>
      </c>
      <c r="O90" s="88">
        <v>1120</v>
      </c>
      <c r="P90" s="88">
        <f aca="true" t="shared" si="24" ref="P90:U94">SUM(I90,B90)</f>
        <v>1</v>
      </c>
      <c r="Q90" s="89">
        <f t="shared" si="24"/>
        <v>27</v>
      </c>
      <c r="R90" s="88">
        <f t="shared" si="24"/>
        <v>1034</v>
      </c>
      <c r="S90" s="88">
        <f t="shared" si="24"/>
        <v>637</v>
      </c>
      <c r="T90" s="89">
        <f t="shared" si="24"/>
        <v>201</v>
      </c>
      <c r="U90" s="89">
        <f t="shared" si="24"/>
        <v>17</v>
      </c>
      <c r="V90" s="88">
        <f>SUM(H90,O90)</f>
        <v>1917</v>
      </c>
    </row>
    <row r="91" spans="1:22" ht="12.75">
      <c r="A91" s="73" t="s">
        <v>45</v>
      </c>
      <c r="B91" s="88">
        <v>0</v>
      </c>
      <c r="C91" s="102">
        <v>2</v>
      </c>
      <c r="D91" s="90">
        <v>265</v>
      </c>
      <c r="E91" s="102">
        <v>376</v>
      </c>
      <c r="F91" s="102">
        <v>171</v>
      </c>
      <c r="G91" s="102">
        <v>46</v>
      </c>
      <c r="H91" s="88">
        <v>860</v>
      </c>
      <c r="I91" s="88">
        <v>0</v>
      </c>
      <c r="J91" s="102">
        <v>1</v>
      </c>
      <c r="K91" s="90">
        <v>263</v>
      </c>
      <c r="L91" s="102">
        <v>276</v>
      </c>
      <c r="M91" s="102">
        <v>149</v>
      </c>
      <c r="N91" s="102">
        <v>29</v>
      </c>
      <c r="O91" s="88">
        <v>718</v>
      </c>
      <c r="P91" s="88">
        <f t="shared" si="24"/>
        <v>0</v>
      </c>
      <c r="Q91" s="89">
        <f t="shared" si="24"/>
        <v>3</v>
      </c>
      <c r="R91" s="88">
        <f t="shared" si="24"/>
        <v>528</v>
      </c>
      <c r="S91" s="88">
        <f t="shared" si="24"/>
        <v>652</v>
      </c>
      <c r="T91" s="89">
        <f t="shared" si="24"/>
        <v>320</v>
      </c>
      <c r="U91" s="89">
        <f t="shared" si="24"/>
        <v>75</v>
      </c>
      <c r="V91" s="88">
        <f>SUM(H91,O91)</f>
        <v>1578</v>
      </c>
    </row>
    <row r="92" spans="1:22" ht="12.75">
      <c r="A92" s="73" t="s">
        <v>46</v>
      </c>
      <c r="B92" s="88">
        <v>0</v>
      </c>
      <c r="C92" s="102">
        <v>0</v>
      </c>
      <c r="D92" s="90">
        <v>10</v>
      </c>
      <c r="E92" s="102">
        <v>16</v>
      </c>
      <c r="F92" s="102">
        <v>4</v>
      </c>
      <c r="G92" s="102">
        <v>4</v>
      </c>
      <c r="H92" s="88">
        <v>34</v>
      </c>
      <c r="I92" s="88">
        <v>0</v>
      </c>
      <c r="J92" s="102">
        <v>0</v>
      </c>
      <c r="K92" s="90">
        <v>22</v>
      </c>
      <c r="L92" s="102">
        <v>27</v>
      </c>
      <c r="M92" s="102">
        <v>9</v>
      </c>
      <c r="N92" s="102">
        <v>1</v>
      </c>
      <c r="O92" s="88">
        <v>59</v>
      </c>
      <c r="P92" s="88">
        <f t="shared" si="24"/>
        <v>0</v>
      </c>
      <c r="Q92" s="89">
        <f t="shared" si="24"/>
        <v>0</v>
      </c>
      <c r="R92" s="88">
        <f t="shared" si="24"/>
        <v>32</v>
      </c>
      <c r="S92" s="88">
        <f t="shared" si="24"/>
        <v>43</v>
      </c>
      <c r="T92" s="89">
        <f t="shared" si="24"/>
        <v>13</v>
      </c>
      <c r="U92" s="89">
        <f t="shared" si="24"/>
        <v>5</v>
      </c>
      <c r="V92" s="88">
        <f>SUM(H92,O92)</f>
        <v>93</v>
      </c>
    </row>
    <row r="93" spans="1:22" ht="12.75">
      <c r="A93" s="73" t="s">
        <v>47</v>
      </c>
      <c r="B93" s="88">
        <v>0</v>
      </c>
      <c r="C93" s="102">
        <v>2</v>
      </c>
      <c r="D93" s="90">
        <v>366</v>
      </c>
      <c r="E93" s="102">
        <v>712</v>
      </c>
      <c r="F93" s="102">
        <v>273</v>
      </c>
      <c r="G93" s="102">
        <v>70</v>
      </c>
      <c r="H93" s="88">
        <v>1423</v>
      </c>
      <c r="I93" s="88">
        <v>0</v>
      </c>
      <c r="J93" s="102">
        <v>0</v>
      </c>
      <c r="K93" s="90">
        <v>248</v>
      </c>
      <c r="L93" s="102">
        <v>499</v>
      </c>
      <c r="M93" s="102">
        <v>155</v>
      </c>
      <c r="N93" s="102">
        <v>53</v>
      </c>
      <c r="O93" s="88">
        <v>955</v>
      </c>
      <c r="P93" s="88">
        <f t="shared" si="24"/>
        <v>0</v>
      </c>
      <c r="Q93" s="89">
        <f t="shared" si="24"/>
        <v>2</v>
      </c>
      <c r="R93" s="88">
        <f t="shared" si="24"/>
        <v>614</v>
      </c>
      <c r="S93" s="88">
        <f t="shared" si="24"/>
        <v>1211</v>
      </c>
      <c r="T93" s="89">
        <f t="shared" si="24"/>
        <v>428</v>
      </c>
      <c r="U93" s="89">
        <f t="shared" si="24"/>
        <v>123</v>
      </c>
      <c r="V93" s="88">
        <f>SUM(H93,O93)</f>
        <v>2378</v>
      </c>
    </row>
    <row r="94" spans="1:22" s="29" customFormat="1" ht="12.75">
      <c r="A94" s="29" t="s">
        <v>1</v>
      </c>
      <c r="B94" s="92">
        <f aca="true" t="shared" si="25" ref="B94:O94">SUM(B90:B93)</f>
        <v>0</v>
      </c>
      <c r="C94" s="93">
        <f t="shared" si="25"/>
        <v>20</v>
      </c>
      <c r="D94" s="94">
        <f t="shared" si="25"/>
        <v>1071</v>
      </c>
      <c r="E94" s="93">
        <f t="shared" si="25"/>
        <v>1366</v>
      </c>
      <c r="F94" s="93">
        <f t="shared" si="25"/>
        <v>529</v>
      </c>
      <c r="G94" s="93">
        <f t="shared" si="25"/>
        <v>128</v>
      </c>
      <c r="H94" s="92">
        <f t="shared" si="25"/>
        <v>3114</v>
      </c>
      <c r="I94" s="92">
        <f t="shared" si="25"/>
        <v>1</v>
      </c>
      <c r="J94" s="93">
        <f t="shared" si="25"/>
        <v>12</v>
      </c>
      <c r="K94" s="94">
        <f t="shared" si="25"/>
        <v>1137</v>
      </c>
      <c r="L94" s="93">
        <f t="shared" si="25"/>
        <v>1177</v>
      </c>
      <c r="M94" s="93">
        <f t="shared" si="25"/>
        <v>433</v>
      </c>
      <c r="N94" s="93">
        <f t="shared" si="25"/>
        <v>92</v>
      </c>
      <c r="O94" s="92">
        <f t="shared" si="25"/>
        <v>2852</v>
      </c>
      <c r="P94" s="92">
        <f t="shared" si="24"/>
        <v>1</v>
      </c>
      <c r="Q94" s="93">
        <f t="shared" si="24"/>
        <v>32</v>
      </c>
      <c r="R94" s="92">
        <f t="shared" si="24"/>
        <v>2208</v>
      </c>
      <c r="S94" s="92">
        <f t="shared" si="24"/>
        <v>2543</v>
      </c>
      <c r="T94" s="93">
        <f t="shared" si="24"/>
        <v>962</v>
      </c>
      <c r="U94" s="93">
        <f t="shared" si="24"/>
        <v>220</v>
      </c>
      <c r="V94" s="92">
        <f>SUM(H94,O94)</f>
        <v>5966</v>
      </c>
    </row>
    <row r="95" spans="1:22" s="73" customFormat="1" ht="12.75">
      <c r="A95" s="30" t="s">
        <v>14</v>
      </c>
      <c r="B95" s="88"/>
      <c r="C95" s="89"/>
      <c r="D95" s="90"/>
      <c r="E95" s="89"/>
      <c r="F95" s="89"/>
      <c r="G95" s="89"/>
      <c r="H95" s="88"/>
      <c r="I95" s="88"/>
      <c r="J95" s="89"/>
      <c r="K95" s="90"/>
      <c r="L95" s="89"/>
      <c r="M95" s="89"/>
      <c r="N95" s="89"/>
      <c r="O95" s="88"/>
      <c r="P95" s="88"/>
      <c r="Q95" s="89"/>
      <c r="R95" s="88"/>
      <c r="S95" s="88"/>
      <c r="T95" s="89"/>
      <c r="U95" s="89"/>
      <c r="V95" s="88"/>
    </row>
    <row r="96" spans="1:22" ht="12.75">
      <c r="A96" s="73" t="s">
        <v>44</v>
      </c>
      <c r="B96" s="88">
        <v>0</v>
      </c>
      <c r="C96" s="89">
        <v>10</v>
      </c>
      <c r="D96" s="90">
        <v>323</v>
      </c>
      <c r="E96" s="89">
        <v>185</v>
      </c>
      <c r="F96" s="89">
        <v>65</v>
      </c>
      <c r="G96" s="89">
        <v>17</v>
      </c>
      <c r="H96" s="88">
        <v>600</v>
      </c>
      <c r="I96" s="88">
        <v>0</v>
      </c>
      <c r="J96" s="89">
        <v>13</v>
      </c>
      <c r="K96" s="90">
        <v>438</v>
      </c>
      <c r="L96" s="89">
        <v>277</v>
      </c>
      <c r="M96" s="89">
        <v>84</v>
      </c>
      <c r="N96" s="89">
        <v>21</v>
      </c>
      <c r="O96" s="88">
        <v>833</v>
      </c>
      <c r="P96" s="88">
        <f aca="true" t="shared" si="26" ref="P96:P101">SUM(I96,B96)</f>
        <v>0</v>
      </c>
      <c r="Q96" s="89">
        <f aca="true" t="shared" si="27" ref="Q96:Q101">SUM(J96,C96)</f>
        <v>23</v>
      </c>
      <c r="R96" s="88">
        <f aca="true" t="shared" si="28" ref="R96:R101">SUM(K96,D96)</f>
        <v>761</v>
      </c>
      <c r="S96" s="88">
        <f aca="true" t="shared" si="29" ref="S96:S101">SUM(L96,E96)</f>
        <v>462</v>
      </c>
      <c r="T96" s="89">
        <f aca="true" t="shared" si="30" ref="T96:T101">SUM(M96,F96)</f>
        <v>149</v>
      </c>
      <c r="U96" s="89">
        <f aca="true" t="shared" si="31" ref="U96:U101">SUM(N96,G96)</f>
        <v>38</v>
      </c>
      <c r="V96" s="88">
        <f aca="true" t="shared" si="32" ref="V96:V101">SUM(H96,O96)</f>
        <v>1433</v>
      </c>
    </row>
    <row r="97" spans="1:22" ht="12.75">
      <c r="A97" s="73" t="s">
        <v>45</v>
      </c>
      <c r="B97" s="88">
        <v>0</v>
      </c>
      <c r="C97" s="102">
        <v>0</v>
      </c>
      <c r="D97" s="90">
        <v>236</v>
      </c>
      <c r="E97" s="102">
        <v>272</v>
      </c>
      <c r="F97" s="102">
        <v>194</v>
      </c>
      <c r="G97" s="102">
        <v>53</v>
      </c>
      <c r="H97" s="88">
        <v>755</v>
      </c>
      <c r="I97" s="88">
        <v>0</v>
      </c>
      <c r="J97" s="102">
        <v>0</v>
      </c>
      <c r="K97" s="90">
        <v>199</v>
      </c>
      <c r="L97" s="102">
        <v>252</v>
      </c>
      <c r="M97" s="102">
        <v>149</v>
      </c>
      <c r="N97" s="102">
        <v>53</v>
      </c>
      <c r="O97" s="88">
        <v>653</v>
      </c>
      <c r="P97" s="88">
        <f t="shared" si="26"/>
        <v>0</v>
      </c>
      <c r="Q97" s="89">
        <f t="shared" si="27"/>
        <v>0</v>
      </c>
      <c r="R97" s="88">
        <f t="shared" si="28"/>
        <v>435</v>
      </c>
      <c r="S97" s="88">
        <f t="shared" si="29"/>
        <v>524</v>
      </c>
      <c r="T97" s="89">
        <f t="shared" si="30"/>
        <v>343</v>
      </c>
      <c r="U97" s="89">
        <f t="shared" si="31"/>
        <v>106</v>
      </c>
      <c r="V97" s="88">
        <f t="shared" si="32"/>
        <v>1408</v>
      </c>
    </row>
    <row r="98" spans="1:22" ht="12.75">
      <c r="A98" s="73" t="s">
        <v>46</v>
      </c>
      <c r="B98" s="88">
        <v>0</v>
      </c>
      <c r="C98" s="102">
        <v>0</v>
      </c>
      <c r="D98" s="90">
        <v>6</v>
      </c>
      <c r="E98" s="102">
        <v>10</v>
      </c>
      <c r="F98" s="102">
        <v>4</v>
      </c>
      <c r="G98" s="102">
        <v>4</v>
      </c>
      <c r="H98" s="88">
        <v>24</v>
      </c>
      <c r="I98" s="88">
        <v>0</v>
      </c>
      <c r="J98" s="102">
        <v>1</v>
      </c>
      <c r="K98" s="90">
        <v>28</v>
      </c>
      <c r="L98" s="102">
        <v>26</v>
      </c>
      <c r="M98" s="102">
        <v>9</v>
      </c>
      <c r="N98" s="102">
        <v>4</v>
      </c>
      <c r="O98" s="88">
        <v>68</v>
      </c>
      <c r="P98" s="88">
        <f t="shared" si="26"/>
        <v>0</v>
      </c>
      <c r="Q98" s="89">
        <f t="shared" si="27"/>
        <v>1</v>
      </c>
      <c r="R98" s="88">
        <f t="shared" si="28"/>
        <v>34</v>
      </c>
      <c r="S98" s="88">
        <f t="shared" si="29"/>
        <v>36</v>
      </c>
      <c r="T98" s="89">
        <f t="shared" si="30"/>
        <v>13</v>
      </c>
      <c r="U98" s="89">
        <f t="shared" si="31"/>
        <v>8</v>
      </c>
      <c r="V98" s="88">
        <f t="shared" si="32"/>
        <v>92</v>
      </c>
    </row>
    <row r="99" spans="1:22" ht="12.75">
      <c r="A99" s="73" t="s">
        <v>47</v>
      </c>
      <c r="B99" s="88">
        <v>0</v>
      </c>
      <c r="C99" s="102">
        <v>0</v>
      </c>
      <c r="D99" s="90">
        <v>320</v>
      </c>
      <c r="E99" s="102">
        <v>607</v>
      </c>
      <c r="F99" s="102">
        <v>292</v>
      </c>
      <c r="G99" s="102">
        <v>116</v>
      </c>
      <c r="H99" s="88">
        <v>1335</v>
      </c>
      <c r="I99" s="88">
        <v>0</v>
      </c>
      <c r="J99" s="102">
        <v>3</v>
      </c>
      <c r="K99" s="90">
        <v>227</v>
      </c>
      <c r="L99" s="102">
        <v>409</v>
      </c>
      <c r="M99" s="102">
        <v>163</v>
      </c>
      <c r="N99" s="102">
        <v>73</v>
      </c>
      <c r="O99" s="88">
        <v>875</v>
      </c>
      <c r="P99" s="88">
        <f t="shared" si="26"/>
        <v>0</v>
      </c>
      <c r="Q99" s="89">
        <f t="shared" si="27"/>
        <v>3</v>
      </c>
      <c r="R99" s="88">
        <f t="shared" si="28"/>
        <v>547</v>
      </c>
      <c r="S99" s="88">
        <f t="shared" si="29"/>
        <v>1016</v>
      </c>
      <c r="T99" s="89">
        <f t="shared" si="30"/>
        <v>455</v>
      </c>
      <c r="U99" s="89">
        <f t="shared" si="31"/>
        <v>189</v>
      </c>
      <c r="V99" s="88">
        <f t="shared" si="32"/>
        <v>2210</v>
      </c>
    </row>
    <row r="100" spans="1:22" s="60" customFormat="1" ht="12.75">
      <c r="A100" s="29" t="s">
        <v>1</v>
      </c>
      <c r="B100" s="92">
        <f aca="true" t="shared" si="33" ref="B100:O100">SUM(B96:B99)</f>
        <v>0</v>
      </c>
      <c r="C100" s="93">
        <f t="shared" si="33"/>
        <v>10</v>
      </c>
      <c r="D100" s="94">
        <f t="shared" si="33"/>
        <v>885</v>
      </c>
      <c r="E100" s="93">
        <f t="shared" si="33"/>
        <v>1074</v>
      </c>
      <c r="F100" s="93">
        <f t="shared" si="33"/>
        <v>555</v>
      </c>
      <c r="G100" s="93">
        <f t="shared" si="33"/>
        <v>190</v>
      </c>
      <c r="H100" s="92">
        <f t="shared" si="33"/>
        <v>2714</v>
      </c>
      <c r="I100" s="92">
        <f t="shared" si="33"/>
        <v>0</v>
      </c>
      <c r="J100" s="93">
        <f t="shared" si="33"/>
        <v>17</v>
      </c>
      <c r="K100" s="94">
        <f t="shared" si="33"/>
        <v>892</v>
      </c>
      <c r="L100" s="93">
        <f t="shared" si="33"/>
        <v>964</v>
      </c>
      <c r="M100" s="93">
        <f t="shared" si="33"/>
        <v>405</v>
      </c>
      <c r="N100" s="93">
        <f t="shared" si="33"/>
        <v>151</v>
      </c>
      <c r="O100" s="92">
        <f t="shared" si="33"/>
        <v>2429</v>
      </c>
      <c r="P100" s="92">
        <f t="shared" si="26"/>
        <v>0</v>
      </c>
      <c r="Q100" s="93">
        <f t="shared" si="27"/>
        <v>27</v>
      </c>
      <c r="R100" s="92">
        <f t="shared" si="28"/>
        <v>1777</v>
      </c>
      <c r="S100" s="92">
        <f t="shared" si="29"/>
        <v>2038</v>
      </c>
      <c r="T100" s="93">
        <f t="shared" si="30"/>
        <v>960</v>
      </c>
      <c r="U100" s="93">
        <f t="shared" si="31"/>
        <v>341</v>
      </c>
      <c r="V100" s="92">
        <f t="shared" si="32"/>
        <v>5143</v>
      </c>
    </row>
    <row r="101" spans="1:22" s="30" customFormat="1" ht="12.75">
      <c r="A101" s="96" t="s">
        <v>17</v>
      </c>
      <c r="B101" s="97">
        <f>SUM(B94,B100)</f>
        <v>0</v>
      </c>
      <c r="C101" s="98">
        <f aca="true" t="shared" si="34" ref="C101:O101">SUM(C94,C100)</f>
        <v>30</v>
      </c>
      <c r="D101" s="99">
        <f t="shared" si="34"/>
        <v>1956</v>
      </c>
      <c r="E101" s="98">
        <f t="shared" si="34"/>
        <v>2440</v>
      </c>
      <c r="F101" s="98">
        <f t="shared" si="34"/>
        <v>1084</v>
      </c>
      <c r="G101" s="98">
        <f t="shared" si="34"/>
        <v>318</v>
      </c>
      <c r="H101" s="97">
        <f t="shared" si="34"/>
        <v>5828</v>
      </c>
      <c r="I101" s="97">
        <f t="shared" si="34"/>
        <v>1</v>
      </c>
      <c r="J101" s="98">
        <f t="shared" si="34"/>
        <v>29</v>
      </c>
      <c r="K101" s="99">
        <f t="shared" si="34"/>
        <v>2029</v>
      </c>
      <c r="L101" s="98">
        <f t="shared" si="34"/>
        <v>2141</v>
      </c>
      <c r="M101" s="98">
        <f t="shared" si="34"/>
        <v>838</v>
      </c>
      <c r="N101" s="98">
        <f t="shared" si="34"/>
        <v>243</v>
      </c>
      <c r="O101" s="97">
        <f t="shared" si="34"/>
        <v>5281</v>
      </c>
      <c r="P101" s="97">
        <f t="shared" si="26"/>
        <v>1</v>
      </c>
      <c r="Q101" s="98">
        <f t="shared" si="27"/>
        <v>59</v>
      </c>
      <c r="R101" s="97">
        <f t="shared" si="28"/>
        <v>3985</v>
      </c>
      <c r="S101" s="97">
        <f t="shared" si="29"/>
        <v>4581</v>
      </c>
      <c r="T101" s="98">
        <f t="shared" si="30"/>
        <v>1922</v>
      </c>
      <c r="U101" s="98">
        <f t="shared" si="31"/>
        <v>561</v>
      </c>
      <c r="V101" s="97">
        <f t="shared" si="32"/>
        <v>11109</v>
      </c>
    </row>
    <row r="102" spans="1:22" s="30" customFormat="1" ht="12.75">
      <c r="A102" s="73"/>
      <c r="B102" s="103"/>
      <c r="C102" s="104"/>
      <c r="D102" s="105"/>
      <c r="E102" s="104"/>
      <c r="F102" s="104"/>
      <c r="G102" s="104"/>
      <c r="H102" s="103"/>
      <c r="I102" s="103"/>
      <c r="J102" s="104"/>
      <c r="K102" s="105"/>
      <c r="L102" s="104"/>
      <c r="M102" s="104"/>
      <c r="N102" s="104"/>
      <c r="O102" s="103"/>
      <c r="P102" s="103"/>
      <c r="Q102" s="104"/>
      <c r="R102" s="103"/>
      <c r="S102" s="103"/>
      <c r="T102" s="104"/>
      <c r="U102" s="104"/>
      <c r="V102" s="103"/>
    </row>
    <row r="103" spans="1:22" s="30" customFormat="1" ht="12.75">
      <c r="A103" s="30" t="s">
        <v>18</v>
      </c>
      <c r="B103" s="103"/>
      <c r="C103" s="104"/>
      <c r="D103" s="105"/>
      <c r="E103" s="104"/>
      <c r="F103" s="104"/>
      <c r="G103" s="104"/>
      <c r="H103" s="103"/>
      <c r="I103" s="103"/>
      <c r="J103" s="104"/>
      <c r="K103" s="105"/>
      <c r="L103" s="104"/>
      <c r="M103" s="104"/>
      <c r="N103" s="104"/>
      <c r="O103" s="103"/>
      <c r="P103" s="103"/>
      <c r="Q103" s="104"/>
      <c r="R103" s="103"/>
      <c r="S103" s="103"/>
      <c r="T103" s="104"/>
      <c r="U103" s="104"/>
      <c r="V103" s="103"/>
    </row>
    <row r="104" spans="1:22" s="30" customFormat="1" ht="12.75">
      <c r="A104" s="30" t="s">
        <v>13</v>
      </c>
      <c r="B104" s="103"/>
      <c r="C104" s="104"/>
      <c r="D104" s="105"/>
      <c r="E104" s="104"/>
      <c r="F104" s="104"/>
      <c r="G104" s="104"/>
      <c r="H104" s="103"/>
      <c r="I104" s="103"/>
      <c r="J104" s="104"/>
      <c r="K104" s="105"/>
      <c r="L104" s="104"/>
      <c r="M104" s="104"/>
      <c r="N104" s="104"/>
      <c r="O104" s="103"/>
      <c r="P104" s="103"/>
      <c r="Q104" s="104"/>
      <c r="R104" s="103"/>
      <c r="S104" s="103"/>
      <c r="T104" s="104"/>
      <c r="U104" s="104"/>
      <c r="V104" s="103"/>
    </row>
    <row r="105" spans="1:22" ht="12.75">
      <c r="A105" s="73" t="s">
        <v>44</v>
      </c>
      <c r="B105" s="88">
        <v>1</v>
      </c>
      <c r="C105" s="89">
        <v>5</v>
      </c>
      <c r="D105" s="90">
        <v>248</v>
      </c>
      <c r="E105" s="89">
        <v>153</v>
      </c>
      <c r="F105" s="89">
        <v>84</v>
      </c>
      <c r="G105" s="89">
        <v>22</v>
      </c>
      <c r="H105" s="88">
        <v>513</v>
      </c>
      <c r="I105" s="88">
        <v>0</v>
      </c>
      <c r="J105" s="89">
        <v>8</v>
      </c>
      <c r="K105" s="90">
        <v>372</v>
      </c>
      <c r="L105" s="89">
        <v>208</v>
      </c>
      <c r="M105" s="89">
        <v>79</v>
      </c>
      <c r="N105" s="89">
        <v>16</v>
      </c>
      <c r="O105" s="88">
        <v>683</v>
      </c>
      <c r="P105" s="88">
        <f aca="true" t="shared" si="35" ref="P105:U109">SUM(I105,B105)</f>
        <v>1</v>
      </c>
      <c r="Q105" s="89">
        <f t="shared" si="35"/>
        <v>13</v>
      </c>
      <c r="R105" s="88">
        <f t="shared" si="35"/>
        <v>620</v>
      </c>
      <c r="S105" s="88">
        <f t="shared" si="35"/>
        <v>361</v>
      </c>
      <c r="T105" s="89">
        <f t="shared" si="35"/>
        <v>163</v>
      </c>
      <c r="U105" s="89">
        <f t="shared" si="35"/>
        <v>38</v>
      </c>
      <c r="V105" s="88">
        <f>SUM(H105,O105)</f>
        <v>1196</v>
      </c>
    </row>
    <row r="106" spans="1:22" ht="12.75">
      <c r="A106" s="73" t="s">
        <v>45</v>
      </c>
      <c r="B106" s="88">
        <v>1</v>
      </c>
      <c r="C106" s="102">
        <v>0</v>
      </c>
      <c r="D106" s="90">
        <v>204</v>
      </c>
      <c r="E106" s="102">
        <v>305</v>
      </c>
      <c r="F106" s="102">
        <v>222</v>
      </c>
      <c r="G106" s="102">
        <v>71</v>
      </c>
      <c r="H106" s="88">
        <v>803</v>
      </c>
      <c r="I106" s="88">
        <v>0</v>
      </c>
      <c r="J106" s="102">
        <v>1</v>
      </c>
      <c r="K106" s="90">
        <v>196</v>
      </c>
      <c r="L106" s="102">
        <v>253</v>
      </c>
      <c r="M106" s="102">
        <v>171</v>
      </c>
      <c r="N106" s="102">
        <v>63</v>
      </c>
      <c r="O106" s="88">
        <v>684</v>
      </c>
      <c r="P106" s="88">
        <f t="shared" si="35"/>
        <v>1</v>
      </c>
      <c r="Q106" s="89">
        <f t="shared" si="35"/>
        <v>1</v>
      </c>
      <c r="R106" s="88">
        <f t="shared" si="35"/>
        <v>400</v>
      </c>
      <c r="S106" s="88">
        <f t="shared" si="35"/>
        <v>558</v>
      </c>
      <c r="T106" s="89">
        <f t="shared" si="35"/>
        <v>393</v>
      </c>
      <c r="U106" s="89">
        <f t="shared" si="35"/>
        <v>134</v>
      </c>
      <c r="V106" s="88">
        <f>SUM(H106,O106)</f>
        <v>1487</v>
      </c>
    </row>
    <row r="107" spans="1:22" ht="12.75">
      <c r="A107" s="73" t="s">
        <v>46</v>
      </c>
      <c r="B107" s="88">
        <v>0</v>
      </c>
      <c r="C107" s="102">
        <v>0</v>
      </c>
      <c r="D107" s="90">
        <v>7</v>
      </c>
      <c r="E107" s="102">
        <v>17</v>
      </c>
      <c r="F107" s="102">
        <v>11</v>
      </c>
      <c r="G107" s="102">
        <v>3</v>
      </c>
      <c r="H107" s="88">
        <v>38</v>
      </c>
      <c r="I107" s="88">
        <v>0</v>
      </c>
      <c r="J107" s="102">
        <v>1</v>
      </c>
      <c r="K107" s="90">
        <v>26</v>
      </c>
      <c r="L107" s="102">
        <v>38</v>
      </c>
      <c r="M107" s="102">
        <v>25</v>
      </c>
      <c r="N107" s="102">
        <v>5</v>
      </c>
      <c r="O107" s="88">
        <v>95</v>
      </c>
      <c r="P107" s="88">
        <f t="shared" si="35"/>
        <v>0</v>
      </c>
      <c r="Q107" s="89">
        <f t="shared" si="35"/>
        <v>1</v>
      </c>
      <c r="R107" s="88">
        <f t="shared" si="35"/>
        <v>33</v>
      </c>
      <c r="S107" s="88">
        <f t="shared" si="35"/>
        <v>55</v>
      </c>
      <c r="T107" s="89">
        <f t="shared" si="35"/>
        <v>36</v>
      </c>
      <c r="U107" s="89">
        <f t="shared" si="35"/>
        <v>8</v>
      </c>
      <c r="V107" s="88">
        <f>SUM(H107,O107)</f>
        <v>133</v>
      </c>
    </row>
    <row r="108" spans="1:22" ht="12.75">
      <c r="A108" s="73" t="s">
        <v>47</v>
      </c>
      <c r="B108" s="88">
        <v>0</v>
      </c>
      <c r="C108" s="102">
        <v>1</v>
      </c>
      <c r="D108" s="90">
        <v>228</v>
      </c>
      <c r="E108" s="102">
        <v>498</v>
      </c>
      <c r="F108" s="102">
        <v>275</v>
      </c>
      <c r="G108" s="102">
        <v>152</v>
      </c>
      <c r="H108" s="88">
        <v>1154</v>
      </c>
      <c r="I108" s="88">
        <v>0</v>
      </c>
      <c r="J108" s="102">
        <v>3</v>
      </c>
      <c r="K108" s="90">
        <v>195</v>
      </c>
      <c r="L108" s="102">
        <v>396</v>
      </c>
      <c r="M108" s="102">
        <v>213</v>
      </c>
      <c r="N108" s="102">
        <v>98</v>
      </c>
      <c r="O108" s="88">
        <v>905</v>
      </c>
      <c r="P108" s="88">
        <f t="shared" si="35"/>
        <v>0</v>
      </c>
      <c r="Q108" s="89">
        <f t="shared" si="35"/>
        <v>4</v>
      </c>
      <c r="R108" s="88">
        <f t="shared" si="35"/>
        <v>423</v>
      </c>
      <c r="S108" s="88">
        <f t="shared" si="35"/>
        <v>894</v>
      </c>
      <c r="T108" s="89">
        <f t="shared" si="35"/>
        <v>488</v>
      </c>
      <c r="U108" s="89">
        <f t="shared" si="35"/>
        <v>250</v>
      </c>
      <c r="V108" s="88">
        <f>SUM(H108,O108)</f>
        <v>2059</v>
      </c>
    </row>
    <row r="109" spans="1:22" s="110" customFormat="1" ht="12.75">
      <c r="A109" s="29" t="s">
        <v>1</v>
      </c>
      <c r="B109" s="92">
        <f aca="true" t="shared" si="36" ref="B109:O109">SUM(B105:B108)</f>
        <v>2</v>
      </c>
      <c r="C109" s="93">
        <f t="shared" si="36"/>
        <v>6</v>
      </c>
      <c r="D109" s="94">
        <f t="shared" si="36"/>
        <v>687</v>
      </c>
      <c r="E109" s="93">
        <f t="shared" si="36"/>
        <v>973</v>
      </c>
      <c r="F109" s="93">
        <f t="shared" si="36"/>
        <v>592</v>
      </c>
      <c r="G109" s="93">
        <f t="shared" si="36"/>
        <v>248</v>
      </c>
      <c r="H109" s="92">
        <f t="shared" si="36"/>
        <v>2508</v>
      </c>
      <c r="I109" s="92">
        <f t="shared" si="36"/>
        <v>0</v>
      </c>
      <c r="J109" s="93">
        <f t="shared" si="36"/>
        <v>13</v>
      </c>
      <c r="K109" s="94">
        <f t="shared" si="36"/>
        <v>789</v>
      </c>
      <c r="L109" s="93">
        <f t="shared" si="36"/>
        <v>895</v>
      </c>
      <c r="M109" s="93">
        <f t="shared" si="36"/>
        <v>488</v>
      </c>
      <c r="N109" s="93">
        <f t="shared" si="36"/>
        <v>182</v>
      </c>
      <c r="O109" s="92">
        <f t="shared" si="36"/>
        <v>2367</v>
      </c>
      <c r="P109" s="92">
        <f t="shared" si="35"/>
        <v>2</v>
      </c>
      <c r="Q109" s="93">
        <f t="shared" si="35"/>
        <v>19</v>
      </c>
      <c r="R109" s="92">
        <f t="shared" si="35"/>
        <v>1476</v>
      </c>
      <c r="S109" s="92">
        <f t="shared" si="35"/>
        <v>1868</v>
      </c>
      <c r="T109" s="93">
        <f t="shared" si="35"/>
        <v>1080</v>
      </c>
      <c r="U109" s="93">
        <f t="shared" si="35"/>
        <v>430</v>
      </c>
      <c r="V109" s="92">
        <f>SUM(H109,O109)</f>
        <v>4875</v>
      </c>
    </row>
    <row r="110" spans="1:22" ht="12.75">
      <c r="A110" s="30" t="s">
        <v>14</v>
      </c>
      <c r="B110" s="88"/>
      <c r="C110" s="89"/>
      <c r="D110" s="90"/>
      <c r="E110" s="89"/>
      <c r="F110" s="89"/>
      <c r="G110" s="89"/>
      <c r="H110" s="88"/>
      <c r="I110" s="88"/>
      <c r="J110" s="89"/>
      <c r="K110" s="90"/>
      <c r="L110" s="89"/>
      <c r="M110" s="89"/>
      <c r="N110" s="89"/>
      <c r="O110" s="88"/>
      <c r="P110" s="88"/>
      <c r="Q110" s="89"/>
      <c r="R110" s="88"/>
      <c r="S110" s="88"/>
      <c r="T110" s="89"/>
      <c r="U110" s="89"/>
      <c r="V110" s="88"/>
    </row>
    <row r="111" spans="1:22" s="73" customFormat="1" ht="12.75">
      <c r="A111" s="73" t="s">
        <v>44</v>
      </c>
      <c r="B111" s="88">
        <v>0</v>
      </c>
      <c r="C111" s="89">
        <v>8</v>
      </c>
      <c r="D111" s="90">
        <v>182</v>
      </c>
      <c r="E111" s="89">
        <v>137</v>
      </c>
      <c r="F111" s="89">
        <v>44</v>
      </c>
      <c r="G111" s="89">
        <v>13</v>
      </c>
      <c r="H111" s="88">
        <v>384</v>
      </c>
      <c r="I111" s="88">
        <v>0</v>
      </c>
      <c r="J111" s="89">
        <v>8</v>
      </c>
      <c r="K111" s="90">
        <v>297</v>
      </c>
      <c r="L111" s="89">
        <v>190</v>
      </c>
      <c r="M111" s="89">
        <v>89</v>
      </c>
      <c r="N111" s="89">
        <v>15</v>
      </c>
      <c r="O111" s="88">
        <v>599</v>
      </c>
      <c r="P111" s="88">
        <f aca="true" t="shared" si="37" ref="P111:P117">SUM(I111,B111)</f>
        <v>0</v>
      </c>
      <c r="Q111" s="89">
        <f aca="true" t="shared" si="38" ref="Q111:Q117">SUM(J111,C111)</f>
        <v>16</v>
      </c>
      <c r="R111" s="88">
        <f aca="true" t="shared" si="39" ref="R111:R117">SUM(K111,D111)</f>
        <v>479</v>
      </c>
      <c r="S111" s="88">
        <f aca="true" t="shared" si="40" ref="S111:S117">SUM(L111,E111)</f>
        <v>327</v>
      </c>
      <c r="T111" s="89">
        <f aca="true" t="shared" si="41" ref="T111:T117">SUM(M111,F111)</f>
        <v>133</v>
      </c>
      <c r="U111" s="89">
        <f aca="true" t="shared" si="42" ref="U111:U117">SUM(N111,G111)</f>
        <v>28</v>
      </c>
      <c r="V111" s="88">
        <f aca="true" t="shared" si="43" ref="V111:V117">SUM(H111,O111)</f>
        <v>983</v>
      </c>
    </row>
    <row r="112" spans="1:22" ht="12.75">
      <c r="A112" s="73" t="s">
        <v>45</v>
      </c>
      <c r="B112" s="88">
        <v>0</v>
      </c>
      <c r="C112" s="102">
        <v>2</v>
      </c>
      <c r="D112" s="90">
        <v>133</v>
      </c>
      <c r="E112" s="102">
        <v>210</v>
      </c>
      <c r="F112" s="102">
        <v>149</v>
      </c>
      <c r="G112" s="102">
        <v>69</v>
      </c>
      <c r="H112" s="88">
        <v>563</v>
      </c>
      <c r="I112" s="88">
        <v>0</v>
      </c>
      <c r="J112" s="102">
        <v>1</v>
      </c>
      <c r="K112" s="90">
        <v>149</v>
      </c>
      <c r="L112" s="102">
        <v>209</v>
      </c>
      <c r="M112" s="102">
        <v>126</v>
      </c>
      <c r="N112" s="102">
        <v>43</v>
      </c>
      <c r="O112" s="88">
        <v>528</v>
      </c>
      <c r="P112" s="88">
        <f t="shared" si="37"/>
        <v>0</v>
      </c>
      <c r="Q112" s="89">
        <f t="shared" si="38"/>
        <v>3</v>
      </c>
      <c r="R112" s="88">
        <f t="shared" si="39"/>
        <v>282</v>
      </c>
      <c r="S112" s="88">
        <f t="shared" si="40"/>
        <v>419</v>
      </c>
      <c r="T112" s="89">
        <f t="shared" si="41"/>
        <v>275</v>
      </c>
      <c r="U112" s="89">
        <f t="shared" si="42"/>
        <v>112</v>
      </c>
      <c r="V112" s="88">
        <f t="shared" si="43"/>
        <v>1091</v>
      </c>
    </row>
    <row r="113" spans="1:22" ht="12.75">
      <c r="A113" s="73" t="s">
        <v>46</v>
      </c>
      <c r="B113" s="88">
        <v>0</v>
      </c>
      <c r="C113" s="102">
        <v>0</v>
      </c>
      <c r="D113" s="90">
        <v>6</v>
      </c>
      <c r="E113" s="102">
        <v>16</v>
      </c>
      <c r="F113" s="102">
        <v>6</v>
      </c>
      <c r="G113" s="102">
        <v>3</v>
      </c>
      <c r="H113" s="88">
        <v>31</v>
      </c>
      <c r="I113" s="88">
        <v>0</v>
      </c>
      <c r="J113" s="102">
        <v>1</v>
      </c>
      <c r="K113" s="90">
        <v>23</v>
      </c>
      <c r="L113" s="102">
        <v>27</v>
      </c>
      <c r="M113" s="102">
        <v>19</v>
      </c>
      <c r="N113" s="102">
        <v>5</v>
      </c>
      <c r="O113" s="88">
        <v>75</v>
      </c>
      <c r="P113" s="88">
        <f t="shared" si="37"/>
        <v>0</v>
      </c>
      <c r="Q113" s="89">
        <f t="shared" si="38"/>
        <v>1</v>
      </c>
      <c r="R113" s="88">
        <f t="shared" si="39"/>
        <v>29</v>
      </c>
      <c r="S113" s="88">
        <f t="shared" si="40"/>
        <v>43</v>
      </c>
      <c r="T113" s="89">
        <f t="shared" si="41"/>
        <v>25</v>
      </c>
      <c r="U113" s="89">
        <f t="shared" si="42"/>
        <v>8</v>
      </c>
      <c r="V113" s="88">
        <f t="shared" si="43"/>
        <v>106</v>
      </c>
    </row>
    <row r="114" spans="1:22" ht="12.75">
      <c r="A114" s="73" t="s">
        <v>47</v>
      </c>
      <c r="B114" s="88">
        <v>0</v>
      </c>
      <c r="C114" s="102">
        <v>2</v>
      </c>
      <c r="D114" s="90">
        <v>196</v>
      </c>
      <c r="E114" s="102">
        <v>431</v>
      </c>
      <c r="F114" s="102">
        <v>248</v>
      </c>
      <c r="G114" s="102">
        <v>140</v>
      </c>
      <c r="H114" s="88">
        <v>1017</v>
      </c>
      <c r="I114" s="88">
        <v>0</v>
      </c>
      <c r="J114" s="102">
        <v>1</v>
      </c>
      <c r="K114" s="90">
        <v>153</v>
      </c>
      <c r="L114" s="102">
        <v>291</v>
      </c>
      <c r="M114" s="102">
        <v>164</v>
      </c>
      <c r="N114" s="102">
        <v>81</v>
      </c>
      <c r="O114" s="88">
        <v>690</v>
      </c>
      <c r="P114" s="88">
        <f t="shared" si="37"/>
        <v>0</v>
      </c>
      <c r="Q114" s="89">
        <f t="shared" si="38"/>
        <v>3</v>
      </c>
      <c r="R114" s="88">
        <f t="shared" si="39"/>
        <v>349</v>
      </c>
      <c r="S114" s="88">
        <f t="shared" si="40"/>
        <v>722</v>
      </c>
      <c r="T114" s="89">
        <f t="shared" si="41"/>
        <v>412</v>
      </c>
      <c r="U114" s="89">
        <f t="shared" si="42"/>
        <v>221</v>
      </c>
      <c r="V114" s="88">
        <f t="shared" si="43"/>
        <v>1707</v>
      </c>
    </row>
    <row r="115" spans="1:22" s="60" customFormat="1" ht="12.75">
      <c r="A115" s="29" t="s">
        <v>1</v>
      </c>
      <c r="B115" s="92">
        <f aca="true" t="shared" si="44" ref="B115:O115">SUM(B111:B114)</f>
        <v>0</v>
      </c>
      <c r="C115" s="93">
        <f t="shared" si="44"/>
        <v>12</v>
      </c>
      <c r="D115" s="94">
        <f t="shared" si="44"/>
        <v>517</v>
      </c>
      <c r="E115" s="93">
        <f t="shared" si="44"/>
        <v>794</v>
      </c>
      <c r="F115" s="93">
        <f t="shared" si="44"/>
        <v>447</v>
      </c>
      <c r="G115" s="93">
        <f t="shared" si="44"/>
        <v>225</v>
      </c>
      <c r="H115" s="92">
        <f t="shared" si="44"/>
        <v>1995</v>
      </c>
      <c r="I115" s="92">
        <f t="shared" si="44"/>
        <v>0</v>
      </c>
      <c r="J115" s="93">
        <f t="shared" si="44"/>
        <v>11</v>
      </c>
      <c r="K115" s="94">
        <f t="shared" si="44"/>
        <v>622</v>
      </c>
      <c r="L115" s="93">
        <f t="shared" si="44"/>
        <v>717</v>
      </c>
      <c r="M115" s="93">
        <f t="shared" si="44"/>
        <v>398</v>
      </c>
      <c r="N115" s="93">
        <f t="shared" si="44"/>
        <v>144</v>
      </c>
      <c r="O115" s="92">
        <f t="shared" si="44"/>
        <v>1892</v>
      </c>
      <c r="P115" s="92">
        <f t="shared" si="37"/>
        <v>0</v>
      </c>
      <c r="Q115" s="93">
        <f t="shared" si="38"/>
        <v>23</v>
      </c>
      <c r="R115" s="92">
        <f t="shared" si="39"/>
        <v>1139</v>
      </c>
      <c r="S115" s="92">
        <f t="shared" si="40"/>
        <v>1511</v>
      </c>
      <c r="T115" s="93">
        <f t="shared" si="41"/>
        <v>845</v>
      </c>
      <c r="U115" s="93">
        <f t="shared" si="42"/>
        <v>369</v>
      </c>
      <c r="V115" s="92">
        <f t="shared" si="43"/>
        <v>3887</v>
      </c>
    </row>
    <row r="116" spans="1:22" s="1" customFormat="1" ht="12.75">
      <c r="A116" s="96" t="s">
        <v>19</v>
      </c>
      <c r="B116" s="97">
        <f>SUM(B115,B109)</f>
        <v>2</v>
      </c>
      <c r="C116" s="98">
        <f aca="true" t="shared" si="45" ref="C116:O116">SUM(C115,C109)</f>
        <v>18</v>
      </c>
      <c r="D116" s="99">
        <f t="shared" si="45"/>
        <v>1204</v>
      </c>
      <c r="E116" s="98">
        <f t="shared" si="45"/>
        <v>1767</v>
      </c>
      <c r="F116" s="98">
        <f t="shared" si="45"/>
        <v>1039</v>
      </c>
      <c r="G116" s="98">
        <f t="shared" si="45"/>
        <v>473</v>
      </c>
      <c r="H116" s="97">
        <f t="shared" si="45"/>
        <v>4503</v>
      </c>
      <c r="I116" s="97">
        <f t="shared" si="45"/>
        <v>0</v>
      </c>
      <c r="J116" s="98">
        <f t="shared" si="45"/>
        <v>24</v>
      </c>
      <c r="K116" s="99">
        <f t="shared" si="45"/>
        <v>1411</v>
      </c>
      <c r="L116" s="98">
        <f t="shared" si="45"/>
        <v>1612</v>
      </c>
      <c r="M116" s="98">
        <f t="shared" si="45"/>
        <v>886</v>
      </c>
      <c r="N116" s="98">
        <f t="shared" si="45"/>
        <v>326</v>
      </c>
      <c r="O116" s="97">
        <f t="shared" si="45"/>
        <v>4259</v>
      </c>
      <c r="P116" s="97">
        <f t="shared" si="37"/>
        <v>2</v>
      </c>
      <c r="Q116" s="98">
        <f t="shared" si="38"/>
        <v>42</v>
      </c>
      <c r="R116" s="97">
        <f t="shared" si="39"/>
        <v>2615</v>
      </c>
      <c r="S116" s="97">
        <f t="shared" si="40"/>
        <v>3379</v>
      </c>
      <c r="T116" s="98">
        <f t="shared" si="41"/>
        <v>1925</v>
      </c>
      <c r="U116" s="98">
        <f t="shared" si="42"/>
        <v>799</v>
      </c>
      <c r="V116" s="97">
        <f t="shared" si="43"/>
        <v>8762</v>
      </c>
    </row>
    <row r="117" spans="1:22" s="30" customFormat="1" ht="15" customHeight="1">
      <c r="A117" s="29" t="s">
        <v>20</v>
      </c>
      <c r="B117" s="103">
        <f>SUM(B116,B101,B86)</f>
        <v>3</v>
      </c>
      <c r="C117" s="104">
        <f aca="true" t="shared" si="46" ref="C117:O117">SUM(C116,C101,C86)</f>
        <v>95</v>
      </c>
      <c r="D117" s="105">
        <f t="shared" si="46"/>
        <v>6168</v>
      </c>
      <c r="E117" s="104">
        <f t="shared" si="46"/>
        <v>6847</v>
      </c>
      <c r="F117" s="104">
        <f t="shared" si="46"/>
        <v>2648</v>
      </c>
      <c r="G117" s="104">
        <f t="shared" si="46"/>
        <v>830</v>
      </c>
      <c r="H117" s="103">
        <f t="shared" si="46"/>
        <v>16591</v>
      </c>
      <c r="I117" s="103">
        <f t="shared" si="46"/>
        <v>3</v>
      </c>
      <c r="J117" s="104">
        <f t="shared" si="46"/>
        <v>90</v>
      </c>
      <c r="K117" s="105">
        <f t="shared" si="46"/>
        <v>6360</v>
      </c>
      <c r="L117" s="104">
        <f t="shared" si="46"/>
        <v>5942</v>
      </c>
      <c r="M117" s="104">
        <f t="shared" si="46"/>
        <v>2137</v>
      </c>
      <c r="N117" s="104">
        <f t="shared" si="46"/>
        <v>613</v>
      </c>
      <c r="O117" s="103">
        <f t="shared" si="46"/>
        <v>15145</v>
      </c>
      <c r="P117" s="103">
        <f t="shared" si="37"/>
        <v>6</v>
      </c>
      <c r="Q117" s="104">
        <f t="shared" si="38"/>
        <v>185</v>
      </c>
      <c r="R117" s="103">
        <f t="shared" si="39"/>
        <v>12528</v>
      </c>
      <c r="S117" s="103">
        <f t="shared" si="40"/>
        <v>12789</v>
      </c>
      <c r="T117" s="104">
        <f t="shared" si="41"/>
        <v>4785</v>
      </c>
      <c r="U117" s="104">
        <f t="shared" si="42"/>
        <v>1443</v>
      </c>
      <c r="V117" s="103">
        <f t="shared" si="43"/>
        <v>31736</v>
      </c>
    </row>
    <row r="118" spans="1:22" s="30" customFormat="1" ht="15" customHeight="1">
      <c r="A118" s="29"/>
      <c r="B118" s="104"/>
      <c r="C118" s="104"/>
      <c r="D118" s="104"/>
      <c r="E118" s="104"/>
      <c r="F118" s="104"/>
      <c r="G118" s="104"/>
      <c r="H118" s="104"/>
      <c r="I118" s="104"/>
      <c r="J118" s="104"/>
      <c r="K118" s="104"/>
      <c r="L118" s="104"/>
      <c r="M118" s="104"/>
      <c r="N118" s="104"/>
      <c r="O118" s="104"/>
      <c r="P118" s="104"/>
      <c r="Q118" s="104"/>
      <c r="R118" s="104"/>
      <c r="S118" s="104"/>
      <c r="T118" s="104"/>
      <c r="U118" s="104"/>
      <c r="V118" s="104"/>
    </row>
    <row r="119" spans="1:22" s="30" customFormat="1" ht="15" customHeight="1">
      <c r="A119" s="29"/>
      <c r="B119" s="104"/>
      <c r="C119" s="104"/>
      <c r="D119" s="104"/>
      <c r="E119" s="104"/>
      <c r="F119" s="104"/>
      <c r="G119" s="104"/>
      <c r="H119" s="104"/>
      <c r="I119" s="104"/>
      <c r="J119" s="104"/>
      <c r="K119" s="104"/>
      <c r="L119" s="104"/>
      <c r="M119" s="104"/>
      <c r="N119" s="104"/>
      <c r="O119" s="104"/>
      <c r="P119" s="104"/>
      <c r="Q119" s="104"/>
      <c r="R119" s="104"/>
      <c r="S119" s="104"/>
      <c r="T119" s="104"/>
      <c r="U119" s="104"/>
      <c r="V119" s="104"/>
    </row>
    <row r="120" spans="1:22" s="30" customFormat="1" ht="15" customHeight="1">
      <c r="A120" s="29"/>
      <c r="B120" s="104"/>
      <c r="C120" s="104"/>
      <c r="D120" s="104"/>
      <c r="E120" s="104"/>
      <c r="F120" s="104"/>
      <c r="G120" s="104"/>
      <c r="H120" s="104"/>
      <c r="I120" s="104"/>
      <c r="J120" s="104"/>
      <c r="K120" s="104"/>
      <c r="L120" s="104"/>
      <c r="M120" s="104"/>
      <c r="N120" s="104"/>
      <c r="O120" s="104"/>
      <c r="P120" s="104"/>
      <c r="Q120" s="104"/>
      <c r="R120" s="104"/>
      <c r="S120" s="104"/>
      <c r="T120" s="104"/>
      <c r="U120" s="104"/>
      <c r="V120" s="104"/>
    </row>
    <row r="121" spans="1:22" s="30" customFormat="1" ht="15" customHeight="1">
      <c r="A121" s="29"/>
      <c r="B121" s="104"/>
      <c r="C121" s="104"/>
      <c r="D121" s="104"/>
      <c r="E121" s="104"/>
      <c r="F121" s="104"/>
      <c r="G121" s="104"/>
      <c r="H121" s="104"/>
      <c r="I121" s="104"/>
      <c r="J121" s="104"/>
      <c r="K121" s="104"/>
      <c r="L121" s="104"/>
      <c r="M121" s="104"/>
      <c r="N121" s="104"/>
      <c r="O121" s="104"/>
      <c r="P121" s="104"/>
      <c r="Q121" s="104"/>
      <c r="R121" s="104"/>
      <c r="S121" s="104"/>
      <c r="T121" s="104"/>
      <c r="U121" s="104"/>
      <c r="V121" s="104"/>
    </row>
    <row r="122" spans="1:22" s="30" customFormat="1" ht="15" customHeight="1">
      <c r="A122" s="29"/>
      <c r="B122" s="104"/>
      <c r="C122" s="104"/>
      <c r="D122" s="104"/>
      <c r="E122" s="104"/>
      <c r="F122" s="104"/>
      <c r="G122" s="104"/>
      <c r="H122" s="104"/>
      <c r="I122" s="104"/>
      <c r="J122" s="104"/>
      <c r="K122" s="104"/>
      <c r="L122" s="104"/>
      <c r="M122" s="104"/>
      <c r="N122" s="104"/>
      <c r="O122" s="104"/>
      <c r="P122" s="104"/>
      <c r="Q122" s="104"/>
      <c r="R122" s="104"/>
      <c r="S122" s="104"/>
      <c r="T122" s="104"/>
      <c r="U122" s="104"/>
      <c r="V122" s="104"/>
    </row>
    <row r="123" spans="1:22" s="30" customFormat="1" ht="15" customHeight="1">
      <c r="A123" s="29"/>
      <c r="B123" s="104"/>
      <c r="C123" s="104"/>
      <c r="D123" s="104"/>
      <c r="E123" s="104"/>
      <c r="F123" s="104"/>
      <c r="G123" s="104"/>
      <c r="H123" s="104"/>
      <c r="I123" s="104"/>
      <c r="J123" s="104"/>
      <c r="K123" s="104"/>
      <c r="L123" s="104"/>
      <c r="M123" s="104"/>
      <c r="N123" s="104"/>
      <c r="O123" s="104"/>
      <c r="P123" s="104"/>
      <c r="Q123" s="104"/>
      <c r="R123" s="104"/>
      <c r="S123" s="104"/>
      <c r="T123" s="104"/>
      <c r="U123" s="104"/>
      <c r="V123" s="104"/>
    </row>
    <row r="124" spans="1:22" s="30" customFormat="1" ht="15" customHeight="1">
      <c r="A124" s="29"/>
      <c r="B124" s="104"/>
      <c r="C124" s="104"/>
      <c r="D124" s="104"/>
      <c r="E124" s="104"/>
      <c r="F124" s="104"/>
      <c r="G124" s="104"/>
      <c r="H124" s="104"/>
      <c r="I124" s="104"/>
      <c r="J124" s="104"/>
      <c r="K124" s="104"/>
      <c r="L124" s="104"/>
      <c r="M124" s="104"/>
      <c r="N124" s="104"/>
      <c r="O124" s="104"/>
      <c r="P124" s="104"/>
      <c r="Q124" s="104"/>
      <c r="R124" s="104"/>
      <c r="S124" s="104"/>
      <c r="T124" s="104"/>
      <c r="U124" s="104"/>
      <c r="V124" s="104"/>
    </row>
    <row r="125" spans="1:22" s="30" customFormat="1" ht="15" customHeight="1">
      <c r="A125" s="29"/>
      <c r="B125" s="104"/>
      <c r="C125" s="104"/>
      <c r="D125" s="104"/>
      <c r="E125" s="104"/>
      <c r="F125" s="104"/>
      <c r="G125" s="104"/>
      <c r="H125" s="104"/>
      <c r="I125" s="104"/>
      <c r="J125" s="104"/>
      <c r="K125" s="104"/>
      <c r="L125" s="104"/>
      <c r="M125" s="104"/>
      <c r="N125" s="104"/>
      <c r="O125" s="104"/>
      <c r="P125" s="104"/>
      <c r="Q125" s="104"/>
      <c r="R125" s="104"/>
      <c r="S125" s="104"/>
      <c r="T125" s="104"/>
      <c r="U125" s="104"/>
      <c r="V125" s="104"/>
    </row>
    <row r="126" spans="1:22" s="30" customFormat="1" ht="15" customHeight="1">
      <c r="A126" s="29"/>
      <c r="B126" s="104"/>
      <c r="C126" s="104"/>
      <c r="D126" s="104"/>
      <c r="E126" s="104"/>
      <c r="F126" s="104"/>
      <c r="G126" s="104"/>
      <c r="H126" s="104"/>
      <c r="I126" s="104"/>
      <c r="J126" s="104"/>
      <c r="K126" s="104"/>
      <c r="L126" s="104"/>
      <c r="M126" s="104"/>
      <c r="N126" s="104"/>
      <c r="O126" s="104"/>
      <c r="P126" s="104"/>
      <c r="Q126" s="104"/>
      <c r="R126" s="104"/>
      <c r="S126" s="104"/>
      <c r="T126" s="104"/>
      <c r="U126" s="104"/>
      <c r="V126" s="104"/>
    </row>
    <row r="127" spans="1:22" s="30" customFormat="1" ht="15" customHeight="1">
      <c r="A127" s="29"/>
      <c r="B127" s="104"/>
      <c r="C127" s="104"/>
      <c r="D127" s="104"/>
      <c r="E127" s="104"/>
      <c r="F127" s="104"/>
      <c r="G127" s="104"/>
      <c r="H127" s="104"/>
      <c r="I127" s="104"/>
      <c r="J127" s="104"/>
      <c r="K127" s="104"/>
      <c r="L127" s="104"/>
      <c r="M127" s="104"/>
      <c r="N127" s="104"/>
      <c r="O127" s="104"/>
      <c r="P127" s="104"/>
      <c r="Q127" s="104"/>
      <c r="R127" s="104"/>
      <c r="S127" s="104"/>
      <c r="T127" s="104"/>
      <c r="U127" s="104"/>
      <c r="V127" s="104"/>
    </row>
    <row r="128" spans="1:22" s="30" customFormat="1" ht="15" customHeight="1">
      <c r="A128" s="29"/>
      <c r="B128" s="104"/>
      <c r="C128" s="104"/>
      <c r="D128" s="104"/>
      <c r="E128" s="104"/>
      <c r="F128" s="104"/>
      <c r="G128" s="104"/>
      <c r="H128" s="104"/>
      <c r="I128" s="104"/>
      <c r="J128" s="104"/>
      <c r="K128" s="104"/>
      <c r="L128" s="104"/>
      <c r="M128" s="104"/>
      <c r="N128" s="104"/>
      <c r="O128" s="104"/>
      <c r="P128" s="104"/>
      <c r="Q128" s="104"/>
      <c r="R128" s="104"/>
      <c r="S128" s="104"/>
      <c r="T128" s="104"/>
      <c r="U128" s="104"/>
      <c r="V128" s="104"/>
    </row>
    <row r="129" spans="1:22" s="30" customFormat="1" ht="15" customHeight="1">
      <c r="A129" s="29"/>
      <c r="B129" s="104"/>
      <c r="C129" s="104"/>
      <c r="D129" s="104"/>
      <c r="E129" s="104"/>
      <c r="F129" s="104"/>
      <c r="G129" s="104"/>
      <c r="H129" s="104"/>
      <c r="I129" s="104"/>
      <c r="J129" s="104"/>
      <c r="K129" s="104"/>
      <c r="L129" s="104"/>
      <c r="M129" s="104"/>
      <c r="N129" s="104"/>
      <c r="O129" s="104"/>
      <c r="P129" s="104"/>
      <c r="Q129" s="104"/>
      <c r="R129" s="104"/>
      <c r="S129" s="104"/>
      <c r="T129" s="104"/>
      <c r="U129" s="104"/>
      <c r="V129" s="104"/>
    </row>
    <row r="130" spans="1:22" s="30" customFormat="1" ht="15" customHeight="1">
      <c r="A130" s="29"/>
      <c r="B130" s="104"/>
      <c r="C130" s="104"/>
      <c r="D130" s="104"/>
      <c r="E130" s="104"/>
      <c r="F130" s="104"/>
      <c r="G130" s="104"/>
      <c r="H130" s="104"/>
      <c r="I130" s="104"/>
      <c r="J130" s="104"/>
      <c r="K130" s="104"/>
      <c r="L130" s="104"/>
      <c r="M130" s="104"/>
      <c r="N130" s="104"/>
      <c r="O130" s="104"/>
      <c r="P130" s="104"/>
      <c r="Q130" s="104"/>
      <c r="R130" s="104"/>
      <c r="S130" s="104"/>
      <c r="T130" s="104"/>
      <c r="U130" s="104"/>
      <c r="V130" s="104"/>
    </row>
    <row r="131" spans="1:3" ht="12.75">
      <c r="A131" s="30" t="s">
        <v>72</v>
      </c>
      <c r="C131" s="74"/>
    </row>
    <row r="132" spans="1:22" ht="12.75">
      <c r="A132" s="223" t="s">
        <v>5</v>
      </c>
      <c r="B132" s="223"/>
      <c r="C132" s="223"/>
      <c r="D132" s="223"/>
      <c r="E132" s="223"/>
      <c r="F132" s="223"/>
      <c r="G132" s="223"/>
      <c r="H132" s="223"/>
      <c r="I132" s="223"/>
      <c r="J132" s="223"/>
      <c r="K132" s="223"/>
      <c r="L132" s="223"/>
      <c r="M132" s="223"/>
      <c r="N132" s="223"/>
      <c r="O132" s="223"/>
      <c r="P132" s="223"/>
      <c r="Q132" s="223"/>
      <c r="R132" s="223"/>
      <c r="S132" s="223"/>
      <c r="T132" s="223"/>
      <c r="U132" s="223"/>
      <c r="V132" s="223"/>
    </row>
    <row r="133" spans="1:22" ht="12.75">
      <c r="A133" s="223" t="s">
        <v>48</v>
      </c>
      <c r="B133" s="223"/>
      <c r="C133" s="223"/>
      <c r="D133" s="223"/>
      <c r="E133" s="223"/>
      <c r="F133" s="223"/>
      <c r="G133" s="223"/>
      <c r="H133" s="223"/>
      <c r="I133" s="223"/>
      <c r="J133" s="223"/>
      <c r="K133" s="223"/>
      <c r="L133" s="223"/>
      <c r="M133" s="223"/>
      <c r="N133" s="223"/>
      <c r="O133" s="223"/>
      <c r="P133" s="223"/>
      <c r="Q133" s="223"/>
      <c r="R133" s="223"/>
      <c r="S133" s="223"/>
      <c r="T133" s="223"/>
      <c r="U133" s="223"/>
      <c r="V133" s="223"/>
    </row>
    <row r="134" spans="1:22" s="2" customFormat="1" ht="12.75">
      <c r="A134" s="224" t="s">
        <v>27</v>
      </c>
      <c r="B134" s="224"/>
      <c r="C134" s="224"/>
      <c r="D134" s="224"/>
      <c r="E134" s="224"/>
      <c r="F134" s="224"/>
      <c r="G134" s="224"/>
      <c r="H134" s="224"/>
      <c r="I134" s="224"/>
      <c r="J134" s="224"/>
      <c r="K134" s="224"/>
      <c r="L134" s="224"/>
      <c r="M134" s="224"/>
      <c r="N134" s="224"/>
      <c r="O134" s="224"/>
      <c r="P134" s="224"/>
      <c r="Q134" s="224"/>
      <c r="R134" s="224"/>
      <c r="S134" s="224"/>
      <c r="T134" s="224"/>
      <c r="U134" s="224"/>
      <c r="V134" s="224"/>
    </row>
    <row r="135" spans="1:22" s="2" customFormat="1" ht="12.75">
      <c r="A135" s="72"/>
      <c r="B135" s="72"/>
      <c r="C135" s="72"/>
      <c r="D135" s="72"/>
      <c r="E135" s="72"/>
      <c r="F135" s="72"/>
      <c r="G135" s="72"/>
      <c r="H135" s="72"/>
      <c r="I135" s="72"/>
      <c r="J135" s="72"/>
      <c r="K135" s="72"/>
      <c r="L135" s="72"/>
      <c r="M135" s="72"/>
      <c r="N135" s="72"/>
      <c r="O135" s="72"/>
      <c r="P135" s="72"/>
      <c r="Q135" s="72"/>
      <c r="R135" s="72"/>
      <c r="S135" s="72"/>
      <c r="T135" s="72"/>
      <c r="U135" s="72"/>
      <c r="V135" s="72"/>
    </row>
    <row r="136" spans="1:22" ht="12.75">
      <c r="A136" s="223" t="s">
        <v>20</v>
      </c>
      <c r="B136" s="223"/>
      <c r="C136" s="223"/>
      <c r="D136" s="223"/>
      <c r="E136" s="223"/>
      <c r="F136" s="223"/>
      <c r="G136" s="223"/>
      <c r="H136" s="223"/>
      <c r="I136" s="223"/>
      <c r="J136" s="223"/>
      <c r="K136" s="223"/>
      <c r="L136" s="223"/>
      <c r="M136" s="223"/>
      <c r="N136" s="223"/>
      <c r="O136" s="223"/>
      <c r="P136" s="223"/>
      <c r="Q136" s="223"/>
      <c r="R136" s="223"/>
      <c r="S136" s="223"/>
      <c r="T136" s="223"/>
      <c r="U136" s="223"/>
      <c r="V136" s="223"/>
    </row>
    <row r="137" ht="6.75" customHeight="1" thickBot="1"/>
    <row r="138" spans="1:22" ht="12.75">
      <c r="A138" s="75"/>
      <c r="B138" s="217" t="s">
        <v>30</v>
      </c>
      <c r="C138" s="218"/>
      <c r="D138" s="218"/>
      <c r="E138" s="218"/>
      <c r="F138" s="218"/>
      <c r="G138" s="218"/>
      <c r="H138" s="219"/>
      <c r="I138" s="217" t="s">
        <v>31</v>
      </c>
      <c r="J138" s="218"/>
      <c r="K138" s="218"/>
      <c r="L138" s="218"/>
      <c r="M138" s="218"/>
      <c r="N138" s="218"/>
      <c r="O138" s="219"/>
      <c r="P138" s="217" t="s">
        <v>1</v>
      </c>
      <c r="Q138" s="218"/>
      <c r="R138" s="218"/>
      <c r="S138" s="218"/>
      <c r="T138" s="218"/>
      <c r="U138" s="218"/>
      <c r="V138" s="218"/>
    </row>
    <row r="139" spans="2:22" ht="12.75">
      <c r="B139" s="220" t="s">
        <v>32</v>
      </c>
      <c r="C139" s="221"/>
      <c r="D139" s="76" t="s">
        <v>33</v>
      </c>
      <c r="E139" s="221" t="s">
        <v>34</v>
      </c>
      <c r="F139" s="221"/>
      <c r="G139" s="221"/>
      <c r="H139" s="77" t="s">
        <v>1</v>
      </c>
      <c r="I139" s="220" t="s">
        <v>32</v>
      </c>
      <c r="J139" s="222"/>
      <c r="K139" s="73" t="s">
        <v>33</v>
      </c>
      <c r="L139" s="220" t="s">
        <v>34</v>
      </c>
      <c r="M139" s="221"/>
      <c r="N139" s="221"/>
      <c r="O139" s="77" t="s">
        <v>1</v>
      </c>
      <c r="P139" s="220" t="s">
        <v>32</v>
      </c>
      <c r="Q139" s="222"/>
      <c r="R139" s="73" t="s">
        <v>33</v>
      </c>
      <c r="S139" s="220" t="s">
        <v>34</v>
      </c>
      <c r="T139" s="221"/>
      <c r="U139" s="221"/>
      <c r="V139" s="77" t="s">
        <v>1</v>
      </c>
    </row>
    <row r="140" spans="1:22" ht="12.75">
      <c r="A140" s="78" t="s">
        <v>35</v>
      </c>
      <c r="B140" s="79" t="s">
        <v>36</v>
      </c>
      <c r="C140" s="78">
        <v>1</v>
      </c>
      <c r="D140" s="80" t="s">
        <v>37</v>
      </c>
      <c r="E140" s="78" t="s">
        <v>38</v>
      </c>
      <c r="F140" s="78" t="s">
        <v>39</v>
      </c>
      <c r="G140" s="78" t="s">
        <v>40</v>
      </c>
      <c r="H140" s="81"/>
      <c r="I140" s="79" t="s">
        <v>36</v>
      </c>
      <c r="J140" s="78">
        <v>1</v>
      </c>
      <c r="K140" s="80" t="s">
        <v>37</v>
      </c>
      <c r="L140" s="78" t="s">
        <v>38</v>
      </c>
      <c r="M140" s="78" t="s">
        <v>39</v>
      </c>
      <c r="N140" s="78" t="s">
        <v>40</v>
      </c>
      <c r="O140" s="81"/>
      <c r="P140" s="79" t="s">
        <v>36</v>
      </c>
      <c r="Q140" s="78">
        <v>1</v>
      </c>
      <c r="R140" s="80" t="s">
        <v>37</v>
      </c>
      <c r="S140" s="78" t="s">
        <v>38</v>
      </c>
      <c r="T140" s="78" t="s">
        <v>39</v>
      </c>
      <c r="U140" s="78" t="s">
        <v>40</v>
      </c>
      <c r="V140" s="81"/>
    </row>
    <row r="141" spans="1:22" ht="12.75">
      <c r="A141" s="82" t="s">
        <v>10</v>
      </c>
      <c r="B141" s="79"/>
      <c r="C141" s="78"/>
      <c r="D141" s="80"/>
      <c r="E141" s="78"/>
      <c r="F141" s="78"/>
      <c r="G141" s="78"/>
      <c r="H141" s="79"/>
      <c r="I141" s="79"/>
      <c r="J141" s="78"/>
      <c r="K141" s="80"/>
      <c r="L141" s="78"/>
      <c r="M141" s="78"/>
      <c r="N141" s="78"/>
      <c r="O141" s="79"/>
      <c r="P141" s="79"/>
      <c r="Q141" s="78"/>
      <c r="R141" s="80"/>
      <c r="S141" s="78"/>
      <c r="T141" s="78"/>
      <c r="U141" s="78"/>
      <c r="V141" s="79"/>
    </row>
    <row r="142" spans="1:22" ht="12.75">
      <c r="A142" s="30" t="s">
        <v>13</v>
      </c>
      <c r="B142" s="77"/>
      <c r="C142" s="84"/>
      <c r="D142" s="85"/>
      <c r="E142" s="84"/>
      <c r="F142" s="84"/>
      <c r="G142" s="84"/>
      <c r="H142" s="77"/>
      <c r="I142" s="77"/>
      <c r="J142" s="84"/>
      <c r="K142" s="85"/>
      <c r="L142" s="84"/>
      <c r="M142" s="84"/>
      <c r="N142" s="84"/>
      <c r="O142" s="77"/>
      <c r="P142" s="77"/>
      <c r="Q142" s="84"/>
      <c r="R142" s="85"/>
      <c r="S142" s="84"/>
      <c r="T142" s="84"/>
      <c r="U142" s="87"/>
      <c r="V142" s="77"/>
    </row>
    <row r="143" spans="1:22" ht="12.75">
      <c r="A143" s="73" t="s">
        <v>41</v>
      </c>
      <c r="B143" s="88">
        <f>SUM(B79,B13)</f>
        <v>14</v>
      </c>
      <c r="C143" s="89">
        <f aca="true" t="shared" si="47" ref="C143:V143">SUM(C79,C13)</f>
        <v>602</v>
      </c>
      <c r="D143" s="90">
        <f t="shared" si="47"/>
        <v>26494</v>
      </c>
      <c r="E143" s="89">
        <f t="shared" si="47"/>
        <v>4142</v>
      </c>
      <c r="F143" s="89">
        <f t="shared" si="47"/>
        <v>478</v>
      </c>
      <c r="G143" s="89">
        <f t="shared" si="47"/>
        <v>31</v>
      </c>
      <c r="H143" s="88">
        <f t="shared" si="47"/>
        <v>31761</v>
      </c>
      <c r="I143" s="88">
        <f t="shared" si="47"/>
        <v>6</v>
      </c>
      <c r="J143" s="89">
        <f t="shared" si="47"/>
        <v>445</v>
      </c>
      <c r="K143" s="90">
        <f t="shared" si="47"/>
        <v>27409</v>
      </c>
      <c r="L143" s="89">
        <f t="shared" si="47"/>
        <v>3665</v>
      </c>
      <c r="M143" s="89">
        <f t="shared" si="47"/>
        <v>391</v>
      </c>
      <c r="N143" s="89">
        <f t="shared" si="47"/>
        <v>15</v>
      </c>
      <c r="O143" s="88">
        <f t="shared" si="47"/>
        <v>31931</v>
      </c>
      <c r="P143" s="88">
        <f t="shared" si="47"/>
        <v>20</v>
      </c>
      <c r="Q143" s="89">
        <f t="shared" si="47"/>
        <v>1047</v>
      </c>
      <c r="R143" s="88">
        <f t="shared" si="47"/>
        <v>53903</v>
      </c>
      <c r="S143" s="88">
        <f t="shared" si="47"/>
        <v>7807</v>
      </c>
      <c r="T143" s="89">
        <f t="shared" si="47"/>
        <v>869</v>
      </c>
      <c r="U143" s="91">
        <f t="shared" si="47"/>
        <v>46</v>
      </c>
      <c r="V143" s="88">
        <f t="shared" si="47"/>
        <v>63692</v>
      </c>
    </row>
    <row r="144" spans="1:22" ht="12.75">
      <c r="A144" s="73" t="s">
        <v>42</v>
      </c>
      <c r="B144" s="88">
        <f aca="true" t="shared" si="48" ref="B144:V144">SUM(B80,B14)</f>
        <v>0</v>
      </c>
      <c r="C144" s="89">
        <f t="shared" si="48"/>
        <v>3</v>
      </c>
      <c r="D144" s="90">
        <f t="shared" si="48"/>
        <v>2944</v>
      </c>
      <c r="E144" s="89">
        <f t="shared" si="48"/>
        <v>2163</v>
      </c>
      <c r="F144" s="89">
        <f t="shared" si="48"/>
        <v>109</v>
      </c>
      <c r="G144" s="89">
        <f t="shared" si="48"/>
        <v>2</v>
      </c>
      <c r="H144" s="88">
        <f t="shared" si="48"/>
        <v>5221</v>
      </c>
      <c r="I144" s="88">
        <f t="shared" si="48"/>
        <v>1</v>
      </c>
      <c r="J144" s="89">
        <f t="shared" si="48"/>
        <v>1</v>
      </c>
      <c r="K144" s="90">
        <f t="shared" si="48"/>
        <v>2340</v>
      </c>
      <c r="L144" s="89">
        <f t="shared" si="48"/>
        <v>1661</v>
      </c>
      <c r="M144" s="89">
        <f t="shared" si="48"/>
        <v>87</v>
      </c>
      <c r="N144" s="89">
        <f t="shared" si="48"/>
        <v>12</v>
      </c>
      <c r="O144" s="88">
        <f t="shared" si="48"/>
        <v>4102</v>
      </c>
      <c r="P144" s="88">
        <f t="shared" si="48"/>
        <v>1</v>
      </c>
      <c r="Q144" s="89">
        <f t="shared" si="48"/>
        <v>4</v>
      </c>
      <c r="R144" s="88">
        <f t="shared" si="48"/>
        <v>5284</v>
      </c>
      <c r="S144" s="88">
        <f t="shared" si="48"/>
        <v>3824</v>
      </c>
      <c r="T144" s="89">
        <f t="shared" si="48"/>
        <v>196</v>
      </c>
      <c r="U144" s="91">
        <f t="shared" si="48"/>
        <v>14</v>
      </c>
      <c r="V144" s="88">
        <f t="shared" si="48"/>
        <v>9323</v>
      </c>
    </row>
    <row r="145" spans="1:22" ht="12.75">
      <c r="A145" s="29" t="s">
        <v>23</v>
      </c>
      <c r="B145" s="92">
        <f aca="true" t="shared" si="49" ref="B145:V145">SUM(B81,B15)</f>
        <v>14</v>
      </c>
      <c r="C145" s="93">
        <f t="shared" si="49"/>
        <v>605</v>
      </c>
      <c r="D145" s="94">
        <f t="shared" si="49"/>
        <v>29438</v>
      </c>
      <c r="E145" s="93">
        <f t="shared" si="49"/>
        <v>6305</v>
      </c>
      <c r="F145" s="93">
        <f t="shared" si="49"/>
        <v>587</v>
      </c>
      <c r="G145" s="93">
        <f t="shared" si="49"/>
        <v>33</v>
      </c>
      <c r="H145" s="92">
        <f t="shared" si="49"/>
        <v>36982</v>
      </c>
      <c r="I145" s="92">
        <f t="shared" si="49"/>
        <v>7</v>
      </c>
      <c r="J145" s="93">
        <f t="shared" si="49"/>
        <v>446</v>
      </c>
      <c r="K145" s="94">
        <f t="shared" si="49"/>
        <v>29749</v>
      </c>
      <c r="L145" s="93">
        <f t="shared" si="49"/>
        <v>5326</v>
      </c>
      <c r="M145" s="93">
        <f t="shared" si="49"/>
        <v>478</v>
      </c>
      <c r="N145" s="93">
        <f t="shared" si="49"/>
        <v>27</v>
      </c>
      <c r="O145" s="92">
        <f t="shared" si="49"/>
        <v>36033</v>
      </c>
      <c r="P145" s="92">
        <f t="shared" si="49"/>
        <v>21</v>
      </c>
      <c r="Q145" s="93">
        <f t="shared" si="49"/>
        <v>1051</v>
      </c>
      <c r="R145" s="92">
        <f t="shared" si="49"/>
        <v>59187</v>
      </c>
      <c r="S145" s="92">
        <f t="shared" si="49"/>
        <v>11631</v>
      </c>
      <c r="T145" s="93">
        <f t="shared" si="49"/>
        <v>1065</v>
      </c>
      <c r="U145" s="95">
        <f t="shared" si="49"/>
        <v>60</v>
      </c>
      <c r="V145" s="92">
        <f t="shared" si="49"/>
        <v>73015</v>
      </c>
    </row>
    <row r="146" spans="1:22" ht="12.75">
      <c r="A146" s="30" t="s">
        <v>14</v>
      </c>
      <c r="B146" s="88"/>
      <c r="C146" s="89"/>
      <c r="D146" s="90"/>
      <c r="E146" s="89"/>
      <c r="F146" s="89"/>
      <c r="G146" s="89"/>
      <c r="H146" s="88"/>
      <c r="I146" s="88"/>
      <c r="J146" s="89"/>
      <c r="K146" s="90"/>
      <c r="L146" s="89"/>
      <c r="M146" s="89"/>
      <c r="N146" s="89"/>
      <c r="O146" s="88"/>
      <c r="P146" s="88"/>
      <c r="Q146" s="89"/>
      <c r="R146" s="88"/>
      <c r="S146" s="88"/>
      <c r="T146" s="89"/>
      <c r="U146" s="91"/>
      <c r="V146" s="88"/>
    </row>
    <row r="147" spans="1:22" ht="12.75">
      <c r="A147" s="73" t="s">
        <v>52</v>
      </c>
      <c r="B147" s="88">
        <f aca="true" t="shared" si="50" ref="B147:V147">SUM(B83,B17)</f>
        <v>14</v>
      </c>
      <c r="C147" s="89">
        <f t="shared" si="50"/>
        <v>567</v>
      </c>
      <c r="D147" s="90">
        <f t="shared" si="50"/>
        <v>24244</v>
      </c>
      <c r="E147" s="89">
        <f t="shared" si="50"/>
        <v>4004</v>
      </c>
      <c r="F147" s="89">
        <f t="shared" si="50"/>
        <v>545</v>
      </c>
      <c r="G147" s="89">
        <f t="shared" si="50"/>
        <v>31</v>
      </c>
      <c r="H147" s="88">
        <f t="shared" si="50"/>
        <v>29405</v>
      </c>
      <c r="I147" s="88">
        <f t="shared" si="50"/>
        <v>8</v>
      </c>
      <c r="J147" s="89">
        <f t="shared" si="50"/>
        <v>497</v>
      </c>
      <c r="K147" s="90">
        <f t="shared" si="50"/>
        <v>25054</v>
      </c>
      <c r="L147" s="89">
        <f t="shared" si="50"/>
        <v>3591</v>
      </c>
      <c r="M147" s="89">
        <f t="shared" si="50"/>
        <v>441</v>
      </c>
      <c r="N147" s="89">
        <f t="shared" si="50"/>
        <v>24</v>
      </c>
      <c r="O147" s="88">
        <f t="shared" si="50"/>
        <v>29615</v>
      </c>
      <c r="P147" s="88">
        <f t="shared" si="50"/>
        <v>22</v>
      </c>
      <c r="Q147" s="89">
        <f t="shared" si="50"/>
        <v>1064</v>
      </c>
      <c r="R147" s="88">
        <f t="shared" si="50"/>
        <v>49298</v>
      </c>
      <c r="S147" s="88">
        <f t="shared" si="50"/>
        <v>7595</v>
      </c>
      <c r="T147" s="89">
        <f t="shared" si="50"/>
        <v>986</v>
      </c>
      <c r="U147" s="91">
        <f t="shared" si="50"/>
        <v>55</v>
      </c>
      <c r="V147" s="88">
        <f t="shared" si="50"/>
        <v>59020</v>
      </c>
    </row>
    <row r="148" spans="1:22" ht="12.75">
      <c r="A148" s="73" t="s">
        <v>43</v>
      </c>
      <c r="B148" s="88">
        <f aca="true" t="shared" si="51" ref="B148:V148">SUM(B84,B18)</f>
        <v>0</v>
      </c>
      <c r="C148" s="89">
        <f t="shared" si="51"/>
        <v>1</v>
      </c>
      <c r="D148" s="90">
        <f t="shared" si="51"/>
        <v>3435</v>
      </c>
      <c r="E148" s="89">
        <f t="shared" si="51"/>
        <v>3154</v>
      </c>
      <c r="F148" s="89">
        <f t="shared" si="51"/>
        <v>214</v>
      </c>
      <c r="G148" s="89">
        <f t="shared" si="51"/>
        <v>11</v>
      </c>
      <c r="H148" s="88">
        <f t="shared" si="51"/>
        <v>6815</v>
      </c>
      <c r="I148" s="88">
        <f t="shared" si="51"/>
        <v>0</v>
      </c>
      <c r="J148" s="89">
        <f t="shared" si="51"/>
        <v>2</v>
      </c>
      <c r="K148" s="90">
        <f t="shared" si="51"/>
        <v>2689</v>
      </c>
      <c r="L148" s="89">
        <f t="shared" si="51"/>
        <v>2214</v>
      </c>
      <c r="M148" s="89">
        <f t="shared" si="51"/>
        <v>151</v>
      </c>
      <c r="N148" s="89">
        <f t="shared" si="51"/>
        <v>11</v>
      </c>
      <c r="O148" s="88">
        <f t="shared" si="51"/>
        <v>5067</v>
      </c>
      <c r="P148" s="88">
        <f t="shared" si="51"/>
        <v>0</v>
      </c>
      <c r="Q148" s="89">
        <f t="shared" si="51"/>
        <v>3</v>
      </c>
      <c r="R148" s="88">
        <f t="shared" si="51"/>
        <v>6124</v>
      </c>
      <c r="S148" s="88">
        <f t="shared" si="51"/>
        <v>5368</v>
      </c>
      <c r="T148" s="89">
        <f t="shared" si="51"/>
        <v>365</v>
      </c>
      <c r="U148" s="91">
        <f t="shared" si="51"/>
        <v>22</v>
      </c>
      <c r="V148" s="88">
        <f t="shared" si="51"/>
        <v>11882</v>
      </c>
    </row>
    <row r="149" spans="1:22" ht="12.75">
      <c r="A149" s="29" t="s">
        <v>24</v>
      </c>
      <c r="B149" s="92">
        <f aca="true" t="shared" si="52" ref="B149:V149">SUM(B85,B19)</f>
        <v>14</v>
      </c>
      <c r="C149" s="93">
        <f t="shared" si="52"/>
        <v>568</v>
      </c>
      <c r="D149" s="94">
        <f t="shared" si="52"/>
        <v>27679</v>
      </c>
      <c r="E149" s="93">
        <f t="shared" si="52"/>
        <v>7158</v>
      </c>
      <c r="F149" s="93">
        <f t="shared" si="52"/>
        <v>759</v>
      </c>
      <c r="G149" s="93">
        <f t="shared" si="52"/>
        <v>42</v>
      </c>
      <c r="H149" s="92">
        <f t="shared" si="52"/>
        <v>36220</v>
      </c>
      <c r="I149" s="92">
        <f t="shared" si="52"/>
        <v>8</v>
      </c>
      <c r="J149" s="93">
        <f t="shared" si="52"/>
        <v>499</v>
      </c>
      <c r="K149" s="94">
        <f t="shared" si="52"/>
        <v>27743</v>
      </c>
      <c r="L149" s="93">
        <f t="shared" si="52"/>
        <v>5805</v>
      </c>
      <c r="M149" s="93">
        <f t="shared" si="52"/>
        <v>592</v>
      </c>
      <c r="N149" s="93">
        <f t="shared" si="52"/>
        <v>35</v>
      </c>
      <c r="O149" s="92">
        <f t="shared" si="52"/>
        <v>34682</v>
      </c>
      <c r="P149" s="92">
        <f t="shared" si="52"/>
        <v>22</v>
      </c>
      <c r="Q149" s="93">
        <f t="shared" si="52"/>
        <v>1067</v>
      </c>
      <c r="R149" s="92">
        <f t="shared" si="52"/>
        <v>55422</v>
      </c>
      <c r="S149" s="92">
        <f t="shared" si="52"/>
        <v>12963</v>
      </c>
      <c r="T149" s="93">
        <f t="shared" si="52"/>
        <v>1351</v>
      </c>
      <c r="U149" s="95">
        <f t="shared" si="52"/>
        <v>77</v>
      </c>
      <c r="V149" s="92">
        <f t="shared" si="52"/>
        <v>70902</v>
      </c>
    </row>
    <row r="150" spans="1:22" ht="12.75">
      <c r="A150" s="96" t="s">
        <v>15</v>
      </c>
      <c r="B150" s="97">
        <f aca="true" t="shared" si="53" ref="B150:V150">SUM(B86,B20)</f>
        <v>28</v>
      </c>
      <c r="C150" s="98">
        <f t="shared" si="53"/>
        <v>1173</v>
      </c>
      <c r="D150" s="99">
        <f t="shared" si="53"/>
        <v>57117</v>
      </c>
      <c r="E150" s="98">
        <f t="shared" si="53"/>
        <v>13463</v>
      </c>
      <c r="F150" s="98">
        <f t="shared" si="53"/>
        <v>1346</v>
      </c>
      <c r="G150" s="98">
        <f t="shared" si="53"/>
        <v>75</v>
      </c>
      <c r="H150" s="97">
        <f t="shared" si="53"/>
        <v>73202</v>
      </c>
      <c r="I150" s="97">
        <f t="shared" si="53"/>
        <v>15</v>
      </c>
      <c r="J150" s="98">
        <f t="shared" si="53"/>
        <v>945</v>
      </c>
      <c r="K150" s="99">
        <f t="shared" si="53"/>
        <v>57492</v>
      </c>
      <c r="L150" s="98">
        <f t="shared" si="53"/>
        <v>11131</v>
      </c>
      <c r="M150" s="98">
        <f t="shared" si="53"/>
        <v>1070</v>
      </c>
      <c r="N150" s="98">
        <f t="shared" si="53"/>
        <v>62</v>
      </c>
      <c r="O150" s="97">
        <f t="shared" si="53"/>
        <v>70715</v>
      </c>
      <c r="P150" s="97">
        <f t="shared" si="53"/>
        <v>43</v>
      </c>
      <c r="Q150" s="98">
        <f t="shared" si="53"/>
        <v>2118</v>
      </c>
      <c r="R150" s="97">
        <f t="shared" si="53"/>
        <v>114609</v>
      </c>
      <c r="S150" s="97">
        <f t="shared" si="53"/>
        <v>24594</v>
      </c>
      <c r="T150" s="98">
        <f t="shared" si="53"/>
        <v>2416</v>
      </c>
      <c r="U150" s="100">
        <f t="shared" si="53"/>
        <v>137</v>
      </c>
      <c r="V150" s="97">
        <f t="shared" si="53"/>
        <v>143917</v>
      </c>
    </row>
    <row r="151" spans="2:22" ht="12.75">
      <c r="B151" s="88"/>
      <c r="C151" s="89"/>
      <c r="D151" s="90"/>
      <c r="E151" s="89"/>
      <c r="F151" s="89"/>
      <c r="G151" s="89"/>
      <c r="H151" s="88"/>
      <c r="I151" s="88"/>
      <c r="J151" s="89"/>
      <c r="K151" s="90"/>
      <c r="L151" s="89"/>
      <c r="M151" s="89"/>
      <c r="N151" s="89"/>
      <c r="O151" s="88"/>
      <c r="P151" s="88"/>
      <c r="Q151" s="89"/>
      <c r="R151" s="88"/>
      <c r="S151" s="88"/>
      <c r="T151" s="89"/>
      <c r="U151" s="91"/>
      <c r="V151" s="88"/>
    </row>
    <row r="152" spans="1:22" ht="12.75">
      <c r="A152" s="30" t="s">
        <v>16</v>
      </c>
      <c r="B152" s="88"/>
      <c r="C152" s="89"/>
      <c r="D152" s="90"/>
      <c r="E152" s="89"/>
      <c r="F152" s="89"/>
      <c r="G152" s="89"/>
      <c r="H152" s="88"/>
      <c r="I152" s="88"/>
      <c r="J152" s="89"/>
      <c r="K152" s="90"/>
      <c r="L152" s="89"/>
      <c r="M152" s="89"/>
      <c r="N152" s="89"/>
      <c r="O152" s="88"/>
      <c r="P152" s="88"/>
      <c r="Q152" s="89"/>
      <c r="R152" s="88"/>
      <c r="S152" s="88"/>
      <c r="T152" s="89"/>
      <c r="U152" s="91"/>
      <c r="V152" s="88"/>
    </row>
    <row r="153" spans="1:22" ht="12.75">
      <c r="A153" s="30" t="s">
        <v>13</v>
      </c>
      <c r="B153" s="88"/>
      <c r="C153" s="89"/>
      <c r="D153" s="90"/>
      <c r="E153" s="89"/>
      <c r="F153" s="89"/>
      <c r="G153" s="89"/>
      <c r="H153" s="88"/>
      <c r="I153" s="88"/>
      <c r="J153" s="89"/>
      <c r="K153" s="90"/>
      <c r="L153" s="89"/>
      <c r="M153" s="89"/>
      <c r="N153" s="89"/>
      <c r="O153" s="88"/>
      <c r="P153" s="88"/>
      <c r="Q153" s="89"/>
      <c r="R153" s="88"/>
      <c r="S153" s="88"/>
      <c r="T153" s="89"/>
      <c r="U153" s="91"/>
      <c r="V153" s="88"/>
    </row>
    <row r="154" spans="1:22" ht="12.75">
      <c r="A154" s="73" t="s">
        <v>44</v>
      </c>
      <c r="B154" s="88">
        <f aca="true" t="shared" si="54" ref="B154:V154">SUM(B90,B24)</f>
        <v>5</v>
      </c>
      <c r="C154" s="89">
        <f t="shared" si="54"/>
        <v>479</v>
      </c>
      <c r="D154" s="90">
        <f t="shared" si="54"/>
        <v>13536</v>
      </c>
      <c r="E154" s="89">
        <f t="shared" si="54"/>
        <v>1583</v>
      </c>
      <c r="F154" s="89">
        <f t="shared" si="54"/>
        <v>230</v>
      </c>
      <c r="G154" s="89">
        <f t="shared" si="54"/>
        <v>19</v>
      </c>
      <c r="H154" s="88">
        <f t="shared" si="54"/>
        <v>15852</v>
      </c>
      <c r="I154" s="88">
        <f t="shared" si="54"/>
        <v>5</v>
      </c>
      <c r="J154" s="89">
        <f t="shared" si="54"/>
        <v>464</v>
      </c>
      <c r="K154" s="90">
        <f t="shared" si="54"/>
        <v>16965</v>
      </c>
      <c r="L154" s="89">
        <f t="shared" si="54"/>
        <v>1722</v>
      </c>
      <c r="M154" s="89">
        <f t="shared" si="54"/>
        <v>267</v>
      </c>
      <c r="N154" s="89">
        <f t="shared" si="54"/>
        <v>26</v>
      </c>
      <c r="O154" s="88">
        <f t="shared" si="54"/>
        <v>19449</v>
      </c>
      <c r="P154" s="88">
        <f t="shared" si="54"/>
        <v>10</v>
      </c>
      <c r="Q154" s="89">
        <f t="shared" si="54"/>
        <v>943</v>
      </c>
      <c r="R154" s="88">
        <f t="shared" si="54"/>
        <v>30501</v>
      </c>
      <c r="S154" s="88">
        <f t="shared" si="54"/>
        <v>3305</v>
      </c>
      <c r="T154" s="89">
        <f t="shared" si="54"/>
        <v>497</v>
      </c>
      <c r="U154" s="91">
        <f t="shared" si="54"/>
        <v>45</v>
      </c>
      <c r="V154" s="88">
        <f t="shared" si="54"/>
        <v>35301</v>
      </c>
    </row>
    <row r="155" spans="1:22" ht="12.75">
      <c r="A155" s="73" t="s">
        <v>45</v>
      </c>
      <c r="B155" s="88">
        <f aca="true" t="shared" si="55" ref="B155:V155">SUM(B91,B25)</f>
        <v>0</v>
      </c>
      <c r="C155" s="102">
        <f t="shared" si="55"/>
        <v>40</v>
      </c>
      <c r="D155" s="90">
        <f t="shared" si="55"/>
        <v>8016</v>
      </c>
      <c r="E155" s="102">
        <f t="shared" si="55"/>
        <v>2887</v>
      </c>
      <c r="F155" s="102">
        <f t="shared" si="55"/>
        <v>696</v>
      </c>
      <c r="G155" s="102">
        <f t="shared" si="55"/>
        <v>100</v>
      </c>
      <c r="H155" s="88">
        <f t="shared" si="55"/>
        <v>11739</v>
      </c>
      <c r="I155" s="88">
        <f t="shared" si="55"/>
        <v>0</v>
      </c>
      <c r="J155" s="102">
        <f t="shared" si="55"/>
        <v>22</v>
      </c>
      <c r="K155" s="90">
        <f t="shared" si="55"/>
        <v>5868</v>
      </c>
      <c r="L155" s="102">
        <f t="shared" si="55"/>
        <v>2032</v>
      </c>
      <c r="M155" s="102">
        <f t="shared" si="55"/>
        <v>438</v>
      </c>
      <c r="N155" s="102">
        <f t="shared" si="55"/>
        <v>68</v>
      </c>
      <c r="O155" s="88">
        <f t="shared" si="55"/>
        <v>8428</v>
      </c>
      <c r="P155" s="88">
        <f t="shared" si="55"/>
        <v>0</v>
      </c>
      <c r="Q155" s="89">
        <f t="shared" si="55"/>
        <v>62</v>
      </c>
      <c r="R155" s="88">
        <f t="shared" si="55"/>
        <v>13884</v>
      </c>
      <c r="S155" s="88">
        <f t="shared" si="55"/>
        <v>4919</v>
      </c>
      <c r="T155" s="89">
        <f t="shared" si="55"/>
        <v>1134</v>
      </c>
      <c r="U155" s="91">
        <f t="shared" si="55"/>
        <v>168</v>
      </c>
      <c r="V155" s="88">
        <f t="shared" si="55"/>
        <v>20167</v>
      </c>
    </row>
    <row r="156" spans="1:22" ht="12.75">
      <c r="A156" s="73" t="s">
        <v>46</v>
      </c>
      <c r="B156" s="88">
        <f aca="true" t="shared" si="56" ref="B156:V156">SUM(B92,B26)</f>
        <v>0</v>
      </c>
      <c r="C156" s="102">
        <f t="shared" si="56"/>
        <v>3</v>
      </c>
      <c r="D156" s="90">
        <f t="shared" si="56"/>
        <v>256</v>
      </c>
      <c r="E156" s="102">
        <f t="shared" si="56"/>
        <v>129</v>
      </c>
      <c r="F156" s="102">
        <f t="shared" si="56"/>
        <v>36</v>
      </c>
      <c r="G156" s="102">
        <f t="shared" si="56"/>
        <v>12</v>
      </c>
      <c r="H156" s="88">
        <f t="shared" si="56"/>
        <v>436</v>
      </c>
      <c r="I156" s="88">
        <f t="shared" si="56"/>
        <v>0</v>
      </c>
      <c r="J156" s="102">
        <f t="shared" si="56"/>
        <v>5</v>
      </c>
      <c r="K156" s="90">
        <f t="shared" si="56"/>
        <v>660</v>
      </c>
      <c r="L156" s="102">
        <f t="shared" si="56"/>
        <v>207</v>
      </c>
      <c r="M156" s="102">
        <f t="shared" si="56"/>
        <v>36</v>
      </c>
      <c r="N156" s="102">
        <f t="shared" si="56"/>
        <v>9</v>
      </c>
      <c r="O156" s="88">
        <f t="shared" si="56"/>
        <v>917</v>
      </c>
      <c r="P156" s="88">
        <f t="shared" si="56"/>
        <v>0</v>
      </c>
      <c r="Q156" s="89">
        <f t="shared" si="56"/>
        <v>8</v>
      </c>
      <c r="R156" s="88">
        <f t="shared" si="56"/>
        <v>916</v>
      </c>
      <c r="S156" s="88">
        <f t="shared" si="56"/>
        <v>336</v>
      </c>
      <c r="T156" s="89">
        <f t="shared" si="56"/>
        <v>72</v>
      </c>
      <c r="U156" s="91">
        <f t="shared" si="56"/>
        <v>21</v>
      </c>
      <c r="V156" s="88">
        <f t="shared" si="56"/>
        <v>1353</v>
      </c>
    </row>
    <row r="157" spans="1:22" ht="12.75">
      <c r="A157" s="73" t="s">
        <v>47</v>
      </c>
      <c r="B157" s="88">
        <f aca="true" t="shared" si="57" ref="B157:V157">SUM(B93,B27)</f>
        <v>0</v>
      </c>
      <c r="C157" s="102">
        <f t="shared" si="57"/>
        <v>7</v>
      </c>
      <c r="D157" s="90">
        <f t="shared" si="57"/>
        <v>3659</v>
      </c>
      <c r="E157" s="102">
        <f t="shared" si="57"/>
        <v>3689</v>
      </c>
      <c r="F157" s="102">
        <f t="shared" si="57"/>
        <v>783</v>
      </c>
      <c r="G157" s="102">
        <f t="shared" si="57"/>
        <v>148</v>
      </c>
      <c r="H157" s="88">
        <f t="shared" si="57"/>
        <v>8286</v>
      </c>
      <c r="I157" s="88">
        <f t="shared" si="57"/>
        <v>0</v>
      </c>
      <c r="J157" s="102">
        <f t="shared" si="57"/>
        <v>2</v>
      </c>
      <c r="K157" s="90">
        <f t="shared" si="57"/>
        <v>2857</v>
      </c>
      <c r="L157" s="102">
        <f t="shared" si="57"/>
        <v>2681</v>
      </c>
      <c r="M157" s="102">
        <f t="shared" si="57"/>
        <v>442</v>
      </c>
      <c r="N157" s="102">
        <f t="shared" si="57"/>
        <v>100</v>
      </c>
      <c r="O157" s="88">
        <f t="shared" si="57"/>
        <v>6082</v>
      </c>
      <c r="P157" s="88">
        <f t="shared" si="57"/>
        <v>0</v>
      </c>
      <c r="Q157" s="89">
        <f t="shared" si="57"/>
        <v>9</v>
      </c>
      <c r="R157" s="88">
        <f t="shared" si="57"/>
        <v>6516</v>
      </c>
      <c r="S157" s="88">
        <f t="shared" si="57"/>
        <v>6370</v>
      </c>
      <c r="T157" s="89">
        <f t="shared" si="57"/>
        <v>1225</v>
      </c>
      <c r="U157" s="91">
        <f t="shared" si="57"/>
        <v>248</v>
      </c>
      <c r="V157" s="88">
        <f t="shared" si="57"/>
        <v>14368</v>
      </c>
    </row>
    <row r="158" spans="1:22" s="110" customFormat="1" ht="12.75">
      <c r="A158" s="29" t="s">
        <v>1</v>
      </c>
      <c r="B158" s="92">
        <f aca="true" t="shared" si="58" ref="B158:V158">SUM(B94,B28)</f>
        <v>5</v>
      </c>
      <c r="C158" s="93">
        <f t="shared" si="58"/>
        <v>529</v>
      </c>
      <c r="D158" s="94">
        <f t="shared" si="58"/>
        <v>25467</v>
      </c>
      <c r="E158" s="93">
        <f t="shared" si="58"/>
        <v>8288</v>
      </c>
      <c r="F158" s="93">
        <f t="shared" si="58"/>
        <v>1745</v>
      </c>
      <c r="G158" s="93">
        <f t="shared" si="58"/>
        <v>279</v>
      </c>
      <c r="H158" s="92">
        <f t="shared" si="58"/>
        <v>36313</v>
      </c>
      <c r="I158" s="92">
        <f t="shared" si="58"/>
        <v>5</v>
      </c>
      <c r="J158" s="93">
        <f t="shared" si="58"/>
        <v>493</v>
      </c>
      <c r="K158" s="94">
        <f t="shared" si="58"/>
        <v>26350</v>
      </c>
      <c r="L158" s="93">
        <f t="shared" si="58"/>
        <v>6642</v>
      </c>
      <c r="M158" s="93">
        <f t="shared" si="58"/>
        <v>1183</v>
      </c>
      <c r="N158" s="93">
        <f t="shared" si="58"/>
        <v>203</v>
      </c>
      <c r="O158" s="92">
        <f t="shared" si="58"/>
        <v>34876</v>
      </c>
      <c r="P158" s="92">
        <f t="shared" si="58"/>
        <v>10</v>
      </c>
      <c r="Q158" s="93">
        <f t="shared" si="58"/>
        <v>1022</v>
      </c>
      <c r="R158" s="92">
        <f t="shared" si="58"/>
        <v>51817</v>
      </c>
      <c r="S158" s="92">
        <f t="shared" si="58"/>
        <v>14930</v>
      </c>
      <c r="T158" s="93">
        <f t="shared" si="58"/>
        <v>2928</v>
      </c>
      <c r="U158" s="95">
        <f t="shared" si="58"/>
        <v>482</v>
      </c>
      <c r="V158" s="92">
        <f t="shared" si="58"/>
        <v>71189</v>
      </c>
    </row>
    <row r="159" spans="1:22" ht="12.75">
      <c r="A159" s="30" t="s">
        <v>14</v>
      </c>
      <c r="B159" s="88"/>
      <c r="C159" s="89"/>
      <c r="D159" s="90"/>
      <c r="E159" s="89"/>
      <c r="F159" s="89"/>
      <c r="G159" s="89"/>
      <c r="H159" s="88"/>
      <c r="I159" s="88"/>
      <c r="J159" s="89"/>
      <c r="K159" s="90"/>
      <c r="L159" s="89"/>
      <c r="M159" s="89"/>
      <c r="N159" s="89"/>
      <c r="O159" s="88"/>
      <c r="P159" s="88"/>
      <c r="Q159" s="89"/>
      <c r="R159" s="88"/>
      <c r="S159" s="88"/>
      <c r="T159" s="89"/>
      <c r="U159" s="91"/>
      <c r="V159" s="88"/>
    </row>
    <row r="160" spans="1:22" ht="12.75">
      <c r="A160" s="73" t="s">
        <v>44</v>
      </c>
      <c r="B160" s="88">
        <f aca="true" t="shared" si="59" ref="B160:V160">SUM(B96,B30)</f>
        <v>8</v>
      </c>
      <c r="C160" s="89">
        <f t="shared" si="59"/>
        <v>460</v>
      </c>
      <c r="D160" s="90">
        <f t="shared" si="59"/>
        <v>11210</v>
      </c>
      <c r="E160" s="89">
        <f t="shared" si="59"/>
        <v>1361</v>
      </c>
      <c r="F160" s="89">
        <f t="shared" si="59"/>
        <v>199</v>
      </c>
      <c r="G160" s="89">
        <f t="shared" si="59"/>
        <v>23</v>
      </c>
      <c r="H160" s="88">
        <f t="shared" si="59"/>
        <v>13261</v>
      </c>
      <c r="I160" s="88">
        <f t="shared" si="59"/>
        <v>6</v>
      </c>
      <c r="J160" s="89">
        <f t="shared" si="59"/>
        <v>412</v>
      </c>
      <c r="K160" s="90">
        <f t="shared" si="59"/>
        <v>14865</v>
      </c>
      <c r="L160" s="89">
        <f t="shared" si="59"/>
        <v>1404</v>
      </c>
      <c r="M160" s="89">
        <f t="shared" si="59"/>
        <v>185</v>
      </c>
      <c r="N160" s="89">
        <f t="shared" si="59"/>
        <v>24</v>
      </c>
      <c r="O160" s="88">
        <f t="shared" si="59"/>
        <v>16896</v>
      </c>
      <c r="P160" s="88">
        <f t="shared" si="59"/>
        <v>14</v>
      </c>
      <c r="Q160" s="89">
        <f t="shared" si="59"/>
        <v>872</v>
      </c>
      <c r="R160" s="88">
        <f t="shared" si="59"/>
        <v>26075</v>
      </c>
      <c r="S160" s="88">
        <f t="shared" si="59"/>
        <v>2765</v>
      </c>
      <c r="T160" s="89">
        <f t="shared" si="59"/>
        <v>384</v>
      </c>
      <c r="U160" s="91">
        <f t="shared" si="59"/>
        <v>47</v>
      </c>
      <c r="V160" s="88">
        <f t="shared" si="59"/>
        <v>30157</v>
      </c>
    </row>
    <row r="161" spans="1:22" ht="12.75">
      <c r="A161" s="73" t="s">
        <v>45</v>
      </c>
      <c r="B161" s="88">
        <f aca="true" t="shared" si="60" ref="B161:V161">SUM(B97,B31)</f>
        <v>0</v>
      </c>
      <c r="C161" s="102">
        <f t="shared" si="60"/>
        <v>51</v>
      </c>
      <c r="D161" s="90">
        <f t="shared" si="60"/>
        <v>7675</v>
      </c>
      <c r="E161" s="102">
        <f t="shared" si="60"/>
        <v>3135</v>
      </c>
      <c r="F161" s="102">
        <f t="shared" si="60"/>
        <v>806</v>
      </c>
      <c r="G161" s="102">
        <f t="shared" si="60"/>
        <v>125</v>
      </c>
      <c r="H161" s="88">
        <f t="shared" si="60"/>
        <v>11792</v>
      </c>
      <c r="I161" s="88">
        <f t="shared" si="60"/>
        <v>1</v>
      </c>
      <c r="J161" s="102">
        <f t="shared" si="60"/>
        <v>20</v>
      </c>
      <c r="K161" s="90">
        <f t="shared" si="60"/>
        <v>5853</v>
      </c>
      <c r="L161" s="102">
        <f t="shared" si="60"/>
        <v>2109</v>
      </c>
      <c r="M161" s="102">
        <f t="shared" si="60"/>
        <v>497</v>
      </c>
      <c r="N161" s="102">
        <f t="shared" si="60"/>
        <v>93</v>
      </c>
      <c r="O161" s="88">
        <f t="shared" si="60"/>
        <v>8573</v>
      </c>
      <c r="P161" s="88">
        <f t="shared" si="60"/>
        <v>1</v>
      </c>
      <c r="Q161" s="89">
        <f t="shared" si="60"/>
        <v>71</v>
      </c>
      <c r="R161" s="88">
        <f t="shared" si="60"/>
        <v>13528</v>
      </c>
      <c r="S161" s="88">
        <f t="shared" si="60"/>
        <v>5244</v>
      </c>
      <c r="T161" s="89">
        <f t="shared" si="60"/>
        <v>1303</v>
      </c>
      <c r="U161" s="91">
        <f t="shared" si="60"/>
        <v>218</v>
      </c>
      <c r="V161" s="88">
        <f t="shared" si="60"/>
        <v>20365</v>
      </c>
    </row>
    <row r="162" spans="1:22" ht="12.75">
      <c r="A162" s="73" t="s">
        <v>46</v>
      </c>
      <c r="B162" s="88">
        <f aca="true" t="shared" si="61" ref="B162:V162">SUM(B98,B32)</f>
        <v>0</v>
      </c>
      <c r="C162" s="102">
        <f t="shared" si="61"/>
        <v>9</v>
      </c>
      <c r="D162" s="90">
        <f t="shared" si="61"/>
        <v>268</v>
      </c>
      <c r="E162" s="102">
        <f t="shared" si="61"/>
        <v>161</v>
      </c>
      <c r="F162" s="102">
        <f t="shared" si="61"/>
        <v>49</v>
      </c>
      <c r="G162" s="102">
        <f t="shared" si="61"/>
        <v>11</v>
      </c>
      <c r="H162" s="88">
        <f t="shared" si="61"/>
        <v>498</v>
      </c>
      <c r="I162" s="88">
        <f t="shared" si="61"/>
        <v>1</v>
      </c>
      <c r="J162" s="102">
        <f t="shared" si="61"/>
        <v>6</v>
      </c>
      <c r="K162" s="90">
        <f t="shared" si="61"/>
        <v>648</v>
      </c>
      <c r="L162" s="102">
        <f t="shared" si="61"/>
        <v>251</v>
      </c>
      <c r="M162" s="102">
        <f t="shared" si="61"/>
        <v>57</v>
      </c>
      <c r="N162" s="102">
        <f t="shared" si="61"/>
        <v>12</v>
      </c>
      <c r="O162" s="88">
        <f t="shared" si="61"/>
        <v>975</v>
      </c>
      <c r="P162" s="88">
        <f t="shared" si="61"/>
        <v>1</v>
      </c>
      <c r="Q162" s="89">
        <f t="shared" si="61"/>
        <v>15</v>
      </c>
      <c r="R162" s="88">
        <f t="shared" si="61"/>
        <v>916</v>
      </c>
      <c r="S162" s="88">
        <f t="shared" si="61"/>
        <v>412</v>
      </c>
      <c r="T162" s="89">
        <f t="shared" si="61"/>
        <v>106</v>
      </c>
      <c r="U162" s="91">
        <f t="shared" si="61"/>
        <v>23</v>
      </c>
      <c r="V162" s="88">
        <f t="shared" si="61"/>
        <v>1473</v>
      </c>
    </row>
    <row r="163" spans="1:22" ht="12.75">
      <c r="A163" s="73" t="s">
        <v>47</v>
      </c>
      <c r="B163" s="88">
        <f aca="true" t="shared" si="62" ref="B163:V163">SUM(B99,B33)</f>
        <v>0</v>
      </c>
      <c r="C163" s="102">
        <f t="shared" si="62"/>
        <v>5</v>
      </c>
      <c r="D163" s="90">
        <f t="shared" si="62"/>
        <v>3347</v>
      </c>
      <c r="E163" s="102">
        <f t="shared" si="62"/>
        <v>3612</v>
      </c>
      <c r="F163" s="102">
        <f t="shared" si="62"/>
        <v>939</v>
      </c>
      <c r="G163" s="102">
        <f t="shared" si="62"/>
        <v>206</v>
      </c>
      <c r="H163" s="88">
        <f t="shared" si="62"/>
        <v>8109</v>
      </c>
      <c r="I163" s="88">
        <f t="shared" si="62"/>
        <v>0</v>
      </c>
      <c r="J163" s="102">
        <f t="shared" si="62"/>
        <v>5</v>
      </c>
      <c r="K163" s="90">
        <f t="shared" si="62"/>
        <v>2732</v>
      </c>
      <c r="L163" s="102">
        <f t="shared" si="62"/>
        <v>2733</v>
      </c>
      <c r="M163" s="102">
        <f t="shared" si="62"/>
        <v>535</v>
      </c>
      <c r="N163" s="102">
        <f t="shared" si="62"/>
        <v>115</v>
      </c>
      <c r="O163" s="88">
        <f t="shared" si="62"/>
        <v>6120</v>
      </c>
      <c r="P163" s="88">
        <f t="shared" si="62"/>
        <v>0</v>
      </c>
      <c r="Q163" s="89">
        <f t="shared" si="62"/>
        <v>10</v>
      </c>
      <c r="R163" s="88">
        <f t="shared" si="62"/>
        <v>6079</v>
      </c>
      <c r="S163" s="88">
        <f t="shared" si="62"/>
        <v>6345</v>
      </c>
      <c r="T163" s="89">
        <f t="shared" si="62"/>
        <v>1474</v>
      </c>
      <c r="U163" s="91">
        <f t="shared" si="62"/>
        <v>321</v>
      </c>
      <c r="V163" s="88">
        <f t="shared" si="62"/>
        <v>14229</v>
      </c>
    </row>
    <row r="164" spans="1:22" ht="12.75">
      <c r="A164" s="29" t="s">
        <v>1</v>
      </c>
      <c r="B164" s="97">
        <f aca="true" t="shared" si="63" ref="B164:V164">SUM(B100,B34)</f>
        <v>8</v>
      </c>
      <c r="C164" s="98">
        <f t="shared" si="63"/>
        <v>525</v>
      </c>
      <c r="D164" s="99">
        <f t="shared" si="63"/>
        <v>22500</v>
      </c>
      <c r="E164" s="98">
        <f t="shared" si="63"/>
        <v>8269</v>
      </c>
      <c r="F164" s="98">
        <f t="shared" si="63"/>
        <v>1993</v>
      </c>
      <c r="G164" s="98">
        <f t="shared" si="63"/>
        <v>365</v>
      </c>
      <c r="H164" s="97">
        <f t="shared" si="63"/>
        <v>33660</v>
      </c>
      <c r="I164" s="97">
        <f t="shared" si="63"/>
        <v>8</v>
      </c>
      <c r="J164" s="98">
        <f t="shared" si="63"/>
        <v>443</v>
      </c>
      <c r="K164" s="99">
        <f t="shared" si="63"/>
        <v>24098</v>
      </c>
      <c r="L164" s="98">
        <f t="shared" si="63"/>
        <v>6497</v>
      </c>
      <c r="M164" s="98">
        <f t="shared" si="63"/>
        <v>1274</v>
      </c>
      <c r="N164" s="98">
        <f t="shared" si="63"/>
        <v>244</v>
      </c>
      <c r="O164" s="97">
        <f t="shared" si="63"/>
        <v>32564</v>
      </c>
      <c r="P164" s="97">
        <f t="shared" si="63"/>
        <v>16</v>
      </c>
      <c r="Q164" s="98">
        <f t="shared" si="63"/>
        <v>968</v>
      </c>
      <c r="R164" s="97">
        <f t="shared" si="63"/>
        <v>46598</v>
      </c>
      <c r="S164" s="97">
        <f t="shared" si="63"/>
        <v>14766</v>
      </c>
      <c r="T164" s="98">
        <f t="shared" si="63"/>
        <v>3267</v>
      </c>
      <c r="U164" s="100">
        <f t="shared" si="63"/>
        <v>609</v>
      </c>
      <c r="V164" s="97">
        <f t="shared" si="63"/>
        <v>66224</v>
      </c>
    </row>
    <row r="165" spans="1:22" ht="12.75">
      <c r="A165" s="96" t="s">
        <v>17</v>
      </c>
      <c r="B165" s="97">
        <f aca="true" t="shared" si="64" ref="B165:V165">SUM(B101,B35)</f>
        <v>13</v>
      </c>
      <c r="C165" s="98">
        <f t="shared" si="64"/>
        <v>1054</v>
      </c>
      <c r="D165" s="99">
        <f t="shared" si="64"/>
        <v>47967</v>
      </c>
      <c r="E165" s="98">
        <f t="shared" si="64"/>
        <v>16557</v>
      </c>
      <c r="F165" s="98">
        <f t="shared" si="64"/>
        <v>3738</v>
      </c>
      <c r="G165" s="98">
        <f t="shared" si="64"/>
        <v>644</v>
      </c>
      <c r="H165" s="97">
        <f t="shared" si="64"/>
        <v>69973</v>
      </c>
      <c r="I165" s="97">
        <f t="shared" si="64"/>
        <v>13</v>
      </c>
      <c r="J165" s="98">
        <f t="shared" si="64"/>
        <v>936</v>
      </c>
      <c r="K165" s="99">
        <f t="shared" si="64"/>
        <v>50448</v>
      </c>
      <c r="L165" s="98">
        <f t="shared" si="64"/>
        <v>13139</v>
      </c>
      <c r="M165" s="98">
        <f t="shared" si="64"/>
        <v>2457</v>
      </c>
      <c r="N165" s="98">
        <f t="shared" si="64"/>
        <v>447</v>
      </c>
      <c r="O165" s="97">
        <f t="shared" si="64"/>
        <v>67440</v>
      </c>
      <c r="P165" s="97">
        <f t="shared" si="64"/>
        <v>26</v>
      </c>
      <c r="Q165" s="98">
        <f t="shared" si="64"/>
        <v>1990</v>
      </c>
      <c r="R165" s="97">
        <f t="shared" si="64"/>
        <v>98415</v>
      </c>
      <c r="S165" s="97">
        <f t="shared" si="64"/>
        <v>29696</v>
      </c>
      <c r="T165" s="98">
        <f t="shared" si="64"/>
        <v>6195</v>
      </c>
      <c r="U165" s="100">
        <f t="shared" si="64"/>
        <v>1091</v>
      </c>
      <c r="V165" s="97">
        <f t="shared" si="64"/>
        <v>137413</v>
      </c>
    </row>
    <row r="166" spans="2:22" ht="12.75">
      <c r="B166" s="88"/>
      <c r="C166" s="89"/>
      <c r="D166" s="90"/>
      <c r="E166" s="89"/>
      <c r="F166" s="89"/>
      <c r="G166" s="89"/>
      <c r="H166" s="88"/>
      <c r="I166" s="88"/>
      <c r="J166" s="89"/>
      <c r="K166" s="90"/>
      <c r="L166" s="89"/>
      <c r="M166" s="89"/>
      <c r="N166" s="89"/>
      <c r="O166" s="88"/>
      <c r="P166" s="88"/>
      <c r="Q166" s="89"/>
      <c r="R166" s="88"/>
      <c r="S166" s="88"/>
      <c r="T166" s="89"/>
      <c r="U166" s="91"/>
      <c r="V166" s="88"/>
    </row>
    <row r="167" spans="1:22" ht="12.75">
      <c r="A167" s="30" t="s">
        <v>18</v>
      </c>
      <c r="B167" s="88"/>
      <c r="C167" s="89"/>
      <c r="D167" s="90"/>
      <c r="E167" s="89"/>
      <c r="F167" s="89"/>
      <c r="G167" s="89"/>
      <c r="H167" s="88"/>
      <c r="I167" s="88"/>
      <c r="J167" s="89"/>
      <c r="K167" s="90"/>
      <c r="L167" s="89"/>
      <c r="M167" s="89"/>
      <c r="N167" s="89"/>
      <c r="O167" s="88"/>
      <c r="P167" s="88"/>
      <c r="Q167" s="89"/>
      <c r="R167" s="88"/>
      <c r="S167" s="88"/>
      <c r="T167" s="89"/>
      <c r="U167" s="91"/>
      <c r="V167" s="88"/>
    </row>
    <row r="168" spans="1:22" ht="12.75">
      <c r="A168" s="30" t="s">
        <v>13</v>
      </c>
      <c r="B168" s="88"/>
      <c r="C168" s="89"/>
      <c r="D168" s="90"/>
      <c r="E168" s="89"/>
      <c r="F168" s="89"/>
      <c r="G168" s="89"/>
      <c r="H168" s="88"/>
      <c r="I168" s="88"/>
      <c r="J168" s="89"/>
      <c r="K168" s="90"/>
      <c r="L168" s="89"/>
      <c r="M168" s="89"/>
      <c r="N168" s="89"/>
      <c r="O168" s="88"/>
      <c r="P168" s="88"/>
      <c r="Q168" s="89"/>
      <c r="R168" s="88"/>
      <c r="S168" s="88"/>
      <c r="T168" s="89"/>
      <c r="U168" s="91"/>
      <c r="V168" s="88"/>
    </row>
    <row r="169" spans="1:22" ht="12.75">
      <c r="A169" s="73" t="s">
        <v>44</v>
      </c>
      <c r="B169" s="88">
        <f aca="true" t="shared" si="65" ref="B169:V169">SUM(B105,B39)</f>
        <v>12</v>
      </c>
      <c r="C169" s="89">
        <f t="shared" si="65"/>
        <v>359</v>
      </c>
      <c r="D169" s="90">
        <f t="shared" si="65"/>
        <v>9402</v>
      </c>
      <c r="E169" s="89">
        <f t="shared" si="65"/>
        <v>1519</v>
      </c>
      <c r="F169" s="89">
        <f t="shared" si="65"/>
        <v>257</v>
      </c>
      <c r="G169" s="89">
        <f t="shared" si="65"/>
        <v>37</v>
      </c>
      <c r="H169" s="88">
        <f t="shared" si="65"/>
        <v>11586</v>
      </c>
      <c r="I169" s="88">
        <f t="shared" si="65"/>
        <v>9</v>
      </c>
      <c r="J169" s="89">
        <f t="shared" si="65"/>
        <v>362</v>
      </c>
      <c r="K169" s="90">
        <f t="shared" si="65"/>
        <v>13095</v>
      </c>
      <c r="L169" s="89">
        <f t="shared" si="65"/>
        <v>1356</v>
      </c>
      <c r="M169" s="89">
        <f t="shared" si="65"/>
        <v>220</v>
      </c>
      <c r="N169" s="89">
        <f t="shared" si="65"/>
        <v>35</v>
      </c>
      <c r="O169" s="88">
        <f t="shared" si="65"/>
        <v>15077</v>
      </c>
      <c r="P169" s="88">
        <f t="shared" si="65"/>
        <v>21</v>
      </c>
      <c r="Q169" s="89">
        <f t="shared" si="65"/>
        <v>721</v>
      </c>
      <c r="R169" s="88">
        <f t="shared" si="65"/>
        <v>22497</v>
      </c>
      <c r="S169" s="88">
        <f t="shared" si="65"/>
        <v>2875</v>
      </c>
      <c r="T169" s="89">
        <f t="shared" si="65"/>
        <v>477</v>
      </c>
      <c r="U169" s="91">
        <f t="shared" si="65"/>
        <v>72</v>
      </c>
      <c r="V169" s="88">
        <f t="shared" si="65"/>
        <v>26663</v>
      </c>
    </row>
    <row r="170" spans="1:22" ht="12.75">
      <c r="A170" s="73" t="s">
        <v>45</v>
      </c>
      <c r="B170" s="88">
        <f aca="true" t="shared" si="66" ref="B170:V170">SUM(B106,B40)</f>
        <v>1</v>
      </c>
      <c r="C170" s="102">
        <f t="shared" si="66"/>
        <v>56</v>
      </c>
      <c r="D170" s="90">
        <f t="shared" si="66"/>
        <v>7780</v>
      </c>
      <c r="E170" s="102">
        <f t="shared" si="66"/>
        <v>3880</v>
      </c>
      <c r="F170" s="102">
        <f t="shared" si="66"/>
        <v>1159</v>
      </c>
      <c r="G170" s="102">
        <f t="shared" si="66"/>
        <v>255</v>
      </c>
      <c r="H170" s="88">
        <f t="shared" si="66"/>
        <v>13131</v>
      </c>
      <c r="I170" s="88">
        <f t="shared" si="66"/>
        <v>0</v>
      </c>
      <c r="J170" s="102">
        <f t="shared" si="66"/>
        <v>34</v>
      </c>
      <c r="K170" s="90">
        <f t="shared" si="66"/>
        <v>6314</v>
      </c>
      <c r="L170" s="102">
        <f t="shared" si="66"/>
        <v>2657</v>
      </c>
      <c r="M170" s="102">
        <f t="shared" si="66"/>
        <v>665</v>
      </c>
      <c r="N170" s="102">
        <f t="shared" si="66"/>
        <v>172</v>
      </c>
      <c r="O170" s="88">
        <f t="shared" si="66"/>
        <v>9842</v>
      </c>
      <c r="P170" s="88">
        <f t="shared" si="66"/>
        <v>1</v>
      </c>
      <c r="Q170" s="89">
        <f t="shared" si="66"/>
        <v>90</v>
      </c>
      <c r="R170" s="88">
        <f t="shared" si="66"/>
        <v>14094</v>
      </c>
      <c r="S170" s="88">
        <f t="shared" si="66"/>
        <v>6537</v>
      </c>
      <c r="T170" s="89">
        <f t="shared" si="66"/>
        <v>1824</v>
      </c>
      <c r="U170" s="91">
        <f t="shared" si="66"/>
        <v>427</v>
      </c>
      <c r="V170" s="88">
        <f t="shared" si="66"/>
        <v>22973</v>
      </c>
    </row>
    <row r="171" spans="1:22" ht="12.75">
      <c r="A171" s="73" t="s">
        <v>46</v>
      </c>
      <c r="B171" s="88">
        <f aca="true" t="shared" si="67" ref="B171:V171">SUM(B107,B41)</f>
        <v>0</v>
      </c>
      <c r="C171" s="102">
        <f t="shared" si="67"/>
        <v>7</v>
      </c>
      <c r="D171" s="90">
        <f t="shared" si="67"/>
        <v>334</v>
      </c>
      <c r="E171" s="102">
        <f t="shared" si="67"/>
        <v>207</v>
      </c>
      <c r="F171" s="102">
        <f t="shared" si="67"/>
        <v>73</v>
      </c>
      <c r="G171" s="102">
        <f t="shared" si="67"/>
        <v>29</v>
      </c>
      <c r="H171" s="88">
        <f t="shared" si="67"/>
        <v>650</v>
      </c>
      <c r="I171" s="88">
        <f t="shared" si="67"/>
        <v>1</v>
      </c>
      <c r="J171" s="102">
        <f t="shared" si="67"/>
        <v>18</v>
      </c>
      <c r="K171" s="90">
        <f t="shared" si="67"/>
        <v>745</v>
      </c>
      <c r="L171" s="102">
        <f t="shared" si="67"/>
        <v>286</v>
      </c>
      <c r="M171" s="102">
        <f t="shared" si="67"/>
        <v>79</v>
      </c>
      <c r="N171" s="102">
        <f t="shared" si="67"/>
        <v>22</v>
      </c>
      <c r="O171" s="88">
        <f t="shared" si="67"/>
        <v>1151</v>
      </c>
      <c r="P171" s="88">
        <f t="shared" si="67"/>
        <v>1</v>
      </c>
      <c r="Q171" s="89">
        <f t="shared" si="67"/>
        <v>25</v>
      </c>
      <c r="R171" s="88">
        <f t="shared" si="67"/>
        <v>1079</v>
      </c>
      <c r="S171" s="88">
        <f t="shared" si="67"/>
        <v>493</v>
      </c>
      <c r="T171" s="89">
        <f t="shared" si="67"/>
        <v>152</v>
      </c>
      <c r="U171" s="91">
        <f t="shared" si="67"/>
        <v>51</v>
      </c>
      <c r="V171" s="88">
        <f t="shared" si="67"/>
        <v>1801</v>
      </c>
    </row>
    <row r="172" spans="1:22" ht="12.75">
      <c r="A172" s="73" t="s">
        <v>47</v>
      </c>
      <c r="B172" s="88">
        <f aca="true" t="shared" si="68" ref="B172:V172">SUM(B108,B42)</f>
        <v>0</v>
      </c>
      <c r="C172" s="102">
        <f t="shared" si="68"/>
        <v>3</v>
      </c>
      <c r="D172" s="90">
        <f t="shared" si="68"/>
        <v>3210</v>
      </c>
      <c r="E172" s="102">
        <f t="shared" si="68"/>
        <v>3703</v>
      </c>
      <c r="F172" s="102">
        <f t="shared" si="68"/>
        <v>1081</v>
      </c>
      <c r="G172" s="102">
        <f t="shared" si="68"/>
        <v>352</v>
      </c>
      <c r="H172" s="88">
        <f t="shared" si="68"/>
        <v>8349</v>
      </c>
      <c r="I172" s="88">
        <f t="shared" si="68"/>
        <v>1</v>
      </c>
      <c r="J172" s="102">
        <f t="shared" si="68"/>
        <v>3</v>
      </c>
      <c r="K172" s="90">
        <f t="shared" si="68"/>
        <v>2783</v>
      </c>
      <c r="L172" s="102">
        <f t="shared" si="68"/>
        <v>2946</v>
      </c>
      <c r="M172" s="102">
        <f t="shared" si="68"/>
        <v>701</v>
      </c>
      <c r="N172" s="102">
        <f t="shared" si="68"/>
        <v>221</v>
      </c>
      <c r="O172" s="88">
        <f t="shared" si="68"/>
        <v>6655</v>
      </c>
      <c r="P172" s="88">
        <f t="shared" si="68"/>
        <v>1</v>
      </c>
      <c r="Q172" s="89">
        <f t="shared" si="68"/>
        <v>6</v>
      </c>
      <c r="R172" s="88">
        <f t="shared" si="68"/>
        <v>5993</v>
      </c>
      <c r="S172" s="88">
        <f t="shared" si="68"/>
        <v>6649</v>
      </c>
      <c r="T172" s="89">
        <f t="shared" si="68"/>
        <v>1782</v>
      </c>
      <c r="U172" s="91">
        <f t="shared" si="68"/>
        <v>573</v>
      </c>
      <c r="V172" s="88">
        <f t="shared" si="68"/>
        <v>15004</v>
      </c>
    </row>
    <row r="173" spans="1:22" ht="12.75">
      <c r="A173" s="29" t="s">
        <v>1</v>
      </c>
      <c r="B173" s="97">
        <f aca="true" t="shared" si="69" ref="B173:V173">SUM(B109,B43)</f>
        <v>13</v>
      </c>
      <c r="C173" s="98">
        <f t="shared" si="69"/>
        <v>425</v>
      </c>
      <c r="D173" s="99">
        <f t="shared" si="69"/>
        <v>20726</v>
      </c>
      <c r="E173" s="98">
        <f t="shared" si="69"/>
        <v>9309</v>
      </c>
      <c r="F173" s="98">
        <f t="shared" si="69"/>
        <v>2570</v>
      </c>
      <c r="G173" s="98">
        <f t="shared" si="69"/>
        <v>673</v>
      </c>
      <c r="H173" s="97">
        <f t="shared" si="69"/>
        <v>33716</v>
      </c>
      <c r="I173" s="97">
        <f t="shared" si="69"/>
        <v>11</v>
      </c>
      <c r="J173" s="98">
        <f t="shared" si="69"/>
        <v>417</v>
      </c>
      <c r="K173" s="99">
        <f t="shared" si="69"/>
        <v>22937</v>
      </c>
      <c r="L173" s="98">
        <f t="shared" si="69"/>
        <v>7245</v>
      </c>
      <c r="M173" s="98">
        <f t="shared" si="69"/>
        <v>1665</v>
      </c>
      <c r="N173" s="98">
        <f t="shared" si="69"/>
        <v>450</v>
      </c>
      <c r="O173" s="97">
        <f t="shared" si="69"/>
        <v>32725</v>
      </c>
      <c r="P173" s="97">
        <f t="shared" si="69"/>
        <v>24</v>
      </c>
      <c r="Q173" s="98">
        <f t="shared" si="69"/>
        <v>842</v>
      </c>
      <c r="R173" s="97">
        <f t="shared" si="69"/>
        <v>43663</v>
      </c>
      <c r="S173" s="97">
        <f t="shared" si="69"/>
        <v>16554</v>
      </c>
      <c r="T173" s="98">
        <f t="shared" si="69"/>
        <v>4235</v>
      </c>
      <c r="U173" s="100">
        <f t="shared" si="69"/>
        <v>1123</v>
      </c>
      <c r="V173" s="97">
        <f t="shared" si="69"/>
        <v>66441</v>
      </c>
    </row>
    <row r="174" spans="1:22" ht="12.75">
      <c r="A174" s="30" t="s">
        <v>14</v>
      </c>
      <c r="B174" s="88"/>
      <c r="C174" s="89"/>
      <c r="D174" s="90"/>
      <c r="E174" s="89"/>
      <c r="F174" s="89"/>
      <c r="G174" s="89"/>
      <c r="H174" s="88"/>
      <c r="I174" s="88"/>
      <c r="J174" s="89"/>
      <c r="K174" s="90"/>
      <c r="L174" s="89"/>
      <c r="M174" s="89"/>
      <c r="N174" s="89"/>
      <c r="O174" s="88"/>
      <c r="P174" s="88"/>
      <c r="Q174" s="89"/>
      <c r="R174" s="88"/>
      <c r="S174" s="88"/>
      <c r="T174" s="89"/>
      <c r="U174" s="91"/>
      <c r="V174" s="88"/>
    </row>
    <row r="175" spans="1:22" ht="12.75">
      <c r="A175" s="73" t="s">
        <v>44</v>
      </c>
      <c r="B175" s="88">
        <f aca="true" t="shared" si="70" ref="B175:V175">SUM(B111,B45)</f>
        <v>8</v>
      </c>
      <c r="C175" s="89">
        <f t="shared" si="70"/>
        <v>340</v>
      </c>
      <c r="D175" s="90">
        <f t="shared" si="70"/>
        <v>8627</v>
      </c>
      <c r="E175" s="89">
        <f t="shared" si="70"/>
        <v>1427</v>
      </c>
      <c r="F175" s="89">
        <f t="shared" si="70"/>
        <v>190</v>
      </c>
      <c r="G175" s="89">
        <f t="shared" si="70"/>
        <v>32</v>
      </c>
      <c r="H175" s="88">
        <f t="shared" si="70"/>
        <v>10624</v>
      </c>
      <c r="I175" s="88">
        <f t="shared" si="70"/>
        <v>3</v>
      </c>
      <c r="J175" s="89">
        <f t="shared" si="70"/>
        <v>356</v>
      </c>
      <c r="K175" s="90">
        <f t="shared" si="70"/>
        <v>12785</v>
      </c>
      <c r="L175" s="89">
        <f t="shared" si="70"/>
        <v>1364</v>
      </c>
      <c r="M175" s="89">
        <f t="shared" si="70"/>
        <v>214</v>
      </c>
      <c r="N175" s="89">
        <f t="shared" si="70"/>
        <v>25</v>
      </c>
      <c r="O175" s="88">
        <f t="shared" si="70"/>
        <v>14747</v>
      </c>
      <c r="P175" s="88">
        <f t="shared" si="70"/>
        <v>11</v>
      </c>
      <c r="Q175" s="89">
        <f t="shared" si="70"/>
        <v>696</v>
      </c>
      <c r="R175" s="88">
        <f t="shared" si="70"/>
        <v>21412</v>
      </c>
      <c r="S175" s="88">
        <f t="shared" si="70"/>
        <v>2791</v>
      </c>
      <c r="T175" s="89">
        <f t="shared" si="70"/>
        <v>404</v>
      </c>
      <c r="U175" s="91">
        <f t="shared" si="70"/>
        <v>57</v>
      </c>
      <c r="V175" s="88">
        <f t="shared" si="70"/>
        <v>25371</v>
      </c>
    </row>
    <row r="176" spans="1:22" ht="12.75">
      <c r="A176" s="73" t="s">
        <v>45</v>
      </c>
      <c r="B176" s="88">
        <f aca="true" t="shared" si="71" ref="B176:V176">SUM(B112,B46)</f>
        <v>0</v>
      </c>
      <c r="C176" s="102">
        <f t="shared" si="71"/>
        <v>48</v>
      </c>
      <c r="D176" s="90">
        <f t="shared" si="71"/>
        <v>6641</v>
      </c>
      <c r="E176" s="102">
        <f t="shared" si="71"/>
        <v>3354</v>
      </c>
      <c r="F176" s="102">
        <f t="shared" si="71"/>
        <v>968</v>
      </c>
      <c r="G176" s="102">
        <f t="shared" si="71"/>
        <v>234</v>
      </c>
      <c r="H176" s="88">
        <f t="shared" si="71"/>
        <v>11245</v>
      </c>
      <c r="I176" s="88">
        <f t="shared" si="71"/>
        <v>0</v>
      </c>
      <c r="J176" s="102">
        <f t="shared" si="71"/>
        <v>30</v>
      </c>
      <c r="K176" s="90">
        <f t="shared" si="71"/>
        <v>5686</v>
      </c>
      <c r="L176" s="102">
        <f t="shared" si="71"/>
        <v>2294</v>
      </c>
      <c r="M176" s="102">
        <f t="shared" si="71"/>
        <v>546</v>
      </c>
      <c r="N176" s="102">
        <f t="shared" si="71"/>
        <v>121</v>
      </c>
      <c r="O176" s="88">
        <f t="shared" si="71"/>
        <v>8677</v>
      </c>
      <c r="P176" s="88">
        <f t="shared" si="71"/>
        <v>0</v>
      </c>
      <c r="Q176" s="89">
        <f t="shared" si="71"/>
        <v>78</v>
      </c>
      <c r="R176" s="88">
        <f t="shared" si="71"/>
        <v>12327</v>
      </c>
      <c r="S176" s="88">
        <f t="shared" si="71"/>
        <v>5648</v>
      </c>
      <c r="T176" s="89">
        <f t="shared" si="71"/>
        <v>1514</v>
      </c>
      <c r="U176" s="91">
        <f t="shared" si="71"/>
        <v>355</v>
      </c>
      <c r="V176" s="88">
        <f t="shared" si="71"/>
        <v>19922</v>
      </c>
    </row>
    <row r="177" spans="1:22" ht="12.75">
      <c r="A177" s="73" t="s">
        <v>46</v>
      </c>
      <c r="B177" s="88">
        <f aca="true" t="shared" si="72" ref="B177:V177">SUM(B113,B47)</f>
        <v>0</v>
      </c>
      <c r="C177" s="102">
        <f t="shared" si="72"/>
        <v>9</v>
      </c>
      <c r="D177" s="90">
        <f t="shared" si="72"/>
        <v>278</v>
      </c>
      <c r="E177" s="102">
        <f t="shared" si="72"/>
        <v>194</v>
      </c>
      <c r="F177" s="102">
        <f t="shared" si="72"/>
        <v>55</v>
      </c>
      <c r="G177" s="102">
        <f t="shared" si="72"/>
        <v>12</v>
      </c>
      <c r="H177" s="88">
        <f t="shared" si="72"/>
        <v>548</v>
      </c>
      <c r="I177" s="88">
        <f t="shared" si="72"/>
        <v>0</v>
      </c>
      <c r="J177" s="102">
        <f t="shared" si="72"/>
        <v>12</v>
      </c>
      <c r="K177" s="90">
        <f t="shared" si="72"/>
        <v>623</v>
      </c>
      <c r="L177" s="102">
        <f t="shared" si="72"/>
        <v>273</v>
      </c>
      <c r="M177" s="102">
        <f t="shared" si="72"/>
        <v>77</v>
      </c>
      <c r="N177" s="102">
        <f t="shared" si="72"/>
        <v>13</v>
      </c>
      <c r="O177" s="88">
        <f t="shared" si="72"/>
        <v>998</v>
      </c>
      <c r="P177" s="88">
        <f t="shared" si="72"/>
        <v>0</v>
      </c>
      <c r="Q177" s="89">
        <f t="shared" si="72"/>
        <v>21</v>
      </c>
      <c r="R177" s="88">
        <f t="shared" si="72"/>
        <v>901</v>
      </c>
      <c r="S177" s="88">
        <f t="shared" si="72"/>
        <v>467</v>
      </c>
      <c r="T177" s="89">
        <f t="shared" si="72"/>
        <v>132</v>
      </c>
      <c r="U177" s="91">
        <f t="shared" si="72"/>
        <v>25</v>
      </c>
      <c r="V177" s="88">
        <f t="shared" si="72"/>
        <v>1546</v>
      </c>
    </row>
    <row r="178" spans="1:22" ht="12.75">
      <c r="A178" s="73" t="s">
        <v>47</v>
      </c>
      <c r="B178" s="88">
        <f aca="true" t="shared" si="73" ref="B178:V178">SUM(B114,B48)</f>
        <v>0</v>
      </c>
      <c r="C178" s="102">
        <f t="shared" si="73"/>
        <v>3</v>
      </c>
      <c r="D178" s="90">
        <f t="shared" si="73"/>
        <v>2971</v>
      </c>
      <c r="E178" s="102">
        <f t="shared" si="73"/>
        <v>3324</v>
      </c>
      <c r="F178" s="102">
        <f t="shared" si="73"/>
        <v>939</v>
      </c>
      <c r="G178" s="102">
        <f t="shared" si="73"/>
        <v>341</v>
      </c>
      <c r="H178" s="88">
        <f t="shared" si="73"/>
        <v>7578</v>
      </c>
      <c r="I178" s="88">
        <f t="shared" si="73"/>
        <v>0</v>
      </c>
      <c r="J178" s="102">
        <f t="shared" si="73"/>
        <v>5</v>
      </c>
      <c r="K178" s="90">
        <f t="shared" si="73"/>
        <v>2580</v>
      </c>
      <c r="L178" s="102">
        <f t="shared" si="73"/>
        <v>2498</v>
      </c>
      <c r="M178" s="102">
        <f t="shared" si="73"/>
        <v>686</v>
      </c>
      <c r="N178" s="102">
        <f t="shared" si="73"/>
        <v>211</v>
      </c>
      <c r="O178" s="88">
        <f t="shared" si="73"/>
        <v>5980</v>
      </c>
      <c r="P178" s="88">
        <f t="shared" si="73"/>
        <v>0</v>
      </c>
      <c r="Q178" s="89">
        <f t="shared" si="73"/>
        <v>8</v>
      </c>
      <c r="R178" s="88">
        <f t="shared" si="73"/>
        <v>5551</v>
      </c>
      <c r="S178" s="88">
        <f t="shared" si="73"/>
        <v>5822</v>
      </c>
      <c r="T178" s="89">
        <f t="shared" si="73"/>
        <v>1625</v>
      </c>
      <c r="U178" s="91">
        <f t="shared" si="73"/>
        <v>552</v>
      </c>
      <c r="V178" s="88">
        <f t="shared" si="73"/>
        <v>13558</v>
      </c>
    </row>
    <row r="179" spans="1:22" ht="12.75">
      <c r="A179" s="29" t="s">
        <v>1</v>
      </c>
      <c r="B179" s="97">
        <f aca="true" t="shared" si="74" ref="B179:V179">SUM(B115,B49)</f>
        <v>8</v>
      </c>
      <c r="C179" s="98">
        <f t="shared" si="74"/>
        <v>400</v>
      </c>
      <c r="D179" s="99">
        <f t="shared" si="74"/>
        <v>18517</v>
      </c>
      <c r="E179" s="98">
        <f t="shared" si="74"/>
        <v>8299</v>
      </c>
      <c r="F179" s="98">
        <f t="shared" si="74"/>
        <v>2152</v>
      </c>
      <c r="G179" s="98">
        <f t="shared" si="74"/>
        <v>619</v>
      </c>
      <c r="H179" s="97">
        <f t="shared" si="74"/>
        <v>29995</v>
      </c>
      <c r="I179" s="97">
        <f t="shared" si="74"/>
        <v>3</v>
      </c>
      <c r="J179" s="98">
        <f t="shared" si="74"/>
        <v>403</v>
      </c>
      <c r="K179" s="99">
        <f t="shared" si="74"/>
        <v>21674</v>
      </c>
      <c r="L179" s="98">
        <f t="shared" si="74"/>
        <v>6429</v>
      </c>
      <c r="M179" s="98">
        <f t="shared" si="74"/>
        <v>1523</v>
      </c>
      <c r="N179" s="98">
        <f t="shared" si="74"/>
        <v>370</v>
      </c>
      <c r="O179" s="97">
        <f t="shared" si="74"/>
        <v>30402</v>
      </c>
      <c r="P179" s="97">
        <f t="shared" si="74"/>
        <v>11</v>
      </c>
      <c r="Q179" s="98">
        <f t="shared" si="74"/>
        <v>803</v>
      </c>
      <c r="R179" s="97">
        <f t="shared" si="74"/>
        <v>40191</v>
      </c>
      <c r="S179" s="97">
        <f t="shared" si="74"/>
        <v>14728</v>
      </c>
      <c r="T179" s="98">
        <f t="shared" si="74"/>
        <v>3675</v>
      </c>
      <c r="U179" s="100">
        <f t="shared" si="74"/>
        <v>989</v>
      </c>
      <c r="V179" s="97">
        <f t="shared" si="74"/>
        <v>60397</v>
      </c>
    </row>
    <row r="180" spans="1:22" ht="12.75">
      <c r="A180" s="96" t="s">
        <v>19</v>
      </c>
      <c r="B180" s="97">
        <f aca="true" t="shared" si="75" ref="B180:V180">SUM(B116,B50)</f>
        <v>21</v>
      </c>
      <c r="C180" s="98">
        <f t="shared" si="75"/>
        <v>825</v>
      </c>
      <c r="D180" s="99">
        <f t="shared" si="75"/>
        <v>39243</v>
      </c>
      <c r="E180" s="98">
        <f t="shared" si="75"/>
        <v>17608</v>
      </c>
      <c r="F180" s="98">
        <f t="shared" si="75"/>
        <v>4722</v>
      </c>
      <c r="G180" s="98">
        <f t="shared" si="75"/>
        <v>1292</v>
      </c>
      <c r="H180" s="97">
        <f t="shared" si="75"/>
        <v>63711</v>
      </c>
      <c r="I180" s="97">
        <f t="shared" si="75"/>
        <v>14</v>
      </c>
      <c r="J180" s="98">
        <f t="shared" si="75"/>
        <v>820</v>
      </c>
      <c r="K180" s="99">
        <f t="shared" si="75"/>
        <v>44611</v>
      </c>
      <c r="L180" s="98">
        <f t="shared" si="75"/>
        <v>13674</v>
      </c>
      <c r="M180" s="98">
        <f t="shared" si="75"/>
        <v>3188</v>
      </c>
      <c r="N180" s="98">
        <f t="shared" si="75"/>
        <v>820</v>
      </c>
      <c r="O180" s="97">
        <f t="shared" si="75"/>
        <v>63127</v>
      </c>
      <c r="P180" s="97">
        <f t="shared" si="75"/>
        <v>35</v>
      </c>
      <c r="Q180" s="98">
        <f t="shared" si="75"/>
        <v>1645</v>
      </c>
      <c r="R180" s="97">
        <f t="shared" si="75"/>
        <v>83854</v>
      </c>
      <c r="S180" s="97">
        <f t="shared" si="75"/>
        <v>31282</v>
      </c>
      <c r="T180" s="98">
        <f t="shared" si="75"/>
        <v>7910</v>
      </c>
      <c r="U180" s="100">
        <f t="shared" si="75"/>
        <v>2112</v>
      </c>
      <c r="V180" s="97">
        <f t="shared" si="75"/>
        <v>126838</v>
      </c>
    </row>
    <row r="181" spans="1:22" ht="12.75">
      <c r="A181" s="29" t="s">
        <v>20</v>
      </c>
      <c r="B181" s="103">
        <f aca="true" t="shared" si="76" ref="B181:V181">SUM(B117,B51)</f>
        <v>62</v>
      </c>
      <c r="C181" s="104">
        <f t="shared" si="76"/>
        <v>3052</v>
      </c>
      <c r="D181" s="105">
        <f t="shared" si="76"/>
        <v>144327</v>
      </c>
      <c r="E181" s="104">
        <f t="shared" si="76"/>
        <v>47628</v>
      </c>
      <c r="F181" s="104">
        <f t="shared" si="76"/>
        <v>9806</v>
      </c>
      <c r="G181" s="104">
        <f t="shared" si="76"/>
        <v>2011</v>
      </c>
      <c r="H181" s="103">
        <f t="shared" si="76"/>
        <v>206886</v>
      </c>
      <c r="I181" s="103">
        <f t="shared" si="76"/>
        <v>42</v>
      </c>
      <c r="J181" s="104">
        <f t="shared" si="76"/>
        <v>2701</v>
      </c>
      <c r="K181" s="105">
        <f t="shared" si="76"/>
        <v>152551</v>
      </c>
      <c r="L181" s="104">
        <f t="shared" si="76"/>
        <v>37944</v>
      </c>
      <c r="M181" s="104">
        <f t="shared" si="76"/>
        <v>6715</v>
      </c>
      <c r="N181" s="104">
        <f t="shared" si="76"/>
        <v>1329</v>
      </c>
      <c r="O181" s="103">
        <f t="shared" si="76"/>
        <v>201282</v>
      </c>
      <c r="P181" s="103">
        <f t="shared" si="76"/>
        <v>104</v>
      </c>
      <c r="Q181" s="104">
        <f t="shared" si="76"/>
        <v>5753</v>
      </c>
      <c r="R181" s="103">
        <f t="shared" si="76"/>
        <v>296878</v>
      </c>
      <c r="S181" s="103">
        <f t="shared" si="76"/>
        <v>85572</v>
      </c>
      <c r="T181" s="104">
        <f t="shared" si="76"/>
        <v>16521</v>
      </c>
      <c r="U181" s="106">
        <f t="shared" si="76"/>
        <v>3340</v>
      </c>
      <c r="V181" s="103">
        <f t="shared" si="76"/>
        <v>408168</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2:V132"/>
    <mergeCell ref="A133:V133"/>
    <mergeCell ref="A134:V134"/>
    <mergeCell ref="A136:V136"/>
    <mergeCell ref="B74:H74"/>
    <mergeCell ref="I74:O74"/>
    <mergeCell ref="P74:V74"/>
    <mergeCell ref="B75:C75"/>
    <mergeCell ref="E75:G75"/>
    <mergeCell ref="I75:J75"/>
    <mergeCell ref="B138:H138"/>
    <mergeCell ref="I138:O138"/>
    <mergeCell ref="P138:V138"/>
    <mergeCell ref="B139:C139"/>
    <mergeCell ref="E139:G139"/>
    <mergeCell ref="I139:J139"/>
    <mergeCell ref="L139:N139"/>
    <mergeCell ref="P139:Q139"/>
    <mergeCell ref="S139:U139"/>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A1" sqref="A1"/>
    </sheetView>
  </sheetViews>
  <sheetFormatPr defaultColWidth="22.7109375" defaultRowHeight="12.75"/>
  <cols>
    <col min="1" max="1" width="27.2812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74</v>
      </c>
      <c r="C1"/>
    </row>
    <row r="2" spans="1:22" ht="12.75">
      <c r="A2" s="231" t="s">
        <v>5</v>
      </c>
      <c r="B2" s="231"/>
      <c r="C2" s="231"/>
      <c r="D2" s="231"/>
      <c r="E2" s="231"/>
      <c r="F2" s="231"/>
      <c r="G2" s="231"/>
      <c r="H2" s="231"/>
      <c r="I2" s="231"/>
      <c r="J2" s="231"/>
      <c r="K2" s="231"/>
      <c r="L2" s="231"/>
      <c r="M2" s="231"/>
      <c r="N2" s="231"/>
      <c r="O2" s="231"/>
      <c r="P2" s="231"/>
      <c r="Q2" s="231"/>
      <c r="R2" s="231"/>
      <c r="S2" s="231"/>
      <c r="T2" s="231"/>
      <c r="U2" s="231"/>
      <c r="V2" s="231"/>
    </row>
    <row r="3" spans="1:22" ht="12.75">
      <c r="A3" s="231" t="s">
        <v>49</v>
      </c>
      <c r="B3" s="231"/>
      <c r="C3" s="231"/>
      <c r="D3" s="231"/>
      <c r="E3" s="231"/>
      <c r="F3" s="231"/>
      <c r="G3" s="231"/>
      <c r="H3" s="231"/>
      <c r="I3" s="231"/>
      <c r="J3" s="231"/>
      <c r="K3" s="231"/>
      <c r="L3" s="231"/>
      <c r="M3" s="231"/>
      <c r="N3" s="231"/>
      <c r="O3" s="231"/>
      <c r="P3" s="231"/>
      <c r="Q3" s="231"/>
      <c r="R3" s="231"/>
      <c r="S3" s="231"/>
      <c r="T3" s="231"/>
      <c r="U3" s="231"/>
      <c r="V3" s="231"/>
    </row>
    <row r="4" spans="1:22" s="114" customFormat="1" ht="12.75">
      <c r="A4" s="232" t="s">
        <v>27</v>
      </c>
      <c r="B4" s="232"/>
      <c r="C4" s="232"/>
      <c r="D4" s="232"/>
      <c r="E4" s="232"/>
      <c r="F4" s="232"/>
      <c r="G4" s="232"/>
      <c r="H4" s="232"/>
      <c r="I4" s="232"/>
      <c r="J4" s="232"/>
      <c r="K4" s="232"/>
      <c r="L4" s="232"/>
      <c r="M4" s="232"/>
      <c r="N4" s="232"/>
      <c r="O4" s="232"/>
      <c r="P4" s="232"/>
      <c r="Q4" s="232"/>
      <c r="R4" s="232"/>
      <c r="S4" s="232"/>
      <c r="T4" s="232"/>
      <c r="U4" s="232"/>
      <c r="V4" s="232"/>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31" t="s">
        <v>6</v>
      </c>
      <c r="B6" s="231"/>
      <c r="C6" s="231"/>
      <c r="D6" s="231"/>
      <c r="E6" s="231"/>
      <c r="F6" s="231"/>
      <c r="G6" s="231"/>
      <c r="H6" s="231"/>
      <c r="I6" s="231"/>
      <c r="J6" s="231"/>
      <c r="K6" s="231"/>
      <c r="L6" s="231"/>
      <c r="M6" s="231"/>
      <c r="N6" s="231"/>
      <c r="O6" s="231"/>
      <c r="P6" s="231"/>
      <c r="Q6" s="231"/>
      <c r="R6" s="231"/>
      <c r="S6" s="231"/>
      <c r="T6" s="231"/>
      <c r="U6" s="231"/>
      <c r="V6" s="231"/>
    </row>
    <row r="7" ht="6.75" customHeight="1" thickBot="1">
      <c r="C7"/>
    </row>
    <row r="8" spans="1:22" ht="12.75">
      <c r="A8" s="115"/>
      <c r="B8" s="225" t="s">
        <v>30</v>
      </c>
      <c r="C8" s="226"/>
      <c r="D8" s="226"/>
      <c r="E8" s="226"/>
      <c r="F8" s="226"/>
      <c r="G8" s="226"/>
      <c r="H8" s="227"/>
      <c r="I8" s="225" t="s">
        <v>31</v>
      </c>
      <c r="J8" s="226"/>
      <c r="K8" s="226"/>
      <c r="L8" s="226"/>
      <c r="M8" s="226"/>
      <c r="N8" s="226"/>
      <c r="O8" s="227"/>
      <c r="P8" s="225" t="s">
        <v>1</v>
      </c>
      <c r="Q8" s="226"/>
      <c r="R8" s="226"/>
      <c r="S8" s="226"/>
      <c r="T8" s="226"/>
      <c r="U8" s="226"/>
      <c r="V8" s="226"/>
    </row>
    <row r="9" spans="2:22" ht="12.75">
      <c r="B9" s="228" t="s">
        <v>32</v>
      </c>
      <c r="C9" s="229"/>
      <c r="D9" s="116" t="s">
        <v>33</v>
      </c>
      <c r="E9" s="229" t="s">
        <v>34</v>
      </c>
      <c r="F9" s="229"/>
      <c r="G9" s="229"/>
      <c r="H9" s="117" t="s">
        <v>1</v>
      </c>
      <c r="I9" s="228" t="s">
        <v>32</v>
      </c>
      <c r="J9" s="230"/>
      <c r="K9" s="112" t="s">
        <v>33</v>
      </c>
      <c r="L9" s="228" t="s">
        <v>34</v>
      </c>
      <c r="M9" s="229"/>
      <c r="N9" s="229"/>
      <c r="O9" s="117" t="s">
        <v>1</v>
      </c>
      <c r="P9" s="228" t="s">
        <v>32</v>
      </c>
      <c r="Q9" s="230"/>
      <c r="R9" s="112" t="s">
        <v>33</v>
      </c>
      <c r="S9" s="228" t="s">
        <v>34</v>
      </c>
      <c r="T9" s="229"/>
      <c r="U9" s="229"/>
      <c r="V9" s="117" t="s">
        <v>1</v>
      </c>
    </row>
    <row r="10" spans="1:22" ht="12.75">
      <c r="A10" s="118" t="s">
        <v>35</v>
      </c>
      <c r="B10" s="119" t="s">
        <v>36</v>
      </c>
      <c r="C10" s="118">
        <v>1</v>
      </c>
      <c r="D10" s="120" t="s">
        <v>37</v>
      </c>
      <c r="E10" s="118" t="s">
        <v>38</v>
      </c>
      <c r="F10" s="118" t="s">
        <v>39</v>
      </c>
      <c r="G10" s="118" t="s">
        <v>40</v>
      </c>
      <c r="H10" s="121"/>
      <c r="I10" s="119" t="s">
        <v>36</v>
      </c>
      <c r="J10" s="118">
        <v>1</v>
      </c>
      <c r="K10" s="120" t="s">
        <v>37</v>
      </c>
      <c r="L10" s="118" t="s">
        <v>38</v>
      </c>
      <c r="M10" s="118" t="s">
        <v>39</v>
      </c>
      <c r="N10" s="118" t="s">
        <v>40</v>
      </c>
      <c r="O10" s="121"/>
      <c r="P10" s="119" t="s">
        <v>36</v>
      </c>
      <c r="Q10" s="118">
        <v>1</v>
      </c>
      <c r="R10" s="120" t="s">
        <v>37</v>
      </c>
      <c r="S10" s="118" t="s">
        <v>38</v>
      </c>
      <c r="T10" s="118" t="s">
        <v>39</v>
      </c>
      <c r="U10" s="118" t="s">
        <v>40</v>
      </c>
      <c r="V10" s="121"/>
    </row>
    <row r="11" spans="1:22" ht="12.75">
      <c r="A11" s="122" t="s">
        <v>10</v>
      </c>
      <c r="B11" s="119"/>
      <c r="C11" s="118"/>
      <c r="D11" s="120"/>
      <c r="E11" s="118"/>
      <c r="F11" s="118"/>
      <c r="G11" s="118"/>
      <c r="H11" s="119"/>
      <c r="I11" s="119"/>
      <c r="J11" s="118"/>
      <c r="K11" s="120"/>
      <c r="L11" s="118"/>
      <c r="M11" s="118"/>
      <c r="N11" s="118"/>
      <c r="O11" s="119"/>
      <c r="P11" s="119"/>
      <c r="Q11" s="118"/>
      <c r="R11" s="120"/>
      <c r="S11" s="118"/>
      <c r="T11" s="118"/>
      <c r="U11" s="123"/>
      <c r="V11" s="119"/>
    </row>
    <row r="12" spans="1:22" ht="12.75">
      <c r="A12" s="111" t="s">
        <v>13</v>
      </c>
      <c r="B12" s="117"/>
      <c r="C12" s="124"/>
      <c r="D12" s="125"/>
      <c r="E12" s="124"/>
      <c r="F12" s="124"/>
      <c r="G12" s="124"/>
      <c r="H12" s="117"/>
      <c r="I12" s="117"/>
      <c r="J12" s="124"/>
      <c r="K12" s="125"/>
      <c r="L12" s="124"/>
      <c r="M12" s="124"/>
      <c r="N12" s="124"/>
      <c r="O12" s="117"/>
      <c r="P12" s="117"/>
      <c r="Q12" s="124"/>
      <c r="R12" s="117"/>
      <c r="S12" s="126"/>
      <c r="T12" s="124"/>
      <c r="U12" s="127"/>
      <c r="V12" s="117"/>
    </row>
    <row r="13" spans="1:22" s="112" customFormat="1" ht="12.75">
      <c r="A13" s="112" t="s">
        <v>41</v>
      </c>
      <c r="B13" s="128">
        <f>SV_SO_1819_1a!B13/SV_SO_1819_1a!$H13*100</f>
        <v>0.043972398863482615</v>
      </c>
      <c r="C13" s="129">
        <f>SV_SO_1819_1a!C13/SV_SO_1819_1a!$H13*100</f>
        <v>1.961845487755378</v>
      </c>
      <c r="D13" s="130">
        <f>SV_SO_1819_1a!D13/SV_SO_1819_1a!$H13*100</f>
        <v>85.80029765931539</v>
      </c>
      <c r="E13" s="129">
        <f>SV_SO_1819_1a!E13/SV_SO_1819_1a!$H13*100</f>
        <v>11.118251928020566</v>
      </c>
      <c r="F13" s="129">
        <f>SV_SO_1819_1a!F13/SV_SO_1819_1a!$H13*100</f>
        <v>1.0282776349614395</v>
      </c>
      <c r="G13" s="129">
        <f>SV_SO_1819_1a!G13/SV_SO_1819_1a!$H13*100</f>
        <v>0.04735489108375051</v>
      </c>
      <c r="H13" s="128">
        <f>SV_SO_1819_1a!H13/SV_SO_1819_1a!$H13*100</f>
        <v>100</v>
      </c>
      <c r="I13" s="128">
        <f>SV_SO_1819_1a!I13/SV_SO_1819_1a!$O13*100</f>
        <v>0.020176884016545046</v>
      </c>
      <c r="J13" s="129">
        <f>SV_SO_1819_1a!J13/SV_SO_1819_1a!$O13*100</f>
        <v>1.425833137169183</v>
      </c>
      <c r="K13" s="130">
        <f>SV_SO_1819_1a!K13/SV_SO_1819_1a!$O13*100</f>
        <v>88.0653731042136</v>
      </c>
      <c r="L13" s="129">
        <f>SV_SO_1819_1a!L13/SV_SO_1819_1a!$O13*100</f>
        <v>9.594108349867168</v>
      </c>
      <c r="M13" s="129">
        <f>SV_SO_1819_1a!M13/SV_SO_1819_1a!$O13*100</f>
        <v>0.8776944547197095</v>
      </c>
      <c r="N13" s="129">
        <f>SV_SO_1819_1a!N13/SV_SO_1819_1a!$O13*100</f>
        <v>0.016814070013787537</v>
      </c>
      <c r="O13" s="128">
        <f>SV_SO_1819_1a!O13/SV_SO_1819_1a!$O13*100</f>
        <v>100</v>
      </c>
      <c r="P13" s="128">
        <f>SV_SO_1819_1a!P13/SV_SO_1819_1a!$V13*100</f>
        <v>0.03203993187298697</v>
      </c>
      <c r="Q13" s="129">
        <f>SV_SO_1819_1a!Q13/SV_SO_1819_1a!$V13*100</f>
        <v>1.693057452656785</v>
      </c>
      <c r="R13" s="130">
        <f>SV_SO_1819_1a!R13/SV_SO_1819_1a!$V13*100</f>
        <v>86.93613935684053</v>
      </c>
      <c r="S13" s="129">
        <f>SV_SO_1819_1a!S13/SV_SO_1819_1a!$V13*100</f>
        <v>10.353956931586314</v>
      </c>
      <c r="T13" s="129">
        <f>SV_SO_1819_1a!T13/SV_SO_1819_1a!$V13*100</f>
        <v>0.9527663951704018</v>
      </c>
      <c r="U13" s="129">
        <f>SV_SO_1819_1a!U13/SV_SO_1819_1a!$V13*100</f>
        <v>0.03203993187298697</v>
      </c>
      <c r="V13" s="128">
        <f>SV_SO_1819_1a!V13/SV_SO_1819_1a!$V13*100</f>
        <v>100</v>
      </c>
    </row>
    <row r="14" spans="1:22" ht="12.75">
      <c r="A14" s="112" t="s">
        <v>42</v>
      </c>
      <c r="B14" s="128">
        <f>SV_SO_1819_1a!B14/SV_SO_1819_1a!$H14*100</f>
        <v>0</v>
      </c>
      <c r="C14" s="129">
        <f>SV_SO_1819_1a!C14/SV_SO_1819_1a!$H14*100</f>
        <v>0.047359696897939854</v>
      </c>
      <c r="D14" s="130">
        <f>SV_SO_1819_1a!D14/SV_SO_1819_1a!$H14*100</f>
        <v>57.542031730996925</v>
      </c>
      <c r="E14" s="129">
        <f>SV_SO_1819_1a!E14/SV_SO_1819_1a!$H14*100</f>
        <v>41.1792564527587</v>
      </c>
      <c r="F14" s="129">
        <f>SV_SO_1819_1a!F14/SV_SO_1819_1a!$H14*100</f>
        <v>1.231352119346436</v>
      </c>
      <c r="G14" s="129">
        <f>SV_SO_1819_1a!G14/SV_SO_1819_1a!$H14*100</f>
        <v>0</v>
      </c>
      <c r="H14" s="128">
        <f>SV_SO_1819_1a!H14/SV_SO_1819_1a!$H14*100</f>
        <v>100</v>
      </c>
      <c r="I14" s="128">
        <f>SV_SO_1819_1a!I14/SV_SO_1819_1a!$O14*100</f>
        <v>0</v>
      </c>
      <c r="J14" s="129">
        <f>SV_SO_1819_1a!J14/SV_SO_1819_1a!$O14*100</f>
        <v>0.029498525073746312</v>
      </c>
      <c r="K14" s="130">
        <f>SV_SO_1819_1a!K14/SV_SO_1819_1a!$O14*100</f>
        <v>58.20058997050147</v>
      </c>
      <c r="L14" s="129">
        <f>SV_SO_1819_1a!L14/SV_SO_1819_1a!$O14*100</f>
        <v>40.206489675516224</v>
      </c>
      <c r="M14" s="129">
        <f>SV_SO_1819_1a!M14/SV_SO_1819_1a!$O14*100</f>
        <v>1.5044247787610618</v>
      </c>
      <c r="N14" s="129">
        <f>SV_SO_1819_1a!N14/SV_SO_1819_1a!$O14*100</f>
        <v>0.058997050147492625</v>
      </c>
      <c r="O14" s="128">
        <f>SV_SO_1819_1a!O14/SV_SO_1819_1a!$O14*100</f>
        <v>100</v>
      </c>
      <c r="P14" s="128">
        <f>SV_SO_1819_1a!P14/SV_SO_1819_1a!$V14*100</f>
        <v>0</v>
      </c>
      <c r="Q14" s="129">
        <f>SV_SO_1819_1a!Q14/SV_SO_1819_1a!$V14*100</f>
        <v>0.039406278733744915</v>
      </c>
      <c r="R14" s="128">
        <f>SV_SO_1819_1a!R14/SV_SO_1819_1a!$V14*100</f>
        <v>57.83528175489294</v>
      </c>
      <c r="S14" s="128">
        <f>SV_SO_1819_1a!S14/SV_SO_1819_1a!$V14*100</f>
        <v>40.74609221069224</v>
      </c>
      <c r="T14" s="129">
        <f>SV_SO_1819_1a!T14/SV_SO_1819_1a!$V14*100</f>
        <v>1.3529489031919086</v>
      </c>
      <c r="U14" s="131">
        <f>SV_SO_1819_1a!U14/SV_SO_1819_1a!$V14*100</f>
        <v>0.02627085248916327</v>
      </c>
      <c r="V14" s="128">
        <f>SV_SO_1819_1a!V14/SV_SO_1819_1a!$V14*100</f>
        <v>100</v>
      </c>
    </row>
    <row r="15" spans="1:22" s="136" customFormat="1" ht="12.75">
      <c r="A15" s="29" t="s">
        <v>23</v>
      </c>
      <c r="B15" s="132">
        <f>SV_SO_1819_1a!B15/SV_SO_1819_1a!$H15*100</f>
        <v>0.038476337052712584</v>
      </c>
      <c r="C15" s="133">
        <f>SV_SO_1819_1a!C15/SV_SO_1819_1a!$H15*100</f>
        <v>1.722556012667594</v>
      </c>
      <c r="D15" s="134">
        <f>SV_SO_1819_1a!D15/SV_SO_1819_1a!$H15*100</f>
        <v>82.26832805516915</v>
      </c>
      <c r="E15" s="133">
        <f>SV_SO_1819_1a!E15/SV_SO_1819_1a!$H15*100</f>
        <v>14.87554384822565</v>
      </c>
      <c r="F15" s="133">
        <f>SV_SO_1819_1a!F15/SV_SO_1819_1a!$H15*100</f>
        <v>1.05365969159736</v>
      </c>
      <c r="G15" s="133">
        <f>SV_SO_1819_1a!G15/SV_SO_1819_1a!$H15*100</f>
        <v>0.041436055287536626</v>
      </c>
      <c r="H15" s="132">
        <f>SV_SO_1819_1a!H15/SV_SO_1819_1a!$H15*100</f>
        <v>100</v>
      </c>
      <c r="I15" s="132">
        <f>SV_SO_1819_1a!I15/SV_SO_1819_1a!$O15*100</f>
        <v>0.018112113985570683</v>
      </c>
      <c r="J15" s="133">
        <f>SV_SO_1819_1a!J15/SV_SO_1819_1a!$O15*100</f>
        <v>1.2829414073112566</v>
      </c>
      <c r="K15" s="134">
        <f>SV_SO_1819_1a!K15/SV_SO_1819_1a!$O15*100</f>
        <v>85.009206991276</v>
      </c>
      <c r="L15" s="133">
        <f>SV_SO_1819_1a!L15/SV_SO_1819_1a!$O15*100</f>
        <v>12.726778760527665</v>
      </c>
      <c r="M15" s="133">
        <f>SV_SO_1819_1a!M15/SV_SO_1819_1a!$O15*100</f>
        <v>0.9418299272496754</v>
      </c>
      <c r="N15" s="133">
        <f>SV_SO_1819_1a!N15/SV_SO_1819_1a!$O15*100</f>
        <v>0.021130799649832464</v>
      </c>
      <c r="O15" s="132">
        <f>SV_SO_1819_1a!O15/SV_SO_1819_1a!$O15*100</f>
        <v>100</v>
      </c>
      <c r="P15" s="132">
        <f>SV_SO_1819_1a!P15/SV_SO_1819_1a!$V15*100</f>
        <v>0.028394655826882265</v>
      </c>
      <c r="Q15" s="133">
        <f>SV_SO_1819_1a!Q15/SV_SO_1819_1a!$V15*100</f>
        <v>1.5049167588247603</v>
      </c>
      <c r="R15" s="132">
        <f>SV_SO_1819_1a!R15/SV_SO_1819_1a!$V15*100</f>
        <v>83.62525032130795</v>
      </c>
      <c r="S15" s="132">
        <f>SV_SO_1819_1a!S15/SV_SO_1819_1a!$V15*100</f>
        <v>13.81175837642347</v>
      </c>
      <c r="T15" s="133">
        <f>SV_SO_1819_1a!T15/SV_SO_1819_1a!$V15*100</f>
        <v>0.9982963206503871</v>
      </c>
      <c r="U15" s="135">
        <f>SV_SO_1819_1a!U15/SV_SO_1819_1a!$V15*100</f>
        <v>0.03138356696655408</v>
      </c>
      <c r="V15" s="132">
        <f>SV_SO_1819_1a!V15/SV_SO_1819_1a!$V15*100</f>
        <v>100</v>
      </c>
    </row>
    <row r="16" spans="1:22" ht="12.75">
      <c r="A16" s="30" t="s">
        <v>14</v>
      </c>
      <c r="B16" s="137"/>
      <c r="C16" s="138"/>
      <c r="D16" s="139"/>
      <c r="E16" s="138"/>
      <c r="F16" s="138"/>
      <c r="G16" s="138"/>
      <c r="H16" s="137"/>
      <c r="I16" s="137"/>
      <c r="J16" s="138"/>
      <c r="K16" s="139"/>
      <c r="L16" s="138"/>
      <c r="M16" s="138"/>
      <c r="N16" s="138"/>
      <c r="O16" s="137"/>
      <c r="P16" s="137"/>
      <c r="Q16" s="138"/>
      <c r="R16" s="137"/>
      <c r="S16" s="137"/>
      <c r="T16" s="138"/>
      <c r="U16" s="140"/>
      <c r="V16" s="137"/>
    </row>
    <row r="17" spans="1:22" ht="12.75">
      <c r="A17" s="112" t="s">
        <v>52</v>
      </c>
      <c r="B17" s="128">
        <f>SV_SO_1819_1a!B17/SV_SO_1819_1a!$H17*100</f>
        <v>0.050776149717104306</v>
      </c>
      <c r="C17" s="129">
        <f>SV_SO_1819_1a!C17/SV_SO_1819_1a!$H17*100</f>
        <v>1.9693892354562599</v>
      </c>
      <c r="D17" s="130">
        <f>SV_SO_1819_1a!D17/SV_SO_1819_1a!$H17*100</f>
        <v>84.70187146380385</v>
      </c>
      <c r="E17" s="129">
        <f>SV_SO_1819_1a!E17/SV_SO_1819_1a!$H17*100</f>
        <v>11.92514144784564</v>
      </c>
      <c r="F17" s="129">
        <f>SV_SO_1819_1a!F17/SV_SO_1819_1a!$H17*100</f>
        <v>1.291164949949224</v>
      </c>
      <c r="G17" s="129">
        <f>SV_SO_1819_1a!G17/SV_SO_1819_1a!$H17*100</f>
        <v>0.06165675322791237</v>
      </c>
      <c r="H17" s="128">
        <f>SV_SO_1819_1a!H17/SV_SO_1819_1a!$H17*100</f>
        <v>100</v>
      </c>
      <c r="I17" s="128">
        <f>SV_SO_1819_1a!I17/SV_SO_1819_1a!$O17*100</f>
        <v>0.02525161429962844</v>
      </c>
      <c r="J17" s="129">
        <f>SV_SO_1819_1a!J17/SV_SO_1819_1a!$O17*100</f>
        <v>1.738754013202987</v>
      </c>
      <c r="K17" s="130">
        <f>SV_SO_1819_1a!K17/SV_SO_1819_1a!$O17*100</f>
        <v>86.7825836008802</v>
      </c>
      <c r="L17" s="129">
        <f>SV_SO_1819_1a!L17/SV_SO_1819_1a!$O17*100</f>
        <v>10.475812560874427</v>
      </c>
      <c r="M17" s="129">
        <f>SV_SO_1819_1a!M17/SV_SO_1819_1a!$O17*100</f>
        <v>0.9451318495003789</v>
      </c>
      <c r="N17" s="129">
        <f>SV_SO_1819_1a!N17/SV_SO_1819_1a!$O17*100</f>
        <v>0.03246636124237942</v>
      </c>
      <c r="O17" s="128">
        <f>SV_SO_1819_1a!O17/SV_SO_1819_1a!$O17*100</f>
        <v>100</v>
      </c>
      <c r="P17" s="128">
        <f>SV_SO_1819_1a!P17/SV_SO_1819_1a!$V17*100</f>
        <v>0.0379794910748196</v>
      </c>
      <c r="Q17" s="129">
        <f>SV_SO_1819_1a!Q17/SV_SO_1819_1a!$V17*100</f>
        <v>1.8537608738900042</v>
      </c>
      <c r="R17" s="128">
        <f>SV_SO_1819_1a!R17/SV_SO_1819_1a!$V17*100</f>
        <v>85.74503101658438</v>
      </c>
      <c r="S17" s="128">
        <f>SV_SO_1819_1a!S17/SV_SO_1819_1a!$V17*100</f>
        <v>11.198524225489665</v>
      </c>
      <c r="T17" s="129">
        <f>SV_SO_1819_1a!T17/SV_SO_1819_1a!$V17*100</f>
        <v>1.1176821659161196</v>
      </c>
      <c r="U17" s="131">
        <f>SV_SO_1819_1a!U17/SV_SO_1819_1a!$V17*100</f>
        <v>0.04702222704501474</v>
      </c>
      <c r="V17" s="128">
        <f>SV_SO_1819_1a!V17/SV_SO_1819_1a!$V17*100</f>
        <v>100</v>
      </c>
    </row>
    <row r="18" spans="1:22" ht="12.75">
      <c r="A18" s="112" t="s">
        <v>43</v>
      </c>
      <c r="B18" s="128">
        <f>SV_SO_1819_1a!B18/SV_SO_1819_1a!$H18*100</f>
        <v>0</v>
      </c>
      <c r="C18" s="129">
        <f>SV_SO_1819_1a!C18/SV_SO_1819_1a!$H18*100</f>
        <v>0.017911517105498834</v>
      </c>
      <c r="D18" s="130">
        <f>SV_SO_1819_1a!D18/SV_SO_1819_1a!$H18*100</f>
        <v>53.00017911517105</v>
      </c>
      <c r="E18" s="129">
        <f>SV_SO_1819_1a!E18/SV_SO_1819_1a!$H18*100</f>
        <v>44.939996417696584</v>
      </c>
      <c r="F18" s="129">
        <f>SV_SO_1819_1a!F18/SV_SO_1819_1a!$H18*100</f>
        <v>1.9523553644993732</v>
      </c>
      <c r="G18" s="129">
        <f>SV_SO_1819_1a!G18/SV_SO_1819_1a!$H18*100</f>
        <v>0.08955758552749418</v>
      </c>
      <c r="H18" s="128">
        <f>SV_SO_1819_1a!H18/SV_SO_1819_1a!$H18*100</f>
        <v>100</v>
      </c>
      <c r="I18" s="128">
        <f>SV_SO_1819_1a!I18/SV_SO_1819_1a!$O18*100</f>
        <v>0</v>
      </c>
      <c r="J18" s="129">
        <f>SV_SO_1819_1a!J18/SV_SO_1819_1a!$O18*100</f>
        <v>0.02346316283435007</v>
      </c>
      <c r="K18" s="130">
        <f>SV_SO_1819_1a!K18/SV_SO_1819_1a!$O18*100</f>
        <v>55.23228531206007</v>
      </c>
      <c r="L18" s="129">
        <f>SV_SO_1819_1a!L18/SV_SO_1819_1a!$O18*100</f>
        <v>42.74988268418583</v>
      </c>
      <c r="M18" s="129">
        <f>SV_SO_1819_1a!M18/SV_SO_1819_1a!$O18*100</f>
        <v>1.947442515251056</v>
      </c>
      <c r="N18" s="129">
        <f>SV_SO_1819_1a!N18/SV_SO_1819_1a!$O18*100</f>
        <v>0.04692632566870014</v>
      </c>
      <c r="O18" s="128">
        <f>SV_SO_1819_1a!O18/SV_SO_1819_1a!$O18*100</f>
        <v>100</v>
      </c>
      <c r="P18" s="128">
        <f>SV_SO_1819_1a!P18/SV_SO_1819_1a!$V18*100</f>
        <v>0</v>
      </c>
      <c r="Q18" s="129">
        <f>SV_SO_1819_1a!Q18/SV_SO_1819_1a!$V18*100</f>
        <v>0.02031488065007618</v>
      </c>
      <c r="R18" s="128">
        <f>SV_SO_1819_1a!R18/SV_SO_1819_1a!$V18*100</f>
        <v>53.96648044692738</v>
      </c>
      <c r="S18" s="128">
        <f>SV_SO_1819_1a!S18/SV_SO_1819_1a!$V18*100</f>
        <v>43.99187404773997</v>
      </c>
      <c r="T18" s="129">
        <f>SV_SO_1819_1a!T18/SV_SO_1819_1a!$V18*100</f>
        <v>1.9502285424073131</v>
      </c>
      <c r="U18" s="131">
        <f>SV_SO_1819_1a!U18/SV_SO_1819_1a!$V18*100</f>
        <v>0.07110208227526664</v>
      </c>
      <c r="V18" s="128">
        <f>SV_SO_1819_1a!V18/SV_SO_1819_1a!$V18*100</f>
        <v>100</v>
      </c>
    </row>
    <row r="19" spans="1:22" s="136" customFormat="1" ht="12.75">
      <c r="A19" s="29" t="s">
        <v>24</v>
      </c>
      <c r="B19" s="132">
        <f>SV_SO_1819_1a!B19/SV_SO_1819_1a!$H19*100</f>
        <v>0.04222590861106922</v>
      </c>
      <c r="C19" s="133">
        <f>SV_SO_1819_1a!C19/SV_SO_1819_1a!$H19*100</f>
        <v>1.6407781631729754</v>
      </c>
      <c r="D19" s="134">
        <f>SV_SO_1819_1a!D19/SV_SO_1819_1a!$H19*100</f>
        <v>79.3635952345046</v>
      </c>
      <c r="E19" s="133">
        <f>SV_SO_1819_1a!E19/SV_SO_1819_1a!$H19*100</f>
        <v>17.48454230131202</v>
      </c>
      <c r="F19" s="133">
        <f>SV_SO_1819_1a!F19/SV_SO_1819_1a!$H19*100</f>
        <v>1.4025033931533706</v>
      </c>
      <c r="G19" s="133">
        <f>SV_SO_1819_1a!G19/SV_SO_1819_1a!$H19*100</f>
        <v>0.06635499924596593</v>
      </c>
      <c r="H19" s="132">
        <f>SV_SO_1819_1a!H19/SV_SO_1819_1a!$H19*100</f>
        <v>100</v>
      </c>
      <c r="I19" s="132">
        <f>SV_SO_1819_1a!I19/SV_SO_1819_1a!$O19*100</f>
        <v>0.02188662727073758</v>
      </c>
      <c r="J19" s="133">
        <f>SV_SO_1819_1a!J19/SV_SO_1819_1a!$O19*100</f>
        <v>1.510177281680893</v>
      </c>
      <c r="K19" s="134">
        <f>SV_SO_1819_1a!K19/SV_SO_1819_1a!$O19*100</f>
        <v>82.57824469249289</v>
      </c>
      <c r="L19" s="133">
        <f>SV_SO_1819_1a!L19/SV_SO_1819_1a!$O19*100</f>
        <v>14.776600068786545</v>
      </c>
      <c r="M19" s="133">
        <f>SV_SO_1819_1a!M19/SV_SO_1819_1a!$O19*100</f>
        <v>1.0786980583434949</v>
      </c>
      <c r="N19" s="133">
        <f>SV_SO_1819_1a!N19/SV_SO_1819_1a!$O19*100</f>
        <v>0.034393271425444766</v>
      </c>
      <c r="O19" s="132">
        <f>SV_SO_1819_1a!O19/SV_SO_1819_1a!$O19*100</f>
        <v>100</v>
      </c>
      <c r="P19" s="132">
        <f>SV_SO_1819_1a!P19/SV_SO_1819_1a!$V19*100</f>
        <v>0.032239245908686175</v>
      </c>
      <c r="Q19" s="133">
        <f>SV_SO_1819_1a!Q19/SV_SO_1819_1a!$V19*100</f>
        <v>1.5766526451533667</v>
      </c>
      <c r="R19" s="132">
        <f>SV_SO_1819_1a!R19/SV_SO_1819_1a!$V19*100</f>
        <v>80.9420000614081</v>
      </c>
      <c r="S19" s="132">
        <f>SV_SO_1819_1a!S19/SV_SO_1819_1a!$V19*100</f>
        <v>16.15493260462403</v>
      </c>
      <c r="T19" s="133">
        <f>SV_SO_1819_1a!T19/SV_SO_1819_1a!$V19*100</f>
        <v>1.2435137707636097</v>
      </c>
      <c r="U19" s="135">
        <f>SV_SO_1819_1a!U19/SV_SO_1819_1a!$V19*100</f>
        <v>0.050661672142221136</v>
      </c>
      <c r="V19" s="132">
        <f>SV_SO_1819_1a!V19/SV_SO_1819_1a!$V19*100</f>
        <v>100</v>
      </c>
    </row>
    <row r="20" spans="1:22" s="111" customFormat="1" ht="12.75">
      <c r="A20" s="141" t="s">
        <v>15</v>
      </c>
      <c r="B20" s="142">
        <f>SV_SO_1819_1a!B20/SV_SO_1819_1a!$H20*100</f>
        <v>0.04033342296316214</v>
      </c>
      <c r="C20" s="143">
        <f>SV_SO_1819_1a!C20/SV_SO_1819_1a!$H20*100</f>
        <v>1.682053120611873</v>
      </c>
      <c r="D20" s="144">
        <f>SV_SO_1819_1a!D20/SV_SO_1819_1a!$H20*100</f>
        <v>80.82967344865705</v>
      </c>
      <c r="E20" s="143">
        <f>SV_SO_1819_1a!E20/SV_SO_1819_1a!$H20*100</f>
        <v>16.16772728630755</v>
      </c>
      <c r="F20" s="143">
        <f>SV_SO_1819_1a!F20/SV_SO_1819_1a!$H20*100</f>
        <v>1.2264348241761525</v>
      </c>
      <c r="G20" s="143">
        <f>SV_SO_1819_1a!G20/SV_SO_1819_1a!$H20*100</f>
        <v>0.05377789728421619</v>
      </c>
      <c r="H20" s="142">
        <f>SV_SO_1819_1a!H20/SV_SO_1819_1a!$H20*100</f>
        <v>100</v>
      </c>
      <c r="I20" s="142">
        <f>SV_SO_1819_1a!I20/SV_SO_1819_1a!$O20*100</f>
        <v>0.019966211027491937</v>
      </c>
      <c r="J20" s="143">
        <f>SV_SO_1819_1a!J20/SV_SO_1819_1a!$O20*100</f>
        <v>1.3945630471509751</v>
      </c>
      <c r="K20" s="144">
        <f>SV_SO_1819_1a!K20/SV_SO_1819_1a!$O20*100</f>
        <v>83.81508216863769</v>
      </c>
      <c r="L20" s="143">
        <f>SV_SO_1819_1a!L20/SV_SO_1819_1a!$O20*100</f>
        <v>13.733681462140993</v>
      </c>
      <c r="M20" s="143">
        <f>SV_SO_1819_1a!M20/SV_SO_1819_1a!$O20*100</f>
        <v>1.0090615880817078</v>
      </c>
      <c r="N20" s="143">
        <f>SV_SO_1819_1a!N20/SV_SO_1819_1a!$O20*100</f>
        <v>0.02764552296114268</v>
      </c>
      <c r="O20" s="142">
        <f>SV_SO_1819_1a!O20/SV_SO_1819_1a!$O20*100</f>
        <v>100</v>
      </c>
      <c r="P20" s="142">
        <f>SV_SO_1819_1a!P20/SV_SO_1819_1a!$V20*100</f>
        <v>0.030291097446460486</v>
      </c>
      <c r="Q20" s="143">
        <f>SV_SO_1819_1a!Q20/SV_SO_1819_1a!$V20*100</f>
        <v>1.5403023051525158</v>
      </c>
      <c r="R20" s="142">
        <f>SV_SO_1819_1a!R20/SV_SO_1819_1a!$V20*100</f>
        <v>82.3016690394693</v>
      </c>
      <c r="S20" s="142">
        <f>SV_SO_1819_1a!S20/SV_SO_1819_1a!$V20*100</f>
        <v>14.967588525732287</v>
      </c>
      <c r="T20" s="143">
        <f>SV_SO_1819_1a!T20/SV_SO_1819_1a!$V20*100</f>
        <v>1.119256050646715</v>
      </c>
      <c r="U20" s="145">
        <f>SV_SO_1819_1a!U20/SV_SO_1819_1a!$V20*100</f>
        <v>0.040892981552721655</v>
      </c>
      <c r="V20" s="142">
        <f>SV_SO_1819_1a!V20/SV_SO_1819_1a!$V20*100</f>
        <v>100</v>
      </c>
    </row>
    <row r="21" spans="2:22" s="112" customFormat="1" ht="12.75">
      <c r="B21" s="137"/>
      <c r="C21" s="138"/>
      <c r="D21" s="139"/>
      <c r="E21" s="138"/>
      <c r="F21" s="138"/>
      <c r="G21" s="138"/>
      <c r="H21" s="137"/>
      <c r="I21" s="137"/>
      <c r="J21" s="138"/>
      <c r="K21" s="139"/>
      <c r="L21" s="138"/>
      <c r="M21" s="138"/>
      <c r="N21" s="138"/>
      <c r="O21" s="137"/>
      <c r="P21" s="137"/>
      <c r="Q21" s="138"/>
      <c r="R21" s="137"/>
      <c r="S21" s="137"/>
      <c r="T21" s="138"/>
      <c r="U21" s="140"/>
      <c r="V21" s="137"/>
    </row>
    <row r="22" spans="1:22" ht="12.75">
      <c r="A22" s="111" t="s">
        <v>16</v>
      </c>
      <c r="B22" s="137"/>
      <c r="C22" s="138"/>
      <c r="D22" s="139"/>
      <c r="E22" s="138"/>
      <c r="F22" s="138"/>
      <c r="G22" s="138"/>
      <c r="H22" s="137"/>
      <c r="I22" s="137"/>
      <c r="J22" s="138"/>
      <c r="K22" s="139"/>
      <c r="L22" s="138"/>
      <c r="M22" s="138"/>
      <c r="N22" s="138"/>
      <c r="O22" s="137"/>
      <c r="P22" s="137"/>
      <c r="Q22" s="138"/>
      <c r="R22" s="137"/>
      <c r="S22" s="137"/>
      <c r="T22" s="138"/>
      <c r="U22" s="140"/>
      <c r="V22" s="137"/>
    </row>
    <row r="23" spans="1:22" ht="12.75">
      <c r="A23" s="101" t="s">
        <v>13</v>
      </c>
      <c r="B23" s="137"/>
      <c r="C23" s="138"/>
      <c r="D23" s="139"/>
      <c r="E23" s="138"/>
      <c r="F23" s="138"/>
      <c r="G23" s="138"/>
      <c r="H23" s="137"/>
      <c r="I23" s="137"/>
      <c r="J23" s="138"/>
      <c r="K23" s="139"/>
      <c r="L23" s="138"/>
      <c r="M23" s="138"/>
      <c r="N23" s="138"/>
      <c r="O23" s="137"/>
      <c r="P23" s="137"/>
      <c r="Q23" s="138"/>
      <c r="R23" s="137"/>
      <c r="S23" s="137"/>
      <c r="T23" s="138"/>
      <c r="U23" s="140"/>
      <c r="V23" s="137"/>
    </row>
    <row r="24" spans="1:22" ht="12.75">
      <c r="A24" s="212" t="s">
        <v>61</v>
      </c>
      <c r="B24" s="128">
        <f>SV_SO_1819_1a!B24/SV_SO_1819_1a!$H24*100</f>
        <v>0.033211557622052475</v>
      </c>
      <c r="C24" s="129">
        <f>SV_SO_1819_1a!C24/SV_SO_1819_1a!$H24*100</f>
        <v>3.0753902358020593</v>
      </c>
      <c r="D24" s="130">
        <f>SV_SO_1819_1a!D24/SV_SO_1819_1a!$H24*100</f>
        <v>87.05413483892394</v>
      </c>
      <c r="E24" s="129">
        <f>SV_SO_1819_1a!E24/SV_SO_1819_1a!$H24*100</f>
        <v>8.774493523746264</v>
      </c>
      <c r="F24" s="129">
        <f>SV_SO_1819_1a!F24/SV_SO_1819_1a!$H24*100</f>
        <v>0.9897044171371638</v>
      </c>
      <c r="G24" s="129">
        <f>SV_SO_1819_1a!G24/SV_SO_1819_1a!$H24*100</f>
        <v>0.07306542676851543</v>
      </c>
      <c r="H24" s="128">
        <f>SV_SO_1819_1a!H24/SV_SO_1819_1a!$H24*100</f>
        <v>100</v>
      </c>
      <c r="I24" s="128">
        <f>SV_SO_1819_1a!I24/SV_SO_1819_1a!$O24*100</f>
        <v>0.02182334006219652</v>
      </c>
      <c r="J24" s="129">
        <f>SV_SO_1819_1a!J24/SV_SO_1819_1a!$O24*100</f>
        <v>2.4714932620437557</v>
      </c>
      <c r="K24" s="130">
        <f>SV_SO_1819_1a!K24/SV_SO_1819_1a!$O24*100</f>
        <v>89.2629166893993</v>
      </c>
      <c r="L24" s="129">
        <f>SV_SO_1819_1a!L24/SV_SO_1819_1a!$O24*100</f>
        <v>7.349009765944678</v>
      </c>
      <c r="M24" s="129">
        <f>SV_SO_1819_1a!M24/SV_SO_1819_1a!$O24*100</f>
        <v>0.8020077472857221</v>
      </c>
      <c r="N24" s="129">
        <f>SV_SO_1819_1a!N24/SV_SO_1819_1a!$O24*100</f>
        <v>0.0927491952643352</v>
      </c>
      <c r="O24" s="128">
        <f>SV_SO_1819_1a!O24/SV_SO_1819_1a!$O24*100</f>
        <v>100</v>
      </c>
      <c r="P24" s="128">
        <f>SV_SO_1819_1a!P24/SV_SO_1819_1a!$V24*100</f>
        <v>0.026959022286125088</v>
      </c>
      <c r="Q24" s="129">
        <f>SV_SO_1819_1a!Q24/SV_SO_1819_1a!$V24*100</f>
        <v>2.743829379343398</v>
      </c>
      <c r="R24" s="128">
        <f>SV_SO_1819_1a!R24/SV_SO_1819_1a!$V24*100</f>
        <v>88.26683441169423</v>
      </c>
      <c r="S24" s="128">
        <f>SV_SO_1819_1a!S24/SV_SO_1819_1a!$V24*100</f>
        <v>7.991852384375749</v>
      </c>
      <c r="T24" s="129">
        <f>SV_SO_1819_1a!T24/SV_SO_1819_1a!$V24*100</f>
        <v>0.8866522885214475</v>
      </c>
      <c r="U24" s="131">
        <f>SV_SO_1819_1a!U24/SV_SO_1819_1a!$V24*100</f>
        <v>0.08387251377905584</v>
      </c>
      <c r="V24" s="128">
        <f>SV_SO_1819_1a!V24/SV_SO_1819_1a!$V24*100</f>
        <v>100</v>
      </c>
    </row>
    <row r="25" spans="1:22" ht="12.75">
      <c r="A25" s="212" t="s">
        <v>63</v>
      </c>
      <c r="B25" s="128">
        <f>SV_SO_1819_1a!B25/SV_SO_1819_1a!$H25*100</f>
        <v>0</v>
      </c>
      <c r="C25" s="146">
        <f>SV_SO_1819_1a!C25/SV_SO_1819_1a!$H25*100</f>
        <v>0.34929681036860005</v>
      </c>
      <c r="D25" s="130">
        <f>SV_SO_1819_1a!D25/SV_SO_1819_1a!$H25*100</f>
        <v>71.24735729386892</v>
      </c>
      <c r="E25" s="146">
        <f>SV_SO_1819_1a!E25/SV_SO_1819_1a!$H25*100</f>
        <v>23.08116554830407</v>
      </c>
      <c r="F25" s="146">
        <f>SV_SO_1819_1a!F25/SV_SO_1819_1a!$H25*100</f>
        <v>4.8258111958819745</v>
      </c>
      <c r="G25" s="146">
        <f>SV_SO_1819_1a!G25/SV_SO_1819_1a!$H25*100</f>
        <v>0.4963691515764317</v>
      </c>
      <c r="H25" s="128">
        <f>SV_SO_1819_1a!H25/SV_SO_1819_1a!$H25*100</f>
        <v>100</v>
      </c>
      <c r="I25" s="128">
        <f>SV_SO_1819_1a!I25/SV_SO_1819_1a!$O25*100</f>
        <v>0</v>
      </c>
      <c r="J25" s="146">
        <f>SV_SO_1819_1a!J25/SV_SO_1819_1a!$O25*100</f>
        <v>0.2723735408560311</v>
      </c>
      <c r="K25" s="130">
        <f>SV_SO_1819_1a!K25/SV_SO_1819_1a!$O25*100</f>
        <v>72.69779507133592</v>
      </c>
      <c r="L25" s="146">
        <f>SV_SO_1819_1a!L25/SV_SO_1819_1a!$O25*100</f>
        <v>22.77561608300908</v>
      </c>
      <c r="M25" s="146">
        <f>SV_SO_1819_1a!M25/SV_SO_1819_1a!$O25*100</f>
        <v>3.748378728923476</v>
      </c>
      <c r="N25" s="146">
        <f>SV_SO_1819_1a!N25/SV_SO_1819_1a!$O25*100</f>
        <v>0.5058365758754864</v>
      </c>
      <c r="O25" s="128">
        <f>SV_SO_1819_1a!O25/SV_SO_1819_1a!$O25*100</f>
        <v>100</v>
      </c>
      <c r="P25" s="128">
        <f>SV_SO_1819_1a!P25/SV_SO_1819_1a!$V25*100</f>
        <v>0</v>
      </c>
      <c r="Q25" s="129">
        <f>SV_SO_1819_1a!Q25/SV_SO_1819_1a!$V25*100</f>
        <v>0.31739200602506856</v>
      </c>
      <c r="R25" s="128">
        <f>SV_SO_1819_1a!R25/SV_SO_1819_1a!$V25*100</f>
        <v>71.84894292323418</v>
      </c>
      <c r="S25" s="128">
        <f>SV_SO_1819_1a!S25/SV_SO_1819_1a!$V25*100</f>
        <v>22.954435418796063</v>
      </c>
      <c r="T25" s="129">
        <f>SV_SO_1819_1a!T25/SV_SO_1819_1a!$V25*100</f>
        <v>4.378933778040777</v>
      </c>
      <c r="U25" s="131">
        <f>SV_SO_1819_1a!U25/SV_SO_1819_1a!$V25*100</f>
        <v>0.5002958739039217</v>
      </c>
      <c r="V25" s="128">
        <f>SV_SO_1819_1a!V25/SV_SO_1819_1a!$V25*100</f>
        <v>100</v>
      </c>
    </row>
    <row r="26" spans="1:22" ht="12.75">
      <c r="A26" s="212" t="s">
        <v>62</v>
      </c>
      <c r="B26" s="128">
        <f>SV_SO_1819_1a!B26/SV_SO_1819_1a!$H26*100</f>
        <v>0</v>
      </c>
      <c r="C26" s="146">
        <f>SV_SO_1819_1a!C26/SV_SO_1819_1a!$H26*100</f>
        <v>0.7462686567164178</v>
      </c>
      <c r="D26" s="130">
        <f>SV_SO_1819_1a!D26/SV_SO_1819_1a!$H26*100</f>
        <v>61.19402985074627</v>
      </c>
      <c r="E26" s="146">
        <f>SV_SO_1819_1a!E26/SV_SO_1819_1a!$H26*100</f>
        <v>28.109452736318406</v>
      </c>
      <c r="F26" s="146">
        <f>SV_SO_1819_1a!F26/SV_SO_1819_1a!$H26*100</f>
        <v>7.960199004975125</v>
      </c>
      <c r="G26" s="146">
        <f>SV_SO_1819_1a!G26/SV_SO_1819_1a!$H26*100</f>
        <v>1.9900497512437811</v>
      </c>
      <c r="H26" s="128">
        <f>SV_SO_1819_1a!H26/SV_SO_1819_1a!$H26*100</f>
        <v>100</v>
      </c>
      <c r="I26" s="128">
        <f>SV_SO_1819_1a!I26/SV_SO_1819_1a!$O26*100</f>
        <v>0</v>
      </c>
      <c r="J26" s="146">
        <f>SV_SO_1819_1a!J26/SV_SO_1819_1a!$O26*100</f>
        <v>0.5827505827505828</v>
      </c>
      <c r="K26" s="130">
        <f>SV_SO_1819_1a!K26/SV_SO_1819_1a!$O26*100</f>
        <v>74.35897435897436</v>
      </c>
      <c r="L26" s="146">
        <f>SV_SO_1819_1a!L26/SV_SO_1819_1a!$O26*100</f>
        <v>20.97902097902098</v>
      </c>
      <c r="M26" s="146">
        <f>SV_SO_1819_1a!M26/SV_SO_1819_1a!$O26*100</f>
        <v>3.146853146853147</v>
      </c>
      <c r="N26" s="146">
        <f>SV_SO_1819_1a!N26/SV_SO_1819_1a!$O26*100</f>
        <v>0.9324009324009324</v>
      </c>
      <c r="O26" s="128">
        <f>SV_SO_1819_1a!O26/SV_SO_1819_1a!$O26*100</f>
        <v>100</v>
      </c>
      <c r="P26" s="128">
        <f>SV_SO_1819_1a!P26/SV_SO_1819_1a!$V26*100</f>
        <v>0</v>
      </c>
      <c r="Q26" s="129">
        <f>SV_SO_1819_1a!Q26/SV_SO_1819_1a!$V26*100</f>
        <v>0.6349206349206349</v>
      </c>
      <c r="R26" s="128">
        <f>SV_SO_1819_1a!R26/SV_SO_1819_1a!$V26*100</f>
        <v>70.15873015873015</v>
      </c>
      <c r="S26" s="128">
        <f>SV_SO_1819_1a!S26/SV_SO_1819_1a!$V26*100</f>
        <v>23.253968253968253</v>
      </c>
      <c r="T26" s="129">
        <f>SV_SO_1819_1a!T26/SV_SO_1819_1a!$V26*100</f>
        <v>4.682539682539683</v>
      </c>
      <c r="U26" s="131">
        <f>SV_SO_1819_1a!U26/SV_SO_1819_1a!$V26*100</f>
        <v>1.2698412698412698</v>
      </c>
      <c r="V26" s="128">
        <f>SV_SO_1819_1a!V26/SV_SO_1819_1a!$V26*100</f>
        <v>100</v>
      </c>
    </row>
    <row r="27" spans="1:22" ht="12.75">
      <c r="A27" s="212" t="s">
        <v>64</v>
      </c>
      <c r="B27" s="128">
        <f>SV_SO_1819_1a!B27/SV_SO_1819_1a!$H27*100</f>
        <v>0</v>
      </c>
      <c r="C27" s="146">
        <f>SV_SO_1819_1a!C27/SV_SO_1819_1a!$H27*100</f>
        <v>0.07285443683520326</v>
      </c>
      <c r="D27" s="130">
        <f>SV_SO_1819_1a!D27/SV_SO_1819_1a!$H27*100</f>
        <v>47.98193209966487</v>
      </c>
      <c r="E27" s="146">
        <f>SV_SO_1819_1a!E27/SV_SO_1819_1a!$H27*100</f>
        <v>43.37753169168002</v>
      </c>
      <c r="F27" s="146">
        <f>SV_SO_1819_1a!F27/SV_SO_1819_1a!$H27*100</f>
        <v>7.431152557190733</v>
      </c>
      <c r="G27" s="146">
        <f>SV_SO_1819_1a!G27/SV_SO_1819_1a!$H27*100</f>
        <v>1.1365292146291708</v>
      </c>
      <c r="H27" s="128">
        <f>SV_SO_1819_1a!H27/SV_SO_1819_1a!$H27*100</f>
        <v>100</v>
      </c>
      <c r="I27" s="128">
        <f>SV_SO_1819_1a!I27/SV_SO_1819_1a!$O27*100</f>
        <v>0</v>
      </c>
      <c r="J27" s="146">
        <f>SV_SO_1819_1a!J27/SV_SO_1819_1a!$O27*100</f>
        <v>0.03900916715428126</v>
      </c>
      <c r="K27" s="130">
        <f>SV_SO_1819_1a!K27/SV_SO_1819_1a!$O27*100</f>
        <v>50.8874585527599</v>
      </c>
      <c r="L27" s="146">
        <f>SV_SO_1819_1a!L27/SV_SO_1819_1a!$O27*100</f>
        <v>42.559001365320846</v>
      </c>
      <c r="M27" s="146">
        <f>SV_SO_1819_1a!M27/SV_SO_1819_1a!$O27*100</f>
        <v>5.597815486639361</v>
      </c>
      <c r="N27" s="146">
        <f>SV_SO_1819_1a!N27/SV_SO_1819_1a!$O27*100</f>
        <v>0.9167154281256095</v>
      </c>
      <c r="O27" s="128">
        <f>SV_SO_1819_1a!O27/SV_SO_1819_1a!$O27*100</f>
        <v>100</v>
      </c>
      <c r="P27" s="128">
        <f>SV_SO_1819_1a!P27/SV_SO_1819_1a!$V27*100</f>
        <v>0</v>
      </c>
      <c r="Q27" s="129">
        <f>SV_SO_1819_1a!Q27/SV_SO_1819_1a!$V27*100</f>
        <v>0.05838198498748958</v>
      </c>
      <c r="R27" s="128">
        <f>SV_SO_1819_1a!R27/SV_SO_1819_1a!$V27*100</f>
        <v>49.22435362802335</v>
      </c>
      <c r="S27" s="128">
        <f>SV_SO_1819_1a!S27/SV_SO_1819_1a!$V27*100</f>
        <v>43.027522935779814</v>
      </c>
      <c r="T27" s="129">
        <f>SV_SO_1819_1a!T27/SV_SO_1819_1a!$V27*100</f>
        <v>6.647206005004171</v>
      </c>
      <c r="U27" s="131">
        <f>SV_SO_1819_1a!U27/SV_SO_1819_1a!$V27*100</f>
        <v>1.0425354462051708</v>
      </c>
      <c r="V27" s="128">
        <f>SV_SO_1819_1a!V27/SV_SO_1819_1a!$V27*100</f>
        <v>100</v>
      </c>
    </row>
    <row r="28" spans="1:22" ht="12.75">
      <c r="A28" s="29" t="s">
        <v>1</v>
      </c>
      <c r="B28" s="147">
        <f>SV_SO_1819_1a!B28/SV_SO_1819_1a!$H28*100</f>
        <v>0.015060694599234916</v>
      </c>
      <c r="C28" s="148">
        <f>SV_SO_1819_1a!C28/SV_SO_1819_1a!$H28*100</f>
        <v>1.5331787102021144</v>
      </c>
      <c r="D28" s="149">
        <f>SV_SO_1819_1a!D28/SV_SO_1819_1a!$H28*100</f>
        <v>73.48414108858701</v>
      </c>
      <c r="E28" s="148">
        <f>SV_SO_1819_1a!E28/SV_SO_1819_1a!$H28*100</f>
        <v>20.850025603180818</v>
      </c>
      <c r="F28" s="148">
        <f>SV_SO_1819_1a!F28/SV_SO_1819_1a!$H28*100</f>
        <v>3.662760926533932</v>
      </c>
      <c r="G28" s="148">
        <f>SV_SO_1819_1a!G28/SV_SO_1819_1a!$H28*100</f>
        <v>0.4548329768968945</v>
      </c>
      <c r="H28" s="147">
        <f>SV_SO_1819_1a!H28/SV_SO_1819_1a!$H28*100</f>
        <v>100</v>
      </c>
      <c r="I28" s="147">
        <f>SV_SO_1819_1a!I28/SV_SO_1819_1a!$O28*100</f>
        <v>0.012490632025980514</v>
      </c>
      <c r="J28" s="148">
        <f>SV_SO_1819_1a!J28/SV_SO_1819_1a!$O28*100</f>
        <v>1.5019985011241568</v>
      </c>
      <c r="K28" s="149">
        <f>SV_SO_1819_1a!K28/SV_SO_1819_1a!$O28*100</f>
        <v>78.73157631776168</v>
      </c>
      <c r="L28" s="148">
        <f>SV_SO_1819_1a!L28/SV_SO_1819_1a!$O28*100</f>
        <v>17.06532600549588</v>
      </c>
      <c r="M28" s="148">
        <f>SV_SO_1819_1a!M28/SV_SO_1819_1a!$O28*100</f>
        <v>2.3419935048713465</v>
      </c>
      <c r="N28" s="148">
        <f>SV_SO_1819_1a!N28/SV_SO_1819_1a!$O28*100</f>
        <v>0.3466150387209593</v>
      </c>
      <c r="O28" s="147">
        <f>SV_SO_1819_1a!O28/SV_SO_1819_1a!$O28*100</f>
        <v>100</v>
      </c>
      <c r="P28" s="147">
        <f>SV_SO_1819_1a!P28/SV_SO_1819_1a!$V28*100</f>
        <v>0.013798813302056023</v>
      </c>
      <c r="Q28" s="133">
        <f>SV_SO_1819_1a!Q28/SV_SO_1819_1a!$V28*100</f>
        <v>1.5178694632261627</v>
      </c>
      <c r="R28" s="134">
        <f>SV_SO_1819_1a!R28/SV_SO_1819_1a!$V28*100</f>
        <v>76.06059212241081</v>
      </c>
      <c r="S28" s="133">
        <f>SV_SO_1819_1a!S28/SV_SO_1819_1a!$V28*100</f>
        <v>18.991766708063107</v>
      </c>
      <c r="T28" s="133">
        <f>SV_SO_1819_1a!T28/SV_SO_1819_1a!$V28*100</f>
        <v>3.014274105760238</v>
      </c>
      <c r="U28" s="133">
        <f>SV_SO_1819_1a!U28/SV_SO_1819_1a!$V28*100</f>
        <v>0.40169878723763086</v>
      </c>
      <c r="V28" s="132">
        <f>SV_SO_1819_1a!V28/SV_SO_1819_1a!$V28*100</f>
        <v>100</v>
      </c>
    </row>
    <row r="29" spans="1:22" ht="12.75">
      <c r="A29" s="30" t="s">
        <v>14</v>
      </c>
      <c r="B29" s="88"/>
      <c r="C29" s="89"/>
      <c r="D29" s="90"/>
      <c r="E29" s="89"/>
      <c r="F29" s="89"/>
      <c r="G29" s="89"/>
      <c r="H29" s="88"/>
      <c r="I29" s="88"/>
      <c r="J29" s="89"/>
      <c r="K29" s="90"/>
      <c r="L29" s="89"/>
      <c r="M29" s="89"/>
      <c r="N29" s="89"/>
      <c r="O29" s="88"/>
      <c r="P29" s="88"/>
      <c r="Q29" s="138"/>
      <c r="R29" s="137"/>
      <c r="S29" s="137"/>
      <c r="T29" s="138"/>
      <c r="U29" s="140"/>
      <c r="V29" s="137"/>
    </row>
    <row r="30" spans="1:22" s="112" customFormat="1" ht="12.75">
      <c r="A30" s="212" t="s">
        <v>61</v>
      </c>
      <c r="B30" s="150">
        <f>SV_SO_1819_1a!B30/SV_SO_1819_1a!$H30*100</f>
        <v>0.06318616223047153</v>
      </c>
      <c r="C30" s="151">
        <f>SV_SO_1819_1a!C30/SV_SO_1819_1a!$H30*100</f>
        <v>3.5542216254640233</v>
      </c>
      <c r="D30" s="152">
        <f>SV_SO_1819_1a!D30/SV_SO_1819_1a!$H30*100</f>
        <v>85.98846852539293</v>
      </c>
      <c r="E30" s="151">
        <f>SV_SO_1819_1a!E30/SV_SO_1819_1a!$H30*100</f>
        <v>9.288365847879314</v>
      </c>
      <c r="F30" s="151">
        <f>SV_SO_1819_1a!F30/SV_SO_1819_1a!$H30*100</f>
        <v>1.058368217360398</v>
      </c>
      <c r="G30" s="151">
        <f>SV_SO_1819_1a!G30/SV_SO_1819_1a!$H30*100</f>
        <v>0.04738962167285365</v>
      </c>
      <c r="H30" s="150">
        <f>SV_SO_1819_1a!H30/SV_SO_1819_1a!$H30*100</f>
        <v>100</v>
      </c>
      <c r="I30" s="150">
        <f>SV_SO_1819_1a!I30/SV_SO_1819_1a!$O30*100</f>
        <v>0.037352922866214285</v>
      </c>
      <c r="J30" s="151">
        <f>SV_SO_1819_1a!J30/SV_SO_1819_1a!$O30*100</f>
        <v>2.4839693706032495</v>
      </c>
      <c r="K30" s="152">
        <f>SV_SO_1819_1a!K30/SV_SO_1819_1a!$O30*100</f>
        <v>89.81510303181224</v>
      </c>
      <c r="L30" s="151">
        <f>SV_SO_1819_1a!L30/SV_SO_1819_1a!$O30*100</f>
        <v>7.016124011703916</v>
      </c>
      <c r="M30" s="151">
        <f>SV_SO_1819_1a!M30/SV_SO_1819_1a!$O30*100</f>
        <v>0.6287742015812737</v>
      </c>
      <c r="N30" s="151">
        <f>SV_SO_1819_1a!N30/SV_SO_1819_1a!$O30*100</f>
        <v>0.018676461433107142</v>
      </c>
      <c r="O30" s="150">
        <f>SV_SO_1819_1a!O30/SV_SO_1819_1a!$O30*100</f>
        <v>100</v>
      </c>
      <c r="P30" s="150">
        <f>SV_SO_1819_1a!P30/SV_SO_1819_1a!$V30*100</f>
        <v>0.0487397298426403</v>
      </c>
      <c r="Q30" s="129">
        <f>SV_SO_1819_1a!Q30/SV_SO_1819_1a!$V30*100</f>
        <v>2.9557164740286868</v>
      </c>
      <c r="R30" s="128">
        <f>SV_SO_1819_1a!R30/SV_SO_1819_1a!$V30*100</f>
        <v>88.12839437404261</v>
      </c>
      <c r="S30" s="128">
        <f>SV_SO_1819_1a!S30/SV_SO_1819_1a!$V30*100</f>
        <v>8.01768555911433</v>
      </c>
      <c r="T30" s="129">
        <f>SV_SO_1819_1a!T30/SV_SO_1819_1a!$V30*100</f>
        <v>0.8181311795014622</v>
      </c>
      <c r="U30" s="131">
        <f>SV_SO_1819_1a!U30/SV_SO_1819_1a!$V30*100</f>
        <v>0.03133268347026877</v>
      </c>
      <c r="V30" s="128">
        <f>SV_SO_1819_1a!V30/SV_SO_1819_1a!$V30*100</f>
        <v>100</v>
      </c>
    </row>
    <row r="31" spans="1:22" ht="12.75">
      <c r="A31" s="212" t="s">
        <v>63</v>
      </c>
      <c r="B31" s="150">
        <f>SV_SO_1819_1a!B31/SV_SO_1819_1a!$H31*100</f>
        <v>0</v>
      </c>
      <c r="C31" s="153">
        <f>SV_SO_1819_1a!C31/SV_SO_1819_1a!$H31*100</f>
        <v>0.46208208752378366</v>
      </c>
      <c r="D31" s="152">
        <f>SV_SO_1819_1a!D31/SV_SO_1819_1a!$H31*100</f>
        <v>67.4005617468515</v>
      </c>
      <c r="E31" s="153">
        <f>SV_SO_1819_1a!E31/SV_SO_1819_1a!$H31*100</f>
        <v>25.940019932952797</v>
      </c>
      <c r="F31" s="153">
        <f>SV_SO_1819_1a!F31/SV_SO_1819_1a!$H31*100</f>
        <v>5.544985050285404</v>
      </c>
      <c r="G31" s="153">
        <f>SV_SO_1819_1a!G31/SV_SO_1819_1a!$H31*100</f>
        <v>0.6523511823865181</v>
      </c>
      <c r="H31" s="150">
        <f>SV_SO_1819_1a!H31/SV_SO_1819_1a!$H31*100</f>
        <v>100</v>
      </c>
      <c r="I31" s="150">
        <f>SV_SO_1819_1a!I31/SV_SO_1819_1a!$O31*100</f>
        <v>0.012626262626262626</v>
      </c>
      <c r="J31" s="153">
        <f>SV_SO_1819_1a!J31/SV_SO_1819_1a!$O31*100</f>
        <v>0.25252525252525254</v>
      </c>
      <c r="K31" s="152">
        <f>SV_SO_1819_1a!K31/SV_SO_1819_1a!$O31*100</f>
        <v>71.38888888888889</v>
      </c>
      <c r="L31" s="153">
        <f>SV_SO_1819_1a!L31/SV_SO_1819_1a!$O31*100</f>
        <v>23.446969696969695</v>
      </c>
      <c r="M31" s="153">
        <f>SV_SO_1819_1a!M31/SV_SO_1819_1a!$O31*100</f>
        <v>4.393939393939394</v>
      </c>
      <c r="N31" s="153">
        <f>SV_SO_1819_1a!N31/SV_SO_1819_1a!$O31*100</f>
        <v>0.5050505050505051</v>
      </c>
      <c r="O31" s="150">
        <f>SV_SO_1819_1a!O31/SV_SO_1819_1a!$O31*100</f>
        <v>100</v>
      </c>
      <c r="P31" s="150">
        <f>SV_SO_1819_1a!P31/SV_SO_1819_1a!$V31*100</f>
        <v>0.005275096270506936</v>
      </c>
      <c r="Q31" s="129">
        <f>SV_SO_1819_1a!Q31/SV_SO_1819_1a!$V31*100</f>
        <v>0.37453183520599254</v>
      </c>
      <c r="R31" s="128">
        <f>SV_SO_1819_1a!R31/SV_SO_1819_1a!$V31*100</f>
        <v>69.06683546974732</v>
      </c>
      <c r="S31" s="128">
        <f>SV_SO_1819_1a!S31/SV_SO_1819_1a!$V31*100</f>
        <v>24.89845439679274</v>
      </c>
      <c r="T31" s="129">
        <f>SV_SO_1819_1a!T31/SV_SO_1819_1a!$V31*100</f>
        <v>5.064092419686659</v>
      </c>
      <c r="U31" s="131">
        <f>SV_SO_1819_1a!U31/SV_SO_1819_1a!$V31*100</f>
        <v>0.590810782296777</v>
      </c>
      <c r="V31" s="128">
        <f>SV_SO_1819_1a!V31/SV_SO_1819_1a!$V31*100</f>
        <v>100</v>
      </c>
    </row>
    <row r="32" spans="1:22" ht="12.75">
      <c r="A32" s="212" t="s">
        <v>62</v>
      </c>
      <c r="B32" s="150">
        <f>SV_SO_1819_1a!B32/SV_SO_1819_1a!$H32*100</f>
        <v>0</v>
      </c>
      <c r="C32" s="153">
        <f>SV_SO_1819_1a!C32/SV_SO_1819_1a!$H32*100</f>
        <v>1.89873417721519</v>
      </c>
      <c r="D32" s="152">
        <f>SV_SO_1819_1a!D32/SV_SO_1819_1a!$H32*100</f>
        <v>55.27426160337553</v>
      </c>
      <c r="E32" s="153">
        <f>SV_SO_1819_1a!E32/SV_SO_1819_1a!$H32*100</f>
        <v>31.856540084388186</v>
      </c>
      <c r="F32" s="153">
        <f>SV_SO_1819_1a!F32/SV_SO_1819_1a!$H32*100</f>
        <v>9.49367088607595</v>
      </c>
      <c r="G32" s="153">
        <f>SV_SO_1819_1a!G32/SV_SO_1819_1a!$H32*100</f>
        <v>1.4767932489451476</v>
      </c>
      <c r="H32" s="150">
        <f>SV_SO_1819_1a!H32/SV_SO_1819_1a!$H32*100</f>
        <v>100</v>
      </c>
      <c r="I32" s="150">
        <f>SV_SO_1819_1a!I32/SV_SO_1819_1a!$O32*100</f>
        <v>0.11025358324145534</v>
      </c>
      <c r="J32" s="153">
        <f>SV_SO_1819_1a!J32/SV_SO_1819_1a!$O32*100</f>
        <v>0.5512679162072767</v>
      </c>
      <c r="K32" s="152">
        <f>SV_SO_1819_1a!K32/SV_SO_1819_1a!$O32*100</f>
        <v>68.35722160970231</v>
      </c>
      <c r="L32" s="153">
        <f>SV_SO_1819_1a!L32/SV_SO_1819_1a!$O32*100</f>
        <v>24.807056229327454</v>
      </c>
      <c r="M32" s="153">
        <f>SV_SO_1819_1a!M32/SV_SO_1819_1a!$O32*100</f>
        <v>5.2921719955898565</v>
      </c>
      <c r="N32" s="153">
        <f>SV_SO_1819_1a!N32/SV_SO_1819_1a!$O32*100</f>
        <v>0.8820286659316428</v>
      </c>
      <c r="O32" s="150">
        <f>SV_SO_1819_1a!O32/SV_SO_1819_1a!$O32*100</f>
        <v>100</v>
      </c>
      <c r="P32" s="150">
        <f>SV_SO_1819_1a!P32/SV_SO_1819_1a!$V32*100</f>
        <v>0.0724112961622013</v>
      </c>
      <c r="Q32" s="129">
        <f>SV_SO_1819_1a!Q32/SV_SO_1819_1a!$V32*100</f>
        <v>1.0137581462708183</v>
      </c>
      <c r="R32" s="128">
        <f>SV_SO_1819_1a!R32/SV_SO_1819_1a!$V32*100</f>
        <v>63.86676321506155</v>
      </c>
      <c r="S32" s="128">
        <f>SV_SO_1819_1a!S32/SV_SO_1819_1a!$V32*100</f>
        <v>27.226647356987687</v>
      </c>
      <c r="T32" s="129">
        <f>SV_SO_1819_1a!T32/SV_SO_1819_1a!$V32*100</f>
        <v>6.7342505430847215</v>
      </c>
      <c r="U32" s="131">
        <f>SV_SO_1819_1a!U32/SV_SO_1819_1a!$V32*100</f>
        <v>1.0861694424330195</v>
      </c>
      <c r="V32" s="128">
        <f>SV_SO_1819_1a!V32/SV_SO_1819_1a!$V32*100</f>
        <v>100</v>
      </c>
    </row>
    <row r="33" spans="1:22" ht="12.75">
      <c r="A33" s="212" t="s">
        <v>64</v>
      </c>
      <c r="B33" s="150">
        <f>SV_SO_1819_1a!B33/SV_SO_1819_1a!$H33*100</f>
        <v>0</v>
      </c>
      <c r="C33" s="153">
        <f>SV_SO_1819_1a!C33/SV_SO_1819_1a!$H33*100</f>
        <v>0.07381163271331562</v>
      </c>
      <c r="D33" s="152">
        <f>SV_SO_1819_1a!D33/SV_SO_1819_1a!$H33*100</f>
        <v>44.68556244464128</v>
      </c>
      <c r="E33" s="153">
        <f>SV_SO_1819_1a!E33/SV_SO_1819_1a!$H33*100</f>
        <v>44.36079126070268</v>
      </c>
      <c r="F33" s="153">
        <f>SV_SO_1819_1a!F33/SV_SO_1819_1a!$H33*100</f>
        <v>9.551225273103041</v>
      </c>
      <c r="G33" s="153">
        <f>SV_SO_1819_1a!G33/SV_SO_1819_1a!$H33*100</f>
        <v>1.328609388839681</v>
      </c>
      <c r="H33" s="150">
        <f>SV_SO_1819_1a!H33/SV_SO_1819_1a!$H33*100</f>
        <v>100</v>
      </c>
      <c r="I33" s="150">
        <f>SV_SO_1819_1a!I33/SV_SO_1819_1a!$O33*100</f>
        <v>0</v>
      </c>
      <c r="J33" s="153">
        <f>SV_SO_1819_1a!J33/SV_SO_1819_1a!$O33*100</f>
        <v>0.038131553860819824</v>
      </c>
      <c r="K33" s="152">
        <f>SV_SO_1819_1a!K33/SV_SO_1819_1a!$O33*100</f>
        <v>47.75977121067683</v>
      </c>
      <c r="L33" s="153">
        <f>SV_SO_1819_1a!L33/SV_SO_1819_1a!$O33*100</f>
        <v>44.30886558627264</v>
      </c>
      <c r="M33" s="153">
        <f>SV_SO_1819_1a!M33/SV_SO_1819_1a!$O33*100</f>
        <v>7.092469018112488</v>
      </c>
      <c r="N33" s="153">
        <f>SV_SO_1819_1a!N33/SV_SO_1819_1a!$O33*100</f>
        <v>0.8007626310772163</v>
      </c>
      <c r="O33" s="150">
        <f>SV_SO_1819_1a!O33/SV_SO_1819_1a!$O33*100</f>
        <v>100</v>
      </c>
      <c r="P33" s="150">
        <f>SV_SO_1819_1a!P33/SV_SO_1819_1a!$V33*100</f>
        <v>0</v>
      </c>
      <c r="Q33" s="129">
        <f>SV_SO_1819_1a!Q33/SV_SO_1819_1a!$V33*100</f>
        <v>0.05824111822947001</v>
      </c>
      <c r="R33" s="128">
        <f>SV_SO_1819_1a!R33/SV_SO_1819_1a!$V33*100</f>
        <v>46.027123720775435</v>
      </c>
      <c r="S33" s="128">
        <f>SV_SO_1819_1a!S33/SV_SO_1819_1a!$V33*100</f>
        <v>44.338131292120806</v>
      </c>
      <c r="T33" s="129">
        <f>SV_SO_1819_1a!T33/SV_SO_1819_1a!$V33*100</f>
        <v>8.47824278226142</v>
      </c>
      <c r="U33" s="131">
        <f>SV_SO_1819_1a!U33/SV_SO_1819_1a!$V33*100</f>
        <v>1.0982610866128628</v>
      </c>
      <c r="V33" s="128">
        <f>SV_SO_1819_1a!V33/SV_SO_1819_1a!$V33*100</f>
        <v>100</v>
      </c>
    </row>
    <row r="34" spans="1:22" ht="12.75">
      <c r="A34" s="29" t="s">
        <v>1</v>
      </c>
      <c r="B34" s="147">
        <f>SV_SO_1819_1a!B34/SV_SO_1819_1a!$H34*100</f>
        <v>0.025851483228850256</v>
      </c>
      <c r="C34" s="148">
        <f>SV_SO_1819_1a!C34/SV_SO_1819_1a!$H34*100</f>
        <v>1.6641892328572352</v>
      </c>
      <c r="D34" s="149">
        <f>SV_SO_1819_1a!D34/SV_SO_1819_1a!$H34*100</f>
        <v>69.84747624894977</v>
      </c>
      <c r="E34" s="148">
        <f>SV_SO_1819_1a!E34/SV_SO_1819_1a!$H34*100</f>
        <v>23.2501777289472</v>
      </c>
      <c r="F34" s="148">
        <f>SV_SO_1819_1a!F34/SV_SO_1819_1a!$H34*100</f>
        <v>4.646804110385833</v>
      </c>
      <c r="G34" s="148">
        <f>SV_SO_1819_1a!G34/SV_SO_1819_1a!$H34*100</f>
        <v>0.5655011956310994</v>
      </c>
      <c r="H34" s="147">
        <f>SV_SO_1819_1a!H34/SV_SO_1819_1a!$H34*100</f>
        <v>100</v>
      </c>
      <c r="I34" s="147">
        <f>SV_SO_1819_1a!I34/SV_SO_1819_1a!$O34*100</f>
        <v>0.026547204247552678</v>
      </c>
      <c r="J34" s="148">
        <f>SV_SO_1819_1a!J34/SV_SO_1819_1a!$O34*100</f>
        <v>1.41363862618218</v>
      </c>
      <c r="K34" s="149">
        <f>SV_SO_1819_1a!K34/SV_SO_1819_1a!$O34*100</f>
        <v>77.00680272108843</v>
      </c>
      <c r="L34" s="148">
        <f>SV_SO_1819_1a!L34/SV_SO_1819_1a!$O34*100</f>
        <v>18.360710137713625</v>
      </c>
      <c r="M34" s="148">
        <f>SV_SO_1819_1a!M34/SV_SO_1819_1a!$O34*100</f>
        <v>2.88369006139041</v>
      </c>
      <c r="N34" s="148">
        <f>SV_SO_1819_1a!N34/SV_SO_1819_1a!$O34*100</f>
        <v>0.30861124937779993</v>
      </c>
      <c r="O34" s="147">
        <f>SV_SO_1819_1a!O34/SV_SO_1819_1a!$O34*100</f>
        <v>100</v>
      </c>
      <c r="P34" s="147">
        <f>SV_SO_1819_1a!P34/SV_SO_1819_1a!$V34*100</f>
        <v>0.026194725037245622</v>
      </c>
      <c r="Q34" s="133">
        <f>SV_SO_1819_1a!Q34/SV_SO_1819_1a!$V34*100</f>
        <v>1.5405772662530082</v>
      </c>
      <c r="R34" s="134">
        <f>SV_SO_1819_1a!R34/SV_SO_1819_1a!$V34*100</f>
        <v>73.37961068089913</v>
      </c>
      <c r="S34" s="133">
        <f>SV_SO_1819_1a!S34/SV_SO_1819_1a!$V34*100</f>
        <v>20.837903767128896</v>
      </c>
      <c r="T34" s="133">
        <f>SV_SO_1819_1a!T34/SV_SO_1819_1a!$V34*100</f>
        <v>3.776951916307854</v>
      </c>
      <c r="U34" s="133">
        <f>SV_SO_1819_1a!U34/SV_SO_1819_1a!$V34*100</f>
        <v>0.43876164437386417</v>
      </c>
      <c r="V34" s="132">
        <f>SV_SO_1819_1a!V34/SV_SO_1819_1a!$V34*100</f>
        <v>100</v>
      </c>
    </row>
    <row r="35" spans="1:22" s="157" customFormat="1" ht="12.75">
      <c r="A35" s="141" t="s">
        <v>17</v>
      </c>
      <c r="B35" s="154">
        <f>SV_SO_1819_1a!B35/SV_SO_1819_1a!$H35*100</f>
        <v>0.02026658352170863</v>
      </c>
      <c r="C35" s="155">
        <f>SV_SO_1819_1a!C35/SV_SO_1819_1a!$H35*100</f>
        <v>1.5963831943253566</v>
      </c>
      <c r="D35" s="156">
        <f>SV_SO_1819_1a!D35/SV_SO_1819_1a!$H35*100</f>
        <v>71.72967495517966</v>
      </c>
      <c r="E35" s="155">
        <f>SV_SO_1819_1a!E35/SV_SO_1819_1a!$H35*100</f>
        <v>22.007950736612365</v>
      </c>
      <c r="F35" s="155">
        <f>SV_SO_1819_1a!F35/SV_SO_1819_1a!$H35*100</f>
        <v>4.137500974354976</v>
      </c>
      <c r="G35" s="155">
        <f>SV_SO_1819_1a!G35/SV_SO_1819_1a!$H35*100</f>
        <v>0.5082235560059241</v>
      </c>
      <c r="H35" s="154">
        <f>SV_SO_1819_1a!H35/SV_SO_1819_1a!$H35*100</f>
        <v>100</v>
      </c>
      <c r="I35" s="154">
        <f>SV_SO_1819_1a!I35/SV_SO_1819_1a!$O35*100</f>
        <v>0.019305329879824324</v>
      </c>
      <c r="J35" s="155">
        <f>SV_SO_1819_1a!J35/SV_SO_1819_1a!$O35*100</f>
        <v>1.4591611834167217</v>
      </c>
      <c r="K35" s="156">
        <f>SV_SO_1819_1a!K35/SV_SO_1819_1a!$O35*100</f>
        <v>77.89539728760116</v>
      </c>
      <c r="L35" s="155">
        <f>SV_SO_1819_1a!L35/SV_SO_1819_1a!$O35*100</f>
        <v>17.69333483485899</v>
      </c>
      <c r="M35" s="155">
        <f>SV_SO_1819_1a!M35/SV_SO_1819_1a!$O35*100</f>
        <v>2.604610756286298</v>
      </c>
      <c r="N35" s="155">
        <f>SV_SO_1819_1a!N35/SV_SO_1819_1a!$O35*100</f>
        <v>0.32819060795701344</v>
      </c>
      <c r="O35" s="154">
        <f>SV_SO_1819_1a!O35/SV_SO_1819_1a!$O35*100</f>
        <v>100</v>
      </c>
      <c r="P35" s="154">
        <f>SV_SO_1819_1a!P35/SV_SO_1819_1a!$V35*100</f>
        <v>0.01979351406131239</v>
      </c>
      <c r="Q35" s="143">
        <f>SV_SO_1819_1a!Q35/SV_SO_1819_1a!$V35*100</f>
        <v>1.5288510260957688</v>
      </c>
      <c r="R35" s="142">
        <f>SV_SO_1819_1a!R35/SV_SO_1819_1a!$V35*100</f>
        <v>74.76406131238915</v>
      </c>
      <c r="S35" s="142">
        <f>SV_SO_1819_1a!S35/SV_SO_1819_1a!$V35*100</f>
        <v>19.884564225994424</v>
      </c>
      <c r="T35" s="143">
        <f>SV_SO_1819_1a!T35/SV_SO_1819_1a!$V35*100</f>
        <v>3.383107423359514</v>
      </c>
      <c r="U35" s="145">
        <f>SV_SO_1819_1a!U35/SV_SO_1819_1a!$V35*100</f>
        <v>0.41962249809982266</v>
      </c>
      <c r="V35" s="142">
        <f>SV_SO_1819_1a!V35/SV_SO_1819_1a!$V35*100</f>
        <v>100</v>
      </c>
    </row>
    <row r="36" spans="2:22" s="112" customFormat="1" ht="12.75">
      <c r="B36" s="88"/>
      <c r="C36" s="89"/>
      <c r="D36" s="90"/>
      <c r="E36" s="89"/>
      <c r="F36" s="89"/>
      <c r="G36" s="89"/>
      <c r="H36" s="88"/>
      <c r="I36" s="88"/>
      <c r="J36" s="89"/>
      <c r="K36" s="90"/>
      <c r="L36" s="89"/>
      <c r="M36" s="89"/>
      <c r="N36" s="89"/>
      <c r="O36" s="88"/>
      <c r="P36" s="88"/>
      <c r="Q36" s="138"/>
      <c r="R36" s="137"/>
      <c r="S36" s="137"/>
      <c r="T36" s="138"/>
      <c r="U36" s="140"/>
      <c r="V36" s="137"/>
    </row>
    <row r="37" spans="1:22" ht="12.75">
      <c r="A37" s="111" t="s">
        <v>18</v>
      </c>
      <c r="B37" s="88"/>
      <c r="C37" s="89"/>
      <c r="D37" s="90"/>
      <c r="E37" s="89"/>
      <c r="F37" s="89"/>
      <c r="G37" s="89"/>
      <c r="H37" s="88"/>
      <c r="I37" s="88"/>
      <c r="J37" s="89"/>
      <c r="K37" s="90"/>
      <c r="L37" s="89"/>
      <c r="M37" s="89"/>
      <c r="N37" s="89"/>
      <c r="O37" s="88"/>
      <c r="P37" s="88"/>
      <c r="Q37" s="138"/>
      <c r="R37" s="137"/>
      <c r="S37" s="137"/>
      <c r="T37" s="138"/>
      <c r="U37" s="140"/>
      <c r="V37" s="137"/>
    </row>
    <row r="38" spans="1:22" ht="12.75">
      <c r="A38" s="101" t="s">
        <v>13</v>
      </c>
      <c r="B38" s="88"/>
      <c r="C38" s="89"/>
      <c r="D38" s="90"/>
      <c r="E38" s="89"/>
      <c r="F38" s="89"/>
      <c r="G38" s="89"/>
      <c r="H38" s="88"/>
      <c r="I38" s="88"/>
      <c r="J38" s="89"/>
      <c r="K38" s="90"/>
      <c r="L38" s="89"/>
      <c r="M38" s="89"/>
      <c r="N38" s="89"/>
      <c r="O38" s="88"/>
      <c r="P38" s="88"/>
      <c r="Q38" s="138"/>
      <c r="R38" s="137"/>
      <c r="S38" s="137"/>
      <c r="T38" s="138"/>
      <c r="U38" s="140"/>
      <c r="V38" s="137"/>
    </row>
    <row r="39" spans="1:22" s="112" customFormat="1" ht="12.75">
      <c r="A39" s="212" t="s">
        <v>61</v>
      </c>
      <c r="B39" s="150">
        <f>SV_SO_1819_1a!B39/SV_SO_1819_1a!$H39*100</f>
        <v>0.09934073873385714</v>
      </c>
      <c r="C39" s="151">
        <f>SV_SO_1819_1a!C39/SV_SO_1819_1a!$H39*100</f>
        <v>3.196965591980493</v>
      </c>
      <c r="D39" s="152">
        <f>SV_SO_1819_1a!D39/SV_SO_1819_1a!$H39*100</f>
        <v>82.6695565790662</v>
      </c>
      <c r="E39" s="151">
        <f>SV_SO_1819_1a!E39/SV_SO_1819_1a!$H39*100</f>
        <v>12.336313555495348</v>
      </c>
      <c r="F39" s="151">
        <f>SV_SO_1819_1a!F39/SV_SO_1819_1a!$H39*100</f>
        <v>1.5623588909961166</v>
      </c>
      <c r="G39" s="151">
        <f>SV_SO_1819_1a!G39/SV_SO_1819_1a!$H39*100</f>
        <v>0.135464643727987</v>
      </c>
      <c r="H39" s="150">
        <f>SV_SO_1819_1a!H39/SV_SO_1819_1a!$H39*100</f>
        <v>100</v>
      </c>
      <c r="I39" s="150">
        <f>SV_SO_1819_1a!I39/SV_SO_1819_1a!$O39*100</f>
        <v>0.06252605252188412</v>
      </c>
      <c r="J39" s="151">
        <f>SV_SO_1819_1a!J39/SV_SO_1819_1a!$O39*100</f>
        <v>2.459358065860775</v>
      </c>
      <c r="K39" s="152">
        <f>SV_SO_1819_1a!K39/SV_SO_1819_1a!$O39*100</f>
        <v>88.39099624843685</v>
      </c>
      <c r="L39" s="151">
        <f>SV_SO_1819_1a!L39/SV_SO_1819_1a!$O39*100</f>
        <v>7.975545366124774</v>
      </c>
      <c r="M39" s="151">
        <f>SV_SO_1819_1a!M39/SV_SO_1819_1a!$O39*100</f>
        <v>0.9795748228428512</v>
      </c>
      <c r="N39" s="151">
        <f>SV_SO_1819_1a!N39/SV_SO_1819_1a!$O39*100</f>
        <v>0.13199944421286647</v>
      </c>
      <c r="O39" s="150">
        <f>SV_SO_1819_1a!O39/SV_SO_1819_1a!$O39*100</f>
        <v>100</v>
      </c>
      <c r="P39" s="150">
        <f>SV_SO_1819_1a!P39/SV_SO_1819_1a!$V39*100</f>
        <v>0.07853300349471865</v>
      </c>
      <c r="Q39" s="129">
        <f>SV_SO_1819_1a!Q39/SV_SO_1819_1a!$V39*100</f>
        <v>2.7800683237130404</v>
      </c>
      <c r="R39" s="128">
        <f>SV_SO_1819_1a!R39/SV_SO_1819_1a!$V39*100</f>
        <v>85.903325872698</v>
      </c>
      <c r="S39" s="128">
        <f>SV_SO_1819_1a!S39/SV_SO_1819_1a!$V39*100</f>
        <v>9.871598539286135</v>
      </c>
      <c r="T39" s="129">
        <f>SV_SO_1819_1a!T39/SV_SO_1819_1a!$V39*100</f>
        <v>1.232968154867083</v>
      </c>
      <c r="U39" s="131">
        <f>SV_SO_1819_1a!U39/SV_SO_1819_1a!$V39*100</f>
        <v>0.13350610594102172</v>
      </c>
      <c r="V39" s="128">
        <f>SV_SO_1819_1a!V39/SV_SO_1819_1a!$V39*100</f>
        <v>100</v>
      </c>
    </row>
    <row r="40" spans="1:22" ht="12.75">
      <c r="A40" s="212" t="s">
        <v>63</v>
      </c>
      <c r="B40" s="150">
        <f>SV_SO_1819_1a!B40/SV_SO_1819_1a!$H40*100</f>
        <v>0</v>
      </c>
      <c r="C40" s="153">
        <f>SV_SO_1819_1a!C40/SV_SO_1819_1a!$H40*100</f>
        <v>0.45425048669695006</v>
      </c>
      <c r="D40" s="152">
        <f>SV_SO_1819_1a!D40/SV_SO_1819_1a!$H40*100</f>
        <v>61.45360155743024</v>
      </c>
      <c r="E40" s="153">
        <f>SV_SO_1819_1a!E40/SV_SO_1819_1a!$H40*100</f>
        <v>28.999026606099935</v>
      </c>
      <c r="F40" s="153">
        <f>SV_SO_1819_1a!F40/SV_SO_1819_1a!$H40*100</f>
        <v>7.600584036340038</v>
      </c>
      <c r="G40" s="153">
        <f>SV_SO_1819_1a!G40/SV_SO_1819_1a!$H40*100</f>
        <v>1.4925373134328357</v>
      </c>
      <c r="H40" s="150">
        <f>SV_SO_1819_1a!H40/SV_SO_1819_1a!$H40*100</f>
        <v>100</v>
      </c>
      <c r="I40" s="150">
        <f>SV_SO_1819_1a!I40/SV_SO_1819_1a!$O40*100</f>
        <v>0</v>
      </c>
      <c r="J40" s="153">
        <f>SV_SO_1819_1a!J40/SV_SO_1819_1a!$O40*100</f>
        <v>0.3603406857392444</v>
      </c>
      <c r="K40" s="152">
        <f>SV_SO_1819_1a!K40/SV_SO_1819_1a!$O40*100</f>
        <v>66.80497925311202</v>
      </c>
      <c r="L40" s="153">
        <f>SV_SO_1819_1a!L40/SV_SO_1819_1a!$O40*100</f>
        <v>26.250272985367985</v>
      </c>
      <c r="M40" s="153">
        <f>SV_SO_1819_1a!M40/SV_SO_1819_1a!$O40*100</f>
        <v>5.394190871369295</v>
      </c>
      <c r="N40" s="153">
        <f>SV_SO_1819_1a!N40/SV_SO_1819_1a!$O40*100</f>
        <v>1.1902162044114435</v>
      </c>
      <c r="O40" s="150">
        <f>SV_SO_1819_1a!O40/SV_SO_1819_1a!$O40*100</f>
        <v>100</v>
      </c>
      <c r="P40" s="150">
        <f>SV_SO_1819_1a!P40/SV_SO_1819_1a!$V40*100</f>
        <v>0</v>
      </c>
      <c r="Q40" s="129">
        <f>SV_SO_1819_1a!Q40/SV_SO_1819_1a!$V40*100</f>
        <v>0.4142232151168202</v>
      </c>
      <c r="R40" s="128">
        <f>SV_SO_1819_1a!R40/SV_SO_1819_1a!$V40*100</f>
        <v>63.73452480685097</v>
      </c>
      <c r="S40" s="128">
        <f>SV_SO_1819_1a!S40/SV_SO_1819_1a!$V40*100</f>
        <v>27.827422507679415</v>
      </c>
      <c r="T40" s="129">
        <f>SV_SO_1819_1a!T40/SV_SO_1819_1a!$V40*100</f>
        <v>6.660150795867076</v>
      </c>
      <c r="U40" s="131">
        <f>SV_SO_1819_1a!U40/SV_SO_1819_1a!$V40*100</f>
        <v>1.3636786744857117</v>
      </c>
      <c r="V40" s="128">
        <f>SV_SO_1819_1a!V40/SV_SO_1819_1a!$V40*100</f>
        <v>100</v>
      </c>
    </row>
    <row r="41" spans="1:22" ht="12.75">
      <c r="A41" s="212" t="s">
        <v>62</v>
      </c>
      <c r="B41" s="150">
        <f>SV_SO_1819_1a!B41/SV_SO_1819_1a!$H41*100</f>
        <v>0</v>
      </c>
      <c r="C41" s="153">
        <f>SV_SO_1819_1a!C41/SV_SO_1819_1a!$H41*100</f>
        <v>1.1437908496732025</v>
      </c>
      <c r="D41" s="152">
        <f>SV_SO_1819_1a!D41/SV_SO_1819_1a!$H41*100</f>
        <v>53.431372549019606</v>
      </c>
      <c r="E41" s="153">
        <f>SV_SO_1819_1a!E41/SV_SO_1819_1a!$H41*100</f>
        <v>31.045751633986928</v>
      </c>
      <c r="F41" s="153">
        <f>SV_SO_1819_1a!F41/SV_SO_1819_1a!$H41*100</f>
        <v>10.130718954248366</v>
      </c>
      <c r="G41" s="153">
        <f>SV_SO_1819_1a!G41/SV_SO_1819_1a!$H41*100</f>
        <v>4.248366013071895</v>
      </c>
      <c r="H41" s="150">
        <f>SV_SO_1819_1a!H41/SV_SO_1819_1a!$H41*100</f>
        <v>100</v>
      </c>
      <c r="I41" s="150">
        <f>SV_SO_1819_1a!I41/SV_SO_1819_1a!$O41*100</f>
        <v>0.0946969696969697</v>
      </c>
      <c r="J41" s="153">
        <f>SV_SO_1819_1a!J41/SV_SO_1819_1a!$O41*100</f>
        <v>1.6098484848484849</v>
      </c>
      <c r="K41" s="152">
        <f>SV_SO_1819_1a!K41/SV_SO_1819_1a!$O41*100</f>
        <v>68.08712121212122</v>
      </c>
      <c r="L41" s="153">
        <f>SV_SO_1819_1a!L41/SV_SO_1819_1a!$O41*100</f>
        <v>23.484848484848484</v>
      </c>
      <c r="M41" s="153">
        <f>SV_SO_1819_1a!M41/SV_SO_1819_1a!$O41*100</f>
        <v>5.113636363636364</v>
      </c>
      <c r="N41" s="153">
        <f>SV_SO_1819_1a!N41/SV_SO_1819_1a!$O41*100</f>
        <v>1.6098484848484849</v>
      </c>
      <c r="O41" s="150">
        <f>SV_SO_1819_1a!O41/SV_SO_1819_1a!$O41*100</f>
        <v>100</v>
      </c>
      <c r="P41" s="150">
        <f>SV_SO_1819_1a!P41/SV_SO_1819_1a!$V41*100</f>
        <v>0.05995203836930455</v>
      </c>
      <c r="Q41" s="129">
        <f>SV_SO_1819_1a!Q41/SV_SO_1819_1a!$V41*100</f>
        <v>1.4388489208633095</v>
      </c>
      <c r="R41" s="128">
        <f>SV_SO_1819_1a!R41/SV_SO_1819_1a!$V41*100</f>
        <v>62.70983213429256</v>
      </c>
      <c r="S41" s="128">
        <f>SV_SO_1819_1a!S41/SV_SO_1819_1a!$V41*100</f>
        <v>26.258992805755394</v>
      </c>
      <c r="T41" s="129">
        <f>SV_SO_1819_1a!T41/SV_SO_1819_1a!$V41*100</f>
        <v>6.954436450839328</v>
      </c>
      <c r="U41" s="131">
        <f>SV_SO_1819_1a!U41/SV_SO_1819_1a!$V41*100</f>
        <v>2.577937649880096</v>
      </c>
      <c r="V41" s="128">
        <f>SV_SO_1819_1a!V41/SV_SO_1819_1a!$V41*100</f>
        <v>100</v>
      </c>
    </row>
    <row r="42" spans="1:22" ht="12.75">
      <c r="A42" s="212" t="s">
        <v>64</v>
      </c>
      <c r="B42" s="150">
        <f>SV_SO_1819_1a!B42/SV_SO_1819_1a!$H42*100</f>
        <v>0</v>
      </c>
      <c r="C42" s="153">
        <f>SV_SO_1819_1a!C42/SV_SO_1819_1a!$H42*100</f>
        <v>0.02779708130646282</v>
      </c>
      <c r="D42" s="152">
        <f>SV_SO_1819_1a!D42/SV_SO_1819_1a!$H42*100</f>
        <v>41.44544822793607</v>
      </c>
      <c r="E42" s="153">
        <f>SV_SO_1819_1a!E42/SV_SO_1819_1a!$H42*100</f>
        <v>44.54482279360667</v>
      </c>
      <c r="F42" s="153">
        <f>SV_SO_1819_1a!F42/SV_SO_1819_1a!$H42*100</f>
        <v>11.202223766504517</v>
      </c>
      <c r="G42" s="153">
        <f>SV_SO_1819_1a!G42/SV_SO_1819_1a!$H42*100</f>
        <v>2.779708130646282</v>
      </c>
      <c r="H42" s="150">
        <f>SV_SO_1819_1a!H42/SV_SO_1819_1a!$H42*100</f>
        <v>100</v>
      </c>
      <c r="I42" s="150">
        <f>SV_SO_1819_1a!I42/SV_SO_1819_1a!$O42*100</f>
        <v>0.017391304347826087</v>
      </c>
      <c r="J42" s="153">
        <f>SV_SO_1819_1a!J42/SV_SO_1819_1a!$O42*100</f>
        <v>0</v>
      </c>
      <c r="K42" s="152">
        <f>SV_SO_1819_1a!K42/SV_SO_1819_1a!$O42*100</f>
        <v>45.00869565217391</v>
      </c>
      <c r="L42" s="153">
        <f>SV_SO_1819_1a!L42/SV_SO_1819_1a!$O42*100</f>
        <v>44.34782608695652</v>
      </c>
      <c r="M42" s="153">
        <f>SV_SO_1819_1a!M42/SV_SO_1819_1a!$O42*100</f>
        <v>8.486956521739131</v>
      </c>
      <c r="N42" s="153">
        <f>SV_SO_1819_1a!N42/SV_SO_1819_1a!$O42*100</f>
        <v>2.139130434782609</v>
      </c>
      <c r="O42" s="150">
        <f>SV_SO_1819_1a!O42/SV_SO_1819_1a!$O42*100</f>
        <v>100</v>
      </c>
      <c r="P42" s="150">
        <f>SV_SO_1819_1a!P42/SV_SO_1819_1a!$V42*100</f>
        <v>0.00772499034376207</v>
      </c>
      <c r="Q42" s="129">
        <f>SV_SO_1819_1a!Q42/SV_SO_1819_1a!$V42*100</f>
        <v>0.01544998068752414</v>
      </c>
      <c r="R42" s="128">
        <f>SV_SO_1819_1a!R42/SV_SO_1819_1a!$V42*100</f>
        <v>43.02819621475473</v>
      </c>
      <c r="S42" s="128">
        <f>SV_SO_1819_1a!S42/SV_SO_1819_1a!$V42*100</f>
        <v>44.457319428350715</v>
      </c>
      <c r="T42" s="129">
        <f>SV_SO_1819_1a!T42/SV_SO_1819_1a!$V42*100</f>
        <v>9.99613750482812</v>
      </c>
      <c r="U42" s="131">
        <f>SV_SO_1819_1a!U42/SV_SO_1819_1a!$V42*100</f>
        <v>2.495171881035149</v>
      </c>
      <c r="V42" s="128">
        <f>SV_SO_1819_1a!V42/SV_SO_1819_1a!$V42*100</f>
        <v>100</v>
      </c>
    </row>
    <row r="43" spans="1:22" ht="12.75">
      <c r="A43" s="29" t="s">
        <v>1</v>
      </c>
      <c r="B43" s="147">
        <f>SV_SO_1819_1a!B43/SV_SO_1819_1a!$H43*100</f>
        <v>0.0352473724685978</v>
      </c>
      <c r="C43" s="148">
        <f>SV_SO_1819_1a!C43/SV_SO_1819_1a!$H43*100</f>
        <v>1.3426044603947707</v>
      </c>
      <c r="D43" s="149">
        <f>SV_SO_1819_1a!D43/SV_SO_1819_1a!$H43*100</f>
        <v>64.21109971802103</v>
      </c>
      <c r="E43" s="148">
        <f>SV_SO_1819_1a!E43/SV_SO_1819_1a!$H43*100</f>
        <v>26.71109971802102</v>
      </c>
      <c r="F43" s="148">
        <f>SV_SO_1819_1a!F43/SV_SO_1819_1a!$H43*100</f>
        <v>6.338118431171494</v>
      </c>
      <c r="G43" s="148">
        <f>SV_SO_1819_1a!G43/SV_SO_1819_1a!$H43*100</f>
        <v>1.3618302999230967</v>
      </c>
      <c r="H43" s="147">
        <f>SV_SO_1819_1a!H43/SV_SO_1819_1a!$H43*100</f>
        <v>100</v>
      </c>
      <c r="I43" s="147">
        <f>SV_SO_1819_1a!I43/SV_SO_1819_1a!$O43*100</f>
        <v>0.03623427103234732</v>
      </c>
      <c r="J43" s="148">
        <f>SV_SO_1819_1a!J43/SV_SO_1819_1a!$O43*100</f>
        <v>1.330785954278938</v>
      </c>
      <c r="K43" s="149">
        <f>SV_SO_1819_1a!K43/SV_SO_1819_1a!$O43*100</f>
        <v>72.95605771131169</v>
      </c>
      <c r="L43" s="148">
        <f>SV_SO_1819_1a!L43/SV_SO_1819_1a!$O43*100</f>
        <v>20.917056459582316</v>
      </c>
      <c r="M43" s="148">
        <f>SV_SO_1819_1a!M43/SV_SO_1819_1a!$O43*100</f>
        <v>3.877067000461164</v>
      </c>
      <c r="N43" s="148">
        <f>SV_SO_1819_1a!N43/SV_SO_1819_1a!$O43*100</f>
        <v>0.882798603333553</v>
      </c>
      <c r="O43" s="147">
        <f>SV_SO_1819_1a!O43/SV_SO_1819_1a!$O43*100</f>
        <v>100</v>
      </c>
      <c r="P43" s="147">
        <f>SV_SO_1819_1a!P43/SV_SO_1819_1a!$V43*100</f>
        <v>0.03573400903095865</v>
      </c>
      <c r="Q43" s="133">
        <f>SV_SO_1819_1a!Q43/SV_SO_1819_1a!$V43*100</f>
        <v>1.3367767923854075</v>
      </c>
      <c r="R43" s="134">
        <f>SV_SO_1819_1a!R43/SV_SO_1819_1a!$V43*100</f>
        <v>68.52321086313876</v>
      </c>
      <c r="S43" s="133">
        <f>SV_SO_1819_1a!S43/SV_SO_1819_1a!$V43*100</f>
        <v>23.854075301302665</v>
      </c>
      <c r="T43" s="133">
        <f>SV_SO_1819_1a!T43/SV_SO_1819_1a!$V43*100</f>
        <v>5.124581749667024</v>
      </c>
      <c r="U43" s="133">
        <f>SV_SO_1819_1a!U43/SV_SO_1819_1a!$V43*100</f>
        <v>1.1256212844751974</v>
      </c>
      <c r="V43" s="132">
        <f>SV_SO_1819_1a!V43/SV_SO_1819_1a!$V43*100</f>
        <v>100</v>
      </c>
    </row>
    <row r="44" spans="1:22" ht="12.75">
      <c r="A44" s="30" t="s">
        <v>14</v>
      </c>
      <c r="B44" s="88"/>
      <c r="C44" s="89"/>
      <c r="D44" s="90"/>
      <c r="E44" s="89"/>
      <c r="F44" s="89"/>
      <c r="G44" s="89"/>
      <c r="H44" s="88"/>
      <c r="I44" s="88"/>
      <c r="J44" s="89"/>
      <c r="K44" s="90"/>
      <c r="L44" s="89"/>
      <c r="M44" s="89"/>
      <c r="N44" s="89"/>
      <c r="O44" s="88"/>
      <c r="P44" s="88"/>
      <c r="Q44" s="138"/>
      <c r="R44" s="137"/>
      <c r="S44" s="137"/>
      <c r="T44" s="138"/>
      <c r="U44" s="140"/>
      <c r="V44" s="137"/>
    </row>
    <row r="45" spans="1:22" ht="12.75">
      <c r="A45" s="212" t="s">
        <v>61</v>
      </c>
      <c r="B45" s="150">
        <f>SV_SO_1819_1a!B45/SV_SO_1819_1a!$H45*100</f>
        <v>0.078125</v>
      </c>
      <c r="C45" s="151">
        <f>SV_SO_1819_1a!C45/SV_SO_1819_1a!$H45*100</f>
        <v>3.2421875000000004</v>
      </c>
      <c r="D45" s="152">
        <f>SV_SO_1819_1a!D45/SV_SO_1819_1a!$H45*100</f>
        <v>82.470703125</v>
      </c>
      <c r="E45" s="151">
        <f>SV_SO_1819_1a!E45/SV_SO_1819_1a!$H45*100</f>
        <v>12.59765625</v>
      </c>
      <c r="F45" s="151">
        <f>SV_SO_1819_1a!F45/SV_SO_1819_1a!$H45*100</f>
        <v>1.42578125</v>
      </c>
      <c r="G45" s="151">
        <f>SV_SO_1819_1a!G45/SV_SO_1819_1a!$H45*100</f>
        <v>0.185546875</v>
      </c>
      <c r="H45" s="150">
        <f>SV_SO_1819_1a!H45/SV_SO_1819_1a!$H45*100</f>
        <v>100</v>
      </c>
      <c r="I45" s="150">
        <f>SV_SO_1819_1a!I45/SV_SO_1819_1a!$O45*100</f>
        <v>0.021204410517387615</v>
      </c>
      <c r="J45" s="151">
        <f>SV_SO_1819_1a!J45/SV_SO_1819_1a!$O45*100</f>
        <v>2.4597116200169635</v>
      </c>
      <c r="K45" s="152">
        <f>SV_SO_1819_1a!K45/SV_SO_1819_1a!$O45*100</f>
        <v>88.26689284704553</v>
      </c>
      <c r="L45" s="151">
        <f>SV_SO_1819_1a!L45/SV_SO_1819_1a!$O45*100</f>
        <v>8.297992649137688</v>
      </c>
      <c r="M45" s="151">
        <f>SV_SO_1819_1a!M45/SV_SO_1819_1a!$O45*100</f>
        <v>0.8835171048911507</v>
      </c>
      <c r="N45" s="151">
        <f>SV_SO_1819_1a!N45/SV_SO_1819_1a!$O45*100</f>
        <v>0.07068136839129206</v>
      </c>
      <c r="O45" s="150">
        <f>SV_SO_1819_1a!O45/SV_SO_1819_1a!$O45*100</f>
        <v>100</v>
      </c>
      <c r="P45" s="150">
        <f>SV_SO_1819_1a!P45/SV_SO_1819_1a!$V45*100</f>
        <v>0.045104149581761524</v>
      </c>
      <c r="Q45" s="129">
        <f>SV_SO_1819_1a!Q45/SV_SO_1819_1a!$V45*100</f>
        <v>2.7882565195998033</v>
      </c>
      <c r="R45" s="128">
        <f>SV_SO_1819_1a!R45/SV_SO_1819_1a!$V45*100</f>
        <v>85.83319665409218</v>
      </c>
      <c r="S45" s="128">
        <f>SV_SO_1819_1a!S45/SV_SO_1819_1a!$V45*100</f>
        <v>10.10332950631458</v>
      </c>
      <c r="T45" s="129">
        <f>SV_SO_1819_1a!T45/SV_SO_1819_1a!$V45*100</f>
        <v>1.1112022306052156</v>
      </c>
      <c r="U45" s="131">
        <f>SV_SO_1819_1a!U45/SV_SO_1819_1a!$V45*100</f>
        <v>0.1189109398064622</v>
      </c>
      <c r="V45" s="128">
        <f>SV_SO_1819_1a!V45/SV_SO_1819_1a!$V45*100</f>
        <v>100</v>
      </c>
    </row>
    <row r="46" spans="1:22" ht="12.75">
      <c r="A46" s="212" t="s">
        <v>63</v>
      </c>
      <c r="B46" s="150">
        <f>SV_SO_1819_1a!B46/SV_SO_1819_1a!$H46*100</f>
        <v>0</v>
      </c>
      <c r="C46" s="153">
        <f>SV_SO_1819_1a!C46/SV_SO_1819_1a!$H46*100</f>
        <v>0.4306309679835237</v>
      </c>
      <c r="D46" s="152">
        <f>SV_SO_1819_1a!D46/SV_SO_1819_1a!$H46*100</f>
        <v>60.92492042688635</v>
      </c>
      <c r="E46" s="153">
        <f>SV_SO_1819_1a!E46/SV_SO_1819_1a!$H46*100</f>
        <v>29.43269050739562</v>
      </c>
      <c r="F46" s="153">
        <f>SV_SO_1819_1a!F46/SV_SO_1819_1a!$H46*100</f>
        <v>7.667103538663171</v>
      </c>
      <c r="G46" s="153">
        <f>SV_SO_1819_1a!G46/SV_SO_1819_1a!$H46*100</f>
        <v>1.544654559071335</v>
      </c>
      <c r="H46" s="150">
        <f>SV_SO_1819_1a!H46/SV_SO_1819_1a!$H46*100</f>
        <v>100</v>
      </c>
      <c r="I46" s="150">
        <f>SV_SO_1819_1a!I46/SV_SO_1819_1a!$O46*100</f>
        <v>0</v>
      </c>
      <c r="J46" s="153">
        <f>SV_SO_1819_1a!J46/SV_SO_1819_1a!$O46*100</f>
        <v>0.3558718861209964</v>
      </c>
      <c r="K46" s="152">
        <f>SV_SO_1819_1a!K46/SV_SO_1819_1a!$O46*100</f>
        <v>67.94698736041232</v>
      </c>
      <c r="L46" s="153">
        <f>SV_SO_1819_1a!L46/SV_SO_1819_1a!$O46*100</f>
        <v>25.58596146766474</v>
      </c>
      <c r="M46" s="153">
        <f>SV_SO_1819_1a!M46/SV_SO_1819_1a!$O46*100</f>
        <v>5.154006626579948</v>
      </c>
      <c r="N46" s="153">
        <f>SV_SO_1819_1a!N46/SV_SO_1819_1a!$O46*100</f>
        <v>0.9571726592219905</v>
      </c>
      <c r="O46" s="150">
        <f>SV_SO_1819_1a!O46/SV_SO_1819_1a!$O46*100</f>
        <v>100</v>
      </c>
      <c r="P46" s="150">
        <f>SV_SO_1819_1a!P46/SV_SO_1819_1a!$V46*100</f>
        <v>0</v>
      </c>
      <c r="Q46" s="129">
        <f>SV_SO_1819_1a!Q46/SV_SO_1819_1a!$V46*100</f>
        <v>0.3982794328500876</v>
      </c>
      <c r="R46" s="128">
        <f>SV_SO_1819_1a!R46/SV_SO_1819_1a!$V46*100</f>
        <v>63.96367691572408</v>
      </c>
      <c r="S46" s="128">
        <f>SV_SO_1819_1a!S46/SV_SO_1819_1a!$V46*100</f>
        <v>27.768042058308108</v>
      </c>
      <c r="T46" s="129">
        <f>SV_SO_1819_1a!T46/SV_SO_1819_1a!$V46*100</f>
        <v>6.579576230683447</v>
      </c>
      <c r="U46" s="131">
        <f>SV_SO_1819_1a!U46/SV_SO_1819_1a!$V46*100</f>
        <v>1.2904253624342839</v>
      </c>
      <c r="V46" s="128">
        <f>SV_SO_1819_1a!V46/SV_SO_1819_1a!$V46*100</f>
        <v>100</v>
      </c>
    </row>
    <row r="47" spans="1:22" ht="12.75">
      <c r="A47" s="212" t="s">
        <v>62</v>
      </c>
      <c r="B47" s="150">
        <f>SV_SO_1819_1a!B47/SV_SO_1819_1a!$H47*100</f>
        <v>0</v>
      </c>
      <c r="C47" s="153">
        <f>SV_SO_1819_1a!C47/SV_SO_1819_1a!$H47*100</f>
        <v>1.7408123791102514</v>
      </c>
      <c r="D47" s="152">
        <f>SV_SO_1819_1a!D47/SV_SO_1819_1a!$H47*100</f>
        <v>52.61121856866537</v>
      </c>
      <c r="E47" s="153">
        <f>SV_SO_1819_1a!E47/SV_SO_1819_1a!$H47*100</f>
        <v>34.4294003868472</v>
      </c>
      <c r="F47" s="153">
        <f>SV_SO_1819_1a!F47/SV_SO_1819_1a!$H47*100</f>
        <v>9.477756286266924</v>
      </c>
      <c r="G47" s="153">
        <f>SV_SO_1819_1a!G47/SV_SO_1819_1a!$H47*100</f>
        <v>1.7408123791102514</v>
      </c>
      <c r="H47" s="150">
        <f>SV_SO_1819_1a!H47/SV_SO_1819_1a!$H47*100</f>
        <v>100</v>
      </c>
      <c r="I47" s="150">
        <f>SV_SO_1819_1a!I47/SV_SO_1819_1a!$O47*100</f>
        <v>0</v>
      </c>
      <c r="J47" s="153">
        <f>SV_SO_1819_1a!J47/SV_SO_1819_1a!$O47*100</f>
        <v>1.191765980498375</v>
      </c>
      <c r="K47" s="152">
        <f>SV_SO_1819_1a!K47/SV_SO_1819_1a!$O47*100</f>
        <v>65.00541711809318</v>
      </c>
      <c r="L47" s="153">
        <f>SV_SO_1819_1a!L47/SV_SO_1819_1a!$O47*100</f>
        <v>26.652221018418203</v>
      </c>
      <c r="M47" s="153">
        <f>SV_SO_1819_1a!M47/SV_SO_1819_1a!$O47*100</f>
        <v>6.28385698808234</v>
      </c>
      <c r="N47" s="153">
        <f>SV_SO_1819_1a!N47/SV_SO_1819_1a!$O47*100</f>
        <v>0.8667388949079089</v>
      </c>
      <c r="O47" s="150">
        <f>SV_SO_1819_1a!O47/SV_SO_1819_1a!$O47*100</f>
        <v>100</v>
      </c>
      <c r="P47" s="150">
        <f>SV_SO_1819_1a!P47/SV_SO_1819_1a!$V47*100</f>
        <v>0</v>
      </c>
      <c r="Q47" s="129">
        <f>SV_SO_1819_1a!Q47/SV_SO_1819_1a!$V47*100</f>
        <v>1.3888888888888888</v>
      </c>
      <c r="R47" s="128">
        <f>SV_SO_1819_1a!R47/SV_SO_1819_1a!$V47*100</f>
        <v>60.55555555555555</v>
      </c>
      <c r="S47" s="128">
        <f>SV_SO_1819_1a!S47/SV_SO_1819_1a!$V47*100</f>
        <v>29.444444444444446</v>
      </c>
      <c r="T47" s="129">
        <f>SV_SO_1819_1a!T47/SV_SO_1819_1a!$V47*100</f>
        <v>7.430555555555555</v>
      </c>
      <c r="U47" s="131">
        <f>SV_SO_1819_1a!U47/SV_SO_1819_1a!$V47*100</f>
        <v>1.1805555555555556</v>
      </c>
      <c r="V47" s="128">
        <f>SV_SO_1819_1a!V47/SV_SO_1819_1a!$V47*100</f>
        <v>100</v>
      </c>
    </row>
    <row r="48" spans="1:22" ht="12.75">
      <c r="A48" s="212" t="s">
        <v>64</v>
      </c>
      <c r="B48" s="150">
        <f>SV_SO_1819_1a!B48/SV_SO_1819_1a!$H48*100</f>
        <v>0</v>
      </c>
      <c r="C48" s="153">
        <f>SV_SO_1819_1a!C48/SV_SO_1819_1a!$H48*100</f>
        <v>0.015241579027587259</v>
      </c>
      <c r="D48" s="152">
        <f>SV_SO_1819_1a!D48/SV_SO_1819_1a!$H48*100</f>
        <v>42.29538180155464</v>
      </c>
      <c r="E48" s="153">
        <f>SV_SO_1819_1a!E48/SV_SO_1819_1a!$H48*100</f>
        <v>44.09388812680994</v>
      </c>
      <c r="F48" s="153">
        <f>SV_SO_1819_1a!F48/SV_SO_1819_1a!$H48*100</f>
        <v>10.531931108062794</v>
      </c>
      <c r="G48" s="153">
        <f>SV_SO_1819_1a!G48/SV_SO_1819_1a!$H48*100</f>
        <v>3.063557384545039</v>
      </c>
      <c r="H48" s="150">
        <f>SV_SO_1819_1a!H48/SV_SO_1819_1a!$H48*100</f>
        <v>100</v>
      </c>
      <c r="I48" s="150">
        <f>SV_SO_1819_1a!I48/SV_SO_1819_1a!$O48*100</f>
        <v>0</v>
      </c>
      <c r="J48" s="153">
        <f>SV_SO_1819_1a!J48/SV_SO_1819_1a!$O48*100</f>
        <v>0.07561436672967864</v>
      </c>
      <c r="K48" s="152">
        <f>SV_SO_1819_1a!K48/SV_SO_1819_1a!$O48*100</f>
        <v>45.87901701323251</v>
      </c>
      <c r="L48" s="153">
        <f>SV_SO_1819_1a!L48/SV_SO_1819_1a!$O48*100</f>
        <v>41.720226843100185</v>
      </c>
      <c r="M48" s="153">
        <f>SV_SO_1819_1a!M48/SV_SO_1819_1a!$O48*100</f>
        <v>9.867674858223062</v>
      </c>
      <c r="N48" s="153">
        <f>SV_SO_1819_1a!N48/SV_SO_1819_1a!$O48*100</f>
        <v>2.4574669187145557</v>
      </c>
      <c r="O48" s="150">
        <f>SV_SO_1819_1a!O48/SV_SO_1819_1a!$O48*100</f>
        <v>100</v>
      </c>
      <c r="P48" s="150">
        <f>SV_SO_1819_1a!P48/SV_SO_1819_1a!$V48*100</f>
        <v>0</v>
      </c>
      <c r="Q48" s="129">
        <f>SV_SO_1819_1a!Q48/SV_SO_1819_1a!$V48*100</f>
        <v>0.04219053244451945</v>
      </c>
      <c r="R48" s="128">
        <f>SV_SO_1819_1a!R48/SV_SO_1819_1a!$V48*100</f>
        <v>43.895029955278034</v>
      </c>
      <c r="S48" s="128">
        <f>SV_SO_1819_1a!S48/SV_SO_1819_1a!$V48*100</f>
        <v>43.03434309340984</v>
      </c>
      <c r="T48" s="129">
        <f>SV_SO_1819_1a!T48/SV_SO_1819_1a!$V48*100</f>
        <v>10.235423171040418</v>
      </c>
      <c r="U48" s="131">
        <f>SV_SO_1819_1a!U48/SV_SO_1819_1a!$V48*100</f>
        <v>2.793013247827188</v>
      </c>
      <c r="V48" s="128">
        <f>SV_SO_1819_1a!V48/SV_SO_1819_1a!$V48*100</f>
        <v>100</v>
      </c>
    </row>
    <row r="49" spans="1:22" ht="12.75">
      <c r="A49" s="29" t="s">
        <v>1</v>
      </c>
      <c r="B49" s="147">
        <f>SV_SO_1819_1a!B49/SV_SO_1819_1a!$H49*100</f>
        <v>0.028571428571428574</v>
      </c>
      <c r="C49" s="148">
        <f>SV_SO_1819_1a!C49/SV_SO_1819_1a!$H49*100</f>
        <v>1.3857142857142857</v>
      </c>
      <c r="D49" s="149">
        <f>SV_SO_1819_1a!D49/SV_SO_1819_1a!$H49*100</f>
        <v>64.28571428571429</v>
      </c>
      <c r="E49" s="148">
        <f>SV_SO_1819_1a!E49/SV_SO_1819_1a!$H49*100</f>
        <v>26.803571428571427</v>
      </c>
      <c r="F49" s="148">
        <f>SV_SO_1819_1a!F49/SV_SO_1819_1a!$H49*100</f>
        <v>6.089285714285714</v>
      </c>
      <c r="G49" s="148">
        <f>SV_SO_1819_1a!G49/SV_SO_1819_1a!$H49*100</f>
        <v>1.4071428571428573</v>
      </c>
      <c r="H49" s="147">
        <f>SV_SO_1819_1a!H49/SV_SO_1819_1a!$H49*100</f>
        <v>100</v>
      </c>
      <c r="I49" s="147">
        <f>SV_SO_1819_1a!I49/SV_SO_1819_1a!$O49*100</f>
        <v>0.01052262364082778</v>
      </c>
      <c r="J49" s="148">
        <f>SV_SO_1819_1a!J49/SV_SO_1819_1a!$O49*100</f>
        <v>1.3749561557348298</v>
      </c>
      <c r="K49" s="149">
        <f>SV_SO_1819_1a!K49/SV_SO_1819_1a!$O49*100</f>
        <v>73.84075762890214</v>
      </c>
      <c r="L49" s="148">
        <f>SV_SO_1819_1a!L49/SV_SO_1819_1a!$O49*100</f>
        <v>20.03507541213609</v>
      </c>
      <c r="M49" s="148">
        <f>SV_SO_1819_1a!M49/SV_SO_1819_1a!$O49*100</f>
        <v>3.945983865310417</v>
      </c>
      <c r="N49" s="148">
        <f>SV_SO_1819_1a!N49/SV_SO_1819_1a!$O49*100</f>
        <v>0.7927043142756928</v>
      </c>
      <c r="O49" s="147">
        <f>SV_SO_1819_1a!O49/SV_SO_1819_1a!$O49*100</f>
        <v>100</v>
      </c>
      <c r="P49" s="147">
        <f>SV_SO_1819_1a!P49/SV_SO_1819_1a!$V49*100</f>
        <v>0.01946558131304194</v>
      </c>
      <c r="Q49" s="133">
        <f>SV_SO_1819_1a!Q49/SV_SO_1819_1a!$V49*100</f>
        <v>1.3802866749247922</v>
      </c>
      <c r="R49" s="134">
        <f>SV_SO_1819_1a!R49/SV_SO_1819_1a!$V49*100</f>
        <v>69.10635285790126</v>
      </c>
      <c r="S49" s="133">
        <f>SV_SO_1819_1a!S49/SV_SO_1819_1a!$V49*100</f>
        <v>23.388780746770482</v>
      </c>
      <c r="T49" s="133">
        <f>SV_SO_1819_1a!T49/SV_SO_1819_1a!$V49*100</f>
        <v>5.007963192355335</v>
      </c>
      <c r="U49" s="133">
        <f>SV_SO_1819_1a!U49/SV_SO_1819_1a!$V49*100</f>
        <v>1.097150946735091</v>
      </c>
      <c r="V49" s="132">
        <f>SV_SO_1819_1a!V49/SV_SO_1819_1a!$V49*100</f>
        <v>100</v>
      </c>
    </row>
    <row r="50" spans="1:22" s="157" customFormat="1" ht="12.75">
      <c r="A50" s="141" t="s">
        <v>19</v>
      </c>
      <c r="B50" s="142">
        <f>SV_SO_1819_1a!B50/SV_SO_1819_1a!$H50*100</f>
        <v>0.032090258073233346</v>
      </c>
      <c r="C50" s="143">
        <f>SV_SO_1819_1a!C50/SV_SO_1819_1a!$H50*100</f>
        <v>1.3629914876368059</v>
      </c>
      <c r="D50" s="144">
        <f>SV_SO_1819_1a!D50/SV_SO_1819_1a!$H50*100</f>
        <v>64.24638562356438</v>
      </c>
      <c r="E50" s="143">
        <f>SV_SO_1819_1a!E50/SV_SO_1819_1a!$H50*100</f>
        <v>26.754830428320496</v>
      </c>
      <c r="F50" s="143">
        <f>SV_SO_1819_1a!F50/SV_SO_1819_1a!$H50*100</f>
        <v>6.220443183353601</v>
      </c>
      <c r="G50" s="143">
        <f>SV_SO_1819_1a!G50/SV_SO_1819_1a!$H50*100</f>
        <v>1.3832590190514795</v>
      </c>
      <c r="H50" s="142">
        <f>SV_SO_1819_1a!H50/SV_SO_1819_1a!$H50*100</f>
        <v>100</v>
      </c>
      <c r="I50" s="142">
        <f>SV_SO_1819_1a!I50/SV_SO_1819_1a!$O50*100</f>
        <v>0.023782020792281037</v>
      </c>
      <c r="J50" s="143">
        <f>SV_SO_1819_1a!J50/SV_SO_1819_1a!$O50*100</f>
        <v>1.3521777536182646</v>
      </c>
      <c r="K50" s="144">
        <f>SV_SO_1819_1a!K50/SV_SO_1819_1a!$O50*100</f>
        <v>73.38452130189577</v>
      </c>
      <c r="L50" s="143">
        <f>SV_SO_1819_1a!L50/SV_SO_1819_1a!$O50*100</f>
        <v>20.48990962832099</v>
      </c>
      <c r="M50" s="143">
        <f>SV_SO_1819_1a!M50/SV_SO_1819_1a!$O50*100</f>
        <v>3.9104437045593534</v>
      </c>
      <c r="N50" s="143">
        <f>SV_SO_1819_1a!N50/SV_SO_1819_1a!$O50*100</f>
        <v>0.8391655908133452</v>
      </c>
      <c r="O50" s="142">
        <f>SV_SO_1819_1a!O50/SV_SO_1819_1a!$O50*100</f>
        <v>100</v>
      </c>
      <c r="P50" s="142">
        <f>SV_SO_1819_1a!P50/SV_SO_1819_1a!$V50*100</f>
        <v>0.027948101222941158</v>
      </c>
      <c r="Q50" s="143">
        <f>SV_SO_1819_1a!Q50/SV_SO_1819_1a!$V50*100</f>
        <v>1.3576001897083234</v>
      </c>
      <c r="R50" s="142">
        <f>SV_SO_1819_1a!R50/SV_SO_1819_1a!$V50*100</f>
        <v>68.80229682577324</v>
      </c>
      <c r="S50" s="142">
        <f>SV_SO_1819_1a!S50/SV_SO_1819_1a!$V50*100</f>
        <v>23.631389952234155</v>
      </c>
      <c r="T50" s="143">
        <f>SV_SO_1819_1a!T50/SV_SO_1819_1a!$V50*100</f>
        <v>5.068769267251601</v>
      </c>
      <c r="U50" s="145">
        <f>SV_SO_1819_1a!U50/SV_SO_1819_1a!$V50*100</f>
        <v>1.1119956638097497</v>
      </c>
      <c r="V50" s="142">
        <f>SV_SO_1819_1a!V50/SV_SO_1819_1a!$V50*100</f>
        <v>100</v>
      </c>
    </row>
    <row r="51" spans="1:22" s="111" customFormat="1" ht="12.75">
      <c r="A51" s="158" t="s">
        <v>20</v>
      </c>
      <c r="B51" s="159">
        <f>SV_SO_1819_1a!B51/SV_SO_1819_1a!$H51*100</f>
        <v>0.03100449302398907</v>
      </c>
      <c r="C51" s="160">
        <f>SV_SO_1819_1a!C51/SV_SO_1819_1a!$H51*100</f>
        <v>1.553903150371791</v>
      </c>
      <c r="D51" s="161">
        <f>SV_SO_1819_1a!D51/SV_SO_1819_1a!$H51*100</f>
        <v>72.6025381644289</v>
      </c>
      <c r="E51" s="160">
        <f>SV_SO_1819_1a!E51/SV_SO_1819_1a!$H51*100</f>
        <v>21.430410678157596</v>
      </c>
      <c r="F51" s="160">
        <f>SV_SO_1819_1a!F51/SV_SO_1819_1a!$H51*100</f>
        <v>3.7615281536561658</v>
      </c>
      <c r="G51" s="160">
        <f>SV_SO_1819_1a!G51/SV_SO_1819_1a!$H51*100</f>
        <v>0.620615360361544</v>
      </c>
      <c r="H51" s="159">
        <f>SV_SO_1819_1a!H51/SV_SO_1819_1a!$H51*100</f>
        <v>100</v>
      </c>
      <c r="I51" s="159">
        <f>SV_SO_1819_1a!I51/SV_SO_1819_1a!$O51*100</f>
        <v>0.020952309320554217</v>
      </c>
      <c r="J51" s="160">
        <f>SV_SO_1819_1a!J51/SV_SO_1819_1a!$O51*100</f>
        <v>1.4027302470760783</v>
      </c>
      <c r="K51" s="161">
        <f>SV_SO_1819_1a!K51/SV_SO_1819_1a!$O51*100</f>
        <v>78.53946286874721</v>
      </c>
      <c r="L51" s="160">
        <f>SV_SO_1819_1a!L51/SV_SO_1819_1a!$O51*100</f>
        <v>17.19271289426605</v>
      </c>
      <c r="M51" s="160">
        <f>SV_SO_1819_1a!M51/SV_SO_1819_1a!$O51*100</f>
        <v>2.4594787710127486</v>
      </c>
      <c r="N51" s="160">
        <f>SV_SO_1819_1a!N51/SV_SO_1819_1a!$O51*100</f>
        <v>0.38466290957735433</v>
      </c>
      <c r="O51" s="159">
        <f>SV_SO_1819_1a!O51/SV_SO_1819_1a!$O51*100</f>
        <v>100</v>
      </c>
      <c r="P51" s="159">
        <f>SV_SO_1819_1a!P51/SV_SO_1819_1a!$V51*100</f>
        <v>0.026033918476643853</v>
      </c>
      <c r="Q51" s="160">
        <f>SV_SO_1819_1a!Q51/SV_SO_1819_1a!$V51*100</f>
        <v>1.4791516130403366</v>
      </c>
      <c r="R51" s="159">
        <f>SV_SO_1819_1a!R51/SV_SO_1819_1a!$V51*100</f>
        <v>75.53821141667021</v>
      </c>
      <c r="S51" s="159">
        <f>SV_SO_1819_1a!S51/SV_SO_1819_1a!$V51*100</f>
        <v>19.334966209036423</v>
      </c>
      <c r="T51" s="160">
        <f>SV_SO_1819_1a!T51/SV_SO_1819_1a!$V51*100</f>
        <v>3.1176945636927784</v>
      </c>
      <c r="U51" s="162">
        <f>SV_SO_1819_1a!U51/SV_SO_1819_1a!$V51*100</f>
        <v>0.5039422790836061</v>
      </c>
      <c r="V51" s="159">
        <f>SV_SO_1819_1a!V51/SV_SO_1819_1a!$V51*100</f>
        <v>100</v>
      </c>
    </row>
    <row r="52" spans="1:22" s="111" customFormat="1" ht="12.75">
      <c r="A52" s="158"/>
      <c r="B52" s="163"/>
      <c r="C52" s="163"/>
      <c r="D52" s="163"/>
      <c r="E52" s="163"/>
      <c r="F52" s="163"/>
      <c r="G52" s="163"/>
      <c r="H52" s="163"/>
      <c r="I52" s="163"/>
      <c r="J52" s="163"/>
      <c r="K52" s="163"/>
      <c r="L52" s="163"/>
      <c r="M52" s="163"/>
      <c r="N52" s="163"/>
      <c r="O52" s="163"/>
      <c r="P52" s="163"/>
      <c r="Q52" s="163"/>
      <c r="R52" s="163"/>
      <c r="S52" s="163"/>
      <c r="T52" s="163"/>
      <c r="U52" s="163"/>
      <c r="V52" s="163"/>
    </row>
    <row r="53" spans="1:22" s="111" customFormat="1" ht="12.75">
      <c r="A53" s="158"/>
      <c r="B53" s="163"/>
      <c r="C53" s="163"/>
      <c r="D53" s="163"/>
      <c r="E53" s="163"/>
      <c r="F53" s="163"/>
      <c r="G53" s="163"/>
      <c r="H53" s="163"/>
      <c r="I53" s="163"/>
      <c r="J53" s="163"/>
      <c r="K53" s="163"/>
      <c r="L53" s="163"/>
      <c r="M53" s="163"/>
      <c r="N53" s="163"/>
      <c r="O53" s="163"/>
      <c r="P53" s="163"/>
      <c r="Q53" s="163"/>
      <c r="R53" s="163"/>
      <c r="S53" s="163"/>
      <c r="T53" s="163"/>
      <c r="U53" s="163"/>
      <c r="V53" s="163"/>
    </row>
    <row r="54" spans="1:22" s="111" customFormat="1" ht="12.75">
      <c r="A54" s="158"/>
      <c r="B54" s="163"/>
      <c r="C54" s="163"/>
      <c r="D54" s="163"/>
      <c r="E54" s="163"/>
      <c r="F54" s="163"/>
      <c r="G54" s="163"/>
      <c r="H54" s="163"/>
      <c r="I54" s="163"/>
      <c r="J54" s="163"/>
      <c r="K54" s="163"/>
      <c r="L54" s="163"/>
      <c r="M54" s="163"/>
      <c r="N54" s="163"/>
      <c r="O54" s="163"/>
      <c r="P54" s="163"/>
      <c r="Q54" s="163"/>
      <c r="R54" s="163"/>
      <c r="S54" s="163"/>
      <c r="T54" s="163"/>
      <c r="U54" s="163"/>
      <c r="V54" s="163"/>
    </row>
    <row r="55" spans="1:22" s="111" customFormat="1" ht="12.75">
      <c r="A55" s="158"/>
      <c r="B55" s="163"/>
      <c r="C55" s="163"/>
      <c r="D55" s="163"/>
      <c r="E55" s="163"/>
      <c r="F55" s="163"/>
      <c r="G55" s="163"/>
      <c r="H55" s="163"/>
      <c r="I55" s="163"/>
      <c r="J55" s="163"/>
      <c r="K55" s="163"/>
      <c r="L55" s="163"/>
      <c r="M55" s="163"/>
      <c r="N55" s="163"/>
      <c r="O55" s="163"/>
      <c r="P55" s="163"/>
      <c r="Q55" s="163"/>
      <c r="R55" s="163"/>
      <c r="S55" s="163"/>
      <c r="T55" s="163"/>
      <c r="U55" s="163"/>
      <c r="V55" s="163"/>
    </row>
    <row r="56" spans="1:22" s="111" customFormat="1" ht="12.75">
      <c r="A56" s="158"/>
      <c r="B56" s="163"/>
      <c r="C56" s="163"/>
      <c r="D56" s="163"/>
      <c r="E56" s="163"/>
      <c r="F56" s="163"/>
      <c r="G56" s="163"/>
      <c r="H56" s="163"/>
      <c r="I56" s="163"/>
      <c r="J56" s="163"/>
      <c r="K56" s="163"/>
      <c r="L56" s="163"/>
      <c r="M56" s="163"/>
      <c r="N56" s="163"/>
      <c r="O56" s="163"/>
      <c r="P56" s="163"/>
      <c r="Q56" s="163"/>
      <c r="R56" s="163"/>
      <c r="S56" s="163"/>
      <c r="T56" s="163"/>
      <c r="U56" s="163"/>
      <c r="V56" s="163"/>
    </row>
    <row r="57" spans="1:22" s="111" customFormat="1" ht="12.75">
      <c r="A57" s="158"/>
      <c r="B57" s="163"/>
      <c r="C57" s="163"/>
      <c r="D57" s="163"/>
      <c r="E57" s="163"/>
      <c r="F57" s="163"/>
      <c r="G57" s="163"/>
      <c r="H57" s="163"/>
      <c r="I57" s="163"/>
      <c r="J57" s="163"/>
      <c r="K57" s="163"/>
      <c r="L57" s="163"/>
      <c r="M57" s="163"/>
      <c r="N57" s="163"/>
      <c r="O57" s="163"/>
      <c r="P57" s="163"/>
      <c r="Q57" s="163"/>
      <c r="R57" s="163"/>
      <c r="S57" s="163"/>
      <c r="T57" s="163"/>
      <c r="U57" s="163"/>
      <c r="V57" s="163"/>
    </row>
    <row r="58" spans="1:22" s="111" customFormat="1" ht="12.75">
      <c r="A58" s="158"/>
      <c r="B58" s="163"/>
      <c r="C58" s="163"/>
      <c r="D58" s="163"/>
      <c r="E58" s="163"/>
      <c r="F58" s="163"/>
      <c r="G58" s="163"/>
      <c r="H58" s="163"/>
      <c r="I58" s="163"/>
      <c r="J58" s="163"/>
      <c r="K58" s="163"/>
      <c r="L58" s="163"/>
      <c r="M58" s="163"/>
      <c r="N58" s="163"/>
      <c r="O58" s="163"/>
      <c r="P58" s="163"/>
      <c r="Q58" s="163"/>
      <c r="R58" s="163"/>
      <c r="S58" s="163"/>
      <c r="T58" s="163"/>
      <c r="U58" s="163"/>
      <c r="V58" s="163"/>
    </row>
    <row r="59" spans="1:22" s="111" customFormat="1" ht="12.75">
      <c r="A59" s="158"/>
      <c r="B59" s="163"/>
      <c r="C59" s="163"/>
      <c r="D59" s="163"/>
      <c r="E59" s="163"/>
      <c r="F59" s="163"/>
      <c r="G59" s="163"/>
      <c r="H59" s="163"/>
      <c r="I59" s="163"/>
      <c r="J59" s="163"/>
      <c r="K59" s="163"/>
      <c r="L59" s="163"/>
      <c r="M59" s="163"/>
      <c r="N59" s="163"/>
      <c r="O59" s="163"/>
      <c r="P59" s="163"/>
      <c r="Q59" s="163"/>
      <c r="R59" s="163"/>
      <c r="S59" s="163"/>
      <c r="T59" s="163"/>
      <c r="U59" s="163"/>
      <c r="V59" s="163"/>
    </row>
    <row r="60" spans="1:22" s="111" customFormat="1" ht="12.75">
      <c r="A60" s="158"/>
      <c r="B60" s="163"/>
      <c r="C60" s="163"/>
      <c r="D60" s="163"/>
      <c r="E60" s="163"/>
      <c r="F60" s="163"/>
      <c r="G60" s="163"/>
      <c r="H60" s="163"/>
      <c r="I60" s="163"/>
      <c r="J60" s="163"/>
      <c r="K60" s="163"/>
      <c r="L60" s="163"/>
      <c r="M60" s="163"/>
      <c r="N60" s="163"/>
      <c r="O60" s="163"/>
      <c r="P60" s="163"/>
      <c r="Q60" s="163"/>
      <c r="R60" s="163"/>
      <c r="S60" s="163"/>
      <c r="T60" s="163"/>
      <c r="U60" s="163"/>
      <c r="V60" s="163"/>
    </row>
    <row r="61" spans="1:22" s="111" customFormat="1" ht="12.75">
      <c r="A61" s="158"/>
      <c r="B61" s="163"/>
      <c r="C61" s="163"/>
      <c r="D61" s="163"/>
      <c r="E61" s="163"/>
      <c r="F61" s="163"/>
      <c r="G61" s="163"/>
      <c r="H61" s="163"/>
      <c r="I61" s="163"/>
      <c r="J61" s="163"/>
      <c r="K61" s="163"/>
      <c r="L61" s="163"/>
      <c r="M61" s="163"/>
      <c r="N61" s="163"/>
      <c r="O61" s="163"/>
      <c r="P61" s="163"/>
      <c r="Q61" s="163"/>
      <c r="R61" s="163"/>
      <c r="S61" s="163"/>
      <c r="T61" s="163"/>
      <c r="U61" s="163"/>
      <c r="V61" s="163"/>
    </row>
    <row r="62" spans="1:22" s="111" customFormat="1" ht="12.75">
      <c r="A62" s="158"/>
      <c r="B62" s="163"/>
      <c r="C62" s="163"/>
      <c r="D62" s="163"/>
      <c r="E62" s="163"/>
      <c r="F62" s="163"/>
      <c r="G62" s="163"/>
      <c r="H62" s="163"/>
      <c r="I62" s="163"/>
      <c r="J62" s="163"/>
      <c r="K62" s="163"/>
      <c r="L62" s="163"/>
      <c r="M62" s="163"/>
      <c r="N62" s="163"/>
      <c r="O62" s="163"/>
      <c r="P62" s="163"/>
      <c r="Q62" s="163"/>
      <c r="R62" s="163"/>
      <c r="S62" s="163"/>
      <c r="T62" s="163"/>
      <c r="U62" s="163"/>
      <c r="V62" s="163"/>
    </row>
    <row r="63" spans="1:22" s="111" customFormat="1" ht="12.75">
      <c r="A63" s="158"/>
      <c r="B63" s="163"/>
      <c r="C63" s="163"/>
      <c r="D63" s="163"/>
      <c r="E63" s="163"/>
      <c r="F63" s="163"/>
      <c r="G63" s="163"/>
      <c r="H63" s="163"/>
      <c r="I63" s="163"/>
      <c r="J63" s="163"/>
      <c r="K63" s="163"/>
      <c r="L63" s="163"/>
      <c r="M63" s="163"/>
      <c r="N63" s="163"/>
      <c r="O63" s="163"/>
      <c r="P63" s="163"/>
      <c r="Q63" s="163"/>
      <c r="R63" s="163"/>
      <c r="S63" s="163"/>
      <c r="T63" s="163"/>
      <c r="U63" s="163"/>
      <c r="V63" s="163"/>
    </row>
    <row r="64" spans="1:22" s="111" customFormat="1" ht="12.75">
      <c r="A64" s="158"/>
      <c r="B64" s="163"/>
      <c r="C64" s="163"/>
      <c r="D64" s="163"/>
      <c r="E64" s="163"/>
      <c r="F64" s="163"/>
      <c r="G64" s="163"/>
      <c r="H64" s="163"/>
      <c r="I64" s="163"/>
      <c r="J64" s="163"/>
      <c r="K64" s="163"/>
      <c r="L64" s="163"/>
      <c r="M64" s="163"/>
      <c r="N64" s="163"/>
      <c r="O64" s="163"/>
      <c r="P64" s="163"/>
      <c r="Q64" s="163"/>
      <c r="R64" s="163"/>
      <c r="S64" s="163"/>
      <c r="T64" s="163"/>
      <c r="U64" s="163"/>
      <c r="V64" s="163"/>
    </row>
    <row r="65" spans="1:22" s="111" customFormat="1" ht="12.75">
      <c r="A65" s="158"/>
      <c r="B65" s="163"/>
      <c r="C65" s="163"/>
      <c r="D65" s="163"/>
      <c r="E65" s="163"/>
      <c r="F65" s="163"/>
      <c r="G65" s="163"/>
      <c r="H65" s="163"/>
      <c r="I65" s="163"/>
      <c r="J65" s="163"/>
      <c r="K65" s="163"/>
      <c r="L65" s="163"/>
      <c r="M65" s="163"/>
      <c r="N65" s="163"/>
      <c r="O65" s="163"/>
      <c r="P65" s="163"/>
      <c r="Q65" s="163"/>
      <c r="R65" s="163"/>
      <c r="S65" s="163"/>
      <c r="T65" s="163"/>
      <c r="U65" s="163"/>
      <c r="V65" s="163"/>
    </row>
    <row r="66" spans="1:22" s="111" customFormat="1" ht="14.25" customHeight="1">
      <c r="A66" s="158"/>
      <c r="B66" s="163"/>
      <c r="C66" s="163"/>
      <c r="D66" s="163"/>
      <c r="E66" s="163"/>
      <c r="F66" s="163"/>
      <c r="G66" s="163"/>
      <c r="H66" s="163"/>
      <c r="I66" s="163"/>
      <c r="J66" s="163"/>
      <c r="K66" s="163"/>
      <c r="L66" s="163"/>
      <c r="M66" s="163"/>
      <c r="N66" s="163"/>
      <c r="O66" s="163"/>
      <c r="P66" s="163"/>
      <c r="Q66" s="163"/>
      <c r="R66" s="163"/>
      <c r="S66" s="163"/>
      <c r="T66" s="163"/>
      <c r="U66" s="163"/>
      <c r="V66" s="163"/>
    </row>
    <row r="67" spans="1:3" ht="12.75">
      <c r="A67" s="30" t="s">
        <v>72</v>
      </c>
      <c r="C67"/>
    </row>
    <row r="68" spans="1:22" ht="12.75">
      <c r="A68" s="231" t="s">
        <v>5</v>
      </c>
      <c r="B68" s="231"/>
      <c r="C68" s="231"/>
      <c r="D68" s="231"/>
      <c r="E68" s="231"/>
      <c r="F68" s="231"/>
      <c r="G68" s="231"/>
      <c r="H68" s="231"/>
      <c r="I68" s="231"/>
      <c r="J68" s="231"/>
      <c r="K68" s="231"/>
      <c r="L68" s="231"/>
      <c r="M68" s="231"/>
      <c r="N68" s="231"/>
      <c r="O68" s="231"/>
      <c r="P68" s="231"/>
      <c r="Q68" s="231"/>
      <c r="R68" s="231"/>
      <c r="S68" s="231"/>
      <c r="T68" s="231"/>
      <c r="U68" s="231"/>
      <c r="V68" s="231"/>
    </row>
    <row r="69" spans="1:22" ht="12.75">
      <c r="A69" s="231" t="s">
        <v>49</v>
      </c>
      <c r="B69" s="231"/>
      <c r="C69" s="231"/>
      <c r="D69" s="231"/>
      <c r="E69" s="231"/>
      <c r="F69" s="231"/>
      <c r="G69" s="231"/>
      <c r="H69" s="231"/>
      <c r="I69" s="231"/>
      <c r="J69" s="231"/>
      <c r="K69" s="231"/>
      <c r="L69" s="231"/>
      <c r="M69" s="231"/>
      <c r="N69" s="231"/>
      <c r="O69" s="231"/>
      <c r="P69" s="231"/>
      <c r="Q69" s="231"/>
      <c r="R69" s="231"/>
      <c r="S69" s="231"/>
      <c r="T69" s="231"/>
      <c r="U69" s="231"/>
      <c r="V69" s="231"/>
    </row>
    <row r="70" spans="1:22" s="114" customFormat="1" ht="12.75">
      <c r="A70" s="232" t="s">
        <v>27</v>
      </c>
      <c r="B70" s="232"/>
      <c r="C70" s="232"/>
      <c r="D70" s="232"/>
      <c r="E70" s="232"/>
      <c r="F70" s="232"/>
      <c r="G70" s="232"/>
      <c r="H70" s="232"/>
      <c r="I70" s="232"/>
      <c r="J70" s="232"/>
      <c r="K70" s="232"/>
      <c r="L70" s="232"/>
      <c r="M70" s="232"/>
      <c r="N70" s="232"/>
      <c r="O70" s="232"/>
      <c r="P70" s="232"/>
      <c r="Q70" s="232"/>
      <c r="R70" s="232"/>
      <c r="S70" s="232"/>
      <c r="T70" s="232"/>
      <c r="U70" s="232"/>
      <c r="V70" s="232"/>
    </row>
    <row r="71" spans="1:22" s="114" customFormat="1" ht="12.75">
      <c r="A71" s="113"/>
      <c r="B71" s="113"/>
      <c r="C71" s="113"/>
      <c r="D71" s="113"/>
      <c r="E71" s="113"/>
      <c r="F71" s="113"/>
      <c r="G71" s="113"/>
      <c r="H71" s="113"/>
      <c r="I71" s="113"/>
      <c r="J71" s="113"/>
      <c r="K71" s="113"/>
      <c r="L71" s="113"/>
      <c r="M71" s="113"/>
      <c r="N71" s="113"/>
      <c r="O71" s="113"/>
      <c r="P71" s="113"/>
      <c r="Q71" s="113"/>
      <c r="R71" s="113"/>
      <c r="S71" s="113"/>
      <c r="T71" s="113"/>
      <c r="U71" s="113"/>
      <c r="V71" s="113"/>
    </row>
    <row r="72" spans="1:22" ht="12.75">
      <c r="A72" s="231" t="s">
        <v>21</v>
      </c>
      <c r="B72" s="231"/>
      <c r="C72" s="231"/>
      <c r="D72" s="231"/>
      <c r="E72" s="231"/>
      <c r="F72" s="231"/>
      <c r="G72" s="231"/>
      <c r="H72" s="231"/>
      <c r="I72" s="231"/>
      <c r="J72" s="231"/>
      <c r="K72" s="231"/>
      <c r="L72" s="231"/>
      <c r="M72" s="231"/>
      <c r="N72" s="231"/>
      <c r="O72" s="231"/>
      <c r="P72" s="231"/>
      <c r="Q72" s="231"/>
      <c r="R72" s="231"/>
      <c r="S72" s="231"/>
      <c r="T72" s="231"/>
      <c r="U72" s="231"/>
      <c r="V72" s="231"/>
    </row>
    <row r="73" spans="1:22" ht="9" customHeight="1" thickBot="1">
      <c r="A73" s="164"/>
      <c r="B73" s="164"/>
      <c r="C73" s="164"/>
      <c r="D73" s="164"/>
      <c r="E73" s="164"/>
      <c r="F73" s="164"/>
      <c r="G73" s="164"/>
      <c r="H73" s="164"/>
      <c r="I73" s="164"/>
      <c r="J73" s="164"/>
      <c r="K73" s="164"/>
      <c r="L73" s="164"/>
      <c r="M73" s="164"/>
      <c r="N73" s="164"/>
      <c r="O73" s="164"/>
      <c r="P73" s="164"/>
      <c r="Q73" s="164"/>
      <c r="R73" s="164"/>
      <c r="S73" s="164"/>
      <c r="T73" s="164"/>
      <c r="U73" s="164"/>
      <c r="V73" s="164"/>
    </row>
    <row r="74" spans="1:22" ht="12.75">
      <c r="A74" s="115"/>
      <c r="B74" s="225" t="s">
        <v>30</v>
      </c>
      <c r="C74" s="226"/>
      <c r="D74" s="226"/>
      <c r="E74" s="226"/>
      <c r="F74" s="226"/>
      <c r="G74" s="226"/>
      <c r="H74" s="227"/>
      <c r="I74" s="225" t="s">
        <v>31</v>
      </c>
      <c r="J74" s="226"/>
      <c r="K74" s="226"/>
      <c r="L74" s="226"/>
      <c r="M74" s="226"/>
      <c r="N74" s="226"/>
      <c r="O74" s="227"/>
      <c r="P74" s="225" t="s">
        <v>1</v>
      </c>
      <c r="Q74" s="226"/>
      <c r="R74" s="226"/>
      <c r="S74" s="226"/>
      <c r="T74" s="226"/>
      <c r="U74" s="226"/>
      <c r="V74" s="226"/>
    </row>
    <row r="75" spans="2:22" ht="12.75">
      <c r="B75" s="228" t="s">
        <v>32</v>
      </c>
      <c r="C75" s="229"/>
      <c r="D75" s="116" t="s">
        <v>33</v>
      </c>
      <c r="E75" s="229" t="s">
        <v>34</v>
      </c>
      <c r="F75" s="229"/>
      <c r="G75" s="229"/>
      <c r="H75" s="117" t="s">
        <v>1</v>
      </c>
      <c r="I75" s="228" t="s">
        <v>32</v>
      </c>
      <c r="J75" s="230"/>
      <c r="K75" s="112" t="s">
        <v>33</v>
      </c>
      <c r="L75" s="228" t="s">
        <v>34</v>
      </c>
      <c r="M75" s="229"/>
      <c r="N75" s="229"/>
      <c r="O75" s="117" t="s">
        <v>1</v>
      </c>
      <c r="P75" s="228" t="s">
        <v>32</v>
      </c>
      <c r="Q75" s="230"/>
      <c r="R75" s="112" t="s">
        <v>33</v>
      </c>
      <c r="S75" s="228" t="s">
        <v>34</v>
      </c>
      <c r="T75" s="229"/>
      <c r="U75" s="229"/>
      <c r="V75" s="117" t="s">
        <v>1</v>
      </c>
    </row>
    <row r="76" spans="1:22" ht="12.75">
      <c r="A76" s="118" t="s">
        <v>35</v>
      </c>
      <c r="B76" s="119" t="s">
        <v>36</v>
      </c>
      <c r="C76" s="118">
        <v>1</v>
      </c>
      <c r="D76" s="120" t="s">
        <v>37</v>
      </c>
      <c r="E76" s="118" t="s">
        <v>38</v>
      </c>
      <c r="F76" s="118" t="s">
        <v>39</v>
      </c>
      <c r="G76" s="118" t="s">
        <v>40</v>
      </c>
      <c r="H76" s="121"/>
      <c r="I76" s="119" t="s">
        <v>36</v>
      </c>
      <c r="J76" s="118">
        <v>1</v>
      </c>
      <c r="K76" s="120" t="s">
        <v>37</v>
      </c>
      <c r="L76" s="118" t="s">
        <v>38</v>
      </c>
      <c r="M76" s="118" t="s">
        <v>39</v>
      </c>
      <c r="N76" s="118" t="s">
        <v>40</v>
      </c>
      <c r="O76" s="121"/>
      <c r="P76" s="119" t="s">
        <v>36</v>
      </c>
      <c r="Q76" s="118">
        <v>1</v>
      </c>
      <c r="R76" s="120" t="s">
        <v>37</v>
      </c>
      <c r="S76" s="118" t="s">
        <v>38</v>
      </c>
      <c r="T76" s="118" t="s">
        <v>39</v>
      </c>
      <c r="U76" s="118" t="s">
        <v>40</v>
      </c>
      <c r="V76" s="121"/>
    </row>
    <row r="77" spans="1:22" s="112" customFormat="1" ht="12.75">
      <c r="A77" s="122" t="s">
        <v>10</v>
      </c>
      <c r="B77" s="119"/>
      <c r="C77" s="118"/>
      <c r="D77" s="120"/>
      <c r="E77" s="118"/>
      <c r="F77" s="118"/>
      <c r="G77" s="118"/>
      <c r="H77" s="119"/>
      <c r="I77" s="119"/>
      <c r="J77" s="118"/>
      <c r="K77" s="120"/>
      <c r="L77" s="118"/>
      <c r="M77" s="118"/>
      <c r="N77" s="118"/>
      <c r="O77" s="119"/>
      <c r="P77" s="119"/>
      <c r="Q77" s="118"/>
      <c r="R77" s="120"/>
      <c r="S77" s="118"/>
      <c r="T77" s="118"/>
      <c r="U77" s="123"/>
      <c r="V77" s="119"/>
    </row>
    <row r="78" spans="1:22" s="112" customFormat="1" ht="12.75">
      <c r="A78" s="111" t="s">
        <v>13</v>
      </c>
      <c r="B78" s="117"/>
      <c r="C78" s="124"/>
      <c r="D78" s="125"/>
      <c r="E78" s="124"/>
      <c r="F78" s="124"/>
      <c r="G78" s="124"/>
      <c r="H78" s="117"/>
      <c r="I78" s="117"/>
      <c r="J78" s="124"/>
      <c r="K78" s="125"/>
      <c r="L78" s="124"/>
      <c r="M78" s="124"/>
      <c r="N78" s="124"/>
      <c r="O78" s="117"/>
      <c r="P78" s="117"/>
      <c r="Q78" s="124"/>
      <c r="R78" s="117"/>
      <c r="S78" s="126"/>
      <c r="T78" s="124"/>
      <c r="U78" s="127"/>
      <c r="V78" s="117"/>
    </row>
    <row r="79" spans="1:22" s="112" customFormat="1" ht="12.75">
      <c r="A79" s="112" t="s">
        <v>41</v>
      </c>
      <c r="B79" s="128">
        <f>SV_SO_1819_1a!B79/SV_SO_1819_1a!$H79*100</f>
        <v>0.04551661356395084</v>
      </c>
      <c r="C79" s="129">
        <f>SV_SO_1819_1a!C79/SV_SO_1819_1a!$H79*100</f>
        <v>1.0013654984069187</v>
      </c>
      <c r="D79" s="130">
        <f>SV_SO_1819_1a!D79/SV_SO_1819_1a!$H79*100</f>
        <v>51.34274010013655</v>
      </c>
      <c r="E79" s="129">
        <f>SV_SO_1819_1a!E79/SV_SO_1819_1a!$H79*100</f>
        <v>38.91670459717797</v>
      </c>
      <c r="F79" s="129">
        <f>SV_SO_1819_1a!F79/SV_SO_1819_1a!$H79*100</f>
        <v>7.919890760127446</v>
      </c>
      <c r="G79" s="129">
        <f>SV_SO_1819_1a!G79/SV_SO_1819_1a!$H79*100</f>
        <v>0.7737824305871643</v>
      </c>
      <c r="H79" s="128">
        <f>SV_SO_1819_1a!H79/SV_SO_1819_1a!$H79*100</f>
        <v>100</v>
      </c>
      <c r="I79" s="128">
        <f>SV_SO_1819_1a!I79/SV_SO_1819_1a!$O79*100</f>
        <v>0</v>
      </c>
      <c r="J79" s="129">
        <f>SV_SO_1819_1a!J79/SV_SO_1819_1a!$O79*100</f>
        <v>0.9571558796718322</v>
      </c>
      <c r="K79" s="130">
        <f>SV_SO_1819_1a!K79/SV_SO_1819_1a!$O79*100</f>
        <v>55.65177757520511</v>
      </c>
      <c r="L79" s="129">
        <f>SV_SO_1819_1a!L79/SV_SO_1819_1a!$O79*100</f>
        <v>37.010027347310846</v>
      </c>
      <c r="M79" s="129">
        <f>SV_SO_1819_1a!M79/SV_SO_1819_1a!$O79*100</f>
        <v>5.925250683682772</v>
      </c>
      <c r="N79" s="129">
        <f>SV_SO_1819_1a!N79/SV_SO_1819_1a!$O79*100</f>
        <v>0.4557885141294439</v>
      </c>
      <c r="O79" s="128">
        <f>SV_SO_1819_1a!O79/SV_SO_1819_1a!$O79*100</f>
        <v>100</v>
      </c>
      <c r="P79" s="128">
        <f>SV_SO_1819_1a!P79/SV_SO_1819_1a!$V79*100</f>
        <v>0.02277385561375541</v>
      </c>
      <c r="Q79" s="129">
        <f>SV_SO_1819_1a!Q79/SV_SO_1819_1a!$V79*100</f>
        <v>0.9792757913914825</v>
      </c>
      <c r="R79" s="128">
        <f>SV_SO_1819_1a!R79/SV_SO_1819_1a!$V79*100</f>
        <v>53.49578683671146</v>
      </c>
      <c r="S79" s="128">
        <f>SV_SO_1819_1a!S79/SV_SO_1819_1a!$V79*100</f>
        <v>37.964017308130266</v>
      </c>
      <c r="T79" s="129">
        <f>SV_SO_1819_1a!T79/SV_SO_1819_1a!$V79*100</f>
        <v>6.923252106581644</v>
      </c>
      <c r="U79" s="131">
        <f>SV_SO_1819_1a!U79/SV_SO_1819_1a!$V79*100</f>
        <v>0.614894101571396</v>
      </c>
      <c r="V79" s="128">
        <f>SV_SO_1819_1a!V79/SV_SO_1819_1a!$V79*100</f>
        <v>100</v>
      </c>
    </row>
    <row r="80" spans="1:22" s="112" customFormat="1" ht="12.75">
      <c r="A80" s="112" t="s">
        <v>42</v>
      </c>
      <c r="B80" s="128">
        <f>SV_SO_1819_1a!B80/SV_SO_1819_1a!$H80*100</f>
        <v>0</v>
      </c>
      <c r="C80" s="129">
        <f>SV_SO_1819_1a!C80/SV_SO_1819_1a!$H80*100</f>
        <v>0.1002004008016032</v>
      </c>
      <c r="D80" s="130">
        <f>SV_SO_1819_1a!D80/SV_SO_1819_1a!$H80*100</f>
        <v>51.503006012024045</v>
      </c>
      <c r="E80" s="129">
        <f>SV_SO_1819_1a!E80/SV_SO_1819_1a!$H80*100</f>
        <v>42.48496993987976</v>
      </c>
      <c r="F80" s="129">
        <f>SV_SO_1819_1a!F80/SV_SO_1819_1a!$H80*100</f>
        <v>5.7114228456913825</v>
      </c>
      <c r="G80" s="129">
        <f>SV_SO_1819_1a!G80/SV_SO_1819_1a!$H80*100</f>
        <v>0.2004008016032064</v>
      </c>
      <c r="H80" s="128">
        <f>SV_SO_1819_1a!H80/SV_SO_1819_1a!$H80*100</f>
        <v>100</v>
      </c>
      <c r="I80" s="128">
        <f>SV_SO_1819_1a!I80/SV_SO_1819_1a!$O80*100</f>
        <v>0.1404494382022472</v>
      </c>
      <c r="J80" s="129">
        <f>SV_SO_1819_1a!J80/SV_SO_1819_1a!$O80*100</f>
        <v>0</v>
      </c>
      <c r="K80" s="130">
        <f>SV_SO_1819_1a!K80/SV_SO_1819_1a!$O80*100</f>
        <v>51.54494382022472</v>
      </c>
      <c r="L80" s="129">
        <f>SV_SO_1819_1a!L80/SV_SO_1819_1a!$O80*100</f>
        <v>41.853932584269664</v>
      </c>
      <c r="M80" s="129">
        <f>SV_SO_1819_1a!M80/SV_SO_1819_1a!$O80*100</f>
        <v>5.056179775280898</v>
      </c>
      <c r="N80" s="129">
        <f>SV_SO_1819_1a!N80/SV_SO_1819_1a!$O80*100</f>
        <v>1.4044943820224718</v>
      </c>
      <c r="O80" s="128">
        <f>SV_SO_1819_1a!O80/SV_SO_1819_1a!$O80*100</f>
        <v>100</v>
      </c>
      <c r="P80" s="128">
        <f>SV_SO_1819_1a!P80/SV_SO_1819_1a!$V80*100</f>
        <v>0.058479532163742694</v>
      </c>
      <c r="Q80" s="129">
        <f>SV_SO_1819_1a!Q80/SV_SO_1819_1a!$V80*100</f>
        <v>0.058479532163742694</v>
      </c>
      <c r="R80" s="128">
        <f>SV_SO_1819_1a!R80/SV_SO_1819_1a!$V80*100</f>
        <v>51.52046783625731</v>
      </c>
      <c r="S80" s="128">
        <f>SV_SO_1819_1a!S80/SV_SO_1819_1a!$V80*100</f>
        <v>42.22222222222222</v>
      </c>
      <c r="T80" s="129">
        <f>SV_SO_1819_1a!T80/SV_SO_1819_1a!$V80*100</f>
        <v>5.43859649122807</v>
      </c>
      <c r="U80" s="131">
        <f>SV_SO_1819_1a!U80/SV_SO_1819_1a!$V80*100</f>
        <v>0.7017543859649122</v>
      </c>
      <c r="V80" s="128">
        <f>SV_SO_1819_1a!V80/SV_SO_1819_1a!$V80*100</f>
        <v>100</v>
      </c>
    </row>
    <row r="81" spans="1:22" s="112" customFormat="1" ht="12.75">
      <c r="A81" s="29" t="s">
        <v>23</v>
      </c>
      <c r="B81" s="132">
        <f>SV_SO_1819_1a!B81/SV_SO_1819_1a!$H81*100</f>
        <v>0.03129890453834116</v>
      </c>
      <c r="C81" s="133">
        <f>SV_SO_1819_1a!C81/SV_SO_1819_1a!$H81*100</f>
        <v>0.7198748043818467</v>
      </c>
      <c r="D81" s="134">
        <f>SV_SO_1819_1a!D81/SV_SO_1819_1a!$H81*100</f>
        <v>51.39280125195618</v>
      </c>
      <c r="E81" s="133">
        <f>SV_SO_1819_1a!E81/SV_SO_1819_1a!$H81*100</f>
        <v>40.031298904538346</v>
      </c>
      <c r="F81" s="133">
        <f>SV_SO_1819_1a!F81/SV_SO_1819_1a!$H81*100</f>
        <v>7.230046948356808</v>
      </c>
      <c r="G81" s="133">
        <f>SV_SO_1819_1a!G81/SV_SO_1819_1a!$H81*100</f>
        <v>0.5946791862284819</v>
      </c>
      <c r="H81" s="132">
        <f>SV_SO_1819_1a!H81/SV_SO_1819_1a!$H81*100</f>
        <v>100</v>
      </c>
      <c r="I81" s="132">
        <f>SV_SO_1819_1a!I81/SV_SO_1819_1a!$O81*100</f>
        <v>0.034411562284927734</v>
      </c>
      <c r="J81" s="133">
        <f>SV_SO_1819_1a!J81/SV_SO_1819_1a!$O81*100</f>
        <v>0.7226428079834825</v>
      </c>
      <c r="K81" s="134">
        <f>SV_SO_1819_1a!K81/SV_SO_1819_1a!$O81*100</f>
        <v>54.64556090846524</v>
      </c>
      <c r="L81" s="133">
        <f>SV_SO_1819_1a!L81/SV_SO_1819_1a!$O81*100</f>
        <v>38.196834136269786</v>
      </c>
      <c r="M81" s="133">
        <f>SV_SO_1819_1a!M81/SV_SO_1819_1a!$O81*100</f>
        <v>5.712319339298004</v>
      </c>
      <c r="N81" s="133">
        <f>SV_SO_1819_1a!N81/SV_SO_1819_1a!$O81*100</f>
        <v>0.6882312456985548</v>
      </c>
      <c r="O81" s="132">
        <f>SV_SO_1819_1a!O81/SV_SO_1819_1a!$O81*100</f>
        <v>100</v>
      </c>
      <c r="P81" s="132">
        <f>SV_SO_1819_1a!P81/SV_SO_1819_1a!$V81*100</f>
        <v>0.03278151122766759</v>
      </c>
      <c r="Q81" s="133">
        <f>SV_SO_1819_1a!Q81/SV_SO_1819_1a!$V81*100</f>
        <v>0.7211932470086871</v>
      </c>
      <c r="R81" s="132">
        <f>SV_SO_1819_1a!R81/SV_SO_1819_1a!$V81*100</f>
        <v>52.94214063268316</v>
      </c>
      <c r="S81" s="132">
        <f>SV_SO_1819_1a!S81/SV_SO_1819_1a!$V81*100</f>
        <v>39.15751516144894</v>
      </c>
      <c r="T81" s="133">
        <f>SV_SO_1819_1a!T81/SV_SO_1819_1a!$V81*100</f>
        <v>6.507129978692018</v>
      </c>
      <c r="U81" s="135">
        <f>SV_SO_1819_1a!U81/SV_SO_1819_1a!$V81*100</f>
        <v>0.6392394689395181</v>
      </c>
      <c r="V81" s="132">
        <f>SV_SO_1819_1a!V81/SV_SO_1819_1a!$V81*100</f>
        <v>100</v>
      </c>
    </row>
    <row r="82" spans="1:22" s="112" customFormat="1" ht="12.75">
      <c r="A82" s="30" t="s">
        <v>14</v>
      </c>
      <c r="B82" s="137"/>
      <c r="C82" s="138"/>
      <c r="D82" s="139"/>
      <c r="E82" s="138"/>
      <c r="F82" s="138"/>
      <c r="G82" s="138"/>
      <c r="H82" s="137"/>
      <c r="I82" s="137"/>
      <c r="J82" s="138"/>
      <c r="K82" s="139"/>
      <c r="L82" s="138"/>
      <c r="M82" s="138"/>
      <c r="N82" s="138"/>
      <c r="O82" s="137"/>
      <c r="P82" s="137"/>
      <c r="Q82" s="138"/>
      <c r="R82" s="137"/>
      <c r="S82" s="137"/>
      <c r="T82" s="138"/>
      <c r="U82" s="140"/>
      <c r="V82" s="137"/>
    </row>
    <row r="83" spans="1:22" s="112" customFormat="1" ht="12.75">
      <c r="A83" s="112" t="s">
        <v>52</v>
      </c>
      <c r="B83" s="128">
        <f>SV_SO_1819_1a!B83/SV_SO_1819_1a!$H83*100</f>
        <v>0</v>
      </c>
      <c r="C83" s="129">
        <f>SV_SO_1819_1a!C83/SV_SO_1819_1a!$H83*100</f>
        <v>1.309328968903437</v>
      </c>
      <c r="D83" s="130">
        <f>SV_SO_1819_1a!D83/SV_SO_1819_1a!$H83*100</f>
        <v>48.55428259683579</v>
      </c>
      <c r="E83" s="129">
        <f>SV_SO_1819_1a!E83/SV_SO_1819_1a!$H83*100</f>
        <v>39.06164757228587</v>
      </c>
      <c r="F83" s="129">
        <f>SV_SO_1819_1a!F83/SV_SO_1819_1a!$H83*100</f>
        <v>10.310965630114566</v>
      </c>
      <c r="G83" s="129">
        <f>SV_SO_1819_1a!G83/SV_SO_1819_1a!$H83*100</f>
        <v>0.7637752318603382</v>
      </c>
      <c r="H83" s="128">
        <f>SV_SO_1819_1a!H83/SV_SO_1819_1a!$H83*100</f>
        <v>100</v>
      </c>
      <c r="I83" s="128">
        <f>SV_SO_1819_1a!I83/SV_SO_1819_1a!$O83*100</f>
        <v>0.05279831045406547</v>
      </c>
      <c r="J83" s="129">
        <f>SV_SO_1819_1a!J83/SV_SO_1819_1a!$O83*100</f>
        <v>0.791974656810982</v>
      </c>
      <c r="K83" s="130">
        <f>SV_SO_1819_1a!K83/SV_SO_1819_1a!$O83*100</f>
        <v>52.63991552270328</v>
      </c>
      <c r="L83" s="129">
        <f>SV_SO_1819_1a!L83/SV_SO_1819_1a!$O83*100</f>
        <v>36.27243928194297</v>
      </c>
      <c r="M83" s="129">
        <f>SV_SO_1819_1a!M83/SV_SO_1819_1a!$O83*100</f>
        <v>9.45089757127772</v>
      </c>
      <c r="N83" s="129">
        <f>SV_SO_1819_1a!N83/SV_SO_1819_1a!$O83*100</f>
        <v>0.791974656810982</v>
      </c>
      <c r="O83" s="128">
        <f>SV_SO_1819_1a!O83/SV_SO_1819_1a!$O83*100</f>
        <v>100</v>
      </c>
      <c r="P83" s="128">
        <f>SV_SO_1819_1a!P83/SV_SO_1819_1a!$V83*100</f>
        <v>0.026831231553528307</v>
      </c>
      <c r="Q83" s="129">
        <f>SV_SO_1819_1a!Q83/SV_SO_1819_1a!$V83*100</f>
        <v>1.046418030587604</v>
      </c>
      <c r="R83" s="128">
        <f>SV_SO_1819_1a!R83/SV_SO_1819_1a!$V83*100</f>
        <v>50.63053394150791</v>
      </c>
      <c r="S83" s="128">
        <f>SV_SO_1819_1a!S83/SV_SO_1819_1a!$V83*100</f>
        <v>37.64421786960022</v>
      </c>
      <c r="T83" s="129">
        <f>SV_SO_1819_1a!T83/SV_SO_1819_1a!$V83*100</f>
        <v>9.873893211698418</v>
      </c>
      <c r="U83" s="131">
        <f>SV_SO_1819_1a!U83/SV_SO_1819_1a!$V83*100</f>
        <v>0.778105715052321</v>
      </c>
      <c r="V83" s="128">
        <f>SV_SO_1819_1a!V83/SV_SO_1819_1a!$V83*100</f>
        <v>100</v>
      </c>
    </row>
    <row r="84" spans="1:22" s="112" customFormat="1" ht="12.75">
      <c r="A84" s="112" t="s">
        <v>43</v>
      </c>
      <c r="B84" s="128">
        <f>SV_SO_1819_1a!B84/SV_SO_1819_1a!$H84*100</f>
        <v>0</v>
      </c>
      <c r="C84" s="129">
        <f>SV_SO_1819_1a!C84/SV_SO_1819_1a!$H84*100</f>
        <v>0</v>
      </c>
      <c r="D84" s="130">
        <f>SV_SO_1819_1a!D84/SV_SO_1819_1a!$H84*100</f>
        <v>38.63636363636363</v>
      </c>
      <c r="E84" s="129">
        <f>SV_SO_1819_1a!E84/SV_SO_1819_1a!$H84*100</f>
        <v>52.353896103896105</v>
      </c>
      <c r="F84" s="129">
        <f>SV_SO_1819_1a!F84/SV_SO_1819_1a!$H84*100</f>
        <v>8.522727272727272</v>
      </c>
      <c r="G84" s="129">
        <f>SV_SO_1819_1a!G84/SV_SO_1819_1a!$H84*100</f>
        <v>0.487012987012987</v>
      </c>
      <c r="H84" s="128">
        <f>SV_SO_1819_1a!H84/SV_SO_1819_1a!$H84*100</f>
        <v>100</v>
      </c>
      <c r="I84" s="128">
        <f>SV_SO_1819_1a!I84/SV_SO_1819_1a!$O84*100</f>
        <v>0</v>
      </c>
      <c r="J84" s="129">
        <f>SV_SO_1819_1a!J84/SV_SO_1819_1a!$O84*100</f>
        <v>0.12422360248447205</v>
      </c>
      <c r="K84" s="130">
        <f>SV_SO_1819_1a!K84/SV_SO_1819_1a!$O84*100</f>
        <v>41.61490683229814</v>
      </c>
      <c r="L84" s="129">
        <f>SV_SO_1819_1a!L84/SV_SO_1819_1a!$O84*100</f>
        <v>48.69565217391305</v>
      </c>
      <c r="M84" s="129">
        <f>SV_SO_1819_1a!M84/SV_SO_1819_1a!$O84*100</f>
        <v>8.4472049689441</v>
      </c>
      <c r="N84" s="129">
        <f>SV_SO_1819_1a!N84/SV_SO_1819_1a!$O84*100</f>
        <v>1.1180124223602486</v>
      </c>
      <c r="O84" s="128">
        <f>SV_SO_1819_1a!O84/SV_SO_1819_1a!$O84*100</f>
        <v>100</v>
      </c>
      <c r="P84" s="128">
        <f>SV_SO_1819_1a!P84/SV_SO_1819_1a!$V84*100</f>
        <v>0</v>
      </c>
      <c r="Q84" s="129">
        <f>SV_SO_1819_1a!Q84/SV_SO_1819_1a!$V84*100</f>
        <v>0.049091801669121256</v>
      </c>
      <c r="R84" s="128">
        <f>SV_SO_1819_1a!R84/SV_SO_1819_1a!$V84*100</f>
        <v>39.81345115365734</v>
      </c>
      <c r="S84" s="128">
        <f>SV_SO_1819_1a!S84/SV_SO_1819_1a!$V84*100</f>
        <v>50.90819833087874</v>
      </c>
      <c r="T84" s="129">
        <f>SV_SO_1819_1a!T84/SV_SO_1819_1a!$V84*100</f>
        <v>8.492881688757977</v>
      </c>
      <c r="U84" s="131">
        <f>SV_SO_1819_1a!U84/SV_SO_1819_1a!$V84*100</f>
        <v>0.7363770250368188</v>
      </c>
      <c r="V84" s="128">
        <f>SV_SO_1819_1a!V84/SV_SO_1819_1a!$V84*100</f>
        <v>100</v>
      </c>
    </row>
    <row r="85" spans="1:22" s="112" customFormat="1" ht="12.75">
      <c r="A85" s="29" t="s">
        <v>24</v>
      </c>
      <c r="B85" s="132">
        <f>SV_SO_1819_1a!B85/SV_SO_1819_1a!$H85*100</f>
        <v>0</v>
      </c>
      <c r="C85" s="133">
        <f>SV_SO_1819_1a!C85/SV_SO_1819_1a!$H85*100</f>
        <v>0.7830342577487764</v>
      </c>
      <c r="D85" s="134">
        <f>SV_SO_1819_1a!D85/SV_SO_1819_1a!$H85*100</f>
        <v>44.56769983686787</v>
      </c>
      <c r="E85" s="133">
        <f>SV_SO_1819_1a!E85/SV_SO_1819_1a!$H85*100</f>
        <v>44.40456769983687</v>
      </c>
      <c r="F85" s="133">
        <f>SV_SO_1819_1a!F85/SV_SO_1819_1a!$H85*100</f>
        <v>9.592169657422513</v>
      </c>
      <c r="G85" s="133">
        <f>SV_SO_1819_1a!G85/SV_SO_1819_1a!$H85*100</f>
        <v>0.6525285481239804</v>
      </c>
      <c r="H85" s="132">
        <f>SV_SO_1819_1a!H85/SV_SO_1819_1a!$H85*100</f>
        <v>100</v>
      </c>
      <c r="I85" s="147">
        <f>SV_SO_1819_1a!I85/SV_SO_1819_1a!$O85*100</f>
        <v>0.037050759540570584</v>
      </c>
      <c r="J85" s="148">
        <f>SV_SO_1819_1a!J85/SV_SO_1819_1a!$O85*100</f>
        <v>0.5928121526491293</v>
      </c>
      <c r="K85" s="149">
        <f>SV_SO_1819_1a!K85/SV_SO_1819_1a!$O85*100</f>
        <v>49.35161170804002</v>
      </c>
      <c r="L85" s="148">
        <f>SV_SO_1819_1a!L85/SV_SO_1819_1a!$O85*100</f>
        <v>39.97776954427566</v>
      </c>
      <c r="M85" s="148">
        <f>SV_SO_1819_1a!M85/SV_SO_1819_1a!$O85*100</f>
        <v>9.151537606520934</v>
      </c>
      <c r="N85" s="148">
        <f>SV_SO_1819_1a!N85/SV_SO_1819_1a!$O85*100</f>
        <v>0.889218228973694</v>
      </c>
      <c r="O85" s="147">
        <f>SV_SO_1819_1a!O85/SV_SO_1819_1a!$O85*100</f>
        <v>100</v>
      </c>
      <c r="P85" s="132">
        <f>SV_SO_1819_1a!P85/SV_SO_1819_1a!$V85*100</f>
        <v>0.01734906315058987</v>
      </c>
      <c r="Q85" s="133">
        <f>SV_SO_1819_1a!Q85/SV_SO_1819_1a!$V85*100</f>
        <v>0.6939625260235947</v>
      </c>
      <c r="R85" s="132">
        <f>SV_SO_1819_1a!R85/SV_SO_1819_1a!$V85*100</f>
        <v>46.80777238029146</v>
      </c>
      <c r="S85" s="132">
        <f>SV_SO_1819_1a!S85/SV_SO_1819_1a!$V85*100</f>
        <v>42.33171408743927</v>
      </c>
      <c r="T85" s="133">
        <f>SV_SO_1819_1a!T85/SV_SO_1819_1a!$V85*100</f>
        <v>9.385843164469119</v>
      </c>
      <c r="U85" s="135">
        <f>SV_SO_1819_1a!U85/SV_SO_1819_1a!$V85*100</f>
        <v>0.7633587786259541</v>
      </c>
      <c r="V85" s="132">
        <f>SV_SO_1819_1a!V85/SV_SO_1819_1a!$V85*100</f>
        <v>100</v>
      </c>
    </row>
    <row r="86" spans="1:22" s="111" customFormat="1" ht="12.75">
      <c r="A86" s="141" t="s">
        <v>15</v>
      </c>
      <c r="B86" s="142">
        <f>SV_SO_1819_1a!B86/SV_SO_1819_1a!$H86*100</f>
        <v>0.01597444089456869</v>
      </c>
      <c r="C86" s="143">
        <f>SV_SO_1819_1a!C86/SV_SO_1819_1a!$H86*100</f>
        <v>0.7507987220447284</v>
      </c>
      <c r="D86" s="144">
        <f>SV_SO_1819_1a!D86/SV_SO_1819_1a!$H86*100</f>
        <v>48.05111821086262</v>
      </c>
      <c r="E86" s="143">
        <f>SV_SO_1819_1a!E86/SV_SO_1819_1a!$H86*100</f>
        <v>42.17252396166134</v>
      </c>
      <c r="F86" s="143">
        <f>SV_SO_1819_1a!F86/SV_SO_1819_1a!$H86*100</f>
        <v>8.386581469648563</v>
      </c>
      <c r="G86" s="143">
        <f>SV_SO_1819_1a!G86/SV_SO_1819_1a!$H86*100</f>
        <v>0.6230031948881789</v>
      </c>
      <c r="H86" s="142">
        <f>SV_SO_1819_1a!H86/SV_SO_1819_1a!$H86*100</f>
        <v>100</v>
      </c>
      <c r="I86" s="147">
        <f>SV_SO_1819_1a!I86/SV_SO_1819_1a!$O86*100</f>
        <v>0.03568242640499554</v>
      </c>
      <c r="J86" s="155">
        <f>SV_SO_1819_1a!J86/SV_SO_1819_1a!$O86*100</f>
        <v>0.6601248884924176</v>
      </c>
      <c r="K86" s="156">
        <f>SV_SO_1819_1a!K86/SV_SO_1819_1a!$O86*100</f>
        <v>52.09634255129348</v>
      </c>
      <c r="L86" s="155">
        <f>SV_SO_1819_1a!L86/SV_SO_1819_1a!$O86*100</f>
        <v>39.05441570026762</v>
      </c>
      <c r="M86" s="155">
        <f>SV_SO_1819_1a!M86/SV_SO_1819_1a!$O86*100</f>
        <v>7.368421052631578</v>
      </c>
      <c r="N86" s="155">
        <f>SV_SO_1819_1a!N86/SV_SO_1819_1a!$O86*100</f>
        <v>0.7850133809099019</v>
      </c>
      <c r="O86" s="154">
        <f>SV_SO_1819_1a!O86/SV_SO_1819_1a!$O86*100</f>
        <v>100</v>
      </c>
      <c r="P86" s="142">
        <f>SV_SO_1819_1a!P86/SV_SO_1819_1a!$V86*100</f>
        <v>0.025284450063211124</v>
      </c>
      <c r="Q86" s="143">
        <f>SV_SO_1819_1a!Q86/SV_SO_1819_1a!$V86*100</f>
        <v>0.7079646017699115</v>
      </c>
      <c r="R86" s="142">
        <f>SV_SO_1819_1a!R86/SV_SO_1819_1a!$V86*100</f>
        <v>49.962073324905184</v>
      </c>
      <c r="S86" s="142">
        <f>SV_SO_1819_1a!S86/SV_SO_1819_1a!$V86*100</f>
        <v>40.69953645174884</v>
      </c>
      <c r="T86" s="143">
        <f>SV_SO_1819_1a!T86/SV_SO_1819_1a!$V86*100</f>
        <v>7.905604719764011</v>
      </c>
      <c r="U86" s="145">
        <f>SV_SO_1819_1a!U86/SV_SO_1819_1a!$V86*100</f>
        <v>0.6995364517488412</v>
      </c>
      <c r="V86" s="142">
        <f>SV_SO_1819_1a!V86/SV_SO_1819_1a!$V86*100</f>
        <v>100</v>
      </c>
    </row>
    <row r="87" spans="2:22" s="112" customFormat="1" ht="12.75">
      <c r="B87" s="137"/>
      <c r="C87" s="138"/>
      <c r="D87" s="139"/>
      <c r="E87" s="138"/>
      <c r="F87" s="138"/>
      <c r="G87" s="138"/>
      <c r="H87" s="137"/>
      <c r="I87" s="137"/>
      <c r="J87" s="138"/>
      <c r="K87" s="139"/>
      <c r="L87" s="138"/>
      <c r="M87" s="138"/>
      <c r="N87" s="138"/>
      <c r="O87" s="137"/>
      <c r="P87" s="137"/>
      <c r="Q87" s="138"/>
      <c r="R87" s="137"/>
      <c r="S87" s="137"/>
      <c r="T87" s="138"/>
      <c r="U87" s="140"/>
      <c r="V87" s="137"/>
    </row>
    <row r="88" spans="1:22" s="112" customFormat="1" ht="12.75">
      <c r="A88" s="111" t="s">
        <v>16</v>
      </c>
      <c r="B88" s="137"/>
      <c r="C88" s="138"/>
      <c r="D88" s="139"/>
      <c r="E88" s="138"/>
      <c r="F88" s="138"/>
      <c r="G88" s="138"/>
      <c r="H88" s="137"/>
      <c r="I88" s="137"/>
      <c r="J88" s="138"/>
      <c r="K88" s="139"/>
      <c r="L88" s="138"/>
      <c r="M88" s="138"/>
      <c r="N88" s="138"/>
      <c r="O88" s="137"/>
      <c r="P88" s="137"/>
      <c r="Q88" s="138"/>
      <c r="R88" s="137"/>
      <c r="S88" s="137"/>
      <c r="T88" s="138"/>
      <c r="U88" s="140"/>
      <c r="V88" s="137"/>
    </row>
    <row r="89" spans="1:22" s="112" customFormat="1" ht="12.75">
      <c r="A89" s="101" t="s">
        <v>13</v>
      </c>
      <c r="B89" s="137"/>
      <c r="C89" s="138"/>
      <c r="D89" s="139"/>
      <c r="E89" s="138"/>
      <c r="F89" s="138"/>
      <c r="G89" s="138"/>
      <c r="H89" s="137"/>
      <c r="I89" s="137"/>
      <c r="J89" s="138"/>
      <c r="K89" s="139"/>
      <c r="L89" s="138"/>
      <c r="M89" s="138"/>
      <c r="N89" s="138"/>
      <c r="O89" s="137"/>
      <c r="P89" s="137"/>
      <c r="Q89" s="138"/>
      <c r="R89" s="137"/>
      <c r="S89" s="137"/>
      <c r="T89" s="138"/>
      <c r="U89" s="140"/>
      <c r="V89" s="137"/>
    </row>
    <row r="90" spans="1:22" s="112" customFormat="1" ht="12.75">
      <c r="A90" s="212" t="s">
        <v>61</v>
      </c>
      <c r="B90" s="128">
        <f>SV_SO_1819_1a!B90/SV_SO_1819_1a!$H90*100</f>
        <v>0</v>
      </c>
      <c r="C90" s="129">
        <f>SV_SO_1819_1a!C90/SV_SO_1819_1a!$H90*100</f>
        <v>2.0075282308657463</v>
      </c>
      <c r="D90" s="130">
        <f>SV_SO_1819_1a!D90/SV_SO_1819_1a!$H90*100</f>
        <v>53.95232120451694</v>
      </c>
      <c r="E90" s="129">
        <f>SV_SO_1819_1a!E90/SV_SO_1819_1a!$H90*100</f>
        <v>32.8732747804266</v>
      </c>
      <c r="F90" s="129">
        <f>SV_SO_1819_1a!F90/SV_SO_1819_1a!$H90*100</f>
        <v>10.163111668757843</v>
      </c>
      <c r="G90" s="129">
        <f>SV_SO_1819_1a!G90/SV_SO_1819_1a!$H90*100</f>
        <v>1.0037641154328731</v>
      </c>
      <c r="H90" s="128">
        <f>SV_SO_1819_1a!H90/SV_SO_1819_1a!$H90*100</f>
        <v>100</v>
      </c>
      <c r="I90" s="128">
        <f>SV_SO_1819_1a!I90/SV_SO_1819_1a!$O90*100</f>
        <v>0.08928571428571429</v>
      </c>
      <c r="J90" s="129">
        <f>SV_SO_1819_1a!J90/SV_SO_1819_1a!$O90*100</f>
        <v>0.9821428571428571</v>
      </c>
      <c r="K90" s="130">
        <f>SV_SO_1819_1a!K90/SV_SO_1819_1a!$O90*100</f>
        <v>53.92857142857142</v>
      </c>
      <c r="L90" s="129">
        <f>SV_SO_1819_1a!L90/SV_SO_1819_1a!$O90*100</f>
        <v>33.482142857142854</v>
      </c>
      <c r="M90" s="129">
        <f>SV_SO_1819_1a!M90/SV_SO_1819_1a!$O90*100</f>
        <v>10.714285714285714</v>
      </c>
      <c r="N90" s="129">
        <f>SV_SO_1819_1a!N90/SV_SO_1819_1a!$O90*100</f>
        <v>0.8035714285714285</v>
      </c>
      <c r="O90" s="128">
        <f>SV_SO_1819_1a!O90/SV_SO_1819_1a!$O90*100</f>
        <v>100</v>
      </c>
      <c r="P90" s="128">
        <f>SV_SO_1819_1a!P90/SV_SO_1819_1a!$V90*100</f>
        <v>0.05216484089723526</v>
      </c>
      <c r="Q90" s="129">
        <f>SV_SO_1819_1a!Q90/SV_SO_1819_1a!$V90*100</f>
        <v>1.4084507042253522</v>
      </c>
      <c r="R90" s="128">
        <f>SV_SO_1819_1a!R90/SV_SO_1819_1a!$V90*100</f>
        <v>53.93844548774126</v>
      </c>
      <c r="S90" s="128">
        <f>SV_SO_1819_1a!S90/SV_SO_1819_1a!$V90*100</f>
        <v>33.22900365153886</v>
      </c>
      <c r="T90" s="129">
        <f>SV_SO_1819_1a!T90/SV_SO_1819_1a!$V90*100</f>
        <v>10.485133020344287</v>
      </c>
      <c r="U90" s="131">
        <f>SV_SO_1819_1a!U90/SV_SO_1819_1a!$V90*100</f>
        <v>0.8868022952529996</v>
      </c>
      <c r="V90" s="128">
        <f>SV_SO_1819_1a!V90/SV_SO_1819_1a!$V90*100</f>
        <v>100</v>
      </c>
    </row>
    <row r="91" spans="1:22" ht="12.75">
      <c r="A91" s="212" t="s">
        <v>63</v>
      </c>
      <c r="B91" s="128">
        <f>SV_SO_1819_1a!B91/SV_SO_1819_1a!$H91*100</f>
        <v>0</v>
      </c>
      <c r="C91" s="146">
        <f>SV_SO_1819_1a!C91/SV_SO_1819_1a!$H91*100</f>
        <v>0.23255813953488372</v>
      </c>
      <c r="D91" s="130">
        <f>SV_SO_1819_1a!D91/SV_SO_1819_1a!$H91*100</f>
        <v>30.813953488372093</v>
      </c>
      <c r="E91" s="146">
        <f>SV_SO_1819_1a!E91/SV_SO_1819_1a!$H91*100</f>
        <v>43.72093023255814</v>
      </c>
      <c r="F91" s="146">
        <f>SV_SO_1819_1a!F91/SV_SO_1819_1a!$H91*100</f>
        <v>19.883720930232556</v>
      </c>
      <c r="G91" s="146">
        <f>SV_SO_1819_1a!G91/SV_SO_1819_1a!$H91*100</f>
        <v>5.348837209302325</v>
      </c>
      <c r="H91" s="128">
        <f>SV_SO_1819_1a!H91/SV_SO_1819_1a!$H91*100</f>
        <v>100</v>
      </c>
      <c r="I91" s="128">
        <f>SV_SO_1819_1a!I91/SV_SO_1819_1a!$O91*100</f>
        <v>0</v>
      </c>
      <c r="J91" s="146">
        <f>SV_SO_1819_1a!J91/SV_SO_1819_1a!$O91*100</f>
        <v>0.1392757660167131</v>
      </c>
      <c r="K91" s="130">
        <f>SV_SO_1819_1a!K91/SV_SO_1819_1a!$O91*100</f>
        <v>36.629526462395546</v>
      </c>
      <c r="L91" s="146">
        <f>SV_SO_1819_1a!L91/SV_SO_1819_1a!$O91*100</f>
        <v>38.440111420612816</v>
      </c>
      <c r="M91" s="146">
        <f>SV_SO_1819_1a!M91/SV_SO_1819_1a!$O91*100</f>
        <v>20.75208913649025</v>
      </c>
      <c r="N91" s="146">
        <f>SV_SO_1819_1a!N91/SV_SO_1819_1a!$O91*100</f>
        <v>4.03899721448468</v>
      </c>
      <c r="O91" s="128">
        <f>SV_SO_1819_1a!O91/SV_SO_1819_1a!$O91*100</f>
        <v>100</v>
      </c>
      <c r="P91" s="128">
        <f>SV_SO_1819_1a!P91/SV_SO_1819_1a!$V91*100</f>
        <v>0</v>
      </c>
      <c r="Q91" s="129">
        <f>SV_SO_1819_1a!Q91/SV_SO_1819_1a!$V91*100</f>
        <v>0.19011406844106463</v>
      </c>
      <c r="R91" s="128">
        <f>SV_SO_1819_1a!R91/SV_SO_1819_1a!$V91*100</f>
        <v>33.460076045627375</v>
      </c>
      <c r="S91" s="128">
        <f>SV_SO_1819_1a!S91/SV_SO_1819_1a!$V91*100</f>
        <v>41.31812420785805</v>
      </c>
      <c r="T91" s="129">
        <f>SV_SO_1819_1a!T91/SV_SO_1819_1a!$V91*100</f>
        <v>20.278833967046893</v>
      </c>
      <c r="U91" s="131">
        <f>SV_SO_1819_1a!U91/SV_SO_1819_1a!$V91*100</f>
        <v>4.752851711026616</v>
      </c>
      <c r="V91" s="128">
        <f>SV_SO_1819_1a!V91/SV_SO_1819_1a!$V91*100</f>
        <v>100</v>
      </c>
    </row>
    <row r="92" spans="1:22" ht="12.75">
      <c r="A92" s="212" t="s">
        <v>62</v>
      </c>
      <c r="B92" s="128">
        <f>SV_SO_1819_1a!B92/SV_SO_1819_1a!$H92*100</f>
        <v>0</v>
      </c>
      <c r="C92" s="146">
        <f>SV_SO_1819_1a!C92/SV_SO_1819_1a!$H92*100</f>
        <v>0</v>
      </c>
      <c r="D92" s="130">
        <f>SV_SO_1819_1a!D92/SV_SO_1819_1a!$H92*100</f>
        <v>29.411764705882355</v>
      </c>
      <c r="E92" s="146">
        <f>SV_SO_1819_1a!E92/SV_SO_1819_1a!$H92*100</f>
        <v>47.05882352941176</v>
      </c>
      <c r="F92" s="146">
        <f>SV_SO_1819_1a!F92/SV_SO_1819_1a!$H92*100</f>
        <v>11.76470588235294</v>
      </c>
      <c r="G92" s="146">
        <f>SV_SO_1819_1a!G92/SV_SO_1819_1a!$H92*100</f>
        <v>11.76470588235294</v>
      </c>
      <c r="H92" s="128">
        <f>SV_SO_1819_1a!H92/SV_SO_1819_1a!$H92*100</f>
        <v>100</v>
      </c>
      <c r="I92" s="128">
        <f>SV_SO_1819_1a!I92/SV_SO_1819_1a!$O92*100</f>
        <v>0</v>
      </c>
      <c r="J92" s="146">
        <f>SV_SO_1819_1a!J92/SV_SO_1819_1a!$O92*100</f>
        <v>0</v>
      </c>
      <c r="K92" s="130">
        <f>SV_SO_1819_1a!K92/SV_SO_1819_1a!$O92*100</f>
        <v>37.28813559322034</v>
      </c>
      <c r="L92" s="146">
        <f>SV_SO_1819_1a!L92/SV_SO_1819_1a!$O92*100</f>
        <v>45.76271186440678</v>
      </c>
      <c r="M92" s="146">
        <f>SV_SO_1819_1a!M92/SV_SO_1819_1a!$O92*100</f>
        <v>15.254237288135593</v>
      </c>
      <c r="N92" s="146">
        <f>SV_SO_1819_1a!N92/SV_SO_1819_1a!$O92*100</f>
        <v>1.694915254237288</v>
      </c>
      <c r="O92" s="128">
        <f>SV_SO_1819_1a!O92/SV_SO_1819_1a!$O92*100</f>
        <v>100</v>
      </c>
      <c r="P92" s="128">
        <f>SV_SO_1819_1a!P92/SV_SO_1819_1a!$V92*100</f>
        <v>0</v>
      </c>
      <c r="Q92" s="129">
        <f>SV_SO_1819_1a!Q92/SV_SO_1819_1a!$V92*100</f>
        <v>0</v>
      </c>
      <c r="R92" s="128">
        <f>SV_SO_1819_1a!R92/SV_SO_1819_1a!$V92*100</f>
        <v>34.40860215053764</v>
      </c>
      <c r="S92" s="128">
        <f>SV_SO_1819_1a!S92/SV_SO_1819_1a!$V92*100</f>
        <v>46.236559139784944</v>
      </c>
      <c r="T92" s="129">
        <f>SV_SO_1819_1a!T92/SV_SO_1819_1a!$V92*100</f>
        <v>13.978494623655912</v>
      </c>
      <c r="U92" s="131">
        <f>SV_SO_1819_1a!U92/SV_SO_1819_1a!$V92*100</f>
        <v>5.376344086021505</v>
      </c>
      <c r="V92" s="128">
        <f>SV_SO_1819_1a!V92/SV_SO_1819_1a!$V92*100</f>
        <v>100</v>
      </c>
    </row>
    <row r="93" spans="1:22" ht="12.75">
      <c r="A93" s="212" t="s">
        <v>64</v>
      </c>
      <c r="B93" s="128">
        <f>SV_SO_1819_1a!B93/SV_SO_1819_1a!$H93*100</f>
        <v>0</v>
      </c>
      <c r="C93" s="146">
        <f>SV_SO_1819_1a!C93/SV_SO_1819_1a!$H93*100</f>
        <v>0.14054813773717498</v>
      </c>
      <c r="D93" s="130">
        <f>SV_SO_1819_1a!D93/SV_SO_1819_1a!$H93*100</f>
        <v>25.720309205903018</v>
      </c>
      <c r="E93" s="146">
        <f>SV_SO_1819_1a!E93/SV_SO_1819_1a!$H93*100</f>
        <v>50.0351370344343</v>
      </c>
      <c r="F93" s="146">
        <f>SV_SO_1819_1a!F93/SV_SO_1819_1a!$H93*100</f>
        <v>19.184820801124385</v>
      </c>
      <c r="G93" s="146">
        <f>SV_SO_1819_1a!G93/SV_SO_1819_1a!$H93*100</f>
        <v>4.919184820801124</v>
      </c>
      <c r="H93" s="128">
        <f>SV_SO_1819_1a!H93/SV_SO_1819_1a!$H93*100</f>
        <v>100</v>
      </c>
      <c r="I93" s="128">
        <f>SV_SO_1819_1a!I93/SV_SO_1819_1a!$O93*100</f>
        <v>0</v>
      </c>
      <c r="J93" s="146">
        <f>SV_SO_1819_1a!J93/SV_SO_1819_1a!$O93*100</f>
        <v>0</v>
      </c>
      <c r="K93" s="130">
        <f>SV_SO_1819_1a!K93/SV_SO_1819_1a!$O93*100</f>
        <v>25.968586387434556</v>
      </c>
      <c r="L93" s="146">
        <f>SV_SO_1819_1a!L93/SV_SO_1819_1a!$O93*100</f>
        <v>52.25130890052356</v>
      </c>
      <c r="M93" s="146">
        <f>SV_SO_1819_1a!M93/SV_SO_1819_1a!$O93*100</f>
        <v>16.230366492146597</v>
      </c>
      <c r="N93" s="146">
        <f>SV_SO_1819_1a!N93/SV_SO_1819_1a!$O93*100</f>
        <v>5.549738219895288</v>
      </c>
      <c r="O93" s="128">
        <f>SV_SO_1819_1a!O93/SV_SO_1819_1a!$O93*100</f>
        <v>100</v>
      </c>
      <c r="P93" s="128">
        <f>SV_SO_1819_1a!P93/SV_SO_1819_1a!$V93*100</f>
        <v>0</v>
      </c>
      <c r="Q93" s="129">
        <f>SV_SO_1819_1a!Q93/SV_SO_1819_1a!$V93*100</f>
        <v>0.08410428931875526</v>
      </c>
      <c r="R93" s="128">
        <f>SV_SO_1819_1a!R93/SV_SO_1819_1a!$V93*100</f>
        <v>25.820016820857866</v>
      </c>
      <c r="S93" s="128">
        <f>SV_SO_1819_1a!S93/SV_SO_1819_1a!$V93*100</f>
        <v>50.9251471825063</v>
      </c>
      <c r="T93" s="129">
        <f>SV_SO_1819_1a!T93/SV_SO_1819_1a!$V93*100</f>
        <v>17.998317914213622</v>
      </c>
      <c r="U93" s="131">
        <f>SV_SO_1819_1a!U93/SV_SO_1819_1a!$V93*100</f>
        <v>5.172413793103448</v>
      </c>
      <c r="V93" s="128">
        <f>SV_SO_1819_1a!V93/SV_SO_1819_1a!$V93*100</f>
        <v>100</v>
      </c>
    </row>
    <row r="94" spans="1:22" s="112" customFormat="1" ht="12.75">
      <c r="A94" s="29" t="s">
        <v>1</v>
      </c>
      <c r="B94" s="147">
        <f>SV_SO_1819_1a!B94/SV_SO_1819_1a!$H94*100</f>
        <v>0</v>
      </c>
      <c r="C94" s="148">
        <f>SV_SO_1819_1a!C94/SV_SO_1819_1a!$H94*100</f>
        <v>0.6422607578676942</v>
      </c>
      <c r="D94" s="149">
        <f>SV_SO_1819_1a!D94/SV_SO_1819_1a!$H94*100</f>
        <v>34.39306358381503</v>
      </c>
      <c r="E94" s="148">
        <f>SV_SO_1819_1a!E94/SV_SO_1819_1a!$H94*100</f>
        <v>43.86640976236352</v>
      </c>
      <c r="F94" s="148">
        <f>SV_SO_1819_1a!F94/SV_SO_1819_1a!$H94*100</f>
        <v>16.987797045600512</v>
      </c>
      <c r="G94" s="148">
        <f>SV_SO_1819_1a!G94/SV_SO_1819_1a!$H94*100</f>
        <v>4.110468850353243</v>
      </c>
      <c r="H94" s="147">
        <f>SV_SO_1819_1a!H94/SV_SO_1819_1a!$H94*100</f>
        <v>100</v>
      </c>
      <c r="I94" s="147">
        <f>SV_SO_1819_1a!I94/SV_SO_1819_1a!$O94*100</f>
        <v>0.03506311360448808</v>
      </c>
      <c r="J94" s="148">
        <f>SV_SO_1819_1a!J94/SV_SO_1819_1a!$O94*100</f>
        <v>0.42075736325385693</v>
      </c>
      <c r="K94" s="149">
        <f>SV_SO_1819_1a!K94/SV_SO_1819_1a!$O94*100</f>
        <v>39.866760168302946</v>
      </c>
      <c r="L94" s="148">
        <f>SV_SO_1819_1a!L94/SV_SO_1819_1a!$O94*100</f>
        <v>41.26928471248247</v>
      </c>
      <c r="M94" s="148">
        <f>SV_SO_1819_1a!M94/SV_SO_1819_1a!$O94*100</f>
        <v>15.182328190743338</v>
      </c>
      <c r="N94" s="148">
        <f>SV_SO_1819_1a!N94/SV_SO_1819_1a!$O94*100</f>
        <v>3.225806451612903</v>
      </c>
      <c r="O94" s="147">
        <f>SV_SO_1819_1a!O94/SV_SO_1819_1a!$O94*100</f>
        <v>100</v>
      </c>
      <c r="P94" s="147">
        <f>SV_SO_1819_1a!P94/SV_SO_1819_1a!$V94*100</f>
        <v>0.016761649346295676</v>
      </c>
      <c r="Q94" s="133">
        <f>SV_SO_1819_1a!Q94/SV_SO_1819_1a!$V94*100</f>
        <v>0.5363727790814616</v>
      </c>
      <c r="R94" s="134">
        <f>SV_SO_1819_1a!R94/SV_SO_1819_1a!$V94*100</f>
        <v>37.00972175662085</v>
      </c>
      <c r="S94" s="133">
        <f>SV_SO_1819_1a!S94/SV_SO_1819_1a!$V94*100</f>
        <v>42.62487428762991</v>
      </c>
      <c r="T94" s="133">
        <f>SV_SO_1819_1a!T94/SV_SO_1819_1a!$V94*100</f>
        <v>16.12470667113644</v>
      </c>
      <c r="U94" s="133">
        <f>SV_SO_1819_1a!U94/SV_SO_1819_1a!$V94*100</f>
        <v>3.6875628561850484</v>
      </c>
      <c r="V94" s="132">
        <f>SV_SO_1819_1a!V94/SV_SO_1819_1a!$V94*100</f>
        <v>100</v>
      </c>
    </row>
    <row r="95" spans="1:22" s="112" customFormat="1" ht="12.75">
      <c r="A95" s="30" t="s">
        <v>14</v>
      </c>
      <c r="B95" s="137"/>
      <c r="C95" s="138"/>
      <c r="D95" s="139"/>
      <c r="E95" s="138"/>
      <c r="F95" s="138"/>
      <c r="G95" s="138"/>
      <c r="H95" s="137"/>
      <c r="I95" s="137"/>
      <c r="J95" s="138"/>
      <c r="K95" s="139"/>
      <c r="L95" s="138"/>
      <c r="M95" s="138"/>
      <c r="N95" s="138"/>
      <c r="O95" s="137"/>
      <c r="P95" s="137"/>
      <c r="Q95" s="138"/>
      <c r="R95" s="137"/>
      <c r="S95" s="137"/>
      <c r="T95" s="138"/>
      <c r="U95" s="140"/>
      <c r="V95" s="137"/>
    </row>
    <row r="96" spans="1:22" ht="12.75">
      <c r="A96" s="212" t="s">
        <v>61</v>
      </c>
      <c r="B96" s="128">
        <f>SV_SO_1819_1a!B96/SV_SO_1819_1a!$H96*100</f>
        <v>0</v>
      </c>
      <c r="C96" s="129">
        <f>SV_SO_1819_1a!C96/SV_SO_1819_1a!$H96*100</f>
        <v>1.6666666666666667</v>
      </c>
      <c r="D96" s="130">
        <f>SV_SO_1819_1a!D96/SV_SO_1819_1a!$H96*100</f>
        <v>53.833333333333336</v>
      </c>
      <c r="E96" s="129">
        <f>SV_SO_1819_1a!E96/SV_SO_1819_1a!$H96*100</f>
        <v>30.833333333333336</v>
      </c>
      <c r="F96" s="129">
        <f>SV_SO_1819_1a!F96/SV_SO_1819_1a!$H96*100</f>
        <v>10.833333333333334</v>
      </c>
      <c r="G96" s="129">
        <f>SV_SO_1819_1a!G96/SV_SO_1819_1a!$H96*100</f>
        <v>2.833333333333333</v>
      </c>
      <c r="H96" s="128">
        <f>SV_SO_1819_1a!H96/SV_SO_1819_1a!$H96*100</f>
        <v>100</v>
      </c>
      <c r="I96" s="128">
        <f>SV_SO_1819_1a!I96/SV_SO_1819_1a!$O96*100</f>
        <v>0</v>
      </c>
      <c r="J96" s="129">
        <f>SV_SO_1819_1a!J96/SV_SO_1819_1a!$O96*100</f>
        <v>1.56062424969988</v>
      </c>
      <c r="K96" s="130">
        <f>SV_SO_1819_1a!K96/SV_SO_1819_1a!$O96*100</f>
        <v>52.581032412965186</v>
      </c>
      <c r="L96" s="129">
        <f>SV_SO_1819_1a!L96/SV_SO_1819_1a!$O96*100</f>
        <v>33.25330132052821</v>
      </c>
      <c r="M96" s="129">
        <f>SV_SO_1819_1a!M96/SV_SO_1819_1a!$O96*100</f>
        <v>10.084033613445378</v>
      </c>
      <c r="N96" s="129">
        <f>SV_SO_1819_1a!N96/SV_SO_1819_1a!$O96*100</f>
        <v>2.5210084033613445</v>
      </c>
      <c r="O96" s="128">
        <f>SV_SO_1819_1a!O96/SV_SO_1819_1a!$O96*100</f>
        <v>100</v>
      </c>
      <c r="P96" s="128">
        <f>SV_SO_1819_1a!P96/SV_SO_1819_1a!$V96*100</f>
        <v>0</v>
      </c>
      <c r="Q96" s="129">
        <f>SV_SO_1819_1a!Q96/SV_SO_1819_1a!$V96*100</f>
        <v>1.6050244242847174</v>
      </c>
      <c r="R96" s="128">
        <f>SV_SO_1819_1a!R96/SV_SO_1819_1a!$V96*100</f>
        <v>53.10537334263782</v>
      </c>
      <c r="S96" s="128">
        <f>SV_SO_1819_1a!S96/SV_SO_1819_1a!$V96*100</f>
        <v>32.2400558269365</v>
      </c>
      <c r="T96" s="129">
        <f>SV_SO_1819_1a!T96/SV_SO_1819_1a!$V96*100</f>
        <v>10.397766922540127</v>
      </c>
      <c r="U96" s="131">
        <f>SV_SO_1819_1a!U96/SV_SO_1819_1a!$V96*100</f>
        <v>2.6517794836008375</v>
      </c>
      <c r="V96" s="128">
        <f>SV_SO_1819_1a!V96/SV_SO_1819_1a!$V96*100</f>
        <v>100</v>
      </c>
    </row>
    <row r="97" spans="1:22" ht="12.75">
      <c r="A97" s="212" t="s">
        <v>63</v>
      </c>
      <c r="B97" s="128">
        <f>SV_SO_1819_1a!B97/SV_SO_1819_1a!$H97*100</f>
        <v>0</v>
      </c>
      <c r="C97" s="146">
        <f>SV_SO_1819_1a!C97/SV_SO_1819_1a!$H97*100</f>
        <v>0</v>
      </c>
      <c r="D97" s="130">
        <f>SV_SO_1819_1a!D97/SV_SO_1819_1a!$H97*100</f>
        <v>31.25827814569536</v>
      </c>
      <c r="E97" s="146">
        <f>SV_SO_1819_1a!E97/SV_SO_1819_1a!$H97*100</f>
        <v>36.026490066225165</v>
      </c>
      <c r="F97" s="146">
        <f>SV_SO_1819_1a!F97/SV_SO_1819_1a!$H97*100</f>
        <v>25.695364238410594</v>
      </c>
      <c r="G97" s="146">
        <f>SV_SO_1819_1a!G97/SV_SO_1819_1a!$H97*100</f>
        <v>7.0198675496688745</v>
      </c>
      <c r="H97" s="128">
        <f>SV_SO_1819_1a!H97/SV_SO_1819_1a!$H97*100</f>
        <v>100</v>
      </c>
      <c r="I97" s="128">
        <f>SV_SO_1819_1a!I97/SV_SO_1819_1a!$O97*100</f>
        <v>0</v>
      </c>
      <c r="J97" s="146">
        <f>SV_SO_1819_1a!J97/SV_SO_1819_1a!$O97*100</f>
        <v>0</v>
      </c>
      <c r="K97" s="130">
        <f>SV_SO_1819_1a!K97/SV_SO_1819_1a!$O97*100</f>
        <v>30.474732006125578</v>
      </c>
      <c r="L97" s="146">
        <f>SV_SO_1819_1a!L97/SV_SO_1819_1a!$O97*100</f>
        <v>38.59111791730474</v>
      </c>
      <c r="M97" s="146">
        <f>SV_SO_1819_1a!M97/SV_SO_1819_1a!$O97*100</f>
        <v>22.817764165390507</v>
      </c>
      <c r="N97" s="146">
        <f>SV_SO_1819_1a!N97/SV_SO_1819_1a!$O97*100</f>
        <v>8.116385911179174</v>
      </c>
      <c r="O97" s="128">
        <f>SV_SO_1819_1a!O97/SV_SO_1819_1a!$O97*100</f>
        <v>100</v>
      </c>
      <c r="P97" s="128">
        <f>SV_SO_1819_1a!P97/SV_SO_1819_1a!$V97*100</f>
        <v>0</v>
      </c>
      <c r="Q97" s="129">
        <f>SV_SO_1819_1a!Q97/SV_SO_1819_1a!$V97*100</f>
        <v>0</v>
      </c>
      <c r="R97" s="128">
        <f>SV_SO_1819_1a!R97/SV_SO_1819_1a!$V97*100</f>
        <v>30.894886363636363</v>
      </c>
      <c r="S97" s="128">
        <f>SV_SO_1819_1a!S97/SV_SO_1819_1a!$V97*100</f>
        <v>37.215909090909086</v>
      </c>
      <c r="T97" s="129">
        <f>SV_SO_1819_1a!T97/SV_SO_1819_1a!$V97*100</f>
        <v>24.360795454545457</v>
      </c>
      <c r="U97" s="131">
        <f>SV_SO_1819_1a!U97/SV_SO_1819_1a!$V97*100</f>
        <v>7.528409090909091</v>
      </c>
      <c r="V97" s="128">
        <f>SV_SO_1819_1a!V97/SV_SO_1819_1a!$V97*100</f>
        <v>100</v>
      </c>
    </row>
    <row r="98" spans="1:22" ht="12.75">
      <c r="A98" s="212" t="s">
        <v>62</v>
      </c>
      <c r="B98" s="128">
        <f>SV_SO_1819_1a!B98/SV_SO_1819_1a!$H98*100</f>
        <v>0</v>
      </c>
      <c r="C98" s="146">
        <f>SV_SO_1819_1a!C98/SV_SO_1819_1a!$H98*100</f>
        <v>0</v>
      </c>
      <c r="D98" s="130">
        <f>SV_SO_1819_1a!D98/SV_SO_1819_1a!$H98*100</f>
        <v>25</v>
      </c>
      <c r="E98" s="146">
        <f>SV_SO_1819_1a!E98/SV_SO_1819_1a!$H98*100</f>
        <v>41.66666666666667</v>
      </c>
      <c r="F98" s="146">
        <f>SV_SO_1819_1a!F98/SV_SO_1819_1a!$H98*100</f>
        <v>16.666666666666664</v>
      </c>
      <c r="G98" s="146">
        <f>SV_SO_1819_1a!G98/SV_SO_1819_1a!$H98*100</f>
        <v>16.666666666666664</v>
      </c>
      <c r="H98" s="128">
        <f>SV_SO_1819_1a!H98/SV_SO_1819_1a!$H98*100</f>
        <v>100</v>
      </c>
      <c r="I98" s="128">
        <f>SV_SO_1819_1a!I98/SV_SO_1819_1a!$O98*100</f>
        <v>0</v>
      </c>
      <c r="J98" s="146">
        <f>SV_SO_1819_1a!J98/SV_SO_1819_1a!$O98*100</f>
        <v>1.4705882352941175</v>
      </c>
      <c r="K98" s="130">
        <f>SV_SO_1819_1a!K98/SV_SO_1819_1a!$O98*100</f>
        <v>41.17647058823529</v>
      </c>
      <c r="L98" s="146">
        <f>SV_SO_1819_1a!L98/SV_SO_1819_1a!$O98*100</f>
        <v>38.23529411764706</v>
      </c>
      <c r="M98" s="146">
        <f>SV_SO_1819_1a!M98/SV_SO_1819_1a!$O98*100</f>
        <v>13.23529411764706</v>
      </c>
      <c r="N98" s="146">
        <f>SV_SO_1819_1a!N98/SV_SO_1819_1a!$O98*100</f>
        <v>5.88235294117647</v>
      </c>
      <c r="O98" s="128">
        <f>SV_SO_1819_1a!O98/SV_SO_1819_1a!$O98*100</f>
        <v>100</v>
      </c>
      <c r="P98" s="128">
        <f>SV_SO_1819_1a!P98/SV_SO_1819_1a!$V98*100</f>
        <v>0</v>
      </c>
      <c r="Q98" s="129">
        <f>SV_SO_1819_1a!Q98/SV_SO_1819_1a!$V98*100</f>
        <v>1.0869565217391304</v>
      </c>
      <c r="R98" s="128">
        <f>SV_SO_1819_1a!R98/SV_SO_1819_1a!$V98*100</f>
        <v>36.95652173913043</v>
      </c>
      <c r="S98" s="128">
        <f>SV_SO_1819_1a!S98/SV_SO_1819_1a!$V98*100</f>
        <v>39.130434782608695</v>
      </c>
      <c r="T98" s="129">
        <f>SV_SO_1819_1a!T98/SV_SO_1819_1a!$V98*100</f>
        <v>14.130434782608695</v>
      </c>
      <c r="U98" s="131">
        <f>SV_SO_1819_1a!U98/SV_SO_1819_1a!$V98*100</f>
        <v>8.695652173913043</v>
      </c>
      <c r="V98" s="128">
        <f>SV_SO_1819_1a!V98/SV_SO_1819_1a!$V98*100</f>
        <v>100</v>
      </c>
    </row>
    <row r="99" spans="1:22" ht="12.75">
      <c r="A99" s="212" t="s">
        <v>64</v>
      </c>
      <c r="B99" s="128">
        <f>SV_SO_1819_1a!B99/SV_SO_1819_1a!$H99*100</f>
        <v>0</v>
      </c>
      <c r="C99" s="146">
        <f>SV_SO_1819_1a!C99/SV_SO_1819_1a!$H99*100</f>
        <v>0</v>
      </c>
      <c r="D99" s="130">
        <f>SV_SO_1819_1a!D99/SV_SO_1819_1a!$H99*100</f>
        <v>23.970037453183522</v>
      </c>
      <c r="E99" s="146">
        <f>SV_SO_1819_1a!E99/SV_SO_1819_1a!$H99*100</f>
        <v>45.46816479400749</v>
      </c>
      <c r="F99" s="146">
        <f>SV_SO_1819_1a!F99/SV_SO_1819_1a!$H99*100</f>
        <v>21.872659176029963</v>
      </c>
      <c r="G99" s="146">
        <f>SV_SO_1819_1a!G99/SV_SO_1819_1a!$H99*100</f>
        <v>8.689138576779026</v>
      </c>
      <c r="H99" s="128">
        <f>SV_SO_1819_1a!H99/SV_SO_1819_1a!$H99*100</f>
        <v>100</v>
      </c>
      <c r="I99" s="128">
        <f>SV_SO_1819_1a!I99/SV_SO_1819_1a!$O99*100</f>
        <v>0</v>
      </c>
      <c r="J99" s="146">
        <f>SV_SO_1819_1a!J99/SV_SO_1819_1a!$O99*100</f>
        <v>0.34285714285714286</v>
      </c>
      <c r="K99" s="130">
        <f>SV_SO_1819_1a!K99/SV_SO_1819_1a!$O99*100</f>
        <v>25.942857142857147</v>
      </c>
      <c r="L99" s="146">
        <f>SV_SO_1819_1a!L99/SV_SO_1819_1a!$O99*100</f>
        <v>46.74285714285714</v>
      </c>
      <c r="M99" s="146">
        <f>SV_SO_1819_1a!M99/SV_SO_1819_1a!$O99*100</f>
        <v>18.628571428571426</v>
      </c>
      <c r="N99" s="146">
        <f>SV_SO_1819_1a!N99/SV_SO_1819_1a!$O99*100</f>
        <v>8.342857142857143</v>
      </c>
      <c r="O99" s="128">
        <f>SV_SO_1819_1a!O99/SV_SO_1819_1a!$O99*100</f>
        <v>100</v>
      </c>
      <c r="P99" s="128">
        <f>SV_SO_1819_1a!P99/SV_SO_1819_1a!$V99*100</f>
        <v>0</v>
      </c>
      <c r="Q99" s="129">
        <f>SV_SO_1819_1a!Q99/SV_SO_1819_1a!$V99*100</f>
        <v>0.13574660633484162</v>
      </c>
      <c r="R99" s="128">
        <f>SV_SO_1819_1a!R99/SV_SO_1819_1a!$V99*100</f>
        <v>24.751131221719458</v>
      </c>
      <c r="S99" s="128">
        <f>SV_SO_1819_1a!S99/SV_SO_1819_1a!$V99*100</f>
        <v>45.97285067873303</v>
      </c>
      <c r="T99" s="129">
        <f>SV_SO_1819_1a!T99/SV_SO_1819_1a!$V99*100</f>
        <v>20.588235294117645</v>
      </c>
      <c r="U99" s="131">
        <f>SV_SO_1819_1a!U99/SV_SO_1819_1a!$V99*100</f>
        <v>8.552036199095022</v>
      </c>
      <c r="V99" s="128">
        <f>SV_SO_1819_1a!V99/SV_SO_1819_1a!$V99*100</f>
        <v>100</v>
      </c>
    </row>
    <row r="100" spans="1:22" s="112" customFormat="1" ht="12.75">
      <c r="A100" s="29" t="s">
        <v>1</v>
      </c>
      <c r="B100" s="147">
        <f>SV_SO_1819_1a!B100/SV_SO_1819_1a!$H100*100</f>
        <v>0</v>
      </c>
      <c r="C100" s="148">
        <f>SV_SO_1819_1a!C100/SV_SO_1819_1a!$H100*100</f>
        <v>0.36845983787767134</v>
      </c>
      <c r="D100" s="149">
        <f>SV_SO_1819_1a!D100/SV_SO_1819_1a!$H100*100</f>
        <v>32.608695652173914</v>
      </c>
      <c r="E100" s="148">
        <f>SV_SO_1819_1a!E100/SV_SO_1819_1a!$H100*100</f>
        <v>39.5725865880619</v>
      </c>
      <c r="F100" s="148">
        <f>SV_SO_1819_1a!F100/SV_SO_1819_1a!$H100*100</f>
        <v>20.449521002210762</v>
      </c>
      <c r="G100" s="148">
        <f>SV_SO_1819_1a!G100/SV_SO_1819_1a!$H100*100</f>
        <v>7.000736919675756</v>
      </c>
      <c r="H100" s="147">
        <f>SV_SO_1819_1a!H100/SV_SO_1819_1a!$H100*100</f>
        <v>100</v>
      </c>
      <c r="I100" s="147">
        <f>SV_SO_1819_1a!I100/SV_SO_1819_1a!$O100*100</f>
        <v>0</v>
      </c>
      <c r="J100" s="148">
        <f>SV_SO_1819_1a!J100/SV_SO_1819_1a!$O100*100</f>
        <v>0.699876492383697</v>
      </c>
      <c r="K100" s="149">
        <f>SV_SO_1819_1a!K100/SV_SO_1819_1a!$O100*100</f>
        <v>36.72293124742693</v>
      </c>
      <c r="L100" s="148">
        <f>SV_SO_1819_1a!L100/SV_SO_1819_1a!$O100*100</f>
        <v>39.68711403869905</v>
      </c>
      <c r="M100" s="148">
        <f>SV_SO_1819_1a!M100/SV_SO_1819_1a!$O100*100</f>
        <v>16.67352820090572</v>
      </c>
      <c r="N100" s="148">
        <f>SV_SO_1819_1a!N100/SV_SO_1819_1a!$O100*100</f>
        <v>6.216550020584602</v>
      </c>
      <c r="O100" s="147">
        <f>SV_SO_1819_1a!O100/SV_SO_1819_1a!$O100*100</f>
        <v>100</v>
      </c>
      <c r="P100" s="147">
        <f>SV_SO_1819_1a!P100/SV_SO_1819_1a!$V100*100</f>
        <v>0</v>
      </c>
      <c r="Q100" s="133">
        <f>SV_SO_1819_1a!Q100/SV_SO_1819_1a!$V100*100</f>
        <v>0.5249854170717481</v>
      </c>
      <c r="R100" s="134">
        <f>SV_SO_1819_1a!R100/SV_SO_1819_1a!$V100*100</f>
        <v>34.55181800505541</v>
      </c>
      <c r="S100" s="133">
        <f>SV_SO_1819_1a!S100/SV_SO_1819_1a!$V100*100</f>
        <v>39.62667703674898</v>
      </c>
      <c r="T100" s="133">
        <f>SV_SO_1819_1a!T100/SV_SO_1819_1a!$V100*100</f>
        <v>18.666148162551043</v>
      </c>
      <c r="U100" s="133">
        <f>SV_SO_1819_1a!U100/SV_SO_1819_1a!$V100*100</f>
        <v>6.630371378572818</v>
      </c>
      <c r="V100" s="132">
        <f>SV_SO_1819_1a!V100/SV_SO_1819_1a!$V100*100</f>
        <v>100</v>
      </c>
    </row>
    <row r="101" spans="1:22" s="111" customFormat="1" ht="12.75">
      <c r="A101" s="141" t="s">
        <v>17</v>
      </c>
      <c r="B101" s="142">
        <f>SV_SO_1819_1a!B101/SV_SO_1819_1a!$H101*100</f>
        <v>0</v>
      </c>
      <c r="C101" s="143">
        <f>SV_SO_1819_1a!C101/SV_SO_1819_1a!$H101*100</f>
        <v>0.5147563486616334</v>
      </c>
      <c r="D101" s="144">
        <f>SV_SO_1819_1a!D101/SV_SO_1819_1a!$H101*100</f>
        <v>33.562113932738505</v>
      </c>
      <c r="E101" s="143">
        <f>SV_SO_1819_1a!E101/SV_SO_1819_1a!$H101*100</f>
        <v>41.86684969114619</v>
      </c>
      <c r="F101" s="143">
        <f>SV_SO_1819_1a!F101/SV_SO_1819_1a!$H101*100</f>
        <v>18.599862731640357</v>
      </c>
      <c r="G101" s="143">
        <f>SV_SO_1819_1a!G101/SV_SO_1819_1a!$H101*100</f>
        <v>5.456417295813315</v>
      </c>
      <c r="H101" s="142">
        <f>SV_SO_1819_1a!H101/SV_SO_1819_1a!$H101*100</f>
        <v>100</v>
      </c>
      <c r="I101" s="142">
        <f>SV_SO_1819_1a!I101/SV_SO_1819_1a!$O101*100</f>
        <v>0.01893580761219466</v>
      </c>
      <c r="J101" s="143">
        <f>SV_SO_1819_1a!J101/SV_SO_1819_1a!$O101*100</f>
        <v>0.5491384207536452</v>
      </c>
      <c r="K101" s="144">
        <f>SV_SO_1819_1a!K101/SV_SO_1819_1a!$O101*100</f>
        <v>38.420753645142966</v>
      </c>
      <c r="L101" s="143">
        <f>SV_SO_1819_1a!L101/SV_SO_1819_1a!$O101*100</f>
        <v>40.541564097708765</v>
      </c>
      <c r="M101" s="143">
        <f>SV_SO_1819_1a!M101/SV_SO_1819_1a!$O101*100</f>
        <v>15.868206779019125</v>
      </c>
      <c r="N101" s="143">
        <f>SV_SO_1819_1a!N101/SV_SO_1819_1a!$O101*100</f>
        <v>4.601401249763303</v>
      </c>
      <c r="O101" s="142">
        <f>SV_SO_1819_1a!O101/SV_SO_1819_1a!$O101*100</f>
        <v>100</v>
      </c>
      <c r="P101" s="142">
        <f>SV_SO_1819_1a!P101/SV_SO_1819_1a!$V101*100</f>
        <v>0.009001710324961743</v>
      </c>
      <c r="Q101" s="143">
        <f>SV_SO_1819_1a!Q101/SV_SO_1819_1a!$V101*100</f>
        <v>0.5311009091727428</v>
      </c>
      <c r="R101" s="142">
        <f>SV_SO_1819_1a!R101/SV_SO_1819_1a!$V101*100</f>
        <v>35.87181564497254</v>
      </c>
      <c r="S101" s="142">
        <f>SV_SO_1819_1a!S101/SV_SO_1819_1a!$V101*100</f>
        <v>41.23683499864975</v>
      </c>
      <c r="T101" s="143">
        <f>SV_SO_1819_1a!T101/SV_SO_1819_1a!$V101*100</f>
        <v>17.301287244576468</v>
      </c>
      <c r="U101" s="145">
        <f>SV_SO_1819_1a!U101/SV_SO_1819_1a!$V101*100</f>
        <v>5.049959492303538</v>
      </c>
      <c r="V101" s="142">
        <f>SV_SO_1819_1a!V101/SV_SO_1819_1a!$V101*100</f>
        <v>100</v>
      </c>
    </row>
    <row r="102" spans="1:22" s="111" customFormat="1" ht="12.75">
      <c r="A102" s="112"/>
      <c r="B102" s="137"/>
      <c r="C102" s="138"/>
      <c r="D102" s="139"/>
      <c r="E102" s="138"/>
      <c r="F102" s="138"/>
      <c r="G102" s="138"/>
      <c r="H102" s="137"/>
      <c r="I102" s="137"/>
      <c r="J102" s="138"/>
      <c r="K102" s="139"/>
      <c r="L102" s="138"/>
      <c r="M102" s="138"/>
      <c r="N102" s="138"/>
      <c r="O102" s="137"/>
      <c r="P102" s="137"/>
      <c r="Q102" s="138"/>
      <c r="R102" s="137"/>
      <c r="S102" s="137"/>
      <c r="T102" s="138"/>
      <c r="U102" s="140"/>
      <c r="V102" s="137"/>
    </row>
    <row r="103" spans="1:22" s="111" customFormat="1" ht="12.75">
      <c r="A103" s="111" t="s">
        <v>18</v>
      </c>
      <c r="B103" s="137"/>
      <c r="C103" s="138"/>
      <c r="D103" s="139"/>
      <c r="E103" s="138"/>
      <c r="F103" s="138"/>
      <c r="G103" s="138"/>
      <c r="H103" s="137"/>
      <c r="I103" s="137"/>
      <c r="J103" s="138"/>
      <c r="K103" s="139"/>
      <c r="L103" s="138"/>
      <c r="M103" s="138"/>
      <c r="N103" s="138"/>
      <c r="O103" s="137"/>
      <c r="P103" s="137"/>
      <c r="Q103" s="138"/>
      <c r="R103" s="137"/>
      <c r="S103" s="137"/>
      <c r="T103" s="138"/>
      <c r="U103" s="140"/>
      <c r="V103" s="137"/>
    </row>
    <row r="104" spans="1:22" s="111" customFormat="1" ht="12.75">
      <c r="A104" s="101" t="s">
        <v>13</v>
      </c>
      <c r="B104" s="137"/>
      <c r="C104" s="138"/>
      <c r="D104" s="139"/>
      <c r="E104" s="138"/>
      <c r="F104" s="138"/>
      <c r="G104" s="138"/>
      <c r="H104" s="137"/>
      <c r="I104" s="137"/>
      <c r="J104" s="138"/>
      <c r="K104" s="139"/>
      <c r="L104" s="138"/>
      <c r="M104" s="138"/>
      <c r="N104" s="138"/>
      <c r="O104" s="137"/>
      <c r="P104" s="137"/>
      <c r="Q104" s="138"/>
      <c r="R104" s="137"/>
      <c r="S104" s="137"/>
      <c r="T104" s="138"/>
      <c r="U104" s="140"/>
      <c r="V104" s="137"/>
    </row>
    <row r="105" spans="1:22" ht="12.75">
      <c r="A105" s="212" t="s">
        <v>61</v>
      </c>
      <c r="B105" s="128">
        <f>SV_SO_1819_1a!B105/SV_SO_1819_1a!$H105*100</f>
        <v>0.1949317738791423</v>
      </c>
      <c r="C105" s="129">
        <f>SV_SO_1819_1a!C105/SV_SO_1819_1a!$H105*100</f>
        <v>0.9746588693957114</v>
      </c>
      <c r="D105" s="130">
        <f>SV_SO_1819_1a!D105/SV_SO_1819_1a!$H105*100</f>
        <v>48.343079922027286</v>
      </c>
      <c r="E105" s="129">
        <f>SV_SO_1819_1a!E105/SV_SO_1819_1a!$H105*100</f>
        <v>29.82456140350877</v>
      </c>
      <c r="F105" s="129">
        <f>SV_SO_1819_1a!F105/SV_SO_1819_1a!$H105*100</f>
        <v>16.374269005847953</v>
      </c>
      <c r="G105" s="129">
        <f>SV_SO_1819_1a!G105/SV_SO_1819_1a!$H105*100</f>
        <v>4.28849902534113</v>
      </c>
      <c r="H105" s="128">
        <f>SV_SO_1819_1a!H105/SV_SO_1819_1a!$H105*100</f>
        <v>100</v>
      </c>
      <c r="I105" s="128">
        <f>SV_SO_1819_1a!I105/SV_SO_1819_1a!$O105*100</f>
        <v>0</v>
      </c>
      <c r="J105" s="129">
        <f>SV_SO_1819_1a!J105/SV_SO_1819_1a!$O105*100</f>
        <v>1.171303074670571</v>
      </c>
      <c r="K105" s="130">
        <f>SV_SO_1819_1a!K105/SV_SO_1819_1a!$O105*100</f>
        <v>54.465592972181554</v>
      </c>
      <c r="L105" s="129">
        <f>SV_SO_1819_1a!L105/SV_SO_1819_1a!$O105*100</f>
        <v>30.45387994143485</v>
      </c>
      <c r="M105" s="129">
        <f>SV_SO_1819_1a!M105/SV_SO_1819_1a!$O105*100</f>
        <v>11.566617862371888</v>
      </c>
      <c r="N105" s="129">
        <f>SV_SO_1819_1a!N105/SV_SO_1819_1a!$O105*100</f>
        <v>2.342606149341142</v>
      </c>
      <c r="O105" s="128">
        <f>SV_SO_1819_1a!O105/SV_SO_1819_1a!$O105*100</f>
        <v>100</v>
      </c>
      <c r="P105" s="128">
        <f>SV_SO_1819_1a!P105/SV_SO_1819_1a!$V105*100</f>
        <v>0.08361204013377926</v>
      </c>
      <c r="Q105" s="129">
        <f>SV_SO_1819_1a!Q105/SV_SO_1819_1a!$V105*100</f>
        <v>1.0869565217391304</v>
      </c>
      <c r="R105" s="128">
        <f>SV_SO_1819_1a!R105/SV_SO_1819_1a!$V105*100</f>
        <v>51.83946488294314</v>
      </c>
      <c r="S105" s="128">
        <f>SV_SO_1819_1a!S105/SV_SO_1819_1a!$V105*100</f>
        <v>30.183946488294318</v>
      </c>
      <c r="T105" s="129">
        <f>SV_SO_1819_1a!T105/SV_SO_1819_1a!$V105*100</f>
        <v>13.628762541806019</v>
      </c>
      <c r="U105" s="131">
        <f>SV_SO_1819_1a!U105/SV_SO_1819_1a!$V105*100</f>
        <v>3.177257525083612</v>
      </c>
      <c r="V105" s="128">
        <f>SV_SO_1819_1a!V105/SV_SO_1819_1a!$V105*100</f>
        <v>100</v>
      </c>
    </row>
    <row r="106" spans="1:22" ht="12.75">
      <c r="A106" s="212" t="s">
        <v>63</v>
      </c>
      <c r="B106" s="128">
        <f>SV_SO_1819_1a!B106/SV_SO_1819_1a!$H106*100</f>
        <v>0.12453300124533001</v>
      </c>
      <c r="C106" s="146">
        <f>SV_SO_1819_1a!C106/SV_SO_1819_1a!$H106*100</f>
        <v>0</v>
      </c>
      <c r="D106" s="130">
        <f>SV_SO_1819_1a!D106/SV_SO_1819_1a!$H106*100</f>
        <v>25.404732254047325</v>
      </c>
      <c r="E106" s="146">
        <f>SV_SO_1819_1a!E106/SV_SO_1819_1a!$H106*100</f>
        <v>37.98256537982566</v>
      </c>
      <c r="F106" s="146">
        <f>SV_SO_1819_1a!F106/SV_SO_1819_1a!$H106*100</f>
        <v>27.646326276463263</v>
      </c>
      <c r="G106" s="146">
        <f>SV_SO_1819_1a!G106/SV_SO_1819_1a!$H106*100</f>
        <v>8.84184308841843</v>
      </c>
      <c r="H106" s="128">
        <f>SV_SO_1819_1a!H106/SV_SO_1819_1a!$H106*100</f>
        <v>100</v>
      </c>
      <c r="I106" s="128">
        <f>SV_SO_1819_1a!I106/SV_SO_1819_1a!$O106*100</f>
        <v>0</v>
      </c>
      <c r="J106" s="146">
        <f>SV_SO_1819_1a!J106/SV_SO_1819_1a!$O106*100</f>
        <v>0.14619883040935672</v>
      </c>
      <c r="K106" s="130">
        <f>SV_SO_1819_1a!K106/SV_SO_1819_1a!$O106*100</f>
        <v>28.654970760233915</v>
      </c>
      <c r="L106" s="146">
        <f>SV_SO_1819_1a!L106/SV_SO_1819_1a!$O106*100</f>
        <v>36.98830409356725</v>
      </c>
      <c r="M106" s="146">
        <f>SV_SO_1819_1a!M106/SV_SO_1819_1a!$O106*100</f>
        <v>25</v>
      </c>
      <c r="N106" s="146">
        <f>SV_SO_1819_1a!N106/SV_SO_1819_1a!$O106*100</f>
        <v>9.210526315789473</v>
      </c>
      <c r="O106" s="128">
        <f>SV_SO_1819_1a!O106/SV_SO_1819_1a!$O106*100</f>
        <v>100</v>
      </c>
      <c r="P106" s="128">
        <f>SV_SO_1819_1a!P106/SV_SO_1819_1a!$V106*100</f>
        <v>0.06724949562878278</v>
      </c>
      <c r="Q106" s="129">
        <f>SV_SO_1819_1a!Q106/SV_SO_1819_1a!$V106*100</f>
        <v>0.06724949562878278</v>
      </c>
      <c r="R106" s="128">
        <f>SV_SO_1819_1a!R106/SV_SO_1819_1a!$V106*100</f>
        <v>26.89979825151311</v>
      </c>
      <c r="S106" s="128">
        <f>SV_SO_1819_1a!S106/SV_SO_1819_1a!$V106*100</f>
        <v>37.52521856086079</v>
      </c>
      <c r="T106" s="129">
        <f>SV_SO_1819_1a!T106/SV_SO_1819_1a!$V106*100</f>
        <v>26.429051782111635</v>
      </c>
      <c r="U106" s="131">
        <f>SV_SO_1819_1a!U106/SV_SO_1819_1a!$V106*100</f>
        <v>9.011432414256893</v>
      </c>
      <c r="V106" s="128">
        <f>SV_SO_1819_1a!V106/SV_SO_1819_1a!$V106*100</f>
        <v>100</v>
      </c>
    </row>
    <row r="107" spans="1:22" ht="12.75">
      <c r="A107" s="212" t="s">
        <v>62</v>
      </c>
      <c r="B107" s="128">
        <f>SV_SO_1819_1a!B107/SV_SO_1819_1a!$H107*100</f>
        <v>0</v>
      </c>
      <c r="C107" s="146">
        <f>SV_SO_1819_1a!C107/SV_SO_1819_1a!$H107*100</f>
        <v>0</v>
      </c>
      <c r="D107" s="130">
        <f>SV_SO_1819_1a!D107/SV_SO_1819_1a!$H107*100</f>
        <v>18.421052631578945</v>
      </c>
      <c r="E107" s="146">
        <f>SV_SO_1819_1a!E107/SV_SO_1819_1a!$H107*100</f>
        <v>44.73684210526316</v>
      </c>
      <c r="F107" s="146">
        <f>SV_SO_1819_1a!F107/SV_SO_1819_1a!$H107*100</f>
        <v>28.947368421052634</v>
      </c>
      <c r="G107" s="146">
        <f>SV_SO_1819_1a!G107/SV_SO_1819_1a!$H107*100</f>
        <v>7.894736842105263</v>
      </c>
      <c r="H107" s="128">
        <f>SV_SO_1819_1a!H107/SV_SO_1819_1a!$H107*100</f>
        <v>100</v>
      </c>
      <c r="I107" s="128">
        <f>SV_SO_1819_1a!I107/SV_SO_1819_1a!$O107*100</f>
        <v>0</v>
      </c>
      <c r="J107" s="146">
        <f>SV_SO_1819_1a!J107/SV_SO_1819_1a!$O107*100</f>
        <v>1.0526315789473684</v>
      </c>
      <c r="K107" s="130">
        <f>SV_SO_1819_1a!K107/SV_SO_1819_1a!$O107*100</f>
        <v>27.368421052631582</v>
      </c>
      <c r="L107" s="146">
        <f>SV_SO_1819_1a!L107/SV_SO_1819_1a!$O107*100</f>
        <v>40</v>
      </c>
      <c r="M107" s="146">
        <f>SV_SO_1819_1a!M107/SV_SO_1819_1a!$O107*100</f>
        <v>26.31578947368421</v>
      </c>
      <c r="N107" s="146">
        <f>SV_SO_1819_1a!N107/SV_SO_1819_1a!$O107*100</f>
        <v>5.263157894736842</v>
      </c>
      <c r="O107" s="128">
        <f>SV_SO_1819_1a!O107/SV_SO_1819_1a!$O107*100</f>
        <v>100</v>
      </c>
      <c r="P107" s="128">
        <f>SV_SO_1819_1a!P107/SV_SO_1819_1a!$V107*100</f>
        <v>0</v>
      </c>
      <c r="Q107" s="129">
        <f>SV_SO_1819_1a!Q107/SV_SO_1819_1a!$V107*100</f>
        <v>0.7518796992481203</v>
      </c>
      <c r="R107" s="128">
        <f>SV_SO_1819_1a!R107/SV_SO_1819_1a!$V107*100</f>
        <v>24.81203007518797</v>
      </c>
      <c r="S107" s="128">
        <f>SV_SO_1819_1a!S107/SV_SO_1819_1a!$V107*100</f>
        <v>41.35338345864661</v>
      </c>
      <c r="T107" s="129">
        <f>SV_SO_1819_1a!T107/SV_SO_1819_1a!$V107*100</f>
        <v>27.06766917293233</v>
      </c>
      <c r="U107" s="131">
        <f>SV_SO_1819_1a!U107/SV_SO_1819_1a!$V107*100</f>
        <v>6.015037593984962</v>
      </c>
      <c r="V107" s="128">
        <f>SV_SO_1819_1a!V107/SV_SO_1819_1a!$V107*100</f>
        <v>100</v>
      </c>
    </row>
    <row r="108" spans="1:22" ht="12.75">
      <c r="A108" s="212" t="s">
        <v>64</v>
      </c>
      <c r="B108" s="128">
        <f>SV_SO_1819_1a!B108/SV_SO_1819_1a!$H108*100</f>
        <v>0</v>
      </c>
      <c r="C108" s="146">
        <f>SV_SO_1819_1a!C108/SV_SO_1819_1a!$H108*100</f>
        <v>0.08665511265164644</v>
      </c>
      <c r="D108" s="130">
        <f>SV_SO_1819_1a!D108/SV_SO_1819_1a!$H108*100</f>
        <v>19.75736568457539</v>
      </c>
      <c r="E108" s="146">
        <f>SV_SO_1819_1a!E108/SV_SO_1819_1a!$H108*100</f>
        <v>43.154246100519934</v>
      </c>
      <c r="F108" s="146">
        <f>SV_SO_1819_1a!F108/SV_SO_1819_1a!$H108*100</f>
        <v>23.83015597920277</v>
      </c>
      <c r="G108" s="146">
        <f>SV_SO_1819_1a!G108/SV_SO_1819_1a!$H108*100</f>
        <v>13.171577123050259</v>
      </c>
      <c r="H108" s="128">
        <f>SV_SO_1819_1a!H108/SV_SO_1819_1a!$H108*100</f>
        <v>100</v>
      </c>
      <c r="I108" s="128">
        <f>SV_SO_1819_1a!I108/SV_SO_1819_1a!$O108*100</f>
        <v>0</v>
      </c>
      <c r="J108" s="146">
        <f>SV_SO_1819_1a!J108/SV_SO_1819_1a!$O108*100</f>
        <v>0.3314917127071823</v>
      </c>
      <c r="K108" s="130">
        <f>SV_SO_1819_1a!K108/SV_SO_1819_1a!$O108*100</f>
        <v>21.54696132596685</v>
      </c>
      <c r="L108" s="146">
        <f>SV_SO_1819_1a!L108/SV_SO_1819_1a!$O108*100</f>
        <v>43.75690607734807</v>
      </c>
      <c r="M108" s="146">
        <f>SV_SO_1819_1a!M108/SV_SO_1819_1a!$O108*100</f>
        <v>23.535911602209943</v>
      </c>
      <c r="N108" s="146">
        <f>SV_SO_1819_1a!N108/SV_SO_1819_1a!$O108*100</f>
        <v>10.828729281767956</v>
      </c>
      <c r="O108" s="128">
        <f>SV_SO_1819_1a!O108/SV_SO_1819_1a!$O108*100</f>
        <v>100</v>
      </c>
      <c r="P108" s="128">
        <f>SV_SO_1819_1a!P108/SV_SO_1819_1a!$V108*100</f>
        <v>0</v>
      </c>
      <c r="Q108" s="129">
        <f>SV_SO_1819_1a!Q108/SV_SO_1819_1a!$V108*100</f>
        <v>0.19426906265177268</v>
      </c>
      <c r="R108" s="128">
        <f>SV_SO_1819_1a!R108/SV_SO_1819_1a!$V108*100</f>
        <v>20.543953375424966</v>
      </c>
      <c r="S108" s="128">
        <f>SV_SO_1819_1a!S108/SV_SO_1819_1a!$V108*100</f>
        <v>43.4191355026712</v>
      </c>
      <c r="T108" s="129">
        <f>SV_SO_1819_1a!T108/SV_SO_1819_1a!$V108*100</f>
        <v>23.70082564351627</v>
      </c>
      <c r="U108" s="131">
        <f>SV_SO_1819_1a!U108/SV_SO_1819_1a!$V108*100</f>
        <v>12.141816415735795</v>
      </c>
      <c r="V108" s="128">
        <f>SV_SO_1819_1a!V108/SV_SO_1819_1a!$V108*100</f>
        <v>100</v>
      </c>
    </row>
    <row r="109" spans="1:22" s="111" customFormat="1" ht="12.75">
      <c r="A109" s="29" t="s">
        <v>1</v>
      </c>
      <c r="B109" s="147">
        <f>SV_SO_1819_1a!B109/SV_SO_1819_1a!$H109*100</f>
        <v>0.07974481658692185</v>
      </c>
      <c r="C109" s="148">
        <f>SV_SO_1819_1a!C109/SV_SO_1819_1a!$H109*100</f>
        <v>0.23923444976076555</v>
      </c>
      <c r="D109" s="149">
        <f>SV_SO_1819_1a!D109/SV_SO_1819_1a!$H109*100</f>
        <v>27.392344497607656</v>
      </c>
      <c r="E109" s="148">
        <f>SV_SO_1819_1a!E109/SV_SO_1819_1a!$H109*100</f>
        <v>38.79585326953748</v>
      </c>
      <c r="F109" s="148">
        <f>SV_SO_1819_1a!F109/SV_SO_1819_1a!$H109*100</f>
        <v>23.604465709728867</v>
      </c>
      <c r="G109" s="148">
        <f>SV_SO_1819_1a!G109/SV_SO_1819_1a!$H109*100</f>
        <v>9.888357256778308</v>
      </c>
      <c r="H109" s="147">
        <f>SV_SO_1819_1a!H109/SV_SO_1819_1a!$H109*100</f>
        <v>100</v>
      </c>
      <c r="I109" s="147">
        <f>SV_SO_1819_1a!I109/SV_SO_1819_1a!$O109*100</f>
        <v>0</v>
      </c>
      <c r="J109" s="148">
        <f>SV_SO_1819_1a!J109/SV_SO_1819_1a!$O109*100</f>
        <v>0.5492184199408534</v>
      </c>
      <c r="K109" s="149">
        <f>SV_SO_1819_1a!K109/SV_SO_1819_1a!$O109*100</f>
        <v>33.33333333333333</v>
      </c>
      <c r="L109" s="148">
        <f>SV_SO_1819_1a!L109/SV_SO_1819_1a!$O109*100</f>
        <v>37.81157583438952</v>
      </c>
      <c r="M109" s="148">
        <f>SV_SO_1819_1a!M109/SV_SO_1819_1a!$O109*100</f>
        <v>20.616814533164344</v>
      </c>
      <c r="N109" s="148">
        <f>SV_SO_1819_1a!N109/SV_SO_1819_1a!$O109*100</f>
        <v>7.689057879171949</v>
      </c>
      <c r="O109" s="147">
        <f>SV_SO_1819_1a!O109/SV_SO_1819_1a!$O109*100</f>
        <v>100</v>
      </c>
      <c r="P109" s="147">
        <f>SV_SO_1819_1a!P109/SV_SO_1819_1a!$V109*100</f>
        <v>0.041025641025641026</v>
      </c>
      <c r="Q109" s="133">
        <f>SV_SO_1819_1a!Q109/SV_SO_1819_1a!$V109*100</f>
        <v>0.38974358974358975</v>
      </c>
      <c r="R109" s="134">
        <f>SV_SO_1819_1a!R109/SV_SO_1819_1a!$V109*100</f>
        <v>30.27692307692308</v>
      </c>
      <c r="S109" s="133">
        <f>SV_SO_1819_1a!S109/SV_SO_1819_1a!$V109*100</f>
        <v>38.31794871794872</v>
      </c>
      <c r="T109" s="133">
        <f>SV_SO_1819_1a!T109/SV_SO_1819_1a!$V109*100</f>
        <v>22.153846153846153</v>
      </c>
      <c r="U109" s="133">
        <f>SV_SO_1819_1a!U109/SV_SO_1819_1a!$V109*100</f>
        <v>8.82051282051282</v>
      </c>
      <c r="V109" s="132">
        <f>SV_SO_1819_1a!V109/SV_SO_1819_1a!$V109*100</f>
        <v>100</v>
      </c>
    </row>
    <row r="110" spans="1:22" s="111" customFormat="1" ht="12.75">
      <c r="A110" s="30" t="s">
        <v>14</v>
      </c>
      <c r="B110" s="137"/>
      <c r="C110" s="138"/>
      <c r="D110" s="139"/>
      <c r="E110" s="138"/>
      <c r="F110" s="138"/>
      <c r="G110" s="138"/>
      <c r="H110" s="137"/>
      <c r="I110" s="137"/>
      <c r="J110" s="138"/>
      <c r="K110" s="139"/>
      <c r="L110" s="138"/>
      <c r="M110" s="138"/>
      <c r="N110" s="138"/>
      <c r="O110" s="137"/>
      <c r="P110" s="137"/>
      <c r="Q110" s="138"/>
      <c r="R110" s="137"/>
      <c r="S110" s="137"/>
      <c r="T110" s="138"/>
      <c r="U110" s="140"/>
      <c r="V110" s="137"/>
    </row>
    <row r="111" spans="1:22" s="112" customFormat="1" ht="12.75">
      <c r="A111" s="212" t="s">
        <v>61</v>
      </c>
      <c r="B111" s="128">
        <f>SV_SO_1819_1a!B111/SV_SO_1819_1a!$H111*100</f>
        <v>0</v>
      </c>
      <c r="C111" s="129">
        <f>SV_SO_1819_1a!C111/SV_SO_1819_1a!$H111*100</f>
        <v>2.083333333333333</v>
      </c>
      <c r="D111" s="130">
        <f>SV_SO_1819_1a!D111/SV_SO_1819_1a!$H111*100</f>
        <v>47.39583333333333</v>
      </c>
      <c r="E111" s="129">
        <f>SV_SO_1819_1a!E111/SV_SO_1819_1a!$H111*100</f>
        <v>35.67708333333333</v>
      </c>
      <c r="F111" s="129">
        <f>SV_SO_1819_1a!F111/SV_SO_1819_1a!$H111*100</f>
        <v>11.458333333333332</v>
      </c>
      <c r="G111" s="129">
        <f>SV_SO_1819_1a!G111/SV_SO_1819_1a!$H111*100</f>
        <v>3.3854166666666665</v>
      </c>
      <c r="H111" s="128">
        <f>SV_SO_1819_1a!H111/SV_SO_1819_1a!$H111*100</f>
        <v>100</v>
      </c>
      <c r="I111" s="128">
        <f>SV_SO_1819_1a!I111/SV_SO_1819_1a!$O111*100</f>
        <v>0</v>
      </c>
      <c r="J111" s="129">
        <f>SV_SO_1819_1a!J111/SV_SO_1819_1a!$O111*100</f>
        <v>1.335559265442404</v>
      </c>
      <c r="K111" s="130">
        <f>SV_SO_1819_1a!K111/SV_SO_1819_1a!$O111*100</f>
        <v>49.58263772954925</v>
      </c>
      <c r="L111" s="129">
        <f>SV_SO_1819_1a!L111/SV_SO_1819_1a!$O111*100</f>
        <v>31.719532554257096</v>
      </c>
      <c r="M111" s="129">
        <f>SV_SO_1819_1a!M111/SV_SO_1819_1a!$O111*100</f>
        <v>14.858096828046744</v>
      </c>
      <c r="N111" s="129">
        <f>SV_SO_1819_1a!N111/SV_SO_1819_1a!$O111*100</f>
        <v>2.5041736227045077</v>
      </c>
      <c r="O111" s="128">
        <f>SV_SO_1819_1a!O111/SV_SO_1819_1a!$O111*100</f>
        <v>100</v>
      </c>
      <c r="P111" s="128">
        <f>SV_SO_1819_1a!P111/SV_SO_1819_1a!$V111*100</f>
        <v>0</v>
      </c>
      <c r="Q111" s="129">
        <f>SV_SO_1819_1a!Q111/SV_SO_1819_1a!$V111*100</f>
        <v>1.627670396744659</v>
      </c>
      <c r="R111" s="128">
        <f>SV_SO_1819_1a!R111/SV_SO_1819_1a!$V111*100</f>
        <v>48.728382502543234</v>
      </c>
      <c r="S111" s="128">
        <f>SV_SO_1819_1a!S111/SV_SO_1819_1a!$V111*100</f>
        <v>33.26551373346897</v>
      </c>
      <c r="T111" s="129">
        <f>SV_SO_1819_1a!T111/SV_SO_1819_1a!$V111*100</f>
        <v>13.53001017293998</v>
      </c>
      <c r="U111" s="131">
        <f>SV_SO_1819_1a!U111/SV_SO_1819_1a!$V111*100</f>
        <v>2.8484231943031535</v>
      </c>
      <c r="V111" s="128">
        <f>SV_SO_1819_1a!V111/SV_SO_1819_1a!$V111*100</f>
        <v>100</v>
      </c>
    </row>
    <row r="112" spans="1:22" ht="12.75">
      <c r="A112" s="212" t="s">
        <v>63</v>
      </c>
      <c r="B112" s="128">
        <f>SV_SO_1819_1a!B112/SV_SO_1819_1a!$H112*100</f>
        <v>0</v>
      </c>
      <c r="C112" s="146">
        <f>SV_SO_1819_1a!C112/SV_SO_1819_1a!$H112*100</f>
        <v>0.3552397868561279</v>
      </c>
      <c r="D112" s="130">
        <f>SV_SO_1819_1a!D112/SV_SO_1819_1a!$H112*100</f>
        <v>23.623445825932503</v>
      </c>
      <c r="E112" s="146">
        <f>SV_SO_1819_1a!E112/SV_SO_1819_1a!$H112*100</f>
        <v>37.300177619893425</v>
      </c>
      <c r="F112" s="146">
        <f>SV_SO_1819_1a!F112/SV_SO_1819_1a!$H112*100</f>
        <v>26.465364120781526</v>
      </c>
      <c r="G112" s="146">
        <f>SV_SO_1819_1a!G112/SV_SO_1819_1a!$H112*100</f>
        <v>12.25577264653641</v>
      </c>
      <c r="H112" s="128">
        <f>SV_SO_1819_1a!H112/SV_SO_1819_1a!$H112*100</f>
        <v>100</v>
      </c>
      <c r="I112" s="128">
        <f>SV_SO_1819_1a!I112/SV_SO_1819_1a!$O112*100</f>
        <v>0</v>
      </c>
      <c r="J112" s="146">
        <f>SV_SO_1819_1a!J112/SV_SO_1819_1a!$O112*100</f>
        <v>0.1893939393939394</v>
      </c>
      <c r="K112" s="130">
        <f>SV_SO_1819_1a!K112/SV_SO_1819_1a!$O112*100</f>
        <v>28.219696969696972</v>
      </c>
      <c r="L112" s="146">
        <f>SV_SO_1819_1a!L112/SV_SO_1819_1a!$O112*100</f>
        <v>39.58333333333333</v>
      </c>
      <c r="M112" s="146">
        <f>SV_SO_1819_1a!M112/SV_SO_1819_1a!$O112*100</f>
        <v>23.863636363636363</v>
      </c>
      <c r="N112" s="146">
        <f>SV_SO_1819_1a!N112/SV_SO_1819_1a!$O112*100</f>
        <v>8.143939393939394</v>
      </c>
      <c r="O112" s="128">
        <f>SV_SO_1819_1a!O112/SV_SO_1819_1a!$O112*100</f>
        <v>100</v>
      </c>
      <c r="P112" s="128">
        <f>SV_SO_1819_1a!P112/SV_SO_1819_1a!$V112*100</f>
        <v>0</v>
      </c>
      <c r="Q112" s="129">
        <f>SV_SO_1819_1a!Q112/SV_SO_1819_1a!$V112*100</f>
        <v>0.27497708524289644</v>
      </c>
      <c r="R112" s="128">
        <f>SV_SO_1819_1a!R112/SV_SO_1819_1a!$V112*100</f>
        <v>25.847846012832264</v>
      </c>
      <c r="S112" s="128">
        <f>SV_SO_1819_1a!S112/SV_SO_1819_1a!$V112*100</f>
        <v>38.4051329055912</v>
      </c>
      <c r="T112" s="129">
        <f>SV_SO_1819_1a!T112/SV_SO_1819_1a!$V112*100</f>
        <v>25.20623281393217</v>
      </c>
      <c r="U112" s="131">
        <f>SV_SO_1819_1a!U112/SV_SO_1819_1a!$V112*100</f>
        <v>10.265811182401468</v>
      </c>
      <c r="V112" s="128">
        <f>SV_SO_1819_1a!V112/SV_SO_1819_1a!$V112*100</f>
        <v>100</v>
      </c>
    </row>
    <row r="113" spans="1:22" ht="12.75">
      <c r="A113" s="212" t="s">
        <v>62</v>
      </c>
      <c r="B113" s="128">
        <f>SV_SO_1819_1a!B113/SV_SO_1819_1a!$H113*100</f>
        <v>0</v>
      </c>
      <c r="C113" s="146">
        <f>SV_SO_1819_1a!C113/SV_SO_1819_1a!$H113*100</f>
        <v>0</v>
      </c>
      <c r="D113" s="130">
        <f>SV_SO_1819_1a!D113/SV_SO_1819_1a!$H113*100</f>
        <v>19.35483870967742</v>
      </c>
      <c r="E113" s="146">
        <f>SV_SO_1819_1a!E113/SV_SO_1819_1a!$H113*100</f>
        <v>51.61290322580645</v>
      </c>
      <c r="F113" s="146">
        <f>SV_SO_1819_1a!F113/SV_SO_1819_1a!$H113*100</f>
        <v>19.35483870967742</v>
      </c>
      <c r="G113" s="146">
        <f>SV_SO_1819_1a!G113/SV_SO_1819_1a!$H113*100</f>
        <v>9.67741935483871</v>
      </c>
      <c r="H113" s="128">
        <f>SV_SO_1819_1a!H113/SV_SO_1819_1a!$H113*100</f>
        <v>100</v>
      </c>
      <c r="I113" s="128">
        <f>SV_SO_1819_1a!I113/SV_SO_1819_1a!$O113*100</f>
        <v>0</v>
      </c>
      <c r="J113" s="146">
        <f>SV_SO_1819_1a!J113/SV_SO_1819_1a!$O113*100</f>
        <v>1.3333333333333335</v>
      </c>
      <c r="K113" s="130">
        <f>SV_SO_1819_1a!K113/SV_SO_1819_1a!$O113*100</f>
        <v>30.666666666666664</v>
      </c>
      <c r="L113" s="146">
        <f>SV_SO_1819_1a!L113/SV_SO_1819_1a!$O113*100</f>
        <v>36</v>
      </c>
      <c r="M113" s="146">
        <f>SV_SO_1819_1a!M113/SV_SO_1819_1a!$O113*100</f>
        <v>25.333333333333336</v>
      </c>
      <c r="N113" s="146">
        <f>SV_SO_1819_1a!N113/SV_SO_1819_1a!$O113*100</f>
        <v>6.666666666666667</v>
      </c>
      <c r="O113" s="128">
        <f>SV_SO_1819_1a!O113/SV_SO_1819_1a!$O113*100</f>
        <v>100</v>
      </c>
      <c r="P113" s="128">
        <f>SV_SO_1819_1a!P113/SV_SO_1819_1a!$V113*100</f>
        <v>0</v>
      </c>
      <c r="Q113" s="129">
        <f>SV_SO_1819_1a!Q113/SV_SO_1819_1a!$V113*100</f>
        <v>0.9433962264150944</v>
      </c>
      <c r="R113" s="128">
        <f>SV_SO_1819_1a!R113/SV_SO_1819_1a!$V113*100</f>
        <v>27.358490566037734</v>
      </c>
      <c r="S113" s="128">
        <f>SV_SO_1819_1a!S113/SV_SO_1819_1a!$V113*100</f>
        <v>40.56603773584906</v>
      </c>
      <c r="T113" s="129">
        <f>SV_SO_1819_1a!T113/SV_SO_1819_1a!$V113*100</f>
        <v>23.58490566037736</v>
      </c>
      <c r="U113" s="131">
        <f>SV_SO_1819_1a!U113/SV_SO_1819_1a!$V113*100</f>
        <v>7.547169811320755</v>
      </c>
      <c r="V113" s="128">
        <f>SV_SO_1819_1a!V113/SV_SO_1819_1a!$V113*100</f>
        <v>100</v>
      </c>
    </row>
    <row r="114" spans="1:22" ht="12.75">
      <c r="A114" s="212" t="s">
        <v>64</v>
      </c>
      <c r="B114" s="128">
        <f>SV_SO_1819_1a!B114/SV_SO_1819_1a!$H114*100</f>
        <v>0</v>
      </c>
      <c r="C114" s="146">
        <f>SV_SO_1819_1a!C114/SV_SO_1819_1a!$H114*100</f>
        <v>0.19665683382497542</v>
      </c>
      <c r="D114" s="130">
        <f>SV_SO_1819_1a!D114/SV_SO_1819_1a!$H114*100</f>
        <v>19.27236971484759</v>
      </c>
      <c r="E114" s="146">
        <f>SV_SO_1819_1a!E114/SV_SO_1819_1a!$H114*100</f>
        <v>42.379547689282205</v>
      </c>
      <c r="F114" s="146">
        <f>SV_SO_1819_1a!F114/SV_SO_1819_1a!$H114*100</f>
        <v>24.385447394296953</v>
      </c>
      <c r="G114" s="146">
        <f>SV_SO_1819_1a!G114/SV_SO_1819_1a!$H114*100</f>
        <v>13.76597836774828</v>
      </c>
      <c r="H114" s="128">
        <f>SV_SO_1819_1a!H114/SV_SO_1819_1a!$H114*100</f>
        <v>100</v>
      </c>
      <c r="I114" s="128">
        <f>SV_SO_1819_1a!I114/SV_SO_1819_1a!$O114*100</f>
        <v>0</v>
      </c>
      <c r="J114" s="146">
        <f>SV_SO_1819_1a!J114/SV_SO_1819_1a!$O114*100</f>
        <v>0.14492753623188406</v>
      </c>
      <c r="K114" s="130">
        <f>SV_SO_1819_1a!K114/SV_SO_1819_1a!$O114*100</f>
        <v>22.17391304347826</v>
      </c>
      <c r="L114" s="146">
        <f>SV_SO_1819_1a!L114/SV_SO_1819_1a!$O114*100</f>
        <v>42.173913043478265</v>
      </c>
      <c r="M114" s="146">
        <f>SV_SO_1819_1a!M114/SV_SO_1819_1a!$O114*100</f>
        <v>23.768115942028984</v>
      </c>
      <c r="N114" s="146">
        <f>SV_SO_1819_1a!N114/SV_SO_1819_1a!$O114*100</f>
        <v>11.73913043478261</v>
      </c>
      <c r="O114" s="128">
        <f>SV_SO_1819_1a!O114/SV_SO_1819_1a!$O114*100</f>
        <v>100</v>
      </c>
      <c r="P114" s="128">
        <f>SV_SO_1819_1a!P114/SV_SO_1819_1a!$V114*100</f>
        <v>0</v>
      </c>
      <c r="Q114" s="129">
        <f>SV_SO_1819_1a!Q114/SV_SO_1819_1a!$V114*100</f>
        <v>0.17574692442882248</v>
      </c>
      <c r="R114" s="128">
        <f>SV_SO_1819_1a!R114/SV_SO_1819_1a!$V114*100</f>
        <v>20.44522554188635</v>
      </c>
      <c r="S114" s="128">
        <f>SV_SO_1819_1a!S114/SV_SO_1819_1a!$V114*100</f>
        <v>42.296426479203284</v>
      </c>
      <c r="T114" s="129">
        <f>SV_SO_1819_1a!T114/SV_SO_1819_1a!$V114*100</f>
        <v>24.135910954891624</v>
      </c>
      <c r="U114" s="131">
        <f>SV_SO_1819_1a!U114/SV_SO_1819_1a!$V114*100</f>
        <v>12.946690099589924</v>
      </c>
      <c r="V114" s="128">
        <f>SV_SO_1819_1a!V114/SV_SO_1819_1a!$V114*100</f>
        <v>100</v>
      </c>
    </row>
    <row r="115" spans="1:22" s="111" customFormat="1" ht="12.75">
      <c r="A115" s="29" t="s">
        <v>1</v>
      </c>
      <c r="B115" s="147">
        <f>SV_SO_1819_1a!B115/SV_SO_1819_1a!$H115*100</f>
        <v>0</v>
      </c>
      <c r="C115" s="148">
        <f>SV_SO_1819_1a!C115/SV_SO_1819_1a!$H115*100</f>
        <v>0.6015037593984963</v>
      </c>
      <c r="D115" s="149">
        <f>SV_SO_1819_1a!D115/SV_SO_1819_1a!$H115*100</f>
        <v>25.914786967418546</v>
      </c>
      <c r="E115" s="148">
        <f>SV_SO_1819_1a!E115/SV_SO_1819_1a!$H115*100</f>
        <v>39.799498746867165</v>
      </c>
      <c r="F115" s="148">
        <f>SV_SO_1819_1a!F115/SV_SO_1819_1a!$H115*100</f>
        <v>22.406015037593985</v>
      </c>
      <c r="G115" s="148">
        <f>SV_SO_1819_1a!G115/SV_SO_1819_1a!$H115*100</f>
        <v>11.278195488721805</v>
      </c>
      <c r="H115" s="147">
        <f>SV_SO_1819_1a!H115/SV_SO_1819_1a!$H115*100</f>
        <v>100</v>
      </c>
      <c r="I115" s="147">
        <f>SV_SO_1819_1a!I115/SV_SO_1819_1a!$O115*100</f>
        <v>0</v>
      </c>
      <c r="J115" s="148">
        <f>SV_SO_1819_1a!J115/SV_SO_1819_1a!$O115*100</f>
        <v>0.5813953488372093</v>
      </c>
      <c r="K115" s="149">
        <f>SV_SO_1819_1a!K115/SV_SO_1819_1a!$O115*100</f>
        <v>32.87526427061311</v>
      </c>
      <c r="L115" s="148">
        <f>SV_SO_1819_1a!L115/SV_SO_1819_1a!$O115*100</f>
        <v>37.89640591966174</v>
      </c>
      <c r="M115" s="148">
        <f>SV_SO_1819_1a!M115/SV_SO_1819_1a!$O115*100</f>
        <v>21.035940803382662</v>
      </c>
      <c r="N115" s="148">
        <f>SV_SO_1819_1a!N115/SV_SO_1819_1a!$O115*100</f>
        <v>7.6109936575052854</v>
      </c>
      <c r="O115" s="147">
        <f>SV_SO_1819_1a!O115/SV_SO_1819_1a!$O115*100</f>
        <v>100</v>
      </c>
      <c r="P115" s="147">
        <f>SV_SO_1819_1a!P115/SV_SO_1819_1a!$V115*100</f>
        <v>0</v>
      </c>
      <c r="Q115" s="133">
        <f>SV_SO_1819_1a!Q115/SV_SO_1819_1a!$V115*100</f>
        <v>0.591715976331361</v>
      </c>
      <c r="R115" s="134">
        <f>SV_SO_1819_1a!R115/SV_SO_1819_1a!$V115*100</f>
        <v>29.30280421919218</v>
      </c>
      <c r="S115" s="133">
        <f>SV_SO_1819_1a!S115/SV_SO_1819_1a!$V115*100</f>
        <v>38.87316696681245</v>
      </c>
      <c r="T115" s="133">
        <f>SV_SO_1819_1a!T115/SV_SO_1819_1a!$V115*100</f>
        <v>21.73913043478261</v>
      </c>
      <c r="U115" s="133">
        <f>SV_SO_1819_1a!U115/SV_SO_1819_1a!$V115*100</f>
        <v>9.493182402881398</v>
      </c>
      <c r="V115" s="132">
        <f>SV_SO_1819_1a!V115/SV_SO_1819_1a!$V115*100</f>
        <v>100</v>
      </c>
    </row>
    <row r="116" spans="1:22" s="157" customFormat="1" ht="12.75">
      <c r="A116" s="141" t="s">
        <v>19</v>
      </c>
      <c r="B116" s="142">
        <f>SV_SO_1819_1a!B116/SV_SO_1819_1a!$H116*100</f>
        <v>0.04441483455474128</v>
      </c>
      <c r="C116" s="143">
        <f>SV_SO_1819_1a!C116/SV_SO_1819_1a!$H116*100</f>
        <v>0.39973351099267157</v>
      </c>
      <c r="D116" s="144">
        <f>SV_SO_1819_1a!D116/SV_SO_1819_1a!$H116*100</f>
        <v>26.737730401954252</v>
      </c>
      <c r="E116" s="143">
        <f>SV_SO_1819_1a!E116/SV_SO_1819_1a!$H116*100</f>
        <v>39.24050632911392</v>
      </c>
      <c r="F116" s="143">
        <f>SV_SO_1819_1a!F116/SV_SO_1819_1a!$H116*100</f>
        <v>23.073506551188096</v>
      </c>
      <c r="G116" s="143">
        <f>SV_SO_1819_1a!G116/SV_SO_1819_1a!$H116*100</f>
        <v>10.504108372196313</v>
      </c>
      <c r="H116" s="142">
        <f>SV_SO_1819_1a!H116/SV_SO_1819_1a!$H116*100</f>
        <v>100</v>
      </c>
      <c r="I116" s="154">
        <f>SV_SO_1819_1a!I116/SV_SO_1819_1a!$O116*100</f>
        <v>0</v>
      </c>
      <c r="J116" s="155">
        <f>SV_SO_1819_1a!J116/SV_SO_1819_1a!$O116*100</f>
        <v>0.5635125616341864</v>
      </c>
      <c r="K116" s="156">
        <f>SV_SO_1819_1a!K116/SV_SO_1819_1a!$O116*100</f>
        <v>33.12984268607654</v>
      </c>
      <c r="L116" s="155">
        <f>SV_SO_1819_1a!L116/SV_SO_1819_1a!$O116*100</f>
        <v>37.849260389762854</v>
      </c>
      <c r="M116" s="155">
        <f>SV_SO_1819_1a!M116/SV_SO_1819_1a!$O116*100</f>
        <v>20.80300540032872</v>
      </c>
      <c r="N116" s="155">
        <f>SV_SO_1819_1a!N116/SV_SO_1819_1a!$O116*100</f>
        <v>7.654378962197699</v>
      </c>
      <c r="O116" s="154">
        <f>SV_SO_1819_1a!O116/SV_SO_1819_1a!$O116*100</f>
        <v>100</v>
      </c>
      <c r="P116" s="142">
        <f>SV_SO_1819_1a!P116/SV_SO_1819_1a!$V116*100</f>
        <v>0.022825838849577722</v>
      </c>
      <c r="Q116" s="143">
        <f>SV_SO_1819_1a!Q116/SV_SO_1819_1a!$V116*100</f>
        <v>0.47934261584113214</v>
      </c>
      <c r="R116" s="142">
        <f>SV_SO_1819_1a!R116/SV_SO_1819_1a!$V116*100</f>
        <v>29.844784295822873</v>
      </c>
      <c r="S116" s="142">
        <f>SV_SO_1819_1a!S116/SV_SO_1819_1a!$V116*100</f>
        <v>38.56425473636156</v>
      </c>
      <c r="T116" s="143">
        <f>SV_SO_1819_1a!T116/SV_SO_1819_1a!$V116*100</f>
        <v>21.969869892718556</v>
      </c>
      <c r="U116" s="145">
        <f>SV_SO_1819_1a!U116/SV_SO_1819_1a!$V116*100</f>
        <v>9.1189226204063</v>
      </c>
      <c r="V116" s="142">
        <f>SV_SO_1819_1a!V116/SV_SO_1819_1a!$V116*100</f>
        <v>100</v>
      </c>
    </row>
    <row r="117" spans="1:22" s="111" customFormat="1" ht="15" customHeight="1">
      <c r="A117" s="158" t="s">
        <v>20</v>
      </c>
      <c r="B117" s="159">
        <f>SV_SO_1819_1a!B117/SV_SO_1819_1a!$H117*100</f>
        <v>0.018082092700861915</v>
      </c>
      <c r="C117" s="160">
        <f>SV_SO_1819_1a!C117/SV_SO_1819_1a!$H117*100</f>
        <v>0.5725996021939606</v>
      </c>
      <c r="D117" s="161">
        <f>SV_SO_1819_1a!D117/SV_SO_1819_1a!$H117*100</f>
        <v>37.17678259297209</v>
      </c>
      <c r="E117" s="160">
        <f>SV_SO_1819_1a!E117/SV_SO_1819_1a!$H117*100</f>
        <v>41.2693629076005</v>
      </c>
      <c r="F117" s="160">
        <f>SV_SO_1819_1a!F117/SV_SO_1819_1a!$H117*100</f>
        <v>15.960460490627447</v>
      </c>
      <c r="G117" s="160">
        <f>SV_SO_1819_1a!G117/SV_SO_1819_1a!$H117*100</f>
        <v>5.002712313905129</v>
      </c>
      <c r="H117" s="159">
        <f>SV_SO_1819_1a!H117/SV_SO_1819_1a!$H117*100</f>
        <v>100</v>
      </c>
      <c r="I117" s="165">
        <f>SV_SO_1819_1a!I117/SV_SO_1819_1a!$O117*100</f>
        <v>0.019808517662594918</v>
      </c>
      <c r="J117" s="166">
        <f>SV_SO_1819_1a!J117/SV_SO_1819_1a!$O117*100</f>
        <v>0.5942555298778475</v>
      </c>
      <c r="K117" s="167">
        <f>SV_SO_1819_1a!K117/SV_SO_1819_1a!$O117*100</f>
        <v>41.99405744470122</v>
      </c>
      <c r="L117" s="166">
        <f>SV_SO_1819_1a!L117/SV_SO_1819_1a!$O117*100</f>
        <v>39.234070650379664</v>
      </c>
      <c r="M117" s="166">
        <f>SV_SO_1819_1a!M117/SV_SO_1819_1a!$O117*100</f>
        <v>14.110267414988446</v>
      </c>
      <c r="N117" s="166">
        <f>SV_SO_1819_1a!N117/SV_SO_1819_1a!$O117*100</f>
        <v>4.047540442390228</v>
      </c>
      <c r="O117" s="165">
        <f>SV_SO_1819_1a!O117/SV_SO_1819_1a!$O117*100</f>
        <v>100</v>
      </c>
      <c r="P117" s="159">
        <f>SV_SO_1819_1a!P117/SV_SO_1819_1a!$V117*100</f>
        <v>0.01890597428787497</v>
      </c>
      <c r="Q117" s="160">
        <f>SV_SO_1819_1a!Q117/SV_SO_1819_1a!$V117*100</f>
        <v>0.5829342072094782</v>
      </c>
      <c r="R117" s="159">
        <f>SV_SO_1819_1a!R117/SV_SO_1819_1a!$V117*100</f>
        <v>39.47567431308293</v>
      </c>
      <c r="S117" s="159">
        <f>SV_SO_1819_1a!S117/SV_SO_1819_1a!$V117*100</f>
        <v>40.298084194605494</v>
      </c>
      <c r="T117" s="160">
        <f>SV_SO_1819_1a!T117/SV_SO_1819_1a!$V117*100</f>
        <v>15.077514494580289</v>
      </c>
      <c r="U117" s="162">
        <f>SV_SO_1819_1a!U117/SV_SO_1819_1a!$V117*100</f>
        <v>4.54688681623393</v>
      </c>
      <c r="V117" s="159">
        <f>SV_SO_1819_1a!V117/SV_SO_1819_1a!$V117*100</f>
        <v>100</v>
      </c>
    </row>
    <row r="118" spans="1:22" s="111" customFormat="1" ht="15" customHeight="1">
      <c r="A118" s="29"/>
      <c r="B118" s="163"/>
      <c r="C118" s="163"/>
      <c r="D118" s="163"/>
      <c r="E118" s="163"/>
      <c r="F118" s="163"/>
      <c r="G118" s="163"/>
      <c r="H118" s="163"/>
      <c r="I118" s="163"/>
      <c r="J118" s="163"/>
      <c r="K118" s="163"/>
      <c r="L118" s="163"/>
      <c r="M118" s="163"/>
      <c r="N118" s="163"/>
      <c r="O118" s="163"/>
      <c r="P118" s="163"/>
      <c r="Q118" s="163"/>
      <c r="R118" s="163"/>
      <c r="S118" s="163"/>
      <c r="T118" s="163"/>
      <c r="U118" s="163"/>
      <c r="V118" s="163"/>
    </row>
    <row r="119" spans="1:22" s="111" customFormat="1" ht="15" customHeight="1">
      <c r="A119" s="29"/>
      <c r="B119" s="163"/>
      <c r="C119" s="163"/>
      <c r="D119" s="163"/>
      <c r="E119" s="163"/>
      <c r="F119" s="163"/>
      <c r="G119" s="163"/>
      <c r="H119" s="163"/>
      <c r="I119" s="163"/>
      <c r="J119" s="163"/>
      <c r="K119" s="163"/>
      <c r="L119" s="163"/>
      <c r="M119" s="163"/>
      <c r="N119" s="163"/>
      <c r="O119" s="163"/>
      <c r="P119" s="163"/>
      <c r="Q119" s="163"/>
      <c r="R119" s="163"/>
      <c r="S119" s="163"/>
      <c r="T119" s="163"/>
      <c r="U119" s="163"/>
      <c r="V119" s="163"/>
    </row>
    <row r="120" spans="1:22" s="111" customFormat="1" ht="15" customHeight="1">
      <c r="A120" s="29"/>
      <c r="B120" s="163"/>
      <c r="C120" s="163"/>
      <c r="D120" s="163"/>
      <c r="E120" s="163"/>
      <c r="F120" s="163"/>
      <c r="G120" s="163"/>
      <c r="H120" s="163"/>
      <c r="I120" s="163"/>
      <c r="J120" s="163"/>
      <c r="K120" s="163"/>
      <c r="L120" s="163"/>
      <c r="M120" s="163"/>
      <c r="N120" s="163"/>
      <c r="O120" s="163"/>
      <c r="P120" s="163"/>
      <c r="Q120" s="163"/>
      <c r="R120" s="163"/>
      <c r="S120" s="163"/>
      <c r="T120" s="163"/>
      <c r="U120" s="163"/>
      <c r="V120" s="163"/>
    </row>
    <row r="121" spans="1:22" s="111" customFormat="1" ht="15" customHeight="1">
      <c r="A121" s="29"/>
      <c r="B121" s="163"/>
      <c r="C121" s="163"/>
      <c r="D121" s="163"/>
      <c r="E121" s="163"/>
      <c r="F121" s="163"/>
      <c r="G121" s="163"/>
      <c r="H121" s="163"/>
      <c r="I121" s="163"/>
      <c r="J121" s="163"/>
      <c r="K121" s="163"/>
      <c r="L121" s="163"/>
      <c r="M121" s="163"/>
      <c r="N121" s="163"/>
      <c r="O121" s="163"/>
      <c r="P121" s="163"/>
      <c r="Q121" s="163"/>
      <c r="R121" s="163"/>
      <c r="S121" s="163"/>
      <c r="T121" s="163"/>
      <c r="U121" s="163"/>
      <c r="V121" s="163"/>
    </row>
    <row r="122" spans="1:22" s="111" customFormat="1" ht="15" customHeight="1">
      <c r="A122" s="29"/>
      <c r="B122" s="163"/>
      <c r="C122" s="163"/>
      <c r="D122" s="163"/>
      <c r="E122" s="163"/>
      <c r="F122" s="163"/>
      <c r="G122" s="163"/>
      <c r="H122" s="163"/>
      <c r="I122" s="163"/>
      <c r="J122" s="163"/>
      <c r="K122" s="163"/>
      <c r="L122" s="163"/>
      <c r="M122" s="163"/>
      <c r="N122" s="163"/>
      <c r="O122" s="163"/>
      <c r="P122" s="163"/>
      <c r="Q122" s="163"/>
      <c r="R122" s="163"/>
      <c r="S122" s="163"/>
      <c r="T122" s="163"/>
      <c r="U122" s="163"/>
      <c r="V122" s="163"/>
    </row>
    <row r="123" spans="1:22" s="111" customFormat="1" ht="15" customHeight="1">
      <c r="A123" s="29"/>
      <c r="B123" s="163"/>
      <c r="C123" s="163"/>
      <c r="D123" s="163"/>
      <c r="E123" s="163"/>
      <c r="F123" s="163"/>
      <c r="G123" s="163"/>
      <c r="H123" s="163"/>
      <c r="I123" s="163"/>
      <c r="J123" s="163"/>
      <c r="K123" s="163"/>
      <c r="L123" s="163"/>
      <c r="M123" s="163"/>
      <c r="N123" s="163"/>
      <c r="O123" s="163"/>
      <c r="P123" s="163"/>
      <c r="Q123" s="163"/>
      <c r="R123" s="163"/>
      <c r="S123" s="163"/>
      <c r="T123" s="163"/>
      <c r="U123" s="163"/>
      <c r="V123" s="163"/>
    </row>
    <row r="124" spans="1:22" s="111" customFormat="1" ht="15" customHeight="1">
      <c r="A124" s="29"/>
      <c r="B124" s="163"/>
      <c r="C124" s="163"/>
      <c r="D124" s="163"/>
      <c r="E124" s="163"/>
      <c r="F124" s="163"/>
      <c r="G124" s="163"/>
      <c r="H124" s="163"/>
      <c r="I124" s="163"/>
      <c r="J124" s="163"/>
      <c r="K124" s="163"/>
      <c r="L124" s="163"/>
      <c r="M124" s="163"/>
      <c r="N124" s="163"/>
      <c r="O124" s="163"/>
      <c r="P124" s="163"/>
      <c r="Q124" s="163"/>
      <c r="R124" s="163"/>
      <c r="S124" s="163"/>
      <c r="T124" s="163"/>
      <c r="U124" s="163"/>
      <c r="V124" s="163"/>
    </row>
    <row r="125" spans="1:22" s="111" customFormat="1" ht="12.75">
      <c r="A125" s="29"/>
      <c r="B125" s="163"/>
      <c r="C125" s="163"/>
      <c r="D125" s="163"/>
      <c r="E125" s="163"/>
      <c r="F125" s="163"/>
      <c r="G125" s="163"/>
      <c r="H125" s="163"/>
      <c r="I125" s="163"/>
      <c r="J125" s="163"/>
      <c r="K125" s="163"/>
      <c r="L125" s="163"/>
      <c r="M125" s="163"/>
      <c r="N125" s="163"/>
      <c r="O125" s="163"/>
      <c r="P125" s="163"/>
      <c r="Q125" s="163"/>
      <c r="R125" s="163"/>
      <c r="S125" s="163"/>
      <c r="T125" s="163"/>
      <c r="U125" s="163"/>
      <c r="V125" s="163"/>
    </row>
    <row r="126" spans="1:22" s="111" customFormat="1" ht="12.75">
      <c r="A126" s="29"/>
      <c r="B126" s="163"/>
      <c r="C126" s="163"/>
      <c r="D126" s="163"/>
      <c r="E126" s="163"/>
      <c r="F126" s="163"/>
      <c r="G126" s="163"/>
      <c r="H126" s="163"/>
      <c r="I126" s="163"/>
      <c r="J126" s="163"/>
      <c r="K126" s="163"/>
      <c r="L126" s="163"/>
      <c r="M126" s="163"/>
      <c r="N126" s="163"/>
      <c r="O126" s="163"/>
      <c r="P126" s="163"/>
      <c r="Q126" s="163"/>
      <c r="R126" s="163"/>
      <c r="S126" s="163"/>
      <c r="T126" s="163"/>
      <c r="U126" s="163"/>
      <c r="V126" s="163"/>
    </row>
    <row r="127" spans="1:22" s="111" customFormat="1" ht="12.75">
      <c r="A127" s="29"/>
      <c r="B127" s="163"/>
      <c r="C127" s="163"/>
      <c r="D127" s="163"/>
      <c r="E127" s="163"/>
      <c r="F127" s="163"/>
      <c r="G127" s="163"/>
      <c r="H127" s="163"/>
      <c r="I127" s="163"/>
      <c r="J127" s="163"/>
      <c r="K127" s="163"/>
      <c r="L127" s="163"/>
      <c r="M127" s="163"/>
      <c r="N127" s="163"/>
      <c r="O127" s="163"/>
      <c r="P127" s="163"/>
      <c r="Q127" s="163"/>
      <c r="R127" s="163"/>
      <c r="S127" s="163"/>
      <c r="T127" s="163"/>
      <c r="U127" s="163"/>
      <c r="V127" s="163"/>
    </row>
    <row r="128" spans="1:22" s="111" customFormat="1" ht="12.75">
      <c r="A128" s="29"/>
      <c r="B128" s="163"/>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s="111" customFormat="1" ht="12.75">
      <c r="A129" s="29"/>
      <c r="B129" s="163"/>
      <c r="C129" s="163"/>
      <c r="D129" s="163"/>
      <c r="E129" s="163"/>
      <c r="F129" s="163"/>
      <c r="G129" s="163"/>
      <c r="H129" s="163"/>
      <c r="I129" s="163"/>
      <c r="J129" s="163"/>
      <c r="K129" s="163"/>
      <c r="L129" s="163"/>
      <c r="M129" s="163"/>
      <c r="N129" s="163"/>
      <c r="O129" s="163"/>
      <c r="P129" s="163"/>
      <c r="Q129" s="163"/>
      <c r="R129" s="163"/>
      <c r="S129" s="163"/>
      <c r="T129" s="163"/>
      <c r="U129" s="163"/>
      <c r="V129" s="163"/>
    </row>
    <row r="130" spans="1:22" s="111" customFormat="1" ht="12.75">
      <c r="A130" s="29"/>
      <c r="B130" s="163"/>
      <c r="C130" s="163"/>
      <c r="D130" s="163"/>
      <c r="E130" s="163"/>
      <c r="F130" s="163"/>
      <c r="G130" s="163"/>
      <c r="H130" s="163"/>
      <c r="I130" s="163"/>
      <c r="J130" s="163"/>
      <c r="K130" s="163"/>
      <c r="L130" s="163"/>
      <c r="M130" s="163"/>
      <c r="N130" s="163"/>
      <c r="O130" s="163"/>
      <c r="P130" s="163"/>
      <c r="Q130" s="163"/>
      <c r="R130" s="163"/>
      <c r="S130" s="163"/>
      <c r="T130" s="163"/>
      <c r="U130" s="163"/>
      <c r="V130" s="163"/>
    </row>
    <row r="131" spans="1:22" s="111" customFormat="1" ht="14.25" customHeight="1">
      <c r="A131" s="29"/>
      <c r="B131" s="163"/>
      <c r="C131" s="163"/>
      <c r="D131" s="163"/>
      <c r="E131" s="163"/>
      <c r="F131" s="163"/>
      <c r="G131" s="163"/>
      <c r="H131" s="163"/>
      <c r="I131" s="163"/>
      <c r="J131" s="163"/>
      <c r="K131" s="163"/>
      <c r="L131" s="163"/>
      <c r="M131" s="163"/>
      <c r="N131" s="163"/>
      <c r="O131" s="163"/>
      <c r="P131" s="163"/>
      <c r="Q131" s="163"/>
      <c r="R131" s="163"/>
      <c r="S131" s="163"/>
      <c r="T131" s="163"/>
      <c r="U131" s="163"/>
      <c r="V131" s="163"/>
    </row>
    <row r="132" spans="1:3" ht="12.75">
      <c r="A132" s="30" t="s">
        <v>72</v>
      </c>
      <c r="C132"/>
    </row>
    <row r="133" spans="1:22" ht="12.75">
      <c r="A133" s="231" t="s">
        <v>5</v>
      </c>
      <c r="B133" s="231"/>
      <c r="C133" s="231"/>
      <c r="D133" s="231"/>
      <c r="E133" s="231"/>
      <c r="F133" s="231"/>
      <c r="G133" s="231"/>
      <c r="H133" s="231"/>
      <c r="I133" s="231"/>
      <c r="J133" s="231"/>
      <c r="K133" s="231"/>
      <c r="L133" s="231"/>
      <c r="M133" s="231"/>
      <c r="N133" s="231"/>
      <c r="O133" s="231"/>
      <c r="P133" s="231"/>
      <c r="Q133" s="231"/>
      <c r="R133" s="231"/>
      <c r="S133" s="231"/>
      <c r="T133" s="231"/>
      <c r="U133" s="231"/>
      <c r="V133" s="231"/>
    </row>
    <row r="134" spans="1:22" ht="12.75">
      <c r="A134" s="231" t="s">
        <v>49</v>
      </c>
      <c r="B134" s="231"/>
      <c r="C134" s="231"/>
      <c r="D134" s="231"/>
      <c r="E134" s="231"/>
      <c r="F134" s="231"/>
      <c r="G134" s="231"/>
      <c r="H134" s="231"/>
      <c r="I134" s="231"/>
      <c r="J134" s="231"/>
      <c r="K134" s="231"/>
      <c r="L134" s="231"/>
      <c r="M134" s="231"/>
      <c r="N134" s="231"/>
      <c r="O134" s="231"/>
      <c r="P134" s="231"/>
      <c r="Q134" s="231"/>
      <c r="R134" s="231"/>
      <c r="S134" s="231"/>
      <c r="T134" s="231"/>
      <c r="U134" s="231"/>
      <c r="V134" s="231"/>
    </row>
    <row r="135" spans="1:22" s="114" customFormat="1" ht="12.75">
      <c r="A135" s="232" t="s">
        <v>27</v>
      </c>
      <c r="B135" s="232"/>
      <c r="C135" s="232"/>
      <c r="D135" s="232"/>
      <c r="E135" s="232"/>
      <c r="F135" s="232"/>
      <c r="G135" s="232"/>
      <c r="H135" s="232"/>
      <c r="I135" s="232"/>
      <c r="J135" s="232"/>
      <c r="K135" s="232"/>
      <c r="L135" s="232"/>
      <c r="M135" s="232"/>
      <c r="N135" s="232"/>
      <c r="O135" s="232"/>
      <c r="P135" s="232"/>
      <c r="Q135" s="232"/>
      <c r="R135" s="232"/>
      <c r="S135" s="232"/>
      <c r="T135" s="232"/>
      <c r="U135" s="232"/>
      <c r="V135" s="232"/>
    </row>
    <row r="136" spans="1:22" s="114" customFormat="1" ht="12.7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row>
    <row r="137" spans="1:22" ht="12.75">
      <c r="A137" s="231" t="s">
        <v>20</v>
      </c>
      <c r="B137" s="231"/>
      <c r="C137" s="231"/>
      <c r="D137" s="231"/>
      <c r="E137" s="231"/>
      <c r="F137" s="231"/>
      <c r="G137" s="231"/>
      <c r="H137" s="231"/>
      <c r="I137" s="231"/>
      <c r="J137" s="231"/>
      <c r="K137" s="231"/>
      <c r="L137" s="231"/>
      <c r="M137" s="231"/>
      <c r="N137" s="231"/>
      <c r="O137" s="231"/>
      <c r="P137" s="231"/>
      <c r="Q137" s="231"/>
      <c r="R137" s="231"/>
      <c r="S137" s="231"/>
      <c r="T137" s="231"/>
      <c r="U137" s="231"/>
      <c r="V137" s="231"/>
    </row>
    <row r="138" ht="7.5" customHeight="1" thickBot="1"/>
    <row r="139" spans="1:22" ht="12.75">
      <c r="A139" s="115"/>
      <c r="B139" s="225" t="s">
        <v>30</v>
      </c>
      <c r="C139" s="226"/>
      <c r="D139" s="226"/>
      <c r="E139" s="226"/>
      <c r="F139" s="226"/>
      <c r="G139" s="226"/>
      <c r="H139" s="227"/>
      <c r="I139" s="225" t="s">
        <v>31</v>
      </c>
      <c r="J139" s="226"/>
      <c r="K139" s="226"/>
      <c r="L139" s="226"/>
      <c r="M139" s="226"/>
      <c r="N139" s="226"/>
      <c r="O139" s="227"/>
      <c r="P139" s="225" t="s">
        <v>1</v>
      </c>
      <c r="Q139" s="226"/>
      <c r="R139" s="226"/>
      <c r="S139" s="226"/>
      <c r="T139" s="226"/>
      <c r="U139" s="226"/>
      <c r="V139" s="226"/>
    </row>
    <row r="140" spans="2:22" ht="12.75">
      <c r="B140" s="228" t="s">
        <v>32</v>
      </c>
      <c r="C140" s="229"/>
      <c r="D140" s="116" t="s">
        <v>33</v>
      </c>
      <c r="E140" s="229" t="s">
        <v>34</v>
      </c>
      <c r="F140" s="229"/>
      <c r="G140" s="229"/>
      <c r="H140" s="117" t="s">
        <v>1</v>
      </c>
      <c r="I140" s="228" t="s">
        <v>32</v>
      </c>
      <c r="J140" s="230"/>
      <c r="K140" s="112" t="s">
        <v>33</v>
      </c>
      <c r="L140" s="228" t="s">
        <v>34</v>
      </c>
      <c r="M140" s="229"/>
      <c r="N140" s="229"/>
      <c r="O140" s="117" t="s">
        <v>1</v>
      </c>
      <c r="P140" s="228" t="s">
        <v>32</v>
      </c>
      <c r="Q140" s="230"/>
      <c r="R140" s="112" t="s">
        <v>33</v>
      </c>
      <c r="S140" s="228" t="s">
        <v>34</v>
      </c>
      <c r="T140" s="229"/>
      <c r="U140" s="229"/>
      <c r="V140" s="117" t="s">
        <v>1</v>
      </c>
    </row>
    <row r="141" spans="1:22" ht="12.75">
      <c r="A141" s="118" t="s">
        <v>35</v>
      </c>
      <c r="B141" s="119" t="s">
        <v>36</v>
      </c>
      <c r="C141" s="118">
        <v>1</v>
      </c>
      <c r="D141" s="120" t="s">
        <v>37</v>
      </c>
      <c r="E141" s="118" t="s">
        <v>38</v>
      </c>
      <c r="F141" s="118" t="s">
        <v>39</v>
      </c>
      <c r="G141" s="118" t="s">
        <v>40</v>
      </c>
      <c r="H141" s="121"/>
      <c r="I141" s="119" t="s">
        <v>36</v>
      </c>
      <c r="J141" s="118">
        <v>1</v>
      </c>
      <c r="K141" s="120" t="s">
        <v>37</v>
      </c>
      <c r="L141" s="118" t="s">
        <v>38</v>
      </c>
      <c r="M141" s="118" t="s">
        <v>39</v>
      </c>
      <c r="N141" s="118" t="s">
        <v>40</v>
      </c>
      <c r="O141" s="121"/>
      <c r="P141" s="119" t="s">
        <v>36</v>
      </c>
      <c r="Q141" s="118">
        <v>1</v>
      </c>
      <c r="R141" s="120" t="s">
        <v>37</v>
      </c>
      <c r="S141" s="118" t="s">
        <v>38</v>
      </c>
      <c r="T141" s="118" t="s">
        <v>39</v>
      </c>
      <c r="U141" s="118" t="s">
        <v>40</v>
      </c>
      <c r="V141" s="121"/>
    </row>
    <row r="142" spans="1:22" ht="12.75">
      <c r="A142" s="122" t="s">
        <v>10</v>
      </c>
      <c r="B142" s="119"/>
      <c r="C142" s="118"/>
      <c r="D142" s="120"/>
      <c r="E142" s="118"/>
      <c r="F142" s="118"/>
      <c r="G142" s="118"/>
      <c r="H142" s="119"/>
      <c r="I142" s="119"/>
      <c r="J142" s="118"/>
      <c r="K142" s="120"/>
      <c r="L142" s="118"/>
      <c r="M142" s="118"/>
      <c r="N142" s="118"/>
      <c r="O142" s="119"/>
      <c r="P142" s="119"/>
      <c r="Q142" s="118"/>
      <c r="R142" s="120"/>
      <c r="S142" s="118"/>
      <c r="T142" s="118"/>
      <c r="U142" s="123"/>
      <c r="V142" s="119"/>
    </row>
    <row r="143" spans="1:22" ht="12.75">
      <c r="A143" s="111" t="s">
        <v>13</v>
      </c>
      <c r="B143" s="117"/>
      <c r="C143" s="124"/>
      <c r="D143" s="125"/>
      <c r="E143" s="124"/>
      <c r="F143" s="124"/>
      <c r="G143" s="124"/>
      <c r="H143" s="117"/>
      <c r="I143" s="117"/>
      <c r="J143" s="124"/>
      <c r="K143" s="125"/>
      <c r="L143" s="124"/>
      <c r="M143" s="124"/>
      <c r="N143" s="124"/>
      <c r="O143" s="117"/>
      <c r="P143" s="117"/>
      <c r="Q143" s="124"/>
      <c r="R143" s="117"/>
      <c r="S143" s="126"/>
      <c r="T143" s="124"/>
      <c r="U143" s="127"/>
      <c r="V143" s="117"/>
    </row>
    <row r="144" spans="1:22" ht="12.75">
      <c r="A144" s="112" t="s">
        <v>41</v>
      </c>
      <c r="B144" s="128">
        <f>SV_SO_1819_1a!B143/SV_SO_1819_1a!$H143*100</f>
        <v>0.04407921664934983</v>
      </c>
      <c r="C144" s="129">
        <f>SV_SO_1819_1a!C143/SV_SO_1819_1a!$H143*100</f>
        <v>1.895406315922043</v>
      </c>
      <c r="D144" s="130">
        <f>SV_SO_1819_1a!D143/SV_SO_1819_1a!$H143*100</f>
        <v>83.4167689934196</v>
      </c>
      <c r="E144" s="129">
        <f>SV_SO_1819_1a!E143/SV_SO_1819_1a!$H143*100</f>
        <v>13.041151097257641</v>
      </c>
      <c r="F144" s="129">
        <f>SV_SO_1819_1a!F143/SV_SO_1819_1a!$H143*100</f>
        <v>1.5049903970278014</v>
      </c>
      <c r="G144" s="129">
        <f>SV_SO_1819_1a!G143/SV_SO_1819_1a!$H143*100</f>
        <v>0.09760397972356034</v>
      </c>
      <c r="H144" s="128">
        <f>SV_SO_1819_1a!H143/SV_SO_1819_1a!$H143*100</f>
        <v>100</v>
      </c>
      <c r="I144" s="128">
        <f>SV_SO_1819_1a!I143/SV_SO_1819_1a!$O143*100</f>
        <v>0.018790517052394224</v>
      </c>
      <c r="J144" s="129">
        <f>SV_SO_1819_1a!J143/SV_SO_1819_1a!$O143*100</f>
        <v>1.3936300147192384</v>
      </c>
      <c r="K144" s="130">
        <f>SV_SO_1819_1a!K143/SV_SO_1819_1a!$O143*100</f>
        <v>85.83821364817888</v>
      </c>
      <c r="L144" s="129">
        <f>SV_SO_1819_1a!L143/SV_SO_1819_1a!$O143*100</f>
        <v>11.477874166170805</v>
      </c>
      <c r="M144" s="129">
        <f>SV_SO_1819_1a!M143/SV_SO_1819_1a!$O143*100</f>
        <v>1.2245153612476902</v>
      </c>
      <c r="N144" s="129">
        <f>SV_SO_1819_1a!N143/SV_SO_1819_1a!$O143*100</f>
        <v>0.046976292630985565</v>
      </c>
      <c r="O144" s="128">
        <f>SV_SO_1819_1a!O143/SV_SO_1819_1a!$O143*100</f>
        <v>100</v>
      </c>
      <c r="P144" s="128">
        <f>SV_SO_1819_1a!P143/SV_SO_1819_1a!$V143*100</f>
        <v>0.03140111787979652</v>
      </c>
      <c r="Q144" s="129">
        <f>SV_SO_1819_1a!Q143/SV_SO_1819_1a!$V143*100</f>
        <v>1.643848521007348</v>
      </c>
      <c r="R144" s="128">
        <f>SV_SO_1819_1a!R143/SV_SO_1819_1a!$V143*100</f>
        <v>84.6307228537336</v>
      </c>
      <c r="S144" s="128">
        <f>SV_SO_1819_1a!S143/SV_SO_1819_1a!$V143*100</f>
        <v>12.257426364378572</v>
      </c>
      <c r="T144" s="129">
        <f>SV_SO_1819_1a!T143/SV_SO_1819_1a!$V143*100</f>
        <v>1.3643785718771588</v>
      </c>
      <c r="U144" s="131">
        <f>SV_SO_1819_1a!U143/SV_SO_1819_1a!$V143*100</f>
        <v>0.07222257112353199</v>
      </c>
      <c r="V144" s="128">
        <f>SV_SO_1819_1a!V143/SV_SO_1819_1a!$V143*100</f>
        <v>100</v>
      </c>
    </row>
    <row r="145" spans="1:22" ht="12.75">
      <c r="A145" s="112" t="s">
        <v>42</v>
      </c>
      <c r="B145" s="128">
        <f>SV_SO_1819_1a!B144/SV_SO_1819_1a!$H144*100</f>
        <v>0</v>
      </c>
      <c r="C145" s="129">
        <f>SV_SO_1819_1a!C144/SV_SO_1819_1a!$H144*100</f>
        <v>0.05746025665581306</v>
      </c>
      <c r="D145" s="130">
        <f>SV_SO_1819_1a!D144/SV_SO_1819_1a!$H144*100</f>
        <v>56.38766519823789</v>
      </c>
      <c r="E145" s="129">
        <f>SV_SO_1819_1a!E144/SV_SO_1819_1a!$H144*100</f>
        <v>41.42884504884122</v>
      </c>
      <c r="F145" s="129">
        <f>SV_SO_1819_1a!F144/SV_SO_1819_1a!$H144*100</f>
        <v>2.0877226584945414</v>
      </c>
      <c r="G145" s="129">
        <f>SV_SO_1819_1a!G144/SV_SO_1819_1a!$H144*100</f>
        <v>0.03830683777054204</v>
      </c>
      <c r="H145" s="128">
        <f>SV_SO_1819_1a!H144/SV_SO_1819_1a!$H144*100</f>
        <v>100</v>
      </c>
      <c r="I145" s="128">
        <f>SV_SO_1819_1a!I144/SV_SO_1819_1a!$O144*100</f>
        <v>0.024378352023403216</v>
      </c>
      <c r="J145" s="129">
        <f>SV_SO_1819_1a!J144/SV_SO_1819_1a!$O144*100</f>
        <v>0.024378352023403216</v>
      </c>
      <c r="K145" s="130">
        <f>SV_SO_1819_1a!K144/SV_SO_1819_1a!$O144*100</f>
        <v>57.045343734763534</v>
      </c>
      <c r="L145" s="129">
        <f>SV_SO_1819_1a!L144/SV_SO_1819_1a!$O144*100</f>
        <v>40.492442710872744</v>
      </c>
      <c r="M145" s="129">
        <f>SV_SO_1819_1a!M144/SV_SO_1819_1a!$O144*100</f>
        <v>2.12091662603608</v>
      </c>
      <c r="N145" s="129">
        <f>SV_SO_1819_1a!N144/SV_SO_1819_1a!$O144*100</f>
        <v>0.29254022428083865</v>
      </c>
      <c r="O145" s="128">
        <f>SV_SO_1819_1a!O144/SV_SO_1819_1a!$O144*100</f>
        <v>100</v>
      </c>
      <c r="P145" s="128">
        <f>SV_SO_1819_1a!P144/SV_SO_1819_1a!$V144*100</f>
        <v>0.010726161106939826</v>
      </c>
      <c r="Q145" s="129">
        <f>SV_SO_1819_1a!Q144/SV_SO_1819_1a!$V144*100</f>
        <v>0.042904644427759306</v>
      </c>
      <c r="R145" s="128">
        <f>SV_SO_1819_1a!R144/SV_SO_1819_1a!$V144*100</f>
        <v>56.67703528907004</v>
      </c>
      <c r="S145" s="128">
        <f>SV_SO_1819_1a!S144/SV_SO_1819_1a!$V144*100</f>
        <v>41.016840072937896</v>
      </c>
      <c r="T145" s="129">
        <f>SV_SO_1819_1a!T144/SV_SO_1819_1a!$V144*100</f>
        <v>2.102327576960206</v>
      </c>
      <c r="U145" s="131">
        <f>SV_SO_1819_1a!U144/SV_SO_1819_1a!$V144*100</f>
        <v>0.15016625549715756</v>
      </c>
      <c r="V145" s="128">
        <f>SV_SO_1819_1a!V144/SV_SO_1819_1a!$V144*100</f>
        <v>100</v>
      </c>
    </row>
    <row r="146" spans="1:22" ht="12.75">
      <c r="A146" s="29" t="s">
        <v>23</v>
      </c>
      <c r="B146" s="132">
        <f>SV_SO_1819_1a!B145/SV_SO_1819_1a!$H145*100</f>
        <v>0.03785625439402953</v>
      </c>
      <c r="C146" s="133">
        <f>SV_SO_1819_1a!C145/SV_SO_1819_1a!$H145*100</f>
        <v>1.635930993456276</v>
      </c>
      <c r="D146" s="134">
        <f>SV_SO_1819_1a!D145/SV_SO_1819_1a!$H145*100</f>
        <v>79.6008869179601</v>
      </c>
      <c r="E146" s="133">
        <f>SV_SO_1819_1a!E145/SV_SO_1819_1a!$H145*100</f>
        <v>17.048834568168296</v>
      </c>
      <c r="F146" s="133">
        <f>SV_SO_1819_1a!F145/SV_SO_1819_1a!$H145*100</f>
        <v>1.587258666378238</v>
      </c>
      <c r="G146" s="133">
        <f>SV_SO_1819_1a!G145/SV_SO_1819_1a!$H145*100</f>
        <v>0.0892325996430696</v>
      </c>
      <c r="H146" s="132">
        <f>SV_SO_1819_1a!H145/SV_SO_1819_1a!$H145*100</f>
        <v>100</v>
      </c>
      <c r="I146" s="132">
        <f>SV_SO_1819_1a!I145/SV_SO_1819_1a!$O145*100</f>
        <v>0.01942663669414148</v>
      </c>
      <c r="J146" s="133">
        <f>SV_SO_1819_1a!J145/SV_SO_1819_1a!$O145*100</f>
        <v>1.2377542807981572</v>
      </c>
      <c r="K146" s="134">
        <f>SV_SO_1819_1a!K145/SV_SO_1819_1a!$O145*100</f>
        <v>82.56043071628784</v>
      </c>
      <c r="L146" s="133">
        <f>SV_SO_1819_1a!L145/SV_SO_1819_1a!$O145*100</f>
        <v>14.78089529042822</v>
      </c>
      <c r="M146" s="133">
        <f>SV_SO_1819_1a!M145/SV_SO_1819_1a!$O145*100</f>
        <v>1.3265617628285182</v>
      </c>
      <c r="N146" s="133">
        <f>SV_SO_1819_1a!N145/SV_SO_1819_1a!$O145*100</f>
        <v>0.07493131296311714</v>
      </c>
      <c r="O146" s="132">
        <f>SV_SO_1819_1a!O145/SV_SO_1819_1a!$O145*100</f>
        <v>100</v>
      </c>
      <c r="P146" s="132">
        <f>SV_SO_1819_1a!P145/SV_SO_1819_1a!$V145*100</f>
        <v>0.028761213449291244</v>
      </c>
      <c r="Q146" s="133">
        <f>SV_SO_1819_1a!Q145/SV_SO_1819_1a!$V145*100</f>
        <v>1.4394302540573853</v>
      </c>
      <c r="R146" s="132">
        <f>SV_SO_1819_1a!R145/SV_SO_1819_1a!$V145*100</f>
        <v>81.06142573443813</v>
      </c>
      <c r="S146" s="132">
        <f>SV_SO_1819_1a!S145/SV_SO_1819_1a!$V145*100</f>
        <v>15.929603506128878</v>
      </c>
      <c r="T146" s="133">
        <f>SV_SO_1819_1a!T145/SV_SO_1819_1a!$V145*100</f>
        <v>1.4586043963569129</v>
      </c>
      <c r="U146" s="135">
        <f>SV_SO_1819_1a!U145/SV_SO_1819_1a!$V145*100</f>
        <v>0.08217489556940355</v>
      </c>
      <c r="V146" s="132">
        <f>SV_SO_1819_1a!V145/SV_SO_1819_1a!$V145*100</f>
        <v>100</v>
      </c>
    </row>
    <row r="147" spans="1:22" ht="12.75">
      <c r="A147" s="30" t="s">
        <v>14</v>
      </c>
      <c r="B147" s="137"/>
      <c r="C147" s="138"/>
      <c r="D147" s="139"/>
      <c r="E147" s="138"/>
      <c r="F147" s="138"/>
      <c r="G147" s="138"/>
      <c r="H147" s="137"/>
      <c r="I147" s="137"/>
      <c r="J147" s="138"/>
      <c r="K147" s="139"/>
      <c r="L147" s="138"/>
      <c r="M147" s="138"/>
      <c r="N147" s="138"/>
      <c r="O147" s="137"/>
      <c r="P147" s="137"/>
      <c r="Q147" s="138"/>
      <c r="R147" s="137"/>
      <c r="S147" s="137"/>
      <c r="T147" s="138"/>
      <c r="U147" s="140"/>
      <c r="V147" s="137"/>
    </row>
    <row r="148" spans="1:22" ht="12.75">
      <c r="A148" s="112" t="s">
        <v>52</v>
      </c>
      <c r="B148" s="128">
        <f>SV_SO_1819_1a!B147/SV_SO_1819_1a!$H147*100</f>
        <v>0.047610950518619286</v>
      </c>
      <c r="C148" s="129">
        <f>SV_SO_1819_1a!C147/SV_SO_1819_1a!$H147*100</f>
        <v>1.9282434960040808</v>
      </c>
      <c r="D148" s="130">
        <f>SV_SO_1819_1a!D147/SV_SO_1819_1a!$H147*100</f>
        <v>82.44856316952898</v>
      </c>
      <c r="E148" s="129">
        <f>SV_SO_1819_1a!E147/SV_SO_1819_1a!$H147*100</f>
        <v>13.616731848325115</v>
      </c>
      <c r="F148" s="129">
        <f>SV_SO_1819_1a!F147/SV_SO_1819_1a!$H147*100</f>
        <v>1.8534262880462509</v>
      </c>
      <c r="G148" s="129">
        <f>SV_SO_1819_1a!G147/SV_SO_1819_1a!$H147*100</f>
        <v>0.1054242475769427</v>
      </c>
      <c r="H148" s="128">
        <f>SV_SO_1819_1a!H147/SV_SO_1819_1a!$H147*100</f>
        <v>100</v>
      </c>
      <c r="I148" s="128">
        <f>SV_SO_1819_1a!I147/SV_SO_1819_1a!$O147*100</f>
        <v>0.027013337835556307</v>
      </c>
      <c r="J148" s="129">
        <f>SV_SO_1819_1a!J147/SV_SO_1819_1a!$O147*100</f>
        <v>1.6782036130339355</v>
      </c>
      <c r="K148" s="130">
        <f>SV_SO_1819_1a!K147/SV_SO_1819_1a!$O147*100</f>
        <v>84.59902076650346</v>
      </c>
      <c r="L148" s="129">
        <f>SV_SO_1819_1a!L147/SV_SO_1819_1a!$O147*100</f>
        <v>12.125612020935336</v>
      </c>
      <c r="M148" s="129">
        <f>SV_SO_1819_1a!M147/SV_SO_1819_1a!$O147*100</f>
        <v>1.4891102481850413</v>
      </c>
      <c r="N148" s="129">
        <f>SV_SO_1819_1a!N147/SV_SO_1819_1a!$O147*100</f>
        <v>0.08104001350666891</v>
      </c>
      <c r="O148" s="128">
        <f>SV_SO_1819_1a!O147/SV_SO_1819_1a!$O147*100</f>
        <v>100</v>
      </c>
      <c r="P148" s="128">
        <f>SV_SO_1819_1a!P147/SV_SO_1819_1a!$V147*100</f>
        <v>0.03727549983056591</v>
      </c>
      <c r="Q148" s="129">
        <f>SV_SO_1819_1a!Q147/SV_SO_1819_1a!$V147*100</f>
        <v>1.8027787190782785</v>
      </c>
      <c r="R148" s="128">
        <f>SV_SO_1819_1a!R147/SV_SO_1819_1a!$V147*100</f>
        <v>83.52761775669265</v>
      </c>
      <c r="S148" s="128">
        <f>SV_SO_1819_1a!S147/SV_SO_1819_1a!$V147*100</f>
        <v>12.868519146052185</v>
      </c>
      <c r="T148" s="129">
        <f>SV_SO_1819_1a!T147/SV_SO_1819_1a!$V147*100</f>
        <v>1.6706201287699083</v>
      </c>
      <c r="U148" s="131">
        <f>SV_SO_1819_1a!U147/SV_SO_1819_1a!$V147*100</f>
        <v>0.09318874957641478</v>
      </c>
      <c r="V148" s="128">
        <f>SV_SO_1819_1a!V147/SV_SO_1819_1a!$V147*100</f>
        <v>100</v>
      </c>
    </row>
    <row r="149" spans="1:22" ht="12.75">
      <c r="A149" s="112" t="s">
        <v>43</v>
      </c>
      <c r="B149" s="128">
        <f>SV_SO_1819_1a!B148/SV_SO_1819_1a!$H148*100</f>
        <v>0</v>
      </c>
      <c r="C149" s="129">
        <f>SV_SO_1819_1a!C148/SV_SO_1819_1a!$H148*100</f>
        <v>0.014673514306676448</v>
      </c>
      <c r="D149" s="130">
        <f>SV_SO_1819_1a!D148/SV_SO_1819_1a!$H148*100</f>
        <v>50.4035216434336</v>
      </c>
      <c r="E149" s="129">
        <f>SV_SO_1819_1a!E148/SV_SO_1819_1a!$H148*100</f>
        <v>46.28026412325752</v>
      </c>
      <c r="F149" s="129">
        <f>SV_SO_1819_1a!F148/SV_SO_1819_1a!$H148*100</f>
        <v>3.1401320616287602</v>
      </c>
      <c r="G149" s="129">
        <f>SV_SO_1819_1a!G148/SV_SO_1819_1a!$H148*100</f>
        <v>0.16140865737344093</v>
      </c>
      <c r="H149" s="128">
        <f>SV_SO_1819_1a!H148/SV_SO_1819_1a!$H148*100</f>
        <v>100</v>
      </c>
      <c r="I149" s="128">
        <f>SV_SO_1819_1a!I148/SV_SO_1819_1a!$O148*100</f>
        <v>0</v>
      </c>
      <c r="J149" s="129">
        <f>SV_SO_1819_1a!J148/SV_SO_1819_1a!$O148*100</f>
        <v>0.03947108742845866</v>
      </c>
      <c r="K149" s="130">
        <f>SV_SO_1819_1a!K148/SV_SO_1819_1a!$O148*100</f>
        <v>53.06887704756266</v>
      </c>
      <c r="L149" s="129">
        <f>SV_SO_1819_1a!L148/SV_SO_1819_1a!$O148*100</f>
        <v>43.69449378330373</v>
      </c>
      <c r="M149" s="129">
        <f>SV_SO_1819_1a!M148/SV_SO_1819_1a!$O148*100</f>
        <v>2.9800671008486286</v>
      </c>
      <c r="N149" s="129">
        <f>SV_SO_1819_1a!N148/SV_SO_1819_1a!$O148*100</f>
        <v>0.2170909808565226</v>
      </c>
      <c r="O149" s="128">
        <f>SV_SO_1819_1a!O148/SV_SO_1819_1a!$O148*100</f>
        <v>100</v>
      </c>
      <c r="P149" s="128">
        <f>SV_SO_1819_1a!P148/SV_SO_1819_1a!$V148*100</f>
        <v>0</v>
      </c>
      <c r="Q149" s="129">
        <f>SV_SO_1819_1a!Q148/SV_SO_1819_1a!$V148*100</f>
        <v>0.025248274701228746</v>
      </c>
      <c r="R149" s="128">
        <f>SV_SO_1819_1a!R148/SV_SO_1819_1a!$V148*100</f>
        <v>51.54014475677495</v>
      </c>
      <c r="S149" s="128">
        <f>SV_SO_1819_1a!S148/SV_SO_1819_1a!$V148*100</f>
        <v>45.17757953206531</v>
      </c>
      <c r="T149" s="129">
        <f>SV_SO_1819_1a!T148/SV_SO_1819_1a!$V148*100</f>
        <v>3.0718734219828314</v>
      </c>
      <c r="U149" s="131">
        <f>SV_SO_1819_1a!U148/SV_SO_1819_1a!$V148*100</f>
        <v>0.1851540144756775</v>
      </c>
      <c r="V149" s="128">
        <f>SV_SO_1819_1a!V148/SV_SO_1819_1a!$V148*100</f>
        <v>100</v>
      </c>
    </row>
    <row r="150" spans="1:22" ht="12.75">
      <c r="A150" s="29" t="s">
        <v>24</v>
      </c>
      <c r="B150" s="132">
        <f>SV_SO_1819_1a!B149/SV_SO_1819_1a!$H149*100</f>
        <v>0.03865267807840972</v>
      </c>
      <c r="C150" s="133">
        <f>SV_SO_1819_1a!C149/SV_SO_1819_1a!$H149*100</f>
        <v>1.5681943677526229</v>
      </c>
      <c r="D150" s="134">
        <f>SV_SO_1819_1a!D149/SV_SO_1819_1a!$H149*100</f>
        <v>76.41910546659304</v>
      </c>
      <c r="E150" s="133">
        <f>SV_SO_1819_1a!E149/SV_SO_1819_1a!$H149*100</f>
        <v>19.76256212037548</v>
      </c>
      <c r="F150" s="133">
        <f>SV_SO_1819_1a!F149/SV_SO_1819_1a!$H149*100</f>
        <v>2.0955273329652124</v>
      </c>
      <c r="G150" s="133">
        <f>SV_SO_1819_1a!G149/SV_SO_1819_1a!$H149*100</f>
        <v>0.11595803423522916</v>
      </c>
      <c r="H150" s="132">
        <f>SV_SO_1819_1a!H149/SV_SO_1819_1a!$H149*100</f>
        <v>100</v>
      </c>
      <c r="I150" s="132">
        <f>SV_SO_1819_1a!I149/SV_SO_1819_1a!$O149*100</f>
        <v>0.023066720489014474</v>
      </c>
      <c r="J150" s="133">
        <f>SV_SO_1819_1a!J149/SV_SO_1819_1a!$O149*100</f>
        <v>1.438786690502278</v>
      </c>
      <c r="K150" s="134">
        <f>SV_SO_1819_1a!K149/SV_SO_1819_1a!$O149*100</f>
        <v>79.99250331584106</v>
      </c>
      <c r="L150" s="133">
        <f>SV_SO_1819_1a!L149/SV_SO_1819_1a!$O149*100</f>
        <v>16.73778905484113</v>
      </c>
      <c r="M150" s="133">
        <f>SV_SO_1819_1a!M149/SV_SO_1819_1a!$O149*100</f>
        <v>1.7069373161870711</v>
      </c>
      <c r="N150" s="133">
        <f>SV_SO_1819_1a!N149/SV_SO_1819_1a!$O149*100</f>
        <v>0.10091690213943832</v>
      </c>
      <c r="O150" s="132">
        <f>SV_SO_1819_1a!O149/SV_SO_1819_1a!$O149*100</f>
        <v>100</v>
      </c>
      <c r="P150" s="132">
        <f>SV_SO_1819_1a!P149/SV_SO_1819_1a!$V149*100</f>
        <v>0.03102874390003103</v>
      </c>
      <c r="Q150" s="133">
        <f>SV_SO_1819_1a!Q149/SV_SO_1819_1a!$V149*100</f>
        <v>1.5048940791515049</v>
      </c>
      <c r="R150" s="132">
        <f>SV_SO_1819_1a!R149/SV_SO_1819_1a!$V149*100</f>
        <v>78.16704747397817</v>
      </c>
      <c r="S150" s="132">
        <f>SV_SO_1819_1a!S149/SV_SO_1819_1a!$V149*100</f>
        <v>18.282982144368283</v>
      </c>
      <c r="T150" s="133">
        <f>SV_SO_1819_1a!T149/SV_SO_1819_1a!$V149*100</f>
        <v>1.9054469549519053</v>
      </c>
      <c r="U150" s="135">
        <f>SV_SO_1819_1a!U149/SV_SO_1819_1a!$V149*100</f>
        <v>0.10860060365010861</v>
      </c>
      <c r="V150" s="132">
        <f>SV_SO_1819_1a!V149/SV_SO_1819_1a!$V149*100</f>
        <v>100</v>
      </c>
    </row>
    <row r="151" spans="1:22" ht="12.75">
      <c r="A151" s="141" t="s">
        <v>15</v>
      </c>
      <c r="B151" s="132">
        <f>SV_SO_1819_1a!B150/SV_SO_1819_1a!$H150*100</f>
        <v>0.03825032102948007</v>
      </c>
      <c r="C151" s="143">
        <f>SV_SO_1819_1a!C150/SV_SO_1819_1a!$H150*100</f>
        <v>1.602415234556433</v>
      </c>
      <c r="D151" s="144">
        <f>SV_SO_1819_1a!D150/SV_SO_1819_1a!$H150*100</f>
        <v>78.02655665145761</v>
      </c>
      <c r="E151" s="143">
        <f>SV_SO_1819_1a!E150/SV_SO_1819_1a!$H150*100</f>
        <v>18.39157400071036</v>
      </c>
      <c r="F151" s="143">
        <f>SV_SO_1819_1a!F150/SV_SO_1819_1a!$H150*100</f>
        <v>1.8387475752028635</v>
      </c>
      <c r="G151" s="143">
        <f>SV_SO_1819_1a!G150/SV_SO_1819_1a!$H150*100</f>
        <v>0.10245621704325018</v>
      </c>
      <c r="H151" s="142">
        <f>SV_SO_1819_1a!H150/SV_SO_1819_1a!$H150*100</f>
        <v>100</v>
      </c>
      <c r="I151" s="132">
        <f>SV_SO_1819_1a!I150/SV_SO_1819_1a!$O150*100</f>
        <v>0.021211906950434845</v>
      </c>
      <c r="J151" s="143">
        <f>SV_SO_1819_1a!J150/SV_SO_1819_1a!$O150*100</f>
        <v>1.3363501378773952</v>
      </c>
      <c r="K151" s="144">
        <f>SV_SO_1819_1a!K150/SV_SO_1819_1a!$O150*100</f>
        <v>81.30099695962667</v>
      </c>
      <c r="L151" s="143">
        <f>SV_SO_1819_1a!L150/SV_SO_1819_1a!$O150*100</f>
        <v>15.740649084352684</v>
      </c>
      <c r="M151" s="143">
        <f>SV_SO_1819_1a!M150/SV_SO_1819_1a!$O150*100</f>
        <v>1.5131160291310188</v>
      </c>
      <c r="N151" s="143">
        <f>SV_SO_1819_1a!N150/SV_SO_1819_1a!$O150*100</f>
        <v>0.08767588206179736</v>
      </c>
      <c r="O151" s="142">
        <f>SV_SO_1819_1a!O150/SV_SO_1819_1a!$O150*100</f>
        <v>100</v>
      </c>
      <c r="P151" s="142">
        <f>SV_SO_1819_1a!P150/SV_SO_1819_1a!$V150*100</f>
        <v>0.029878332650069138</v>
      </c>
      <c r="Q151" s="143">
        <f>SV_SO_1819_1a!Q150/SV_SO_1819_1a!$V150*100</f>
        <v>1.4716815942522425</v>
      </c>
      <c r="R151" s="142">
        <f>SV_SO_1819_1a!R150/SV_SO_1819_1a!$V150*100</f>
        <v>79.63548434166916</v>
      </c>
      <c r="S151" s="142">
        <f>SV_SO_1819_1a!S150/SV_SO_1819_1a!$V150*100</f>
        <v>17.089016585948848</v>
      </c>
      <c r="T151" s="143">
        <f>SV_SO_1819_1a!T150/SV_SO_1819_1a!$V150*100</f>
        <v>1.6787453879666754</v>
      </c>
      <c r="U151" s="145">
        <f>SV_SO_1819_1a!U150/SV_SO_1819_1a!$V150*100</f>
        <v>0.09519375751301097</v>
      </c>
      <c r="V151" s="142">
        <f>SV_SO_1819_1a!V150/SV_SO_1819_1a!$V150*100</f>
        <v>100</v>
      </c>
    </row>
    <row r="152" spans="2:22" ht="12.75">
      <c r="B152" s="137"/>
      <c r="C152" s="138"/>
      <c r="D152" s="139"/>
      <c r="E152" s="138"/>
      <c r="F152" s="138"/>
      <c r="G152" s="138"/>
      <c r="H152" s="137"/>
      <c r="I152" s="137"/>
      <c r="J152" s="138"/>
      <c r="K152" s="139"/>
      <c r="L152" s="138"/>
      <c r="M152" s="138"/>
      <c r="N152" s="138"/>
      <c r="O152" s="137"/>
      <c r="P152" s="137"/>
      <c r="Q152" s="138"/>
      <c r="R152" s="137"/>
      <c r="S152" s="137"/>
      <c r="T152" s="138"/>
      <c r="U152" s="140"/>
      <c r="V152" s="137"/>
    </row>
    <row r="153" spans="1:22" ht="12.75">
      <c r="A153" s="111" t="s">
        <v>16</v>
      </c>
      <c r="B153" s="137"/>
      <c r="C153" s="138"/>
      <c r="D153" s="139"/>
      <c r="E153" s="138"/>
      <c r="F153" s="138"/>
      <c r="G153" s="138"/>
      <c r="H153" s="137"/>
      <c r="I153" s="137"/>
      <c r="J153" s="138"/>
      <c r="K153" s="139"/>
      <c r="L153" s="138"/>
      <c r="M153" s="138"/>
      <c r="N153" s="138"/>
      <c r="O153" s="137"/>
      <c r="P153" s="137"/>
      <c r="Q153" s="138"/>
      <c r="R153" s="137"/>
      <c r="S153" s="137"/>
      <c r="T153" s="138"/>
      <c r="U153" s="140"/>
      <c r="V153" s="137"/>
    </row>
    <row r="154" spans="1:22" ht="12.75">
      <c r="A154" s="101" t="s">
        <v>13</v>
      </c>
      <c r="B154" s="137"/>
      <c r="C154" s="138"/>
      <c r="D154" s="139"/>
      <c r="E154" s="138"/>
      <c r="F154" s="138"/>
      <c r="G154" s="138"/>
      <c r="H154" s="137"/>
      <c r="I154" s="137"/>
      <c r="J154" s="138"/>
      <c r="K154" s="139"/>
      <c r="L154" s="138"/>
      <c r="M154" s="138"/>
      <c r="N154" s="138"/>
      <c r="O154" s="137"/>
      <c r="P154" s="137"/>
      <c r="Q154" s="138"/>
      <c r="R154" s="137"/>
      <c r="S154" s="137"/>
      <c r="T154" s="138"/>
      <c r="U154" s="140"/>
      <c r="V154" s="137"/>
    </row>
    <row r="155" spans="1:22" ht="12.75">
      <c r="A155" s="73" t="s">
        <v>44</v>
      </c>
      <c r="B155" s="128">
        <f>SV_SO_1819_1a!B154/SV_SO_1819_1a!$H154*100</f>
        <v>0.03154176129195054</v>
      </c>
      <c r="C155" s="129">
        <f>SV_SO_1819_1a!C154/SV_SO_1819_1a!$H154*100</f>
        <v>3.021700731768862</v>
      </c>
      <c r="D155" s="130">
        <f>SV_SO_1819_1a!D154/SV_SO_1819_1a!$H154*100</f>
        <v>85.38985616956852</v>
      </c>
      <c r="E155" s="129">
        <f>SV_SO_1819_1a!E154/SV_SO_1819_1a!$H154*100</f>
        <v>9.986121625031542</v>
      </c>
      <c r="F155" s="129">
        <f>SV_SO_1819_1a!F154/SV_SO_1819_1a!$H154*100</f>
        <v>1.450921019429725</v>
      </c>
      <c r="G155" s="129">
        <f>SV_SO_1819_1a!G154/SV_SO_1819_1a!$H154*100</f>
        <v>0.11985869290941206</v>
      </c>
      <c r="H155" s="128">
        <f>SV_SO_1819_1a!H154/SV_SO_1819_1a!$H154*100</f>
        <v>100</v>
      </c>
      <c r="I155" s="128">
        <f>SV_SO_1819_1a!I154/SV_SO_1819_1a!$O154*100</f>
        <v>0.025708262635611087</v>
      </c>
      <c r="J155" s="129">
        <f>SV_SO_1819_1a!J154/SV_SO_1819_1a!$O154*100</f>
        <v>2.3857267725847087</v>
      </c>
      <c r="K155" s="130">
        <f>SV_SO_1819_1a!K154/SV_SO_1819_1a!$O154*100</f>
        <v>87.22813512262842</v>
      </c>
      <c r="L155" s="129">
        <f>SV_SO_1819_1a!L154/SV_SO_1819_1a!$O154*100</f>
        <v>8.853925651704458</v>
      </c>
      <c r="M155" s="129">
        <f>SV_SO_1819_1a!M154/SV_SO_1819_1a!$O154*100</f>
        <v>1.372821224741632</v>
      </c>
      <c r="N155" s="129">
        <f>SV_SO_1819_1a!N154/SV_SO_1819_1a!$O154*100</f>
        <v>0.13368296570517763</v>
      </c>
      <c r="O155" s="128">
        <f>SV_SO_1819_1a!O154/SV_SO_1819_1a!$O154*100</f>
        <v>100</v>
      </c>
      <c r="P155" s="128">
        <f>SV_SO_1819_1a!P154/SV_SO_1819_1a!$V154*100</f>
        <v>0.028327809410498284</v>
      </c>
      <c r="Q155" s="129">
        <f>SV_SO_1819_1a!Q154/SV_SO_1819_1a!$V154*100</f>
        <v>2.671312427409988</v>
      </c>
      <c r="R155" s="128">
        <f>SV_SO_1819_1a!R154/SV_SO_1819_1a!$V154*100</f>
        <v>86.40265148296082</v>
      </c>
      <c r="S155" s="128">
        <f>SV_SO_1819_1a!S154/SV_SO_1819_1a!$V154*100</f>
        <v>9.362341010169683</v>
      </c>
      <c r="T155" s="129">
        <f>SV_SO_1819_1a!T154/SV_SO_1819_1a!$V154*100</f>
        <v>1.4078921277017649</v>
      </c>
      <c r="U155" s="131">
        <f>SV_SO_1819_1a!U154/SV_SO_1819_1a!$V154*100</f>
        <v>0.12747514234724228</v>
      </c>
      <c r="V155" s="128">
        <f>SV_SO_1819_1a!V154/SV_SO_1819_1a!$V154*100</f>
        <v>100</v>
      </c>
    </row>
    <row r="156" spans="1:22" ht="12.75">
      <c r="A156" s="73" t="s">
        <v>45</v>
      </c>
      <c r="B156" s="128">
        <f>SV_SO_1819_1a!B155/SV_SO_1819_1a!$H155*100</f>
        <v>0</v>
      </c>
      <c r="C156" s="146">
        <f>SV_SO_1819_1a!C155/SV_SO_1819_1a!$H155*100</f>
        <v>0.34074452679103845</v>
      </c>
      <c r="D156" s="130">
        <f>SV_SO_1819_1a!D155/SV_SO_1819_1a!$H155*100</f>
        <v>68.2852031689241</v>
      </c>
      <c r="E156" s="146">
        <f>SV_SO_1819_1a!E155/SV_SO_1819_1a!$H155*100</f>
        <v>24.593236221143197</v>
      </c>
      <c r="F156" s="146">
        <f>SV_SO_1819_1a!F155/SV_SO_1819_1a!$H155*100</f>
        <v>5.928954766164068</v>
      </c>
      <c r="G156" s="146">
        <f>SV_SO_1819_1a!G155/SV_SO_1819_1a!$H155*100</f>
        <v>0.851861316977596</v>
      </c>
      <c r="H156" s="128">
        <f>SV_SO_1819_1a!H155/SV_SO_1819_1a!$H155*100</f>
        <v>100</v>
      </c>
      <c r="I156" s="128">
        <f>SV_SO_1819_1a!I155/SV_SO_1819_1a!$O155*100</f>
        <v>0</v>
      </c>
      <c r="J156" s="146">
        <f>SV_SO_1819_1a!J155/SV_SO_1819_1a!$O155*100</f>
        <v>0.26103464641670626</v>
      </c>
      <c r="K156" s="130">
        <f>SV_SO_1819_1a!K155/SV_SO_1819_1a!$O155*100</f>
        <v>69.625059326056</v>
      </c>
      <c r="L156" s="146">
        <f>SV_SO_1819_1a!L155/SV_SO_1819_1a!$O155*100</f>
        <v>24.110109159943047</v>
      </c>
      <c r="M156" s="146">
        <f>SV_SO_1819_1a!M155/SV_SO_1819_1a!$O155*100</f>
        <v>5.196962505932605</v>
      </c>
      <c r="N156" s="146">
        <f>SV_SO_1819_1a!N155/SV_SO_1819_1a!$O155*100</f>
        <v>0.8068343616516375</v>
      </c>
      <c r="O156" s="128">
        <f>SV_SO_1819_1a!O155/SV_SO_1819_1a!$O155*100</f>
        <v>100</v>
      </c>
      <c r="P156" s="128">
        <f>SV_SO_1819_1a!P155/SV_SO_1819_1a!$V155*100</f>
        <v>0</v>
      </c>
      <c r="Q156" s="129">
        <f>SV_SO_1819_1a!Q155/SV_SO_1819_1a!$V155*100</f>
        <v>0.30743293499281</v>
      </c>
      <c r="R156" s="128">
        <f>SV_SO_1819_1a!R155/SV_SO_1819_1a!$V155*100</f>
        <v>68.84514305548669</v>
      </c>
      <c r="S156" s="128">
        <f>SV_SO_1819_1a!S155/SV_SO_1819_1a!$V155*100</f>
        <v>24.391332374671492</v>
      </c>
      <c r="T156" s="129">
        <f>SV_SO_1819_1a!T155/SV_SO_1819_1a!$V155*100</f>
        <v>5.623047552933009</v>
      </c>
      <c r="U156" s="131">
        <f>SV_SO_1819_1a!U155/SV_SO_1819_1a!$V155*100</f>
        <v>0.8330440819160014</v>
      </c>
      <c r="V156" s="128">
        <f>SV_SO_1819_1a!V155/SV_SO_1819_1a!$V155*100</f>
        <v>100</v>
      </c>
    </row>
    <row r="157" spans="1:22" ht="12.75">
      <c r="A157" s="73" t="s">
        <v>46</v>
      </c>
      <c r="B157" s="128">
        <f>SV_SO_1819_1a!B156/SV_SO_1819_1a!$H156*100</f>
        <v>0</v>
      </c>
      <c r="C157" s="146">
        <f>SV_SO_1819_1a!C156/SV_SO_1819_1a!$H156*100</f>
        <v>0.6880733944954129</v>
      </c>
      <c r="D157" s="130">
        <f>SV_SO_1819_1a!D156/SV_SO_1819_1a!$H156*100</f>
        <v>58.71559633027523</v>
      </c>
      <c r="E157" s="146">
        <f>SV_SO_1819_1a!E156/SV_SO_1819_1a!$H156*100</f>
        <v>29.587155963302752</v>
      </c>
      <c r="F157" s="146">
        <f>SV_SO_1819_1a!F156/SV_SO_1819_1a!$H156*100</f>
        <v>8.256880733944955</v>
      </c>
      <c r="G157" s="146">
        <f>SV_SO_1819_1a!G156/SV_SO_1819_1a!$H156*100</f>
        <v>2.7522935779816518</v>
      </c>
      <c r="H157" s="128">
        <f>SV_SO_1819_1a!H156/SV_SO_1819_1a!$H156*100</f>
        <v>100</v>
      </c>
      <c r="I157" s="128">
        <f>SV_SO_1819_1a!I156/SV_SO_1819_1a!$O156*100</f>
        <v>0</v>
      </c>
      <c r="J157" s="146">
        <f>SV_SO_1819_1a!J156/SV_SO_1819_1a!$O156*100</f>
        <v>0.5452562704471101</v>
      </c>
      <c r="K157" s="130">
        <f>SV_SO_1819_1a!K156/SV_SO_1819_1a!$O156*100</f>
        <v>71.97382769901853</v>
      </c>
      <c r="L157" s="146">
        <f>SV_SO_1819_1a!L156/SV_SO_1819_1a!$O156*100</f>
        <v>22.573609596510362</v>
      </c>
      <c r="M157" s="146">
        <f>SV_SO_1819_1a!M156/SV_SO_1819_1a!$O156*100</f>
        <v>3.925845147219193</v>
      </c>
      <c r="N157" s="146">
        <f>SV_SO_1819_1a!N156/SV_SO_1819_1a!$O156*100</f>
        <v>0.9814612868047983</v>
      </c>
      <c r="O157" s="128">
        <f>SV_SO_1819_1a!O156/SV_SO_1819_1a!$O156*100</f>
        <v>100</v>
      </c>
      <c r="P157" s="128">
        <f>SV_SO_1819_1a!P156/SV_SO_1819_1a!$V156*100</f>
        <v>0</v>
      </c>
      <c r="Q157" s="129">
        <f>SV_SO_1819_1a!Q156/SV_SO_1819_1a!$V156*100</f>
        <v>0.5912786400591279</v>
      </c>
      <c r="R157" s="128">
        <f>SV_SO_1819_1a!R156/SV_SO_1819_1a!$V156*100</f>
        <v>67.70140428677014</v>
      </c>
      <c r="S157" s="128">
        <f>SV_SO_1819_1a!S156/SV_SO_1819_1a!$V156*100</f>
        <v>24.833702882483372</v>
      </c>
      <c r="T157" s="129">
        <f>SV_SO_1819_1a!T156/SV_SO_1819_1a!$V156*100</f>
        <v>5.321507760532151</v>
      </c>
      <c r="U157" s="131">
        <f>SV_SO_1819_1a!U156/SV_SO_1819_1a!$V156*100</f>
        <v>1.5521064301552108</v>
      </c>
      <c r="V157" s="128">
        <f>SV_SO_1819_1a!V156/SV_SO_1819_1a!$V156*100</f>
        <v>100</v>
      </c>
    </row>
    <row r="158" spans="1:22" ht="12.75">
      <c r="A158" s="73" t="s">
        <v>47</v>
      </c>
      <c r="B158" s="128">
        <f>SV_SO_1819_1a!B157/SV_SO_1819_1a!$H157*100</f>
        <v>0</v>
      </c>
      <c r="C158" s="146">
        <f>SV_SO_1819_1a!C157/SV_SO_1819_1a!$H157*100</f>
        <v>0.0844798455225682</v>
      </c>
      <c r="D158" s="130">
        <f>SV_SO_1819_1a!D157/SV_SO_1819_1a!$H157*100</f>
        <v>44.15882210958243</v>
      </c>
      <c r="E158" s="146">
        <f>SV_SO_1819_1a!E157/SV_SO_1819_1a!$H157*100</f>
        <v>44.52087859039344</v>
      </c>
      <c r="F158" s="146">
        <f>SV_SO_1819_1a!F157/SV_SO_1819_1a!$H157*100</f>
        <v>9.44967414916727</v>
      </c>
      <c r="G158" s="146">
        <f>SV_SO_1819_1a!G157/SV_SO_1819_1a!$H157*100</f>
        <v>1.7861453053342988</v>
      </c>
      <c r="H158" s="128">
        <f>SV_SO_1819_1a!H157/SV_SO_1819_1a!$H157*100</f>
        <v>100</v>
      </c>
      <c r="I158" s="128">
        <f>SV_SO_1819_1a!I157/SV_SO_1819_1a!$O157*100</f>
        <v>0</v>
      </c>
      <c r="J158" s="146">
        <f>SV_SO_1819_1a!J157/SV_SO_1819_1a!$O157*100</f>
        <v>0.03288391976323578</v>
      </c>
      <c r="K158" s="130">
        <f>SV_SO_1819_1a!K157/SV_SO_1819_1a!$O157*100</f>
        <v>46.97467938178231</v>
      </c>
      <c r="L158" s="146">
        <f>SV_SO_1819_1a!L157/SV_SO_1819_1a!$O157*100</f>
        <v>44.080894442617556</v>
      </c>
      <c r="M158" s="146">
        <f>SV_SO_1819_1a!M157/SV_SO_1819_1a!$O157*100</f>
        <v>7.267346267675107</v>
      </c>
      <c r="N158" s="146">
        <f>SV_SO_1819_1a!N157/SV_SO_1819_1a!$O157*100</f>
        <v>1.644195988161789</v>
      </c>
      <c r="O158" s="128">
        <f>SV_SO_1819_1a!O157/SV_SO_1819_1a!$O157*100</f>
        <v>100</v>
      </c>
      <c r="P158" s="128">
        <f>SV_SO_1819_1a!P157/SV_SO_1819_1a!$V157*100</f>
        <v>0</v>
      </c>
      <c r="Q158" s="129">
        <f>SV_SO_1819_1a!Q157/SV_SO_1819_1a!$V157*100</f>
        <v>0.0626391982182628</v>
      </c>
      <c r="R158" s="128">
        <f>SV_SO_1819_1a!R157/SV_SO_1819_1a!$V157*100</f>
        <v>45.35077951002227</v>
      </c>
      <c r="S158" s="128">
        <f>SV_SO_1819_1a!S157/SV_SO_1819_1a!$V157*100</f>
        <v>44.334632516703785</v>
      </c>
      <c r="T158" s="129">
        <f>SV_SO_1819_1a!T157/SV_SO_1819_1a!$V157*100</f>
        <v>8.525890868596882</v>
      </c>
      <c r="U158" s="131">
        <f>SV_SO_1819_1a!U157/SV_SO_1819_1a!$V157*100</f>
        <v>1.7260579064587973</v>
      </c>
      <c r="V158" s="128">
        <f>SV_SO_1819_1a!V157/SV_SO_1819_1a!$V157*100</f>
        <v>100</v>
      </c>
    </row>
    <row r="159" spans="1:22" ht="12.75">
      <c r="A159" s="29" t="s">
        <v>1</v>
      </c>
      <c r="B159" s="147">
        <f>SV_SO_1819_1a!B158/SV_SO_1819_1a!$H158*100</f>
        <v>0.013769173574202076</v>
      </c>
      <c r="C159" s="148">
        <f>SV_SO_1819_1a!C158/SV_SO_1819_1a!$H158*100</f>
        <v>1.4567785641505797</v>
      </c>
      <c r="D159" s="149">
        <f>SV_SO_1819_1a!D158/SV_SO_1819_1a!$H158*100</f>
        <v>70.13190868284086</v>
      </c>
      <c r="E159" s="148">
        <f>SV_SO_1819_1a!E158/SV_SO_1819_1a!$H158*100</f>
        <v>22.823782116597364</v>
      </c>
      <c r="F159" s="148">
        <f>SV_SO_1819_1a!F158/SV_SO_1819_1a!$H158*100</f>
        <v>4.805441577396525</v>
      </c>
      <c r="G159" s="148">
        <f>SV_SO_1819_1a!G158/SV_SO_1819_1a!$H158*100</f>
        <v>0.7683198854404758</v>
      </c>
      <c r="H159" s="147">
        <f>SV_SO_1819_1a!H158/SV_SO_1819_1a!$H158*100</f>
        <v>100</v>
      </c>
      <c r="I159" s="147">
        <f>SV_SO_1819_1a!I158/SV_SO_1819_1a!$O158*100</f>
        <v>0.01433650648010093</v>
      </c>
      <c r="J159" s="148">
        <f>SV_SO_1819_1a!J158/SV_SO_1819_1a!$O158*100</f>
        <v>1.4135795389379515</v>
      </c>
      <c r="K159" s="149">
        <f>SV_SO_1819_1a!K158/SV_SO_1819_1a!$O158*100</f>
        <v>75.5533891501319</v>
      </c>
      <c r="L159" s="148">
        <f>SV_SO_1819_1a!L158/SV_SO_1819_1a!$O158*100</f>
        <v>19.044615208166075</v>
      </c>
      <c r="M159" s="148">
        <f>SV_SO_1819_1a!M158/SV_SO_1819_1a!$O158*100</f>
        <v>3.3920174331918798</v>
      </c>
      <c r="N159" s="148">
        <f>SV_SO_1819_1a!N158/SV_SO_1819_1a!$O158*100</f>
        <v>0.5820621630920978</v>
      </c>
      <c r="O159" s="147">
        <f>SV_SO_1819_1a!O158/SV_SO_1819_1a!$O158*100</f>
        <v>100</v>
      </c>
      <c r="P159" s="147">
        <f>SV_SO_1819_1a!P158/SV_SO_1819_1a!$V158*100</f>
        <v>0.014047114020424504</v>
      </c>
      <c r="Q159" s="133">
        <f>SV_SO_1819_1a!Q158/SV_SO_1819_1a!$V158*100</f>
        <v>1.4356150528873841</v>
      </c>
      <c r="R159" s="134">
        <f>SV_SO_1819_1a!R158/SV_SO_1819_1a!$V158*100</f>
        <v>72.78793071963365</v>
      </c>
      <c r="S159" s="133">
        <f>SV_SO_1819_1a!S158/SV_SO_1819_1a!$V158*100</f>
        <v>20.972341232493786</v>
      </c>
      <c r="T159" s="133">
        <f>SV_SO_1819_1a!T158/SV_SO_1819_1a!$V158*100</f>
        <v>4.112994985180294</v>
      </c>
      <c r="U159" s="133">
        <f>SV_SO_1819_1a!U158/SV_SO_1819_1a!$V158*100</f>
        <v>0.6770708957844611</v>
      </c>
      <c r="V159" s="132">
        <f>SV_SO_1819_1a!V158/SV_SO_1819_1a!$V158*100</f>
        <v>100</v>
      </c>
    </row>
    <row r="160" spans="1:22" ht="12.75">
      <c r="A160" s="30" t="s">
        <v>14</v>
      </c>
      <c r="B160" s="137"/>
      <c r="C160" s="138"/>
      <c r="D160" s="139"/>
      <c r="E160" s="138"/>
      <c r="F160" s="138"/>
      <c r="G160" s="138"/>
      <c r="H160" s="137"/>
      <c r="I160" s="137"/>
      <c r="J160" s="138"/>
      <c r="K160" s="139"/>
      <c r="L160" s="138"/>
      <c r="M160" s="138"/>
      <c r="N160" s="138"/>
      <c r="O160" s="137"/>
      <c r="P160" s="137"/>
      <c r="Q160" s="138"/>
      <c r="R160" s="137"/>
      <c r="S160" s="137"/>
      <c r="T160" s="138"/>
      <c r="U160" s="140"/>
      <c r="V160" s="137"/>
    </row>
    <row r="161" spans="1:22" ht="12.75">
      <c r="A161" s="73" t="s">
        <v>44</v>
      </c>
      <c r="B161" s="128">
        <f>SV_SO_1819_1a!B160/SV_SO_1819_1a!$H160*100</f>
        <v>0.06032727546942161</v>
      </c>
      <c r="C161" s="129">
        <f>SV_SO_1819_1a!C160/SV_SO_1819_1a!$H160*100</f>
        <v>3.468818339491743</v>
      </c>
      <c r="D161" s="130">
        <f>SV_SO_1819_1a!D160/SV_SO_1819_1a!$H160*100</f>
        <v>84.53359475152703</v>
      </c>
      <c r="E161" s="129">
        <f>SV_SO_1819_1a!E160/SV_SO_1819_1a!$H160*100</f>
        <v>10.263177739235353</v>
      </c>
      <c r="F161" s="129">
        <f>SV_SO_1819_1a!F160/SV_SO_1819_1a!$H160*100</f>
        <v>1.5006409773018627</v>
      </c>
      <c r="G161" s="129">
        <f>SV_SO_1819_1a!G160/SV_SO_1819_1a!$H160*100</f>
        <v>0.17344091697458713</v>
      </c>
      <c r="H161" s="128">
        <f>SV_SO_1819_1a!H160/SV_SO_1819_1a!$H160*100</f>
        <v>100</v>
      </c>
      <c r="I161" s="128">
        <f>SV_SO_1819_1a!I160/SV_SO_1819_1a!$O160*100</f>
        <v>0.03551136363636364</v>
      </c>
      <c r="J161" s="129">
        <f>SV_SO_1819_1a!J160/SV_SO_1819_1a!$O160*100</f>
        <v>2.4384469696969697</v>
      </c>
      <c r="K161" s="130">
        <f>SV_SO_1819_1a!K160/SV_SO_1819_1a!$O160*100</f>
        <v>87.9794034090909</v>
      </c>
      <c r="L161" s="129">
        <f>SV_SO_1819_1a!L160/SV_SO_1819_1a!$O160*100</f>
        <v>8.309659090909092</v>
      </c>
      <c r="M161" s="129">
        <f>SV_SO_1819_1a!M160/SV_SO_1819_1a!$O160*100</f>
        <v>1.0949337121212122</v>
      </c>
      <c r="N161" s="129">
        <f>SV_SO_1819_1a!N160/SV_SO_1819_1a!$O160*100</f>
        <v>0.14204545454545456</v>
      </c>
      <c r="O161" s="128">
        <f>SV_SO_1819_1a!O160/SV_SO_1819_1a!$O160*100</f>
        <v>100</v>
      </c>
      <c r="P161" s="128">
        <f>SV_SO_1819_1a!P160/SV_SO_1819_1a!$V160*100</f>
        <v>0.04642371588685877</v>
      </c>
      <c r="Q161" s="129">
        <f>SV_SO_1819_1a!Q160/SV_SO_1819_1a!$V160*100</f>
        <v>2.8915343038100607</v>
      </c>
      <c r="R161" s="128">
        <f>SV_SO_1819_1a!R160/SV_SO_1819_1a!$V160*100</f>
        <v>86.46417083927447</v>
      </c>
      <c r="S161" s="128">
        <f>SV_SO_1819_1a!S160/SV_SO_1819_1a!$V160*100</f>
        <v>9.168683887654607</v>
      </c>
      <c r="T161" s="129">
        <f>SV_SO_1819_1a!T160/SV_SO_1819_1a!$V160*100</f>
        <v>1.2733362071824121</v>
      </c>
      <c r="U161" s="131">
        <f>SV_SO_1819_1a!U160/SV_SO_1819_1a!$V160*100</f>
        <v>0.15585104619159731</v>
      </c>
      <c r="V161" s="128">
        <f>SV_SO_1819_1a!V160/SV_SO_1819_1a!$V160*100</f>
        <v>100</v>
      </c>
    </row>
    <row r="162" spans="1:22" ht="12.75">
      <c r="A162" s="73" t="s">
        <v>45</v>
      </c>
      <c r="B162" s="128">
        <f>SV_SO_1819_1a!B161/SV_SO_1819_1a!$H161*100</f>
        <v>0</v>
      </c>
      <c r="C162" s="146">
        <f>SV_SO_1819_1a!C161/SV_SO_1819_1a!$H161*100</f>
        <v>0.4324966078697422</v>
      </c>
      <c r="D162" s="130">
        <f>SV_SO_1819_1a!D161/SV_SO_1819_1a!$H161*100</f>
        <v>65.08649932157394</v>
      </c>
      <c r="E162" s="146">
        <f>SV_SO_1819_1a!E161/SV_SO_1819_1a!$H161*100</f>
        <v>26.58582089552239</v>
      </c>
      <c r="F162" s="146">
        <f>SV_SO_1819_1a!F161/SV_SO_1819_1a!$H161*100</f>
        <v>6.835142469470827</v>
      </c>
      <c r="G162" s="146">
        <f>SV_SO_1819_1a!G161/SV_SO_1819_1a!$H161*100</f>
        <v>1.0600407055630936</v>
      </c>
      <c r="H162" s="128">
        <f>SV_SO_1819_1a!H161/SV_SO_1819_1a!$H161*100</f>
        <v>100</v>
      </c>
      <c r="I162" s="128">
        <f>SV_SO_1819_1a!I161/SV_SO_1819_1a!$O161*100</f>
        <v>0.011664528169835531</v>
      </c>
      <c r="J162" s="146">
        <f>SV_SO_1819_1a!J161/SV_SO_1819_1a!$O161*100</f>
        <v>0.2332905633967106</v>
      </c>
      <c r="K162" s="130">
        <f>SV_SO_1819_1a!K161/SV_SO_1819_1a!$O161*100</f>
        <v>68.27248337804735</v>
      </c>
      <c r="L162" s="146">
        <f>SV_SO_1819_1a!L161/SV_SO_1819_1a!$O161*100</f>
        <v>24.600489910183132</v>
      </c>
      <c r="M162" s="146">
        <f>SV_SO_1819_1a!M161/SV_SO_1819_1a!$O161*100</f>
        <v>5.797270500408259</v>
      </c>
      <c r="N162" s="146">
        <f>SV_SO_1819_1a!N161/SV_SO_1819_1a!$O161*100</f>
        <v>1.0848011197947043</v>
      </c>
      <c r="O162" s="128">
        <f>SV_SO_1819_1a!O161/SV_SO_1819_1a!$O161*100</f>
        <v>100</v>
      </c>
      <c r="P162" s="128">
        <f>SV_SO_1819_1a!P161/SV_SO_1819_1a!$V161*100</f>
        <v>0.004910385465259023</v>
      </c>
      <c r="Q162" s="129">
        <f>SV_SO_1819_1a!Q161/SV_SO_1819_1a!$V161*100</f>
        <v>0.3486373680333906</v>
      </c>
      <c r="R162" s="128">
        <f>SV_SO_1819_1a!R161/SV_SO_1819_1a!$V161*100</f>
        <v>66.42769457402406</v>
      </c>
      <c r="S162" s="128">
        <f>SV_SO_1819_1a!S161/SV_SO_1819_1a!$V161*100</f>
        <v>25.750061379818316</v>
      </c>
      <c r="T162" s="129">
        <f>SV_SO_1819_1a!T161/SV_SO_1819_1a!$V161*100</f>
        <v>6.398232261232508</v>
      </c>
      <c r="U162" s="131">
        <f>SV_SO_1819_1a!U161/SV_SO_1819_1a!$V161*100</f>
        <v>1.0704640314264668</v>
      </c>
      <c r="V162" s="128">
        <f>SV_SO_1819_1a!V161/SV_SO_1819_1a!$V161*100</f>
        <v>100</v>
      </c>
    </row>
    <row r="163" spans="1:22" ht="12.75">
      <c r="A163" s="73" t="s">
        <v>46</v>
      </c>
      <c r="B163" s="128">
        <f>SV_SO_1819_1a!B162/SV_SO_1819_1a!$H162*100</f>
        <v>0</v>
      </c>
      <c r="C163" s="146">
        <f>SV_SO_1819_1a!C162/SV_SO_1819_1a!$H162*100</f>
        <v>1.8072289156626504</v>
      </c>
      <c r="D163" s="130">
        <f>SV_SO_1819_1a!D162/SV_SO_1819_1a!$H162*100</f>
        <v>53.81526104417671</v>
      </c>
      <c r="E163" s="146">
        <f>SV_SO_1819_1a!E162/SV_SO_1819_1a!$H162*100</f>
        <v>32.329317269076306</v>
      </c>
      <c r="F163" s="146">
        <f>SV_SO_1819_1a!F162/SV_SO_1819_1a!$H162*100</f>
        <v>9.839357429718875</v>
      </c>
      <c r="G163" s="146">
        <f>SV_SO_1819_1a!G162/SV_SO_1819_1a!$H162*100</f>
        <v>2.208835341365462</v>
      </c>
      <c r="H163" s="128">
        <f>SV_SO_1819_1a!H162/SV_SO_1819_1a!$H162*100</f>
        <v>100</v>
      </c>
      <c r="I163" s="128">
        <f>SV_SO_1819_1a!I162/SV_SO_1819_1a!$O162*100</f>
        <v>0.10256410256410256</v>
      </c>
      <c r="J163" s="146">
        <f>SV_SO_1819_1a!J162/SV_SO_1819_1a!$O162*100</f>
        <v>0.6153846153846154</v>
      </c>
      <c r="K163" s="130">
        <f>SV_SO_1819_1a!K162/SV_SO_1819_1a!$O162*100</f>
        <v>66.46153846153847</v>
      </c>
      <c r="L163" s="146">
        <f>SV_SO_1819_1a!L162/SV_SO_1819_1a!$O162*100</f>
        <v>25.743589743589745</v>
      </c>
      <c r="M163" s="146">
        <f>SV_SO_1819_1a!M162/SV_SO_1819_1a!$O162*100</f>
        <v>5.846153846153846</v>
      </c>
      <c r="N163" s="146">
        <f>SV_SO_1819_1a!N162/SV_SO_1819_1a!$O162*100</f>
        <v>1.2307692307692308</v>
      </c>
      <c r="O163" s="128">
        <f>SV_SO_1819_1a!O162/SV_SO_1819_1a!$O162*100</f>
        <v>100</v>
      </c>
      <c r="P163" s="128">
        <f>SV_SO_1819_1a!P162/SV_SO_1819_1a!$V162*100</f>
        <v>0.0678886625933469</v>
      </c>
      <c r="Q163" s="129">
        <f>SV_SO_1819_1a!Q162/SV_SO_1819_1a!$V162*100</f>
        <v>1.0183299389002036</v>
      </c>
      <c r="R163" s="128">
        <f>SV_SO_1819_1a!R162/SV_SO_1819_1a!$V162*100</f>
        <v>62.186014935505774</v>
      </c>
      <c r="S163" s="128">
        <f>SV_SO_1819_1a!S162/SV_SO_1819_1a!$V162*100</f>
        <v>27.970128988458924</v>
      </c>
      <c r="T163" s="129">
        <f>SV_SO_1819_1a!T162/SV_SO_1819_1a!$V162*100</f>
        <v>7.196198234894773</v>
      </c>
      <c r="U163" s="131">
        <f>SV_SO_1819_1a!U162/SV_SO_1819_1a!$V162*100</f>
        <v>1.561439239646979</v>
      </c>
      <c r="V163" s="128">
        <f>SV_SO_1819_1a!V162/SV_SO_1819_1a!$V162*100</f>
        <v>100</v>
      </c>
    </row>
    <row r="164" spans="1:22" ht="12.75">
      <c r="A164" s="73" t="s">
        <v>47</v>
      </c>
      <c r="B164" s="128">
        <f>SV_SO_1819_1a!B163/SV_SO_1819_1a!$H163*100</f>
        <v>0</v>
      </c>
      <c r="C164" s="146">
        <f>SV_SO_1819_1a!C163/SV_SO_1819_1a!$H163*100</f>
        <v>0.06165988407941793</v>
      </c>
      <c r="D164" s="130">
        <f>SV_SO_1819_1a!D163/SV_SO_1819_1a!$H163*100</f>
        <v>41.27512640276236</v>
      </c>
      <c r="E164" s="146">
        <f>SV_SO_1819_1a!E163/SV_SO_1819_1a!$H163*100</f>
        <v>44.54310025897151</v>
      </c>
      <c r="F164" s="146">
        <f>SV_SO_1819_1a!F163/SV_SO_1819_1a!$H163*100</f>
        <v>11.579726230114687</v>
      </c>
      <c r="G164" s="146">
        <f>SV_SO_1819_1a!G163/SV_SO_1819_1a!$H163*100</f>
        <v>2.5403872240720187</v>
      </c>
      <c r="H164" s="128">
        <f>SV_SO_1819_1a!H163/SV_SO_1819_1a!$H163*100</f>
        <v>100</v>
      </c>
      <c r="I164" s="128">
        <f>SV_SO_1819_1a!I163/SV_SO_1819_1a!$O163*100</f>
        <v>0</v>
      </c>
      <c r="J164" s="146">
        <f>SV_SO_1819_1a!J163/SV_SO_1819_1a!$O163*100</f>
        <v>0.08169934640522876</v>
      </c>
      <c r="K164" s="130">
        <f>SV_SO_1819_1a!K163/SV_SO_1819_1a!$O163*100</f>
        <v>44.640522875817</v>
      </c>
      <c r="L164" s="146">
        <f>SV_SO_1819_1a!L163/SV_SO_1819_1a!$O163*100</f>
        <v>44.65686274509804</v>
      </c>
      <c r="M164" s="146">
        <f>SV_SO_1819_1a!M163/SV_SO_1819_1a!$O163*100</f>
        <v>8.741830065359476</v>
      </c>
      <c r="N164" s="146">
        <f>SV_SO_1819_1a!N163/SV_SO_1819_1a!$O163*100</f>
        <v>1.8790849673202614</v>
      </c>
      <c r="O164" s="128">
        <f>SV_SO_1819_1a!O163/SV_SO_1819_1a!$O163*100</f>
        <v>100</v>
      </c>
      <c r="P164" s="128">
        <f>SV_SO_1819_1a!P163/SV_SO_1819_1a!$V163*100</f>
        <v>0</v>
      </c>
      <c r="Q164" s="129">
        <f>SV_SO_1819_1a!Q163/SV_SO_1819_1a!$V163*100</f>
        <v>0.07027900766041184</v>
      </c>
      <c r="R164" s="128">
        <f>SV_SO_1819_1a!R163/SV_SO_1819_1a!$V163*100</f>
        <v>42.72260875676435</v>
      </c>
      <c r="S164" s="128">
        <f>SV_SO_1819_1a!S163/SV_SO_1819_1a!$V163*100</f>
        <v>44.59203036053131</v>
      </c>
      <c r="T164" s="129">
        <f>SV_SO_1819_1a!T163/SV_SO_1819_1a!$V163*100</f>
        <v>10.359125729144704</v>
      </c>
      <c r="U164" s="131">
        <f>SV_SO_1819_1a!U163/SV_SO_1819_1a!$V163*100</f>
        <v>2.25595614589922</v>
      </c>
      <c r="V164" s="128">
        <f>SV_SO_1819_1a!V163/SV_SO_1819_1a!$V163*100</f>
        <v>100</v>
      </c>
    </row>
    <row r="165" spans="1:22" ht="12.75">
      <c r="A165" s="29" t="s">
        <v>1</v>
      </c>
      <c r="B165" s="147">
        <f>SV_SO_1819_1a!B164/SV_SO_1819_1a!$H164*100</f>
        <v>0.023767082590612002</v>
      </c>
      <c r="C165" s="148">
        <f>SV_SO_1819_1a!C164/SV_SO_1819_1a!$H164*100</f>
        <v>1.5597147950089125</v>
      </c>
      <c r="D165" s="149">
        <f>SV_SO_1819_1a!D164/SV_SO_1819_1a!$H164*100</f>
        <v>66.84491978609626</v>
      </c>
      <c r="E165" s="148">
        <f>SV_SO_1819_1a!E164/SV_SO_1819_1a!$H164*100</f>
        <v>24.566250742721333</v>
      </c>
      <c r="F165" s="148">
        <f>SV_SO_1819_1a!F164/SV_SO_1819_1a!$H164*100</f>
        <v>5.920974450386215</v>
      </c>
      <c r="G165" s="148">
        <f>SV_SO_1819_1a!G164/SV_SO_1819_1a!$H164*100</f>
        <v>1.0843731431966728</v>
      </c>
      <c r="H165" s="147">
        <f>SV_SO_1819_1a!H164/SV_SO_1819_1a!$H164*100</f>
        <v>100</v>
      </c>
      <c r="I165" s="147">
        <f>SV_SO_1819_1a!I164/SV_SO_1819_1a!$O164*100</f>
        <v>0.024567006510256725</v>
      </c>
      <c r="J165" s="148">
        <f>SV_SO_1819_1a!J164/SV_SO_1819_1a!$O164*100</f>
        <v>1.3603979855054662</v>
      </c>
      <c r="K165" s="149">
        <f>SV_SO_1819_1a!K164/SV_SO_1819_1a!$O164*100</f>
        <v>74.00196536052081</v>
      </c>
      <c r="L165" s="148">
        <f>SV_SO_1819_1a!L164/SV_SO_1819_1a!$O164*100</f>
        <v>19.951480162142243</v>
      </c>
      <c r="M165" s="148">
        <f>SV_SO_1819_1a!M164/SV_SO_1819_1a!$O164*100</f>
        <v>3.9122957867583836</v>
      </c>
      <c r="N165" s="148">
        <f>SV_SO_1819_1a!N164/SV_SO_1819_1a!$O164*100</f>
        <v>0.7492936985628301</v>
      </c>
      <c r="O165" s="147">
        <f>SV_SO_1819_1a!O164/SV_SO_1819_1a!$O164*100</f>
        <v>100</v>
      </c>
      <c r="P165" s="147">
        <f>SV_SO_1819_1a!P164/SV_SO_1819_1a!$V164*100</f>
        <v>0.024160425223483932</v>
      </c>
      <c r="Q165" s="133">
        <f>SV_SO_1819_1a!Q164/SV_SO_1819_1a!$V164*100</f>
        <v>1.461705726020778</v>
      </c>
      <c r="R165" s="134">
        <f>SV_SO_1819_1a!R164/SV_SO_1819_1a!$V164*100</f>
        <v>70.36421841024402</v>
      </c>
      <c r="S165" s="133">
        <f>SV_SO_1819_1a!S164/SV_SO_1819_1a!$V164*100</f>
        <v>22.297052428122736</v>
      </c>
      <c r="T165" s="133">
        <f>SV_SO_1819_1a!T164/SV_SO_1819_1a!$V164*100</f>
        <v>4.933256825320126</v>
      </c>
      <c r="U165" s="133">
        <f>SV_SO_1819_1a!U164/SV_SO_1819_1a!$V164*100</f>
        <v>0.9196061850688572</v>
      </c>
      <c r="V165" s="132">
        <f>SV_SO_1819_1a!V164/SV_SO_1819_1a!$V164*100</f>
        <v>100</v>
      </c>
    </row>
    <row r="166" spans="1:22" ht="12.75">
      <c r="A166" s="141" t="s">
        <v>17</v>
      </c>
      <c r="B166" s="142">
        <f>SV_SO_1819_1a!B165/SV_SO_1819_1a!$H165*100</f>
        <v>0.018578594600774587</v>
      </c>
      <c r="C166" s="143">
        <f>SV_SO_1819_1a!C165/SV_SO_1819_1a!$H165*100</f>
        <v>1.5062952853243394</v>
      </c>
      <c r="D166" s="144">
        <f>SV_SO_1819_1a!D165/SV_SO_1819_1a!$H165*100</f>
        <v>68.55072670887343</v>
      </c>
      <c r="E166" s="143">
        <f>SV_SO_1819_1a!E165/SV_SO_1819_1a!$H165*100</f>
        <v>23.661983908078827</v>
      </c>
      <c r="F166" s="143">
        <f>SV_SO_1819_1a!F165/SV_SO_1819_1a!$H165*100</f>
        <v>5.342060509053493</v>
      </c>
      <c r="G166" s="143">
        <f>SV_SO_1819_1a!G165/SV_SO_1819_1a!$H165*100</f>
        <v>0.920354994069141</v>
      </c>
      <c r="H166" s="142">
        <f>SV_SO_1819_1a!H165/SV_SO_1819_1a!$H165*100</f>
        <v>100</v>
      </c>
      <c r="I166" s="142">
        <f>SV_SO_1819_1a!I165/SV_SO_1819_1a!$O165*100</f>
        <v>0.019276393831553974</v>
      </c>
      <c r="J166" s="143">
        <f>SV_SO_1819_1a!J165/SV_SO_1819_1a!$O165*100</f>
        <v>1.387900355871886</v>
      </c>
      <c r="K166" s="144">
        <f>SV_SO_1819_1a!K165/SV_SO_1819_1a!$O165*100</f>
        <v>74.80427046263345</v>
      </c>
      <c r="L166" s="143">
        <f>SV_SO_1819_1a!L165/SV_SO_1819_1a!$O165*100</f>
        <v>19.482502965599053</v>
      </c>
      <c r="M166" s="143">
        <f>SV_SO_1819_1a!M165/SV_SO_1819_1a!$O165*100</f>
        <v>3.6432384341637007</v>
      </c>
      <c r="N166" s="143">
        <f>SV_SO_1819_1a!N165/SV_SO_1819_1a!$O165*100</f>
        <v>0.6628113879003559</v>
      </c>
      <c r="O166" s="142">
        <f>SV_SO_1819_1a!O165/SV_SO_1819_1a!$O165*100</f>
        <v>100</v>
      </c>
      <c r="P166" s="142">
        <f>SV_SO_1819_1a!P165/SV_SO_1819_1a!$V165*100</f>
        <v>0.018921062781541775</v>
      </c>
      <c r="Q166" s="143">
        <f>SV_SO_1819_1a!Q165/SV_SO_1819_1a!$V165*100</f>
        <v>1.4481890359718512</v>
      </c>
      <c r="R166" s="142">
        <f>SV_SO_1819_1a!R165/SV_SO_1819_1a!$V165*100</f>
        <v>71.61986129405514</v>
      </c>
      <c r="S166" s="142">
        <f>SV_SO_1819_1a!S165/SV_SO_1819_1a!$V165*100</f>
        <v>21.61076462925633</v>
      </c>
      <c r="T166" s="143">
        <f>SV_SO_1819_1a!T165/SV_SO_1819_1a!$V165*100</f>
        <v>4.50830707429428</v>
      </c>
      <c r="U166" s="145">
        <f>SV_SO_1819_1a!U165/SV_SO_1819_1a!$V165*100</f>
        <v>0.7939569036408491</v>
      </c>
      <c r="V166" s="142">
        <f>SV_SO_1819_1a!V165/SV_SO_1819_1a!$V165*100</f>
        <v>100</v>
      </c>
    </row>
    <row r="167" spans="2:22" ht="12.75">
      <c r="B167" s="137"/>
      <c r="C167" s="138"/>
      <c r="D167" s="139"/>
      <c r="E167" s="138"/>
      <c r="F167" s="138"/>
      <c r="G167" s="138"/>
      <c r="H167" s="137"/>
      <c r="I167" s="137"/>
      <c r="J167" s="138"/>
      <c r="K167" s="139"/>
      <c r="L167" s="138"/>
      <c r="M167" s="138"/>
      <c r="N167" s="138"/>
      <c r="O167" s="137"/>
      <c r="P167" s="137"/>
      <c r="Q167" s="138"/>
      <c r="R167" s="137"/>
      <c r="S167" s="137"/>
      <c r="T167" s="138"/>
      <c r="U167" s="140"/>
      <c r="V167" s="137"/>
    </row>
    <row r="168" spans="1:22" ht="12.75">
      <c r="A168" s="111" t="s">
        <v>18</v>
      </c>
      <c r="B168" s="137"/>
      <c r="C168" s="138"/>
      <c r="D168" s="139"/>
      <c r="E168" s="138"/>
      <c r="F168" s="138"/>
      <c r="G168" s="138"/>
      <c r="H168" s="137"/>
      <c r="I168" s="137"/>
      <c r="J168" s="138"/>
      <c r="K168" s="139"/>
      <c r="L168" s="138"/>
      <c r="M168" s="138"/>
      <c r="N168" s="138"/>
      <c r="O168" s="137"/>
      <c r="P168" s="137"/>
      <c r="Q168" s="138"/>
      <c r="R168" s="137"/>
      <c r="S168" s="137"/>
      <c r="T168" s="138"/>
      <c r="U168" s="140"/>
      <c r="V168" s="137"/>
    </row>
    <row r="169" spans="1:22" ht="12.75">
      <c r="A169" s="101" t="s">
        <v>13</v>
      </c>
      <c r="B169" s="137"/>
      <c r="C169" s="138"/>
      <c r="D169" s="139"/>
      <c r="E169" s="138"/>
      <c r="F169" s="138"/>
      <c r="G169" s="138"/>
      <c r="H169" s="137"/>
      <c r="I169" s="137"/>
      <c r="J169" s="138"/>
      <c r="K169" s="139"/>
      <c r="L169" s="138"/>
      <c r="M169" s="138"/>
      <c r="N169" s="138"/>
      <c r="O169" s="137"/>
      <c r="P169" s="137"/>
      <c r="Q169" s="138"/>
      <c r="R169" s="137"/>
      <c r="S169" s="137"/>
      <c r="T169" s="138"/>
      <c r="U169" s="140"/>
      <c r="V169" s="137"/>
    </row>
    <row r="170" spans="1:22" ht="12.75">
      <c r="A170" s="73" t="s">
        <v>44</v>
      </c>
      <c r="B170" s="128">
        <f>SV_SO_1819_1a!B169/SV_SO_1819_1a!$H169*100</f>
        <v>0.10357327809425168</v>
      </c>
      <c r="C170" s="129">
        <f>SV_SO_1819_1a!C169/SV_SO_1819_1a!$H169*100</f>
        <v>3.098567236319696</v>
      </c>
      <c r="D170" s="130">
        <f>SV_SO_1819_1a!D169/SV_SO_1819_1a!$H169*100</f>
        <v>81.1496633868462</v>
      </c>
      <c r="E170" s="129">
        <f>SV_SO_1819_1a!E169/SV_SO_1819_1a!$H169*100</f>
        <v>13.11065078543069</v>
      </c>
      <c r="F170" s="129">
        <f>SV_SO_1819_1a!F169/SV_SO_1819_1a!$H169*100</f>
        <v>2.218194372518557</v>
      </c>
      <c r="G170" s="129">
        <f>SV_SO_1819_1a!G169/SV_SO_1819_1a!$H169*100</f>
        <v>0.3193509407906094</v>
      </c>
      <c r="H170" s="128">
        <f>SV_SO_1819_1a!H169/SV_SO_1819_1a!$H169*100</f>
        <v>100</v>
      </c>
      <c r="I170" s="128">
        <f>SV_SO_1819_1a!I169/SV_SO_1819_1a!$O169*100</f>
        <v>0.05969357299197454</v>
      </c>
      <c r="J170" s="129">
        <f>SV_SO_1819_1a!J169/SV_SO_1819_1a!$O169*100</f>
        <v>2.401008158121642</v>
      </c>
      <c r="K170" s="130">
        <f>SV_SO_1819_1a!K169/SV_SO_1819_1a!$O169*100</f>
        <v>86.85414870332295</v>
      </c>
      <c r="L170" s="129">
        <f>SV_SO_1819_1a!L169/SV_SO_1819_1a!$O169*100</f>
        <v>8.993831664124162</v>
      </c>
      <c r="M170" s="129">
        <f>SV_SO_1819_1a!M169/SV_SO_1819_1a!$O169*100</f>
        <v>1.4591762286927108</v>
      </c>
      <c r="N170" s="129">
        <f>SV_SO_1819_1a!N169/SV_SO_1819_1a!$O169*100</f>
        <v>0.2321416727465676</v>
      </c>
      <c r="O170" s="128">
        <f>SV_SO_1819_1a!O169/SV_SO_1819_1a!$O169*100</f>
        <v>100</v>
      </c>
      <c r="P170" s="128">
        <f>SV_SO_1819_1a!P169/SV_SO_1819_1a!$V169*100</f>
        <v>0.07876082961407194</v>
      </c>
      <c r="Q170" s="129">
        <f>SV_SO_1819_1a!Q169/SV_SO_1819_1a!$V169*100</f>
        <v>2.704121816749803</v>
      </c>
      <c r="R170" s="128">
        <f>SV_SO_1819_1a!R169/SV_SO_1819_1a!$V169*100</f>
        <v>84.3753516108465</v>
      </c>
      <c r="S170" s="128">
        <f>SV_SO_1819_1a!S169/SV_SO_1819_1a!$V169*100</f>
        <v>10.782732625736038</v>
      </c>
      <c r="T170" s="129">
        <f>SV_SO_1819_1a!T169/SV_SO_1819_1a!$V169*100</f>
        <v>1.7889959869482053</v>
      </c>
      <c r="U170" s="131">
        <f>SV_SO_1819_1a!U169/SV_SO_1819_1a!$V169*100</f>
        <v>0.2700371301053895</v>
      </c>
      <c r="V170" s="128">
        <f>SV_SO_1819_1a!V169/SV_SO_1819_1a!$V169*100</f>
        <v>100</v>
      </c>
    </row>
    <row r="171" spans="1:22" ht="12.75">
      <c r="A171" s="73" t="s">
        <v>45</v>
      </c>
      <c r="B171" s="128">
        <f>SV_SO_1819_1a!B170/SV_SO_1819_1a!$H170*100</f>
        <v>0.00761556621734826</v>
      </c>
      <c r="C171" s="146">
        <f>SV_SO_1819_1a!C170/SV_SO_1819_1a!$H170*100</f>
        <v>0.4264717081715026</v>
      </c>
      <c r="D171" s="130">
        <f>SV_SO_1819_1a!D170/SV_SO_1819_1a!$H170*100</f>
        <v>59.249105170969464</v>
      </c>
      <c r="E171" s="146">
        <f>SV_SO_1819_1a!E170/SV_SO_1819_1a!$H170*100</f>
        <v>29.54839692331125</v>
      </c>
      <c r="F171" s="146">
        <f>SV_SO_1819_1a!F170/SV_SO_1819_1a!$H170*100</f>
        <v>8.826441245906633</v>
      </c>
      <c r="G171" s="146">
        <f>SV_SO_1819_1a!G170/SV_SO_1819_1a!$H170*100</f>
        <v>1.9419693854238065</v>
      </c>
      <c r="H171" s="128">
        <f>SV_SO_1819_1a!H170/SV_SO_1819_1a!$H170*100</f>
        <v>100</v>
      </c>
      <c r="I171" s="128">
        <f>SV_SO_1819_1a!I170/SV_SO_1819_1a!$O170*100</f>
        <v>0</v>
      </c>
      <c r="J171" s="146">
        <f>SV_SO_1819_1a!J170/SV_SO_1819_1a!$O170*100</f>
        <v>0.3454582401950823</v>
      </c>
      <c r="K171" s="130">
        <f>SV_SO_1819_1a!K170/SV_SO_1819_1a!$O170*100</f>
        <v>64.15362731152204</v>
      </c>
      <c r="L171" s="146">
        <f>SV_SO_1819_1a!L170/SV_SO_1819_1a!$O170*100</f>
        <v>26.99654541759805</v>
      </c>
      <c r="M171" s="146">
        <f>SV_SO_1819_1a!M170/SV_SO_1819_1a!$O170*100</f>
        <v>6.756756756756757</v>
      </c>
      <c r="N171" s="146">
        <f>SV_SO_1819_1a!N170/SV_SO_1819_1a!$O170*100</f>
        <v>1.7476122739280633</v>
      </c>
      <c r="O171" s="128">
        <f>SV_SO_1819_1a!O170/SV_SO_1819_1a!$O170*100</f>
        <v>100</v>
      </c>
      <c r="P171" s="128">
        <f>SV_SO_1819_1a!P170/SV_SO_1819_1a!$V170*100</f>
        <v>0.004352936055369346</v>
      </c>
      <c r="Q171" s="129">
        <f>SV_SO_1819_1a!Q170/SV_SO_1819_1a!$V170*100</f>
        <v>0.39176424498324114</v>
      </c>
      <c r="R171" s="128">
        <f>SV_SO_1819_1a!R170/SV_SO_1819_1a!$V170*100</f>
        <v>61.350280764375576</v>
      </c>
      <c r="S171" s="128">
        <f>SV_SO_1819_1a!S170/SV_SO_1819_1a!$V170*100</f>
        <v>28.455142993949416</v>
      </c>
      <c r="T171" s="129">
        <f>SV_SO_1819_1a!T170/SV_SO_1819_1a!$V170*100</f>
        <v>7.939755364993688</v>
      </c>
      <c r="U171" s="131">
        <f>SV_SO_1819_1a!U170/SV_SO_1819_1a!$V170*100</f>
        <v>1.858703695642711</v>
      </c>
      <c r="V171" s="128">
        <f>SV_SO_1819_1a!V170/SV_SO_1819_1a!$V170*100</f>
        <v>100</v>
      </c>
    </row>
    <row r="172" spans="1:22" ht="12.75">
      <c r="A172" s="73" t="s">
        <v>46</v>
      </c>
      <c r="B172" s="128">
        <f>SV_SO_1819_1a!B171/SV_SO_1819_1a!$H171*100</f>
        <v>0</v>
      </c>
      <c r="C172" s="146">
        <f>SV_SO_1819_1a!C171/SV_SO_1819_1a!$H171*100</f>
        <v>1.0769230769230769</v>
      </c>
      <c r="D172" s="130">
        <f>SV_SO_1819_1a!D171/SV_SO_1819_1a!$H171*100</f>
        <v>51.38461538461539</v>
      </c>
      <c r="E172" s="146">
        <f>SV_SO_1819_1a!E171/SV_SO_1819_1a!$H171*100</f>
        <v>31.846153846153847</v>
      </c>
      <c r="F172" s="146">
        <f>SV_SO_1819_1a!F171/SV_SO_1819_1a!$H171*100</f>
        <v>11.23076923076923</v>
      </c>
      <c r="G172" s="146">
        <f>SV_SO_1819_1a!G171/SV_SO_1819_1a!$H171*100</f>
        <v>4.461538461538462</v>
      </c>
      <c r="H172" s="128">
        <f>SV_SO_1819_1a!H171/SV_SO_1819_1a!$H171*100</f>
        <v>100</v>
      </c>
      <c r="I172" s="128">
        <f>SV_SO_1819_1a!I171/SV_SO_1819_1a!$O171*100</f>
        <v>0.08688097306689835</v>
      </c>
      <c r="J172" s="146">
        <f>SV_SO_1819_1a!J171/SV_SO_1819_1a!$O171*100</f>
        <v>1.5638575152041705</v>
      </c>
      <c r="K172" s="130">
        <f>SV_SO_1819_1a!K171/SV_SO_1819_1a!$O171*100</f>
        <v>64.72632493483927</v>
      </c>
      <c r="L172" s="146">
        <f>SV_SO_1819_1a!L171/SV_SO_1819_1a!$O171*100</f>
        <v>24.847958297132926</v>
      </c>
      <c r="M172" s="146">
        <f>SV_SO_1819_1a!M171/SV_SO_1819_1a!$O171*100</f>
        <v>6.86359687228497</v>
      </c>
      <c r="N172" s="146">
        <f>SV_SO_1819_1a!N171/SV_SO_1819_1a!$O171*100</f>
        <v>1.9113814074717639</v>
      </c>
      <c r="O172" s="128">
        <f>SV_SO_1819_1a!O171/SV_SO_1819_1a!$O171*100</f>
        <v>100</v>
      </c>
      <c r="P172" s="128">
        <f>SV_SO_1819_1a!P171/SV_SO_1819_1a!$V171*100</f>
        <v>0.055524708495280406</v>
      </c>
      <c r="Q172" s="129">
        <f>SV_SO_1819_1a!Q171/SV_SO_1819_1a!$V171*100</f>
        <v>1.3881177123820099</v>
      </c>
      <c r="R172" s="128">
        <f>SV_SO_1819_1a!R171/SV_SO_1819_1a!$V171*100</f>
        <v>59.91116046640755</v>
      </c>
      <c r="S172" s="128">
        <f>SV_SO_1819_1a!S171/SV_SO_1819_1a!$V171*100</f>
        <v>27.373681288173234</v>
      </c>
      <c r="T172" s="129">
        <f>SV_SO_1819_1a!T171/SV_SO_1819_1a!$V171*100</f>
        <v>8.43975569128262</v>
      </c>
      <c r="U172" s="131">
        <f>SV_SO_1819_1a!U171/SV_SO_1819_1a!$V171*100</f>
        <v>2.8317601332593</v>
      </c>
      <c r="V172" s="128">
        <f>SV_SO_1819_1a!V171/SV_SO_1819_1a!$V171*100</f>
        <v>100</v>
      </c>
    </row>
    <row r="173" spans="1:22" ht="12.75">
      <c r="A173" s="73" t="s">
        <v>47</v>
      </c>
      <c r="B173" s="128">
        <f>SV_SO_1819_1a!B172/SV_SO_1819_1a!$H172*100</f>
        <v>0</v>
      </c>
      <c r="C173" s="146">
        <f>SV_SO_1819_1a!C172/SV_SO_1819_1a!$H172*100</f>
        <v>0.035932446999640676</v>
      </c>
      <c r="D173" s="130">
        <f>SV_SO_1819_1a!D172/SV_SO_1819_1a!$H172*100</f>
        <v>38.44771828961552</v>
      </c>
      <c r="E173" s="146">
        <f>SV_SO_1819_1a!E172/SV_SO_1819_1a!$H172*100</f>
        <v>44.352617079889804</v>
      </c>
      <c r="F173" s="146">
        <f>SV_SO_1819_1a!F172/SV_SO_1819_1a!$H172*100</f>
        <v>12.947658402203857</v>
      </c>
      <c r="G173" s="146">
        <f>SV_SO_1819_1a!G172/SV_SO_1819_1a!$H172*100</f>
        <v>4.216073781291173</v>
      </c>
      <c r="H173" s="128">
        <f>SV_SO_1819_1a!H172/SV_SO_1819_1a!$H172*100</f>
        <v>100</v>
      </c>
      <c r="I173" s="128">
        <f>SV_SO_1819_1a!I172/SV_SO_1819_1a!$O172*100</f>
        <v>0.015026296018031557</v>
      </c>
      <c r="J173" s="146">
        <f>SV_SO_1819_1a!J172/SV_SO_1819_1a!$O172*100</f>
        <v>0.045078888054094664</v>
      </c>
      <c r="K173" s="130">
        <f>SV_SO_1819_1a!K172/SV_SO_1819_1a!$O172*100</f>
        <v>41.81818181818181</v>
      </c>
      <c r="L173" s="146">
        <f>SV_SO_1819_1a!L172/SV_SO_1819_1a!$O172*100</f>
        <v>44.267468069120966</v>
      </c>
      <c r="M173" s="146">
        <f>SV_SO_1819_1a!M172/SV_SO_1819_1a!$O172*100</f>
        <v>10.53343350864012</v>
      </c>
      <c r="N173" s="146">
        <f>SV_SO_1819_1a!N172/SV_SO_1819_1a!$O172*100</f>
        <v>3.320811419984974</v>
      </c>
      <c r="O173" s="128">
        <f>SV_SO_1819_1a!O172/SV_SO_1819_1a!$O172*100</f>
        <v>100</v>
      </c>
      <c r="P173" s="128">
        <f>SV_SO_1819_1a!P172/SV_SO_1819_1a!$V172*100</f>
        <v>0.006664889362836577</v>
      </c>
      <c r="Q173" s="129">
        <f>SV_SO_1819_1a!Q172/SV_SO_1819_1a!$V172*100</f>
        <v>0.03998933617701946</v>
      </c>
      <c r="R173" s="128">
        <f>SV_SO_1819_1a!R172/SV_SO_1819_1a!$V172*100</f>
        <v>39.9426819514796</v>
      </c>
      <c r="S173" s="128">
        <f>SV_SO_1819_1a!S172/SV_SO_1819_1a!$V172*100</f>
        <v>44.3148493735004</v>
      </c>
      <c r="T173" s="129">
        <f>SV_SO_1819_1a!T172/SV_SO_1819_1a!$V172*100</f>
        <v>11.87683284457478</v>
      </c>
      <c r="U173" s="131">
        <f>SV_SO_1819_1a!U172/SV_SO_1819_1a!$V172*100</f>
        <v>3.818981604905359</v>
      </c>
      <c r="V173" s="128">
        <f>SV_SO_1819_1a!V172/SV_SO_1819_1a!$V172*100</f>
        <v>100</v>
      </c>
    </row>
    <row r="174" spans="1:22" ht="12.75">
      <c r="A174" s="29" t="s">
        <v>1</v>
      </c>
      <c r="B174" s="147">
        <f>SV_SO_1819_1a!B173/SV_SO_1819_1a!$H173*100</f>
        <v>0.03855736149009373</v>
      </c>
      <c r="C174" s="148">
        <f>SV_SO_1819_1a!C173/SV_SO_1819_1a!$H173*100</f>
        <v>1.2605291256376794</v>
      </c>
      <c r="D174" s="149">
        <f>SV_SO_1819_1a!D173/SV_SO_1819_1a!$H173*100</f>
        <v>61.47229801874481</v>
      </c>
      <c r="E174" s="148">
        <f>SV_SO_1819_1a!E173/SV_SO_1819_1a!$H173*100</f>
        <v>27.61003677779096</v>
      </c>
      <c r="F174" s="148">
        <f>SV_SO_1819_1a!F173/SV_SO_1819_1a!$H173*100</f>
        <v>7.622493771503144</v>
      </c>
      <c r="G174" s="148">
        <f>SV_SO_1819_1a!G173/SV_SO_1819_1a!$H173*100</f>
        <v>1.9960849448333138</v>
      </c>
      <c r="H174" s="147">
        <f>SV_SO_1819_1a!H173/SV_SO_1819_1a!$H173*100</f>
        <v>100</v>
      </c>
      <c r="I174" s="147">
        <f>SV_SO_1819_1a!I173/SV_SO_1819_1a!$O173*100</f>
        <v>0.03361344537815126</v>
      </c>
      <c r="J174" s="148">
        <f>SV_SO_1819_1a!J173/SV_SO_1819_1a!$O173*100</f>
        <v>1.2742551566080977</v>
      </c>
      <c r="K174" s="149">
        <f>SV_SO_1819_1a!K173/SV_SO_1819_1a!$O173*100</f>
        <v>70.09014514896867</v>
      </c>
      <c r="L174" s="148">
        <f>SV_SO_1819_1a!L173/SV_SO_1819_1a!$O173*100</f>
        <v>22.13903743315508</v>
      </c>
      <c r="M174" s="148">
        <f>SV_SO_1819_1a!M173/SV_SO_1819_1a!$O173*100</f>
        <v>5.08785332314744</v>
      </c>
      <c r="N174" s="148">
        <f>SV_SO_1819_1a!N173/SV_SO_1819_1a!$O173*100</f>
        <v>1.3750954927425516</v>
      </c>
      <c r="O174" s="147">
        <f>SV_SO_1819_1a!O173/SV_SO_1819_1a!$O173*100</f>
        <v>100</v>
      </c>
      <c r="P174" s="147">
        <f>SV_SO_1819_1a!P173/SV_SO_1819_1a!$V173*100</f>
        <v>0.03612227389714182</v>
      </c>
      <c r="Q174" s="133">
        <f>SV_SO_1819_1a!Q173/SV_SO_1819_1a!$V173*100</f>
        <v>1.2672897758913924</v>
      </c>
      <c r="R174" s="134">
        <f>SV_SO_1819_1a!R173/SV_SO_1819_1a!$V173*100</f>
        <v>65.71695188212098</v>
      </c>
      <c r="S174" s="133">
        <f>SV_SO_1819_1a!S173/SV_SO_1819_1a!$V173*100</f>
        <v>24.915338420553574</v>
      </c>
      <c r="T174" s="133">
        <f>SV_SO_1819_1a!T173/SV_SO_1819_1a!$V173*100</f>
        <v>6.374076248099818</v>
      </c>
      <c r="U174" s="133">
        <f>SV_SO_1819_1a!U173/SV_SO_1819_1a!$V173*100</f>
        <v>1.6902213994370947</v>
      </c>
      <c r="V174" s="132">
        <f>SV_SO_1819_1a!V173/SV_SO_1819_1a!$V173*100</f>
        <v>100</v>
      </c>
    </row>
    <row r="175" spans="1:22" ht="12.75">
      <c r="A175" s="30" t="s">
        <v>14</v>
      </c>
      <c r="B175" s="137"/>
      <c r="C175" s="138"/>
      <c r="D175" s="139"/>
      <c r="E175" s="138"/>
      <c r="F175" s="138"/>
      <c r="G175" s="138"/>
      <c r="H175" s="137"/>
      <c r="I175" s="137"/>
      <c r="J175" s="138"/>
      <c r="K175" s="139"/>
      <c r="L175" s="138"/>
      <c r="M175" s="138"/>
      <c r="N175" s="138"/>
      <c r="O175" s="137"/>
      <c r="P175" s="137"/>
      <c r="Q175" s="138"/>
      <c r="R175" s="137"/>
      <c r="S175" s="137"/>
      <c r="T175" s="138"/>
      <c r="U175" s="140"/>
      <c r="V175" s="137"/>
    </row>
    <row r="176" spans="1:22" ht="12.75">
      <c r="A176" s="73" t="s">
        <v>44</v>
      </c>
      <c r="B176" s="128">
        <f>SV_SO_1819_1a!B175/SV_SO_1819_1a!$H175*100</f>
        <v>0.07530120481927711</v>
      </c>
      <c r="C176" s="129">
        <f>SV_SO_1819_1a!C175/SV_SO_1819_1a!$H175*100</f>
        <v>3.200301204819277</v>
      </c>
      <c r="D176" s="130">
        <f>SV_SO_1819_1a!D175/SV_SO_1819_1a!$H175*100</f>
        <v>81.20293674698796</v>
      </c>
      <c r="E176" s="129">
        <f>SV_SO_1819_1a!E175/SV_SO_1819_1a!$H175*100</f>
        <v>13.431852409638553</v>
      </c>
      <c r="F176" s="129">
        <f>SV_SO_1819_1a!F175/SV_SO_1819_1a!$H175*100</f>
        <v>1.7884036144578315</v>
      </c>
      <c r="G176" s="129">
        <f>SV_SO_1819_1a!G175/SV_SO_1819_1a!$H175*100</f>
        <v>0.30120481927710846</v>
      </c>
      <c r="H176" s="128">
        <f>SV_SO_1819_1a!H175/SV_SO_1819_1a!$H175*100</f>
        <v>100</v>
      </c>
      <c r="I176" s="128">
        <f>SV_SO_1819_1a!I175/SV_SO_1819_1a!$O175*100</f>
        <v>0.020343120634705364</v>
      </c>
      <c r="J176" s="129">
        <f>SV_SO_1819_1a!J175/SV_SO_1819_1a!$O175*100</f>
        <v>2.41405031531837</v>
      </c>
      <c r="K176" s="130">
        <f>SV_SO_1819_1a!K175/SV_SO_1819_1a!$O175*100</f>
        <v>86.69559910490268</v>
      </c>
      <c r="L176" s="129">
        <f>SV_SO_1819_1a!L175/SV_SO_1819_1a!$O175*100</f>
        <v>9.249338848579372</v>
      </c>
      <c r="M176" s="129">
        <f>SV_SO_1819_1a!M175/SV_SO_1819_1a!$O175*100</f>
        <v>1.4511426052756493</v>
      </c>
      <c r="N176" s="129">
        <f>SV_SO_1819_1a!N175/SV_SO_1819_1a!$O175*100</f>
        <v>0.16952600528921138</v>
      </c>
      <c r="O176" s="128">
        <f>SV_SO_1819_1a!O175/SV_SO_1819_1a!$O175*100</f>
        <v>100</v>
      </c>
      <c r="P176" s="128">
        <f>SV_SO_1819_1a!P175/SV_SO_1819_1a!$V175*100</f>
        <v>0.04335658823065705</v>
      </c>
      <c r="Q176" s="129">
        <f>SV_SO_1819_1a!Q175/SV_SO_1819_1a!$V175*100</f>
        <v>2.7432895825943007</v>
      </c>
      <c r="R176" s="128">
        <f>SV_SO_1819_1a!R175/SV_SO_1819_1a!$V175*100</f>
        <v>84.39556974498443</v>
      </c>
      <c r="S176" s="128">
        <f>SV_SO_1819_1a!S175/SV_SO_1819_1a!$V175*100</f>
        <v>11.000748886523985</v>
      </c>
      <c r="T176" s="129">
        <f>SV_SO_1819_1a!T175/SV_SO_1819_1a!$V175*100</f>
        <v>1.5923692404714043</v>
      </c>
      <c r="U176" s="131">
        <f>SV_SO_1819_1a!U175/SV_SO_1819_1a!$V175*100</f>
        <v>0.2246659571952229</v>
      </c>
      <c r="V176" s="128">
        <f>SV_SO_1819_1a!V175/SV_SO_1819_1a!$V175*100</f>
        <v>100</v>
      </c>
    </row>
    <row r="177" spans="1:22" ht="12.75">
      <c r="A177" s="73" t="s">
        <v>45</v>
      </c>
      <c r="B177" s="128">
        <f>SV_SO_1819_1a!B176/SV_SO_1819_1a!$H176*100</f>
        <v>0</v>
      </c>
      <c r="C177" s="146">
        <f>SV_SO_1819_1a!C176/SV_SO_1819_1a!$H176*100</f>
        <v>0.42685638061360603</v>
      </c>
      <c r="D177" s="130">
        <f>SV_SO_1819_1a!D176/SV_SO_1819_1a!$H176*100</f>
        <v>59.057358826144956</v>
      </c>
      <c r="E177" s="146">
        <f>SV_SO_1819_1a!E176/SV_SO_1819_1a!$H176*100</f>
        <v>29.826589595375726</v>
      </c>
      <c r="F177" s="146">
        <f>SV_SO_1819_1a!F176/SV_SO_1819_1a!$H176*100</f>
        <v>8.608270342374388</v>
      </c>
      <c r="G177" s="146">
        <f>SV_SO_1819_1a!G176/SV_SO_1819_1a!$H176*100</f>
        <v>2.0809248554913293</v>
      </c>
      <c r="H177" s="128">
        <f>SV_SO_1819_1a!H176/SV_SO_1819_1a!$H176*100</f>
        <v>100</v>
      </c>
      <c r="I177" s="128">
        <f>SV_SO_1819_1a!I176/SV_SO_1819_1a!$O176*100</f>
        <v>0</v>
      </c>
      <c r="J177" s="146">
        <f>SV_SO_1819_1a!J176/SV_SO_1819_1a!$O176*100</f>
        <v>0.3457416157658177</v>
      </c>
      <c r="K177" s="130">
        <f>SV_SO_1819_1a!K176/SV_SO_1819_1a!$O176*100</f>
        <v>65.52956090814797</v>
      </c>
      <c r="L177" s="146">
        <f>SV_SO_1819_1a!L176/SV_SO_1819_1a!$O176*100</f>
        <v>26.437708885559523</v>
      </c>
      <c r="M177" s="146">
        <f>SV_SO_1819_1a!M176/SV_SO_1819_1a!$O176*100</f>
        <v>6.292497406937882</v>
      </c>
      <c r="N177" s="146">
        <f>SV_SO_1819_1a!N176/SV_SO_1819_1a!$O176*100</f>
        <v>1.3944911835887979</v>
      </c>
      <c r="O177" s="128">
        <f>SV_SO_1819_1a!O176/SV_SO_1819_1a!$O176*100</f>
        <v>100</v>
      </c>
      <c r="P177" s="128">
        <f>SV_SO_1819_1a!P176/SV_SO_1819_1a!$V176*100</f>
        <v>0</v>
      </c>
      <c r="Q177" s="129">
        <f>SV_SO_1819_1a!Q176/SV_SO_1819_1a!$V176*100</f>
        <v>0.3915269551249875</v>
      </c>
      <c r="R177" s="128">
        <f>SV_SO_1819_1a!R176/SV_SO_1819_1a!$V176*100</f>
        <v>61.87631763879129</v>
      </c>
      <c r="S177" s="128">
        <f>SV_SO_1819_1a!S176/SV_SO_1819_1a!$V176*100</f>
        <v>28.3505672121273</v>
      </c>
      <c r="T177" s="129">
        <f>SV_SO_1819_1a!T176/SV_SO_1819_1a!$V176*100</f>
        <v>7.599638590502962</v>
      </c>
      <c r="U177" s="131">
        <f>SV_SO_1819_1a!U176/SV_SO_1819_1a!$V176*100</f>
        <v>1.7819496034534685</v>
      </c>
      <c r="V177" s="128">
        <f>SV_SO_1819_1a!V176/SV_SO_1819_1a!$V176*100</f>
        <v>100</v>
      </c>
    </row>
    <row r="178" spans="1:22" ht="12.75">
      <c r="A178" s="73" t="s">
        <v>46</v>
      </c>
      <c r="B178" s="128">
        <f>SV_SO_1819_1a!B177/SV_SO_1819_1a!$H177*100</f>
        <v>0</v>
      </c>
      <c r="C178" s="146">
        <f>SV_SO_1819_1a!C177/SV_SO_1819_1a!$H177*100</f>
        <v>1.6423357664233578</v>
      </c>
      <c r="D178" s="130">
        <f>SV_SO_1819_1a!D177/SV_SO_1819_1a!$H177*100</f>
        <v>50.72992700729927</v>
      </c>
      <c r="E178" s="146">
        <f>SV_SO_1819_1a!E177/SV_SO_1819_1a!$H177*100</f>
        <v>35.4014598540146</v>
      </c>
      <c r="F178" s="146">
        <f>SV_SO_1819_1a!F177/SV_SO_1819_1a!$H177*100</f>
        <v>10.036496350364963</v>
      </c>
      <c r="G178" s="146">
        <f>SV_SO_1819_1a!G177/SV_SO_1819_1a!$H177*100</f>
        <v>2.18978102189781</v>
      </c>
      <c r="H178" s="128">
        <f>SV_SO_1819_1a!H177/SV_SO_1819_1a!$H177*100</f>
        <v>100</v>
      </c>
      <c r="I178" s="128">
        <f>SV_SO_1819_1a!I177/SV_SO_1819_1a!$O177*100</f>
        <v>0</v>
      </c>
      <c r="J178" s="146">
        <f>SV_SO_1819_1a!J177/SV_SO_1819_1a!$O177*100</f>
        <v>1.2024048096192386</v>
      </c>
      <c r="K178" s="130">
        <f>SV_SO_1819_1a!K177/SV_SO_1819_1a!$O177*100</f>
        <v>62.4248496993988</v>
      </c>
      <c r="L178" s="146">
        <f>SV_SO_1819_1a!L177/SV_SO_1819_1a!$O177*100</f>
        <v>27.354709418837675</v>
      </c>
      <c r="M178" s="146">
        <f>SV_SO_1819_1a!M177/SV_SO_1819_1a!$O177*100</f>
        <v>7.715430861723446</v>
      </c>
      <c r="N178" s="146">
        <f>SV_SO_1819_1a!N177/SV_SO_1819_1a!$O177*100</f>
        <v>1.3026052104208417</v>
      </c>
      <c r="O178" s="128">
        <f>SV_SO_1819_1a!O177/SV_SO_1819_1a!$O177*100</f>
        <v>100</v>
      </c>
      <c r="P178" s="128">
        <f>SV_SO_1819_1a!P177/SV_SO_1819_1a!$V177*100</f>
        <v>0</v>
      </c>
      <c r="Q178" s="129">
        <f>SV_SO_1819_1a!Q177/SV_SO_1819_1a!$V177*100</f>
        <v>1.3583441138421735</v>
      </c>
      <c r="R178" s="128">
        <f>SV_SO_1819_1a!R177/SV_SO_1819_1a!$V177*100</f>
        <v>58.279430789133244</v>
      </c>
      <c r="S178" s="128">
        <f>SV_SO_1819_1a!S177/SV_SO_1819_1a!$V177*100</f>
        <v>30.206985769728334</v>
      </c>
      <c r="T178" s="129">
        <f>SV_SO_1819_1a!T177/SV_SO_1819_1a!$V177*100</f>
        <v>8.538163001293661</v>
      </c>
      <c r="U178" s="131">
        <f>SV_SO_1819_1a!U177/SV_SO_1819_1a!$V177*100</f>
        <v>1.6170763260025873</v>
      </c>
      <c r="V178" s="128">
        <f>SV_SO_1819_1a!V177/SV_SO_1819_1a!$V177*100</f>
        <v>100</v>
      </c>
    </row>
    <row r="179" spans="1:22" ht="12.75">
      <c r="A179" s="73" t="s">
        <v>47</v>
      </c>
      <c r="B179" s="128">
        <f>SV_SO_1819_1a!B178/SV_SO_1819_1a!$H178*100</f>
        <v>0</v>
      </c>
      <c r="C179" s="146">
        <f>SV_SO_1819_1a!C178/SV_SO_1819_1a!$H178*100</f>
        <v>0.0395882818685669</v>
      </c>
      <c r="D179" s="130">
        <f>SV_SO_1819_1a!D178/SV_SO_1819_1a!$H178*100</f>
        <v>39.20559514383742</v>
      </c>
      <c r="E179" s="146">
        <f>SV_SO_1819_1a!E178/SV_SO_1819_1a!$H178*100</f>
        <v>43.86381631037213</v>
      </c>
      <c r="F179" s="146">
        <f>SV_SO_1819_1a!F178/SV_SO_1819_1a!$H178*100</f>
        <v>12.39113222486144</v>
      </c>
      <c r="G179" s="146">
        <f>SV_SO_1819_1a!G178/SV_SO_1819_1a!$H178*100</f>
        <v>4.499868039060438</v>
      </c>
      <c r="H179" s="128">
        <f>SV_SO_1819_1a!H178/SV_SO_1819_1a!$H178*100</f>
        <v>100</v>
      </c>
      <c r="I179" s="128">
        <f>SV_SO_1819_1a!I178/SV_SO_1819_1a!$O178*100</f>
        <v>0</v>
      </c>
      <c r="J179" s="146">
        <f>SV_SO_1819_1a!J178/SV_SO_1819_1a!$O178*100</f>
        <v>0.08361204013377926</v>
      </c>
      <c r="K179" s="130">
        <f>SV_SO_1819_1a!K178/SV_SO_1819_1a!$O178*100</f>
        <v>43.1438127090301</v>
      </c>
      <c r="L179" s="146">
        <f>SV_SO_1819_1a!L178/SV_SO_1819_1a!$O178*100</f>
        <v>41.77257525083612</v>
      </c>
      <c r="M179" s="146">
        <f>SV_SO_1819_1a!M178/SV_SO_1819_1a!$O178*100</f>
        <v>11.471571906354514</v>
      </c>
      <c r="N179" s="146">
        <f>SV_SO_1819_1a!N178/SV_SO_1819_1a!$O178*100</f>
        <v>3.528428093645485</v>
      </c>
      <c r="O179" s="128">
        <f>SV_SO_1819_1a!O178/SV_SO_1819_1a!$O178*100</f>
        <v>100</v>
      </c>
      <c r="P179" s="128">
        <f>SV_SO_1819_1a!P178/SV_SO_1819_1a!$V178*100</f>
        <v>0</v>
      </c>
      <c r="Q179" s="129">
        <f>SV_SO_1819_1a!Q178/SV_SO_1819_1a!$V178*100</f>
        <v>0.05900575306092345</v>
      </c>
      <c r="R179" s="128">
        <f>SV_SO_1819_1a!R178/SV_SO_1819_1a!$V178*100</f>
        <v>40.942616905148256</v>
      </c>
      <c r="S179" s="128">
        <f>SV_SO_1819_1a!S178/SV_SO_1819_1a!$V178*100</f>
        <v>42.94143679008703</v>
      </c>
      <c r="T179" s="129">
        <f>SV_SO_1819_1a!T178/SV_SO_1819_1a!$V178*100</f>
        <v>11.985543590500074</v>
      </c>
      <c r="U179" s="131">
        <f>SV_SO_1819_1a!U178/SV_SO_1819_1a!$V178*100</f>
        <v>4.0713969612037175</v>
      </c>
      <c r="V179" s="128">
        <f>SV_SO_1819_1a!V178/SV_SO_1819_1a!$V178*100</f>
        <v>100</v>
      </c>
    </row>
    <row r="180" spans="1:22" ht="12.75">
      <c r="A180" s="29" t="s">
        <v>1</v>
      </c>
      <c r="B180" s="147">
        <f>SV_SO_1819_1a!B179/SV_SO_1819_1a!$H179*100</f>
        <v>0.02667111185197533</v>
      </c>
      <c r="C180" s="148">
        <f>SV_SO_1819_1a!C179/SV_SO_1819_1a!$H179*100</f>
        <v>1.3335555925987663</v>
      </c>
      <c r="D180" s="149">
        <f>SV_SO_1819_1a!D179/SV_SO_1819_1a!$H179*100</f>
        <v>61.7336222703784</v>
      </c>
      <c r="E180" s="148">
        <f>SV_SO_1819_1a!E179/SV_SO_1819_1a!$H179*100</f>
        <v>27.667944657442906</v>
      </c>
      <c r="F180" s="148">
        <f>SV_SO_1819_1a!F179/SV_SO_1819_1a!$H179*100</f>
        <v>7.174529088181364</v>
      </c>
      <c r="G180" s="148">
        <f>SV_SO_1819_1a!G179/SV_SO_1819_1a!$H179*100</f>
        <v>2.063677279546591</v>
      </c>
      <c r="H180" s="147">
        <f>SV_SO_1819_1a!H179/SV_SO_1819_1a!$H179*100</f>
        <v>100</v>
      </c>
      <c r="I180" s="147">
        <f>SV_SO_1819_1a!I179/SV_SO_1819_1a!$O179*100</f>
        <v>0.009867771857114665</v>
      </c>
      <c r="J180" s="148">
        <f>SV_SO_1819_1a!J179/SV_SO_1819_1a!$O179*100</f>
        <v>1.3255706861390697</v>
      </c>
      <c r="K180" s="149">
        <f>SV_SO_1819_1a!K179/SV_SO_1819_1a!$O179*100</f>
        <v>71.29136241036774</v>
      </c>
      <c r="L180" s="148">
        <f>SV_SO_1819_1a!L179/SV_SO_1819_1a!$O179*100</f>
        <v>21.14663508979672</v>
      </c>
      <c r="M180" s="148">
        <f>SV_SO_1819_1a!M179/SV_SO_1819_1a!$O179*100</f>
        <v>5.009538846128544</v>
      </c>
      <c r="N180" s="148">
        <f>SV_SO_1819_1a!N179/SV_SO_1819_1a!$O179*100</f>
        <v>1.2170251957108085</v>
      </c>
      <c r="O180" s="147">
        <f>SV_SO_1819_1a!O179/SV_SO_1819_1a!$O179*100</f>
        <v>100</v>
      </c>
      <c r="P180" s="147">
        <f>SV_SO_1819_1a!P179/SV_SO_1819_1a!$V179*100</f>
        <v>0.01821282514032154</v>
      </c>
      <c r="Q180" s="133">
        <f>SV_SO_1819_1a!Q179/SV_SO_1819_1a!$V179*100</f>
        <v>1.3295362352434723</v>
      </c>
      <c r="R180" s="134">
        <f>SV_SO_1819_1a!R179/SV_SO_1819_1a!$V179*100</f>
        <v>66.54469592860572</v>
      </c>
      <c r="S180" s="133">
        <f>SV_SO_1819_1a!S179/SV_SO_1819_1a!$V179*100</f>
        <v>24.385317151514148</v>
      </c>
      <c r="T180" s="133">
        <f>SV_SO_1819_1a!T179/SV_SO_1819_1a!$V179*100</f>
        <v>6.084739308243787</v>
      </c>
      <c r="U180" s="133">
        <f>SV_SO_1819_1a!U179/SV_SO_1819_1a!$V179*100</f>
        <v>1.6374985512525457</v>
      </c>
      <c r="V180" s="132">
        <f>SV_SO_1819_1a!V179/SV_SO_1819_1a!$V179*100</f>
        <v>100</v>
      </c>
    </row>
    <row r="181" spans="1:22" ht="12.75">
      <c r="A181" s="141" t="s">
        <v>19</v>
      </c>
      <c r="B181" s="142">
        <f>SV_SO_1819_1a!B180/SV_SO_1819_1a!$H180*100</f>
        <v>0.03296134105570467</v>
      </c>
      <c r="C181" s="143">
        <f>SV_SO_1819_1a!C180/SV_SO_1819_1a!$H180*100</f>
        <v>1.2949098271883976</v>
      </c>
      <c r="D181" s="144">
        <f>SV_SO_1819_1a!D180/SV_SO_1819_1a!$H180*100</f>
        <v>61.5953289070961</v>
      </c>
      <c r="E181" s="143">
        <f>SV_SO_1819_1a!E180/SV_SO_1819_1a!$H180*100</f>
        <v>27.6372996813737</v>
      </c>
      <c r="F181" s="143">
        <f>SV_SO_1819_1a!F180/SV_SO_1819_1a!$H180*100</f>
        <v>7.411592974525592</v>
      </c>
      <c r="G181" s="143">
        <f>SV_SO_1819_1a!G180/SV_SO_1819_1a!$H180*100</f>
        <v>2.0279072687604964</v>
      </c>
      <c r="H181" s="142">
        <f>SV_SO_1819_1a!H180/SV_SO_1819_1a!$H180*100</f>
        <v>100</v>
      </c>
      <c r="I181" s="142">
        <f>SV_SO_1819_1a!I180/SV_SO_1819_1a!$O180*100</f>
        <v>0.022177515167836268</v>
      </c>
      <c r="J181" s="143">
        <f>SV_SO_1819_1a!J180/SV_SO_1819_1a!$O180*100</f>
        <v>1.2989687455446957</v>
      </c>
      <c r="K181" s="144">
        <f>SV_SO_1819_1a!K180/SV_SO_1819_1a!$O180*100</f>
        <v>70.66865208231027</v>
      </c>
      <c r="L181" s="143">
        <f>SV_SO_1819_1a!L180/SV_SO_1819_1a!$O180*100</f>
        <v>21.661095886070935</v>
      </c>
      <c r="M181" s="143">
        <f>SV_SO_1819_1a!M180/SV_SO_1819_1a!$O180*100</f>
        <v>5.050137025361573</v>
      </c>
      <c r="N181" s="143">
        <f>SV_SO_1819_1a!N180/SV_SO_1819_1a!$O180*100</f>
        <v>1.2989687455446957</v>
      </c>
      <c r="O181" s="142">
        <f>SV_SO_1819_1a!O180/SV_SO_1819_1a!$O180*100</f>
        <v>100</v>
      </c>
      <c r="P181" s="142">
        <f>SV_SO_1819_1a!P180/SV_SO_1819_1a!$V180*100</f>
        <v>0.02759425408789164</v>
      </c>
      <c r="Q181" s="143">
        <f>SV_SO_1819_1a!Q180/SV_SO_1819_1a!$V180*100</f>
        <v>1.296929942130907</v>
      </c>
      <c r="R181" s="142">
        <f>SV_SO_1819_1a!R180/SV_SO_1819_1a!$V180*100</f>
        <v>66.11110235103045</v>
      </c>
      <c r="S181" s="142">
        <f>SV_SO_1819_1a!S180/SV_SO_1819_1a!$V180*100</f>
        <v>24.662955896497895</v>
      </c>
      <c r="T181" s="143">
        <f>SV_SO_1819_1a!T180/SV_SO_1819_1a!$V180*100</f>
        <v>6.236301423863511</v>
      </c>
      <c r="U181" s="145">
        <f>SV_SO_1819_1a!U180/SV_SO_1819_1a!$V180*100</f>
        <v>1.6651161323893469</v>
      </c>
      <c r="V181" s="142">
        <f>SV_SO_1819_1a!V180/SV_SO_1819_1a!$V180*100</f>
        <v>100</v>
      </c>
    </row>
    <row r="182" spans="1:22" ht="12.75">
      <c r="A182" s="158" t="s">
        <v>20</v>
      </c>
      <c r="B182" s="159">
        <f>SV_SO_1819_1a!B181/SV_SO_1819_1a!$H181*100</f>
        <v>0.029968195044613944</v>
      </c>
      <c r="C182" s="160">
        <f>SV_SO_1819_1a!C181/SV_SO_1819_1a!$H181*100</f>
        <v>1.4752085689703507</v>
      </c>
      <c r="D182" s="161">
        <f>SV_SO_1819_1a!D181/SV_SO_1819_1a!$H181*100</f>
        <v>69.76160784199993</v>
      </c>
      <c r="E182" s="160">
        <f>SV_SO_1819_1a!E181/SV_SO_1819_1a!$H181*100</f>
        <v>23.021374090078595</v>
      </c>
      <c r="F182" s="160">
        <f>SV_SO_1819_1a!F181/SV_SO_1819_1a!$H181*100</f>
        <v>4.739808396894908</v>
      </c>
      <c r="G182" s="160">
        <f>SV_SO_1819_1a!G181/SV_SO_1819_1a!$H181*100</f>
        <v>0.972032907011591</v>
      </c>
      <c r="H182" s="159">
        <f>SV_SO_1819_1a!H181/SV_SO_1819_1a!$H181*100</f>
        <v>100</v>
      </c>
      <c r="I182" s="159">
        <f>SV_SO_1819_1a!I181/SV_SO_1819_1a!$O181*100</f>
        <v>0.020866247354457926</v>
      </c>
      <c r="J182" s="160">
        <f>SV_SO_1819_1a!J181/SV_SO_1819_1a!$O181*100</f>
        <v>1.341898431056925</v>
      </c>
      <c r="K182" s="161">
        <f>SV_SO_1819_1a!K181/SV_SO_1819_1a!$O181*100</f>
        <v>75.7896880992836</v>
      </c>
      <c r="L182" s="160">
        <f>SV_SO_1819_1a!L181/SV_SO_1819_1a!$O181*100</f>
        <v>18.85116403851313</v>
      </c>
      <c r="M182" s="160">
        <f>SV_SO_1819_1a!M181/SV_SO_1819_1a!$O181*100</f>
        <v>3.336115499647261</v>
      </c>
      <c r="N182" s="160">
        <f>SV_SO_1819_1a!N181/SV_SO_1819_1a!$O181*100</f>
        <v>0.6602676841446329</v>
      </c>
      <c r="O182" s="159">
        <f>SV_SO_1819_1a!O181/SV_SO_1819_1a!$O181*100</f>
        <v>100</v>
      </c>
      <c r="P182" s="159">
        <f>SV_SO_1819_1a!P181/SV_SO_1819_1a!$V181*100</f>
        <v>0.02547970443542855</v>
      </c>
      <c r="Q182" s="160">
        <f>SV_SO_1819_1a!Q181/SV_SO_1819_1a!$V181*100</f>
        <v>1.4094686501636582</v>
      </c>
      <c r="R182" s="159">
        <f>SV_SO_1819_1a!R181/SV_SO_1819_1a!$V181*100</f>
        <v>72.73426628251111</v>
      </c>
      <c r="S182" s="159">
        <f>SV_SO_1819_1a!S181/SV_SO_1819_1a!$V181*100</f>
        <v>20.964896807197036</v>
      </c>
      <c r="T182" s="160">
        <f>SV_SO_1819_1a!T181/SV_SO_1819_1a!$V181*100</f>
        <v>4.047598047862644</v>
      </c>
      <c r="U182" s="162">
        <f>SV_SO_1819_1a!U181/SV_SO_1819_1a!$V181*100</f>
        <v>0.8182905078301093</v>
      </c>
      <c r="V182" s="159">
        <f>SV_SO_1819_1a!V181/SV_SO_1819_1a!$V181*100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3:V133"/>
    <mergeCell ref="A134:V134"/>
    <mergeCell ref="A135:V135"/>
    <mergeCell ref="A137:V137"/>
    <mergeCell ref="B74:H74"/>
    <mergeCell ref="I74:O74"/>
    <mergeCell ref="P74:V74"/>
    <mergeCell ref="B75:C75"/>
    <mergeCell ref="E75:G75"/>
    <mergeCell ref="I75:J75"/>
    <mergeCell ref="B139:H139"/>
    <mergeCell ref="I139:O139"/>
    <mergeCell ref="P139:V139"/>
    <mergeCell ref="B140:C140"/>
    <mergeCell ref="E140:G140"/>
    <mergeCell ref="I140:J140"/>
    <mergeCell ref="L140:N140"/>
    <mergeCell ref="P140:Q140"/>
    <mergeCell ref="S140:U140"/>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A1" sqref="A1"/>
    </sheetView>
  </sheetViews>
  <sheetFormatPr defaultColWidth="22.7109375" defaultRowHeight="12.75"/>
  <cols>
    <col min="1" max="1" width="17.0039062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8.28125" style="73" customWidth="1"/>
    <col min="23" max="16384" width="22.7109375" style="74" customWidth="1"/>
  </cols>
  <sheetData>
    <row r="1" spans="1:3" ht="12.75">
      <c r="A1" s="30" t="s">
        <v>72</v>
      </c>
      <c r="C1" s="74"/>
    </row>
    <row r="2" spans="1:22" ht="12.75">
      <c r="A2" s="223" t="s">
        <v>5</v>
      </c>
      <c r="B2" s="223"/>
      <c r="C2" s="223"/>
      <c r="D2" s="223"/>
      <c r="E2" s="223"/>
      <c r="F2" s="223"/>
      <c r="G2" s="223"/>
      <c r="H2" s="223"/>
      <c r="I2" s="223"/>
      <c r="J2" s="223"/>
      <c r="K2" s="223"/>
      <c r="L2" s="223"/>
      <c r="M2" s="223"/>
      <c r="N2" s="223"/>
      <c r="O2" s="223"/>
      <c r="P2" s="223"/>
      <c r="Q2" s="223"/>
      <c r="R2" s="223"/>
      <c r="S2" s="223"/>
      <c r="T2" s="223"/>
      <c r="U2" s="223"/>
      <c r="V2" s="223"/>
    </row>
    <row r="3" spans="1:22" ht="12.75">
      <c r="A3" s="223" t="s">
        <v>50</v>
      </c>
      <c r="B3" s="223"/>
      <c r="C3" s="223"/>
      <c r="D3" s="223"/>
      <c r="E3" s="223"/>
      <c r="F3" s="223"/>
      <c r="G3" s="223"/>
      <c r="H3" s="223"/>
      <c r="I3" s="223"/>
      <c r="J3" s="223"/>
      <c r="K3" s="223"/>
      <c r="L3" s="223"/>
      <c r="M3" s="223"/>
      <c r="N3" s="223"/>
      <c r="O3" s="223"/>
      <c r="P3" s="223"/>
      <c r="Q3" s="223"/>
      <c r="R3" s="223"/>
      <c r="S3" s="223"/>
      <c r="T3" s="223"/>
      <c r="U3" s="223"/>
      <c r="V3" s="223"/>
    </row>
    <row r="4" spans="1:22" s="2" customFormat="1" ht="12.75">
      <c r="A4" s="224" t="s">
        <v>26</v>
      </c>
      <c r="B4" s="224"/>
      <c r="C4" s="224"/>
      <c r="D4" s="224"/>
      <c r="E4" s="224"/>
      <c r="F4" s="224"/>
      <c r="G4" s="224"/>
      <c r="H4" s="224"/>
      <c r="I4" s="224"/>
      <c r="J4" s="224"/>
      <c r="K4" s="224"/>
      <c r="L4" s="224"/>
      <c r="M4" s="224"/>
      <c r="N4" s="224"/>
      <c r="O4" s="224"/>
      <c r="P4" s="224"/>
      <c r="Q4" s="224"/>
      <c r="R4" s="224"/>
      <c r="S4" s="224"/>
      <c r="T4" s="224"/>
      <c r="U4" s="224"/>
      <c r="V4" s="224"/>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23" t="s">
        <v>6</v>
      </c>
      <c r="B6" s="223"/>
      <c r="C6" s="223"/>
      <c r="D6" s="223"/>
      <c r="E6" s="223"/>
      <c r="F6" s="223"/>
      <c r="G6" s="223"/>
      <c r="H6" s="223"/>
      <c r="I6" s="223"/>
      <c r="J6" s="223"/>
      <c r="K6" s="223"/>
      <c r="L6" s="223"/>
      <c r="M6" s="223"/>
      <c r="N6" s="223"/>
      <c r="O6" s="223"/>
      <c r="P6" s="223"/>
      <c r="Q6" s="223"/>
      <c r="R6" s="223"/>
      <c r="S6" s="223"/>
      <c r="T6" s="223"/>
      <c r="U6" s="223"/>
      <c r="V6" s="223"/>
    </row>
    <row r="7" ht="5.25" customHeight="1" thickBot="1">
      <c r="C7" s="74"/>
    </row>
    <row r="8" spans="1:22" ht="12.75">
      <c r="A8" s="75"/>
      <c r="B8" s="217" t="s">
        <v>30</v>
      </c>
      <c r="C8" s="218"/>
      <c r="D8" s="218"/>
      <c r="E8" s="218"/>
      <c r="F8" s="218"/>
      <c r="G8" s="218"/>
      <c r="H8" s="219"/>
      <c r="I8" s="217" t="s">
        <v>31</v>
      </c>
      <c r="J8" s="218"/>
      <c r="K8" s="218"/>
      <c r="L8" s="218"/>
      <c r="M8" s="218"/>
      <c r="N8" s="218"/>
      <c r="O8" s="219"/>
      <c r="P8" s="217" t="s">
        <v>1</v>
      </c>
      <c r="Q8" s="218"/>
      <c r="R8" s="218"/>
      <c r="S8" s="218"/>
      <c r="T8" s="218"/>
      <c r="U8" s="218"/>
      <c r="V8" s="218"/>
    </row>
    <row r="9" spans="2:22" ht="12.75">
      <c r="B9" s="233" t="s">
        <v>32</v>
      </c>
      <c r="C9" s="234"/>
      <c r="D9" s="76" t="s">
        <v>33</v>
      </c>
      <c r="E9" s="234" t="s">
        <v>34</v>
      </c>
      <c r="F9" s="234"/>
      <c r="G9" s="234"/>
      <c r="H9" s="77" t="s">
        <v>1</v>
      </c>
      <c r="I9" s="233" t="s">
        <v>32</v>
      </c>
      <c r="J9" s="235"/>
      <c r="K9" s="73" t="s">
        <v>33</v>
      </c>
      <c r="L9" s="233" t="s">
        <v>34</v>
      </c>
      <c r="M9" s="234"/>
      <c r="N9" s="234"/>
      <c r="O9" s="77" t="s">
        <v>1</v>
      </c>
      <c r="P9" s="233" t="s">
        <v>32</v>
      </c>
      <c r="Q9" s="235"/>
      <c r="R9" s="73" t="s">
        <v>33</v>
      </c>
      <c r="S9" s="233" t="s">
        <v>34</v>
      </c>
      <c r="T9" s="234"/>
      <c r="U9" s="234"/>
      <c r="V9" s="77" t="s">
        <v>1</v>
      </c>
    </row>
    <row r="10" spans="1:22" ht="12.75">
      <c r="A10" s="168" t="s">
        <v>35</v>
      </c>
      <c r="B10" s="169" t="s">
        <v>36</v>
      </c>
      <c r="C10" s="168">
        <v>1</v>
      </c>
      <c r="D10" s="170" t="s">
        <v>37</v>
      </c>
      <c r="E10" s="168" t="s">
        <v>38</v>
      </c>
      <c r="F10" s="168" t="s">
        <v>39</v>
      </c>
      <c r="G10" s="168" t="s">
        <v>40</v>
      </c>
      <c r="H10" s="171"/>
      <c r="I10" s="169" t="s">
        <v>36</v>
      </c>
      <c r="J10" s="168">
        <v>1</v>
      </c>
      <c r="K10" s="170" t="s">
        <v>37</v>
      </c>
      <c r="L10" s="168" t="s">
        <v>38</v>
      </c>
      <c r="M10" s="168" t="s">
        <v>39</v>
      </c>
      <c r="N10" s="168" t="s">
        <v>40</v>
      </c>
      <c r="O10" s="171"/>
      <c r="P10" s="169" t="s">
        <v>36</v>
      </c>
      <c r="Q10" s="168">
        <v>1</v>
      </c>
      <c r="R10" s="170" t="s">
        <v>37</v>
      </c>
      <c r="S10" s="168" t="s">
        <v>38</v>
      </c>
      <c r="T10" s="168" t="s">
        <v>39</v>
      </c>
      <c r="U10" s="168" t="s">
        <v>40</v>
      </c>
      <c r="V10" s="171"/>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ht="12.75">
      <c r="A12" s="212" t="s">
        <v>61</v>
      </c>
      <c r="B12" s="88">
        <f>SUM(SV_SO_1819_1a!B30,SV_SO_1819_1a!B24)</f>
        <v>13</v>
      </c>
      <c r="C12" s="89">
        <f>SUM(SV_SO_1819_1a!C30,SV_SO_1819_1a!C24)</f>
        <v>913</v>
      </c>
      <c r="D12" s="90">
        <f>SUM(SV_SO_1819_1a!D30,SV_SO_1819_1a!D24)</f>
        <v>23993</v>
      </c>
      <c r="E12" s="89">
        <f>SUM(SV_SO_1819_1a!E30,SV_SO_1819_1a!E24)</f>
        <v>2497</v>
      </c>
      <c r="F12" s="89">
        <f>SUM(SV_SO_1819_1a!F30,SV_SO_1819_1a!F24)</f>
        <v>283</v>
      </c>
      <c r="G12" s="89">
        <f>SUM(SV_SO_1819_1a!G30,SV_SO_1819_1a!G24)</f>
        <v>17</v>
      </c>
      <c r="H12" s="88">
        <f>SUM(SV_SO_1819_1a!H30,SV_SO_1819_1a!H24)</f>
        <v>27716</v>
      </c>
      <c r="I12" s="88">
        <f>SUM(SV_SO_1819_1a!I30,SV_SO_1819_1a!I24)</f>
        <v>10</v>
      </c>
      <c r="J12" s="89">
        <f>SUM(SV_SO_1819_1a!J30,SV_SO_1819_1a!J24)</f>
        <v>852</v>
      </c>
      <c r="K12" s="90">
        <f>SUM(SV_SO_1819_1a!K30,SV_SO_1819_1a!K24)</f>
        <v>30788</v>
      </c>
      <c r="L12" s="89">
        <f>SUM(SV_SO_1819_1a!L30,SV_SO_1819_1a!L24)</f>
        <v>2474</v>
      </c>
      <c r="M12" s="89">
        <f>SUM(SV_SO_1819_1a!M30,SV_SO_1819_1a!M24)</f>
        <v>248</v>
      </c>
      <c r="N12" s="89">
        <f>SUM(SV_SO_1819_1a!N30,SV_SO_1819_1a!N24)</f>
        <v>20</v>
      </c>
      <c r="O12" s="88">
        <f>SUM(SV_SO_1819_1a!O30,SV_SO_1819_1a!O24)</f>
        <v>34392</v>
      </c>
      <c r="P12" s="88">
        <f>SUM(I12,B12)</f>
        <v>23</v>
      </c>
      <c r="Q12" s="89">
        <f aca="true" t="shared" si="0" ref="Q12:U16">SUM(J12,C12)</f>
        <v>1765</v>
      </c>
      <c r="R12" s="88">
        <f t="shared" si="0"/>
        <v>54781</v>
      </c>
      <c r="S12" s="88">
        <f t="shared" si="0"/>
        <v>4971</v>
      </c>
      <c r="T12" s="89">
        <f t="shared" si="0"/>
        <v>531</v>
      </c>
      <c r="U12" s="91">
        <f t="shared" si="0"/>
        <v>37</v>
      </c>
      <c r="V12" s="88">
        <f>SUM(O12,H12)</f>
        <v>62108</v>
      </c>
    </row>
    <row r="13" spans="1:22" ht="12.75">
      <c r="A13" s="212" t="s">
        <v>63</v>
      </c>
      <c r="B13" s="88">
        <f>SUM(SV_SO_1819_1a!B31,SV_SO_1819_1a!B25)</f>
        <v>0</v>
      </c>
      <c r="C13" s="102">
        <f>SUM(SV_SO_1819_1a!C31,SV_SO_1819_1a!C25)</f>
        <v>89</v>
      </c>
      <c r="D13" s="90">
        <f>SUM(SV_SO_1819_1a!D31,SV_SO_1819_1a!D25)</f>
        <v>15190</v>
      </c>
      <c r="E13" s="102">
        <f>SUM(SV_SO_1819_1a!E31,SV_SO_1819_1a!E25)</f>
        <v>5374</v>
      </c>
      <c r="F13" s="102">
        <f>SUM(SV_SO_1819_1a!F31,SV_SO_1819_1a!F25)</f>
        <v>1137</v>
      </c>
      <c r="G13" s="102">
        <f>SUM(SV_SO_1819_1a!G31,SV_SO_1819_1a!G25)</f>
        <v>126</v>
      </c>
      <c r="H13" s="88">
        <f>SUM(SV_SO_1819_1a!H31,SV_SO_1819_1a!H25)</f>
        <v>21916</v>
      </c>
      <c r="I13" s="88">
        <f>SUM(SV_SO_1819_1a!I31,SV_SO_1819_1a!I25)</f>
        <v>1</v>
      </c>
      <c r="J13" s="102">
        <f>SUM(SV_SO_1819_1a!J31,SV_SO_1819_1a!J25)</f>
        <v>41</v>
      </c>
      <c r="K13" s="90">
        <f>SUM(SV_SO_1819_1a!K31,SV_SO_1819_1a!K25)</f>
        <v>11259</v>
      </c>
      <c r="L13" s="102">
        <f>SUM(SV_SO_1819_1a!L31,SV_SO_1819_1a!L25)</f>
        <v>3613</v>
      </c>
      <c r="M13" s="102">
        <f>SUM(SV_SO_1819_1a!M31,SV_SO_1819_1a!M25)</f>
        <v>637</v>
      </c>
      <c r="N13" s="102">
        <f>SUM(SV_SO_1819_1a!N31,SV_SO_1819_1a!N25)</f>
        <v>79</v>
      </c>
      <c r="O13" s="88">
        <f>SUM(SV_SO_1819_1a!O31,SV_SO_1819_1a!O25)</f>
        <v>15630</v>
      </c>
      <c r="P13" s="88">
        <f>SUM(I13,B13)</f>
        <v>1</v>
      </c>
      <c r="Q13" s="89">
        <f t="shared" si="0"/>
        <v>130</v>
      </c>
      <c r="R13" s="88">
        <f t="shared" si="0"/>
        <v>26449</v>
      </c>
      <c r="S13" s="88">
        <f t="shared" si="0"/>
        <v>8987</v>
      </c>
      <c r="T13" s="89">
        <f t="shared" si="0"/>
        <v>1774</v>
      </c>
      <c r="U13" s="91">
        <f t="shared" si="0"/>
        <v>205</v>
      </c>
      <c r="V13" s="88">
        <f>SUM(O13,H13)</f>
        <v>37546</v>
      </c>
    </row>
    <row r="14" spans="1:22" ht="12.75">
      <c r="A14" s="212" t="s">
        <v>62</v>
      </c>
      <c r="B14" s="88">
        <f>SUM(SV_SO_1819_1a!B32,SV_SO_1819_1a!B26)</f>
        <v>0</v>
      </c>
      <c r="C14" s="102">
        <f>SUM(SV_SO_1819_1a!C32,SV_SO_1819_1a!C26)</f>
        <v>12</v>
      </c>
      <c r="D14" s="90">
        <f>SUM(SV_SO_1819_1a!D32,SV_SO_1819_1a!D26)</f>
        <v>508</v>
      </c>
      <c r="E14" s="102">
        <f>SUM(SV_SO_1819_1a!E32,SV_SO_1819_1a!E26)</f>
        <v>264</v>
      </c>
      <c r="F14" s="102">
        <f>SUM(SV_SO_1819_1a!F32,SV_SO_1819_1a!F26)</f>
        <v>77</v>
      </c>
      <c r="G14" s="102">
        <f>SUM(SV_SO_1819_1a!G32,SV_SO_1819_1a!G26)</f>
        <v>15</v>
      </c>
      <c r="H14" s="88">
        <f>SUM(SV_SO_1819_1a!H32,SV_SO_1819_1a!H26)</f>
        <v>876</v>
      </c>
      <c r="I14" s="88">
        <f>SUM(SV_SO_1819_1a!I32,SV_SO_1819_1a!I26)</f>
        <v>1</v>
      </c>
      <c r="J14" s="102">
        <f>SUM(SV_SO_1819_1a!J32,SV_SO_1819_1a!J26)</f>
        <v>10</v>
      </c>
      <c r="K14" s="90">
        <f>SUM(SV_SO_1819_1a!K32,SV_SO_1819_1a!K26)</f>
        <v>1258</v>
      </c>
      <c r="L14" s="102">
        <f>SUM(SV_SO_1819_1a!L32,SV_SO_1819_1a!L26)</f>
        <v>405</v>
      </c>
      <c r="M14" s="102">
        <f>SUM(SV_SO_1819_1a!M32,SV_SO_1819_1a!M26)</f>
        <v>75</v>
      </c>
      <c r="N14" s="102">
        <f>SUM(SV_SO_1819_1a!N32,SV_SO_1819_1a!N26)</f>
        <v>16</v>
      </c>
      <c r="O14" s="88">
        <f>SUM(SV_SO_1819_1a!O32,SV_SO_1819_1a!O26)</f>
        <v>1765</v>
      </c>
      <c r="P14" s="88">
        <f>SUM(I14,B14)</f>
        <v>1</v>
      </c>
      <c r="Q14" s="89">
        <f t="shared" si="0"/>
        <v>22</v>
      </c>
      <c r="R14" s="88">
        <f t="shared" si="0"/>
        <v>1766</v>
      </c>
      <c r="S14" s="88">
        <f t="shared" si="0"/>
        <v>669</v>
      </c>
      <c r="T14" s="89">
        <f t="shared" si="0"/>
        <v>152</v>
      </c>
      <c r="U14" s="91">
        <f t="shared" si="0"/>
        <v>31</v>
      </c>
      <c r="V14" s="88">
        <f>SUM(O14,H14)</f>
        <v>2641</v>
      </c>
    </row>
    <row r="15" spans="1:22" ht="12.75">
      <c r="A15" s="212" t="s">
        <v>64</v>
      </c>
      <c r="B15" s="88">
        <f>SUM(SV_SO_1819_1a!B33,SV_SO_1819_1a!B27)</f>
        <v>0</v>
      </c>
      <c r="C15" s="102">
        <f>SUM(SV_SO_1819_1a!C33,SV_SO_1819_1a!C27)</f>
        <v>10</v>
      </c>
      <c r="D15" s="90">
        <f>SUM(SV_SO_1819_1a!D33,SV_SO_1819_1a!D27)</f>
        <v>6320</v>
      </c>
      <c r="E15" s="102">
        <f>SUM(SV_SO_1819_1a!E33,SV_SO_1819_1a!E27)</f>
        <v>5982</v>
      </c>
      <c r="F15" s="102">
        <f>SUM(SV_SO_1819_1a!F33,SV_SO_1819_1a!F27)</f>
        <v>1157</v>
      </c>
      <c r="G15" s="102">
        <f>SUM(SV_SO_1819_1a!G33,SV_SO_1819_1a!G27)</f>
        <v>168</v>
      </c>
      <c r="H15" s="88">
        <f>SUM(SV_SO_1819_1a!H33,SV_SO_1819_1a!H27)</f>
        <v>13637</v>
      </c>
      <c r="I15" s="88">
        <f>SUM(SV_SO_1819_1a!I33,SV_SO_1819_1a!I27)</f>
        <v>0</v>
      </c>
      <c r="J15" s="102">
        <f>SUM(SV_SO_1819_1a!J33,SV_SO_1819_1a!J27)</f>
        <v>4</v>
      </c>
      <c r="K15" s="90">
        <f>SUM(SV_SO_1819_1a!K33,SV_SO_1819_1a!K27)</f>
        <v>5114</v>
      </c>
      <c r="L15" s="102">
        <f>SUM(SV_SO_1819_1a!L33,SV_SO_1819_1a!L27)</f>
        <v>4506</v>
      </c>
      <c r="M15" s="102">
        <f>SUM(SV_SO_1819_1a!M33,SV_SO_1819_1a!M27)</f>
        <v>659</v>
      </c>
      <c r="N15" s="102">
        <f>SUM(SV_SO_1819_1a!N33,SV_SO_1819_1a!N27)</f>
        <v>89</v>
      </c>
      <c r="O15" s="88">
        <f>SUM(SV_SO_1819_1a!O33,SV_SO_1819_1a!O27)</f>
        <v>10372</v>
      </c>
      <c r="P15" s="88">
        <f>SUM(I15,B15)</f>
        <v>0</v>
      </c>
      <c r="Q15" s="89">
        <f t="shared" si="0"/>
        <v>14</v>
      </c>
      <c r="R15" s="88">
        <f t="shared" si="0"/>
        <v>11434</v>
      </c>
      <c r="S15" s="88">
        <f t="shared" si="0"/>
        <v>10488</v>
      </c>
      <c r="T15" s="89">
        <f t="shared" si="0"/>
        <v>1816</v>
      </c>
      <c r="U15" s="91">
        <f t="shared" si="0"/>
        <v>257</v>
      </c>
      <c r="V15" s="88">
        <f>SUM(O15,H15)</f>
        <v>24009</v>
      </c>
    </row>
    <row r="16" spans="1:22" s="60" customFormat="1" ht="12.75">
      <c r="A16" s="29" t="s">
        <v>1</v>
      </c>
      <c r="B16" s="92">
        <f>SUM(B12:B15)</f>
        <v>13</v>
      </c>
      <c r="C16" s="93">
        <f aca="true" t="shared" si="1" ref="C16:O16">SUM(C12:C15)</f>
        <v>1024</v>
      </c>
      <c r="D16" s="94">
        <f t="shared" si="1"/>
        <v>46011</v>
      </c>
      <c r="E16" s="93">
        <f t="shared" si="1"/>
        <v>14117</v>
      </c>
      <c r="F16" s="93">
        <f t="shared" si="1"/>
        <v>2654</v>
      </c>
      <c r="G16" s="93">
        <f t="shared" si="1"/>
        <v>326</v>
      </c>
      <c r="H16" s="92">
        <f t="shared" si="1"/>
        <v>64145</v>
      </c>
      <c r="I16" s="92">
        <f t="shared" si="1"/>
        <v>12</v>
      </c>
      <c r="J16" s="93">
        <f t="shared" si="1"/>
        <v>907</v>
      </c>
      <c r="K16" s="94">
        <f t="shared" si="1"/>
        <v>48419</v>
      </c>
      <c r="L16" s="93">
        <f t="shared" si="1"/>
        <v>10998</v>
      </c>
      <c r="M16" s="93">
        <f t="shared" si="1"/>
        <v>1619</v>
      </c>
      <c r="N16" s="93">
        <f t="shared" si="1"/>
        <v>204</v>
      </c>
      <c r="O16" s="92">
        <f t="shared" si="1"/>
        <v>62159</v>
      </c>
      <c r="P16" s="92">
        <f>SUM(I16,B16)</f>
        <v>25</v>
      </c>
      <c r="Q16" s="93">
        <f t="shared" si="0"/>
        <v>1931</v>
      </c>
      <c r="R16" s="92">
        <f t="shared" si="0"/>
        <v>94430</v>
      </c>
      <c r="S16" s="92">
        <f t="shared" si="0"/>
        <v>25115</v>
      </c>
      <c r="T16" s="93">
        <f t="shared" si="0"/>
        <v>4273</v>
      </c>
      <c r="U16" s="95">
        <f t="shared" si="0"/>
        <v>530</v>
      </c>
      <c r="V16" s="92">
        <f>SUM(O16,H16)</f>
        <v>126304</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61</v>
      </c>
      <c r="B19" s="88">
        <f>SUM(SV_SO_1819_1a!B39,SV_SO_1819_1a!B45)</f>
        <v>19</v>
      </c>
      <c r="C19" s="89">
        <f>SUM(SV_SO_1819_1a!C39,SV_SO_1819_1a!C45)</f>
        <v>686</v>
      </c>
      <c r="D19" s="90">
        <f>SUM(SV_SO_1819_1a!D39,SV_SO_1819_1a!D45)</f>
        <v>17599</v>
      </c>
      <c r="E19" s="89">
        <f>SUM(SV_SO_1819_1a!E39,SV_SO_1819_1a!E45)</f>
        <v>2656</v>
      </c>
      <c r="F19" s="89">
        <f>SUM(SV_SO_1819_1a!F39,SV_SO_1819_1a!F45)</f>
        <v>319</v>
      </c>
      <c r="G19" s="89">
        <f>SUM(SV_SO_1819_1a!G39,SV_SO_1819_1a!G45)</f>
        <v>34</v>
      </c>
      <c r="H19" s="88">
        <f>SUM(SV_SO_1819_1a!H39,SV_SO_1819_1a!H45)</f>
        <v>21313</v>
      </c>
      <c r="I19" s="88">
        <f>SUM(SV_SO_1819_1a!I39,SV_SO_1819_1a!I45)</f>
        <v>12</v>
      </c>
      <c r="J19" s="89">
        <f>SUM(SV_SO_1819_1a!J39,SV_SO_1819_1a!J45)</f>
        <v>702</v>
      </c>
      <c r="K19" s="90">
        <f>SUM(SV_SO_1819_1a!K39,SV_SO_1819_1a!K45)</f>
        <v>25211</v>
      </c>
      <c r="L19" s="89">
        <f>SUM(SV_SO_1819_1a!L39,SV_SO_1819_1a!L45)</f>
        <v>2322</v>
      </c>
      <c r="M19" s="89">
        <f>SUM(SV_SO_1819_1a!M39,SV_SO_1819_1a!M45)</f>
        <v>266</v>
      </c>
      <c r="N19" s="89">
        <f>SUM(SV_SO_1819_1a!N39,SV_SO_1819_1a!N45)</f>
        <v>29</v>
      </c>
      <c r="O19" s="88">
        <f>SUM(SV_SO_1819_1a!O39,SV_SO_1819_1a!O45)</f>
        <v>28542</v>
      </c>
      <c r="P19" s="88">
        <f>SUM(I19,B19)</f>
        <v>31</v>
      </c>
      <c r="Q19" s="89">
        <f aca="true" t="shared" si="2" ref="Q19:U23">SUM(J19,C19)</f>
        <v>1388</v>
      </c>
      <c r="R19" s="88">
        <f t="shared" si="2"/>
        <v>42810</v>
      </c>
      <c r="S19" s="88">
        <f t="shared" si="2"/>
        <v>4978</v>
      </c>
      <c r="T19" s="89">
        <f t="shared" si="2"/>
        <v>585</v>
      </c>
      <c r="U19" s="91">
        <f t="shared" si="2"/>
        <v>63</v>
      </c>
      <c r="V19" s="88">
        <f>SUM(O19,H19)</f>
        <v>49855</v>
      </c>
    </row>
    <row r="20" spans="1:22" ht="12.75">
      <c r="A20" s="212" t="s">
        <v>63</v>
      </c>
      <c r="B20" s="88">
        <f>SUM(SV_SO_1819_1a!B40,SV_SO_1819_1a!B46)</f>
        <v>0</v>
      </c>
      <c r="C20" s="102">
        <f>SUM(SV_SO_1819_1a!C40,SV_SO_1819_1a!C46)</f>
        <v>102</v>
      </c>
      <c r="D20" s="90">
        <f>SUM(SV_SO_1819_1a!D40,SV_SO_1819_1a!D46)</f>
        <v>14084</v>
      </c>
      <c r="E20" s="102">
        <f>SUM(SV_SO_1819_1a!E40,SV_SO_1819_1a!E46)</f>
        <v>6719</v>
      </c>
      <c r="F20" s="102">
        <f>SUM(SV_SO_1819_1a!F40,SV_SO_1819_1a!F46)</f>
        <v>1756</v>
      </c>
      <c r="G20" s="102">
        <f>SUM(SV_SO_1819_1a!G40,SV_SO_1819_1a!G46)</f>
        <v>349</v>
      </c>
      <c r="H20" s="88">
        <f>SUM(SV_SO_1819_1a!H40,SV_SO_1819_1a!H46)</f>
        <v>23010</v>
      </c>
      <c r="I20" s="88">
        <f>SUM(SV_SO_1819_1a!I40,SV_SO_1819_1a!I46)</f>
        <v>0</v>
      </c>
      <c r="J20" s="102">
        <f>SUM(SV_SO_1819_1a!J40,SV_SO_1819_1a!J46)</f>
        <v>62</v>
      </c>
      <c r="K20" s="90">
        <f>SUM(SV_SO_1819_1a!K40,SV_SO_1819_1a!K46)</f>
        <v>11655</v>
      </c>
      <c r="L20" s="102">
        <f>SUM(SV_SO_1819_1a!L40,SV_SO_1819_1a!L46)</f>
        <v>4489</v>
      </c>
      <c r="M20" s="102">
        <f>SUM(SV_SO_1819_1a!M40,SV_SO_1819_1a!M46)</f>
        <v>914</v>
      </c>
      <c r="N20" s="102">
        <f>SUM(SV_SO_1819_1a!N40,SV_SO_1819_1a!N46)</f>
        <v>187</v>
      </c>
      <c r="O20" s="88">
        <f>SUM(SV_SO_1819_1a!O40,SV_SO_1819_1a!O46)</f>
        <v>17307</v>
      </c>
      <c r="P20" s="88">
        <f>SUM(I20,B20)</f>
        <v>0</v>
      </c>
      <c r="Q20" s="89">
        <f t="shared" si="2"/>
        <v>164</v>
      </c>
      <c r="R20" s="88">
        <f t="shared" si="2"/>
        <v>25739</v>
      </c>
      <c r="S20" s="88">
        <f t="shared" si="2"/>
        <v>11208</v>
      </c>
      <c r="T20" s="89">
        <f t="shared" si="2"/>
        <v>2670</v>
      </c>
      <c r="U20" s="91">
        <f t="shared" si="2"/>
        <v>536</v>
      </c>
      <c r="V20" s="88">
        <f>SUM(O20,H20)</f>
        <v>40317</v>
      </c>
    </row>
    <row r="21" spans="1:22" ht="12.75">
      <c r="A21" s="212" t="s">
        <v>62</v>
      </c>
      <c r="B21" s="88">
        <f>SUM(SV_SO_1819_1a!B41,SV_SO_1819_1a!B47)</f>
        <v>0</v>
      </c>
      <c r="C21" s="102">
        <f>SUM(SV_SO_1819_1a!C41,SV_SO_1819_1a!C47)</f>
        <v>16</v>
      </c>
      <c r="D21" s="90">
        <f>SUM(SV_SO_1819_1a!D41,SV_SO_1819_1a!D47)</f>
        <v>599</v>
      </c>
      <c r="E21" s="102">
        <f>SUM(SV_SO_1819_1a!E41,SV_SO_1819_1a!E47)</f>
        <v>368</v>
      </c>
      <c r="F21" s="102">
        <f>SUM(SV_SO_1819_1a!F41,SV_SO_1819_1a!F47)</f>
        <v>111</v>
      </c>
      <c r="G21" s="102">
        <f>SUM(SV_SO_1819_1a!G41,SV_SO_1819_1a!G47)</f>
        <v>35</v>
      </c>
      <c r="H21" s="88">
        <f>SUM(SV_SO_1819_1a!H41,SV_SO_1819_1a!H47)</f>
        <v>1129</v>
      </c>
      <c r="I21" s="88">
        <f>SUM(SV_SO_1819_1a!I41,SV_SO_1819_1a!I47)</f>
        <v>1</v>
      </c>
      <c r="J21" s="102">
        <f>SUM(SV_SO_1819_1a!J41,SV_SO_1819_1a!J47)</f>
        <v>28</v>
      </c>
      <c r="K21" s="90">
        <f>SUM(SV_SO_1819_1a!K41,SV_SO_1819_1a!K47)</f>
        <v>1319</v>
      </c>
      <c r="L21" s="102">
        <f>SUM(SV_SO_1819_1a!L41,SV_SO_1819_1a!L47)</f>
        <v>494</v>
      </c>
      <c r="M21" s="102">
        <f>SUM(SV_SO_1819_1a!M41,SV_SO_1819_1a!M47)</f>
        <v>112</v>
      </c>
      <c r="N21" s="102">
        <f>SUM(SV_SO_1819_1a!N41,SV_SO_1819_1a!N47)</f>
        <v>25</v>
      </c>
      <c r="O21" s="88">
        <f>SUM(SV_SO_1819_1a!O41,SV_SO_1819_1a!O47)</f>
        <v>1979</v>
      </c>
      <c r="P21" s="88">
        <f>SUM(I21,B21)</f>
        <v>1</v>
      </c>
      <c r="Q21" s="89">
        <f t="shared" si="2"/>
        <v>44</v>
      </c>
      <c r="R21" s="88">
        <f t="shared" si="2"/>
        <v>1918</v>
      </c>
      <c r="S21" s="88">
        <f t="shared" si="2"/>
        <v>862</v>
      </c>
      <c r="T21" s="89">
        <f t="shared" si="2"/>
        <v>223</v>
      </c>
      <c r="U21" s="91">
        <f t="shared" si="2"/>
        <v>60</v>
      </c>
      <c r="V21" s="88">
        <f>SUM(O21,H21)</f>
        <v>3108</v>
      </c>
    </row>
    <row r="22" spans="1:22" ht="12.75">
      <c r="A22" s="212" t="s">
        <v>64</v>
      </c>
      <c r="B22" s="88">
        <f>SUM(SV_SO_1819_1a!B42,SV_SO_1819_1a!B48)</f>
        <v>0</v>
      </c>
      <c r="C22" s="102">
        <f>SUM(SV_SO_1819_1a!C42,SV_SO_1819_1a!C48)</f>
        <v>3</v>
      </c>
      <c r="D22" s="90">
        <f>SUM(SV_SO_1819_1a!D42,SV_SO_1819_1a!D48)</f>
        <v>5757</v>
      </c>
      <c r="E22" s="102">
        <f>SUM(SV_SO_1819_1a!E42,SV_SO_1819_1a!E48)</f>
        <v>6098</v>
      </c>
      <c r="F22" s="102">
        <f>SUM(SV_SO_1819_1a!F42,SV_SO_1819_1a!F48)</f>
        <v>1497</v>
      </c>
      <c r="G22" s="102">
        <f>SUM(SV_SO_1819_1a!G42,SV_SO_1819_1a!G48)</f>
        <v>401</v>
      </c>
      <c r="H22" s="88">
        <f>SUM(SV_SO_1819_1a!H42,SV_SO_1819_1a!H48)</f>
        <v>13756</v>
      </c>
      <c r="I22" s="88">
        <f>SUM(SV_SO_1819_1a!I42,SV_SO_1819_1a!I48)</f>
        <v>1</v>
      </c>
      <c r="J22" s="102">
        <f>SUM(SV_SO_1819_1a!J42,SV_SO_1819_1a!J48)</f>
        <v>4</v>
      </c>
      <c r="K22" s="90">
        <f>SUM(SV_SO_1819_1a!K42,SV_SO_1819_1a!K48)</f>
        <v>5015</v>
      </c>
      <c r="L22" s="102">
        <f>SUM(SV_SO_1819_1a!L42,SV_SO_1819_1a!L48)</f>
        <v>4757</v>
      </c>
      <c r="M22" s="102">
        <f>SUM(SV_SO_1819_1a!M42,SV_SO_1819_1a!M48)</f>
        <v>1010</v>
      </c>
      <c r="N22" s="102">
        <f>SUM(SV_SO_1819_1a!N42,SV_SO_1819_1a!N48)</f>
        <v>253</v>
      </c>
      <c r="O22" s="88">
        <f>SUM(SV_SO_1819_1a!O42,SV_SO_1819_1a!O48)</f>
        <v>11040</v>
      </c>
      <c r="P22" s="88">
        <f>SUM(I22,B22)</f>
        <v>1</v>
      </c>
      <c r="Q22" s="89">
        <f t="shared" si="2"/>
        <v>7</v>
      </c>
      <c r="R22" s="88">
        <f t="shared" si="2"/>
        <v>10772</v>
      </c>
      <c r="S22" s="88">
        <f t="shared" si="2"/>
        <v>10855</v>
      </c>
      <c r="T22" s="89">
        <f t="shared" si="2"/>
        <v>2507</v>
      </c>
      <c r="U22" s="91">
        <f t="shared" si="2"/>
        <v>654</v>
      </c>
      <c r="V22" s="88">
        <f>SUM(O22,H22)</f>
        <v>24796</v>
      </c>
    </row>
    <row r="23" spans="1:22" s="30" customFormat="1" ht="12.75">
      <c r="A23" s="29" t="s">
        <v>1</v>
      </c>
      <c r="B23" s="97">
        <f>SUM(B19:B22)</f>
        <v>19</v>
      </c>
      <c r="C23" s="98">
        <f aca="true" t="shared" si="3" ref="C23:O23">SUM(C19:C22)</f>
        <v>807</v>
      </c>
      <c r="D23" s="99">
        <f t="shared" si="3"/>
        <v>38039</v>
      </c>
      <c r="E23" s="98">
        <f t="shared" si="3"/>
        <v>15841</v>
      </c>
      <c r="F23" s="98">
        <f t="shared" si="3"/>
        <v>3683</v>
      </c>
      <c r="G23" s="98">
        <f t="shared" si="3"/>
        <v>819</v>
      </c>
      <c r="H23" s="97">
        <f t="shared" si="3"/>
        <v>59208</v>
      </c>
      <c r="I23" s="97">
        <f t="shared" si="3"/>
        <v>14</v>
      </c>
      <c r="J23" s="98">
        <f t="shared" si="3"/>
        <v>796</v>
      </c>
      <c r="K23" s="99">
        <f t="shared" si="3"/>
        <v>43200</v>
      </c>
      <c r="L23" s="98">
        <f t="shared" si="3"/>
        <v>12062</v>
      </c>
      <c r="M23" s="98">
        <f t="shared" si="3"/>
        <v>2302</v>
      </c>
      <c r="N23" s="98">
        <f t="shared" si="3"/>
        <v>494</v>
      </c>
      <c r="O23" s="97">
        <f t="shared" si="3"/>
        <v>58868</v>
      </c>
      <c r="P23" s="97">
        <f>SUM(I23,B23)</f>
        <v>33</v>
      </c>
      <c r="Q23" s="98">
        <f t="shared" si="2"/>
        <v>1603</v>
      </c>
      <c r="R23" s="97">
        <f t="shared" si="2"/>
        <v>81239</v>
      </c>
      <c r="S23" s="97">
        <f t="shared" si="2"/>
        <v>27903</v>
      </c>
      <c r="T23" s="98">
        <f t="shared" si="2"/>
        <v>5985</v>
      </c>
      <c r="U23" s="100">
        <f t="shared" si="2"/>
        <v>1313</v>
      </c>
      <c r="V23" s="97">
        <f>SUM(O23,H23)</f>
        <v>118076</v>
      </c>
    </row>
    <row r="24" spans="1:22" s="1" customFormat="1" ht="12.75">
      <c r="A24" s="172" t="s">
        <v>29</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61</v>
      </c>
      <c r="B25" s="173">
        <f>SUM(B19,B12)</f>
        <v>32</v>
      </c>
      <c r="C25" s="174">
        <f aca="true" t="shared" si="4" ref="C25:V25">SUM(C19,C12)</f>
        <v>1599</v>
      </c>
      <c r="D25" s="175">
        <f t="shared" si="4"/>
        <v>41592</v>
      </c>
      <c r="E25" s="174">
        <f t="shared" si="4"/>
        <v>5153</v>
      </c>
      <c r="F25" s="174">
        <f t="shared" si="4"/>
        <v>602</v>
      </c>
      <c r="G25" s="174">
        <f t="shared" si="4"/>
        <v>51</v>
      </c>
      <c r="H25" s="173">
        <f t="shared" si="4"/>
        <v>49029</v>
      </c>
      <c r="I25" s="173">
        <f t="shared" si="4"/>
        <v>22</v>
      </c>
      <c r="J25" s="174">
        <f t="shared" si="4"/>
        <v>1554</v>
      </c>
      <c r="K25" s="175">
        <f t="shared" si="4"/>
        <v>55999</v>
      </c>
      <c r="L25" s="174">
        <f t="shared" si="4"/>
        <v>4796</v>
      </c>
      <c r="M25" s="174">
        <f t="shared" si="4"/>
        <v>514</v>
      </c>
      <c r="N25" s="174">
        <f t="shared" si="4"/>
        <v>49</v>
      </c>
      <c r="O25" s="173">
        <f t="shared" si="4"/>
        <v>62934</v>
      </c>
      <c r="P25" s="173">
        <f t="shared" si="4"/>
        <v>54</v>
      </c>
      <c r="Q25" s="174">
        <f t="shared" si="4"/>
        <v>3153</v>
      </c>
      <c r="R25" s="173">
        <f t="shared" si="4"/>
        <v>97591</v>
      </c>
      <c r="S25" s="173">
        <f t="shared" si="4"/>
        <v>9949</v>
      </c>
      <c r="T25" s="174">
        <f t="shared" si="4"/>
        <v>1116</v>
      </c>
      <c r="U25" s="176">
        <f t="shared" si="4"/>
        <v>100</v>
      </c>
      <c r="V25" s="173">
        <f t="shared" si="4"/>
        <v>111963</v>
      </c>
    </row>
    <row r="26" spans="1:22" s="1" customFormat="1" ht="12.75">
      <c r="A26" s="212" t="s">
        <v>63</v>
      </c>
      <c r="B26" s="173">
        <f aca="true" t="shared" si="5" ref="B26:Q29">SUM(B20,B13)</f>
        <v>0</v>
      </c>
      <c r="C26" s="174">
        <f t="shared" si="5"/>
        <v>191</v>
      </c>
      <c r="D26" s="175">
        <f t="shared" si="5"/>
        <v>29274</v>
      </c>
      <c r="E26" s="174">
        <f t="shared" si="5"/>
        <v>12093</v>
      </c>
      <c r="F26" s="174">
        <f t="shared" si="5"/>
        <v>2893</v>
      </c>
      <c r="G26" s="174">
        <f t="shared" si="5"/>
        <v>475</v>
      </c>
      <c r="H26" s="173">
        <f t="shared" si="5"/>
        <v>44926</v>
      </c>
      <c r="I26" s="173">
        <f t="shared" si="5"/>
        <v>1</v>
      </c>
      <c r="J26" s="174">
        <f t="shared" si="5"/>
        <v>103</v>
      </c>
      <c r="K26" s="175">
        <f t="shared" si="5"/>
        <v>22914</v>
      </c>
      <c r="L26" s="174">
        <f t="shared" si="5"/>
        <v>8102</v>
      </c>
      <c r="M26" s="174">
        <f t="shared" si="5"/>
        <v>1551</v>
      </c>
      <c r="N26" s="174">
        <f t="shared" si="5"/>
        <v>266</v>
      </c>
      <c r="O26" s="173">
        <f t="shared" si="5"/>
        <v>32937</v>
      </c>
      <c r="P26" s="173">
        <f t="shared" si="5"/>
        <v>1</v>
      </c>
      <c r="Q26" s="174">
        <f t="shared" si="5"/>
        <v>294</v>
      </c>
      <c r="R26" s="173">
        <f aca="true" t="shared" si="6" ref="R26:V27">SUM(R20,R13)</f>
        <v>52188</v>
      </c>
      <c r="S26" s="173">
        <f t="shared" si="6"/>
        <v>20195</v>
      </c>
      <c r="T26" s="174">
        <f t="shared" si="6"/>
        <v>4444</v>
      </c>
      <c r="U26" s="176">
        <f t="shared" si="6"/>
        <v>741</v>
      </c>
      <c r="V26" s="173">
        <f t="shared" si="6"/>
        <v>77863</v>
      </c>
    </row>
    <row r="27" spans="1:22" s="1" customFormat="1" ht="12.75">
      <c r="A27" s="212" t="s">
        <v>62</v>
      </c>
      <c r="B27" s="173">
        <f t="shared" si="5"/>
        <v>0</v>
      </c>
      <c r="C27" s="174">
        <f t="shared" si="5"/>
        <v>28</v>
      </c>
      <c r="D27" s="175">
        <f t="shared" si="5"/>
        <v>1107</v>
      </c>
      <c r="E27" s="174">
        <f t="shared" si="5"/>
        <v>632</v>
      </c>
      <c r="F27" s="174">
        <f t="shared" si="5"/>
        <v>188</v>
      </c>
      <c r="G27" s="174">
        <f t="shared" si="5"/>
        <v>50</v>
      </c>
      <c r="H27" s="173">
        <f t="shared" si="5"/>
        <v>2005</v>
      </c>
      <c r="I27" s="173">
        <f t="shared" si="5"/>
        <v>2</v>
      </c>
      <c r="J27" s="174">
        <f t="shared" si="5"/>
        <v>38</v>
      </c>
      <c r="K27" s="175">
        <f t="shared" si="5"/>
        <v>2577</v>
      </c>
      <c r="L27" s="174">
        <f t="shared" si="5"/>
        <v>899</v>
      </c>
      <c r="M27" s="174">
        <f t="shared" si="5"/>
        <v>187</v>
      </c>
      <c r="N27" s="174">
        <f t="shared" si="5"/>
        <v>41</v>
      </c>
      <c r="O27" s="173">
        <f t="shared" si="5"/>
        <v>3744</v>
      </c>
      <c r="P27" s="173">
        <f t="shared" si="5"/>
        <v>2</v>
      </c>
      <c r="Q27" s="174">
        <f t="shared" si="5"/>
        <v>66</v>
      </c>
      <c r="R27" s="173">
        <f t="shared" si="6"/>
        <v>3684</v>
      </c>
      <c r="S27" s="173">
        <f t="shared" si="6"/>
        <v>1531</v>
      </c>
      <c r="T27" s="174">
        <f t="shared" si="6"/>
        <v>375</v>
      </c>
      <c r="U27" s="176">
        <f t="shared" si="6"/>
        <v>91</v>
      </c>
      <c r="V27" s="173">
        <f t="shared" si="6"/>
        <v>5749</v>
      </c>
    </row>
    <row r="28" spans="1:22" s="1" customFormat="1" ht="12.75">
      <c r="A28" s="212" t="s">
        <v>64</v>
      </c>
      <c r="B28" s="173">
        <f t="shared" si="5"/>
        <v>0</v>
      </c>
      <c r="C28" s="174">
        <f t="shared" si="5"/>
        <v>13</v>
      </c>
      <c r="D28" s="175">
        <f t="shared" si="5"/>
        <v>12077</v>
      </c>
      <c r="E28" s="174">
        <f t="shared" si="5"/>
        <v>12080</v>
      </c>
      <c r="F28" s="174">
        <f t="shared" si="5"/>
        <v>2654</v>
      </c>
      <c r="G28" s="174">
        <f t="shared" si="5"/>
        <v>569</v>
      </c>
      <c r="H28" s="173">
        <f t="shared" si="5"/>
        <v>27393</v>
      </c>
      <c r="I28" s="173">
        <f t="shared" si="5"/>
        <v>1</v>
      </c>
      <c r="J28" s="174">
        <f t="shared" si="5"/>
        <v>8</v>
      </c>
      <c r="K28" s="175">
        <f t="shared" si="5"/>
        <v>10129</v>
      </c>
      <c r="L28" s="174">
        <f t="shared" si="5"/>
        <v>9263</v>
      </c>
      <c r="M28" s="174">
        <f t="shared" si="5"/>
        <v>1669</v>
      </c>
      <c r="N28" s="174">
        <f t="shared" si="5"/>
        <v>342</v>
      </c>
      <c r="O28" s="173">
        <f t="shared" si="5"/>
        <v>21412</v>
      </c>
      <c r="P28" s="173">
        <f t="shared" si="5"/>
        <v>1</v>
      </c>
      <c r="Q28" s="174">
        <f t="shared" si="5"/>
        <v>21</v>
      </c>
      <c r="R28" s="173">
        <f aca="true" t="shared" si="7" ref="R28:V29">SUM(R22,R15)</f>
        <v>22206</v>
      </c>
      <c r="S28" s="173">
        <f t="shared" si="7"/>
        <v>21343</v>
      </c>
      <c r="T28" s="174">
        <f t="shared" si="7"/>
        <v>4323</v>
      </c>
      <c r="U28" s="176">
        <f t="shared" si="7"/>
        <v>911</v>
      </c>
      <c r="V28" s="173">
        <f t="shared" si="7"/>
        <v>48805</v>
      </c>
    </row>
    <row r="29" spans="1:22" s="30" customFormat="1" ht="12.75">
      <c r="A29" s="29" t="s">
        <v>1</v>
      </c>
      <c r="B29" s="97">
        <f t="shared" si="5"/>
        <v>32</v>
      </c>
      <c r="C29" s="98">
        <f t="shared" si="5"/>
        <v>1831</v>
      </c>
      <c r="D29" s="99">
        <f t="shared" si="5"/>
        <v>84050</v>
      </c>
      <c r="E29" s="98">
        <f t="shared" si="5"/>
        <v>29958</v>
      </c>
      <c r="F29" s="98">
        <f t="shared" si="5"/>
        <v>6337</v>
      </c>
      <c r="G29" s="98">
        <f t="shared" si="5"/>
        <v>1145</v>
      </c>
      <c r="H29" s="97">
        <f t="shared" si="5"/>
        <v>123353</v>
      </c>
      <c r="I29" s="97">
        <f t="shared" si="5"/>
        <v>26</v>
      </c>
      <c r="J29" s="98">
        <f t="shared" si="5"/>
        <v>1703</v>
      </c>
      <c r="K29" s="99">
        <f t="shared" si="5"/>
        <v>91619</v>
      </c>
      <c r="L29" s="98">
        <f t="shared" si="5"/>
        <v>23060</v>
      </c>
      <c r="M29" s="98">
        <f t="shared" si="5"/>
        <v>3921</v>
      </c>
      <c r="N29" s="98">
        <f t="shared" si="5"/>
        <v>698</v>
      </c>
      <c r="O29" s="97">
        <f t="shared" si="5"/>
        <v>121027</v>
      </c>
      <c r="P29" s="97">
        <f t="shared" si="5"/>
        <v>58</v>
      </c>
      <c r="Q29" s="98">
        <f t="shared" si="5"/>
        <v>3534</v>
      </c>
      <c r="R29" s="97">
        <f t="shared" si="7"/>
        <v>175669</v>
      </c>
      <c r="S29" s="97">
        <f t="shared" si="7"/>
        <v>53018</v>
      </c>
      <c r="T29" s="98">
        <f t="shared" si="7"/>
        <v>10258</v>
      </c>
      <c r="U29" s="100">
        <f t="shared" si="7"/>
        <v>1843</v>
      </c>
      <c r="V29" s="97">
        <f t="shared" si="7"/>
        <v>244380</v>
      </c>
    </row>
    <row r="30" spans="2:22" s="73" customFormat="1" ht="12.75">
      <c r="B30" s="89"/>
      <c r="C30" s="89"/>
      <c r="D30" s="89"/>
      <c r="E30" s="89"/>
      <c r="F30" s="89"/>
      <c r="G30" s="89"/>
      <c r="H30" s="89"/>
      <c r="I30" s="89"/>
      <c r="J30" s="89"/>
      <c r="K30" s="89"/>
      <c r="L30" s="89"/>
      <c r="M30" s="89"/>
      <c r="N30" s="89"/>
      <c r="O30" s="89"/>
      <c r="P30" s="89"/>
      <c r="Q30" s="89"/>
      <c r="R30" s="89"/>
      <c r="S30" s="89"/>
      <c r="T30" s="89"/>
      <c r="U30" s="89"/>
      <c r="V30" s="89"/>
    </row>
    <row r="31" spans="2:22" s="73" customFormat="1" ht="12.75">
      <c r="B31" s="89"/>
      <c r="C31" s="89"/>
      <c r="D31" s="89"/>
      <c r="E31" s="89"/>
      <c r="F31" s="89"/>
      <c r="G31" s="89"/>
      <c r="H31" s="89"/>
      <c r="I31" s="89"/>
      <c r="J31" s="89"/>
      <c r="K31" s="89"/>
      <c r="L31" s="89"/>
      <c r="M31" s="89"/>
      <c r="N31" s="89"/>
      <c r="O31" s="89"/>
      <c r="P31" s="89"/>
      <c r="Q31" s="89"/>
      <c r="R31" s="89"/>
      <c r="S31" s="89"/>
      <c r="T31" s="89"/>
      <c r="U31" s="89"/>
      <c r="V31" s="89"/>
    </row>
    <row r="32" spans="2:22" s="73" customFormat="1" ht="12.75">
      <c r="B32" s="89"/>
      <c r="C32" s="89"/>
      <c r="D32" s="89"/>
      <c r="E32" s="89"/>
      <c r="F32" s="89"/>
      <c r="G32" s="89"/>
      <c r="H32" s="89"/>
      <c r="I32" s="89"/>
      <c r="J32" s="89"/>
      <c r="K32" s="89"/>
      <c r="L32" s="89"/>
      <c r="M32" s="89"/>
      <c r="N32" s="89"/>
      <c r="O32" s="89"/>
      <c r="P32" s="89"/>
      <c r="Q32" s="89"/>
      <c r="R32" s="89"/>
      <c r="S32" s="89"/>
      <c r="T32" s="89"/>
      <c r="U32" s="89"/>
      <c r="V32" s="89"/>
    </row>
    <row r="33" spans="2:22" s="73" customFormat="1" ht="12.75">
      <c r="B33" s="89"/>
      <c r="C33" s="89"/>
      <c r="D33" s="89"/>
      <c r="E33" s="89"/>
      <c r="F33" s="89"/>
      <c r="G33" s="89"/>
      <c r="H33" s="89"/>
      <c r="I33" s="89"/>
      <c r="J33" s="89"/>
      <c r="K33" s="89"/>
      <c r="L33" s="89"/>
      <c r="M33" s="89"/>
      <c r="N33" s="89"/>
      <c r="O33" s="89"/>
      <c r="P33" s="89"/>
      <c r="Q33" s="89"/>
      <c r="R33" s="89"/>
      <c r="S33" s="89"/>
      <c r="T33" s="89"/>
      <c r="U33" s="89"/>
      <c r="V33" s="89"/>
    </row>
    <row r="34" spans="2:22" s="73" customFormat="1" ht="12.75">
      <c r="B34" s="89"/>
      <c r="C34" s="89"/>
      <c r="D34" s="89"/>
      <c r="E34" s="89"/>
      <c r="F34" s="89"/>
      <c r="G34" s="89"/>
      <c r="H34" s="89"/>
      <c r="I34" s="89"/>
      <c r="J34" s="89"/>
      <c r="K34" s="89"/>
      <c r="L34" s="89"/>
      <c r="M34" s="89"/>
      <c r="N34" s="89"/>
      <c r="O34" s="89"/>
      <c r="P34" s="89"/>
      <c r="Q34" s="89"/>
      <c r="R34" s="89"/>
      <c r="S34" s="89"/>
      <c r="T34" s="89"/>
      <c r="U34" s="89"/>
      <c r="V34" s="89"/>
    </row>
    <row r="35" spans="2:22" s="73" customFormat="1" ht="12.75">
      <c r="B35" s="89"/>
      <c r="C35" s="89"/>
      <c r="D35" s="89"/>
      <c r="E35" s="89"/>
      <c r="F35" s="89"/>
      <c r="G35" s="89"/>
      <c r="H35" s="89"/>
      <c r="I35" s="89"/>
      <c r="J35" s="89"/>
      <c r="K35" s="89"/>
      <c r="L35" s="89"/>
      <c r="M35" s="89"/>
      <c r="N35" s="89"/>
      <c r="O35" s="89"/>
      <c r="P35" s="89"/>
      <c r="Q35" s="89"/>
      <c r="R35" s="89"/>
      <c r="S35" s="89"/>
      <c r="T35" s="89"/>
      <c r="U35" s="89"/>
      <c r="V35" s="89"/>
    </row>
    <row r="36" spans="2:22" s="73" customFormat="1" ht="12.75">
      <c r="B36" s="89"/>
      <c r="C36" s="89"/>
      <c r="D36" s="89"/>
      <c r="E36" s="89"/>
      <c r="F36" s="89"/>
      <c r="G36" s="89"/>
      <c r="H36" s="89"/>
      <c r="I36" s="89"/>
      <c r="J36" s="89"/>
      <c r="K36" s="89"/>
      <c r="L36" s="89"/>
      <c r="M36" s="89"/>
      <c r="N36" s="89"/>
      <c r="O36" s="89"/>
      <c r="P36" s="89"/>
      <c r="Q36" s="89"/>
      <c r="R36" s="89"/>
      <c r="S36" s="89"/>
      <c r="T36" s="89"/>
      <c r="U36" s="89"/>
      <c r="V36" s="89"/>
    </row>
    <row r="37" spans="2:22" s="73" customFormat="1" ht="12.75">
      <c r="B37" s="89"/>
      <c r="C37" s="89"/>
      <c r="D37" s="89"/>
      <c r="E37" s="89"/>
      <c r="F37" s="89"/>
      <c r="G37" s="89"/>
      <c r="H37" s="89"/>
      <c r="I37" s="89"/>
      <c r="J37" s="89"/>
      <c r="K37" s="89"/>
      <c r="L37" s="89"/>
      <c r="M37" s="89"/>
      <c r="N37" s="89"/>
      <c r="O37" s="89"/>
      <c r="P37" s="89"/>
      <c r="Q37" s="89"/>
      <c r="R37" s="89"/>
      <c r="S37" s="89"/>
      <c r="T37" s="89"/>
      <c r="U37" s="89"/>
      <c r="V37" s="89"/>
    </row>
    <row r="38" spans="2:22" s="73" customFormat="1" ht="12.75">
      <c r="B38" s="89"/>
      <c r="C38" s="89"/>
      <c r="D38" s="89"/>
      <c r="E38" s="89"/>
      <c r="F38" s="89"/>
      <c r="G38" s="89"/>
      <c r="H38" s="89"/>
      <c r="I38" s="89"/>
      <c r="J38" s="89"/>
      <c r="K38" s="89"/>
      <c r="L38" s="89"/>
      <c r="M38" s="89"/>
      <c r="N38" s="89"/>
      <c r="O38" s="89"/>
      <c r="P38" s="89"/>
      <c r="Q38" s="89"/>
      <c r="R38" s="89"/>
      <c r="S38" s="89"/>
      <c r="T38" s="89"/>
      <c r="U38" s="89"/>
      <c r="V38" s="89"/>
    </row>
    <row r="39" spans="2:22" s="73" customFormat="1" ht="12.75">
      <c r="B39" s="89"/>
      <c r="C39" s="89"/>
      <c r="D39" s="89"/>
      <c r="E39" s="89"/>
      <c r="F39" s="89"/>
      <c r="G39" s="89"/>
      <c r="H39" s="89"/>
      <c r="I39" s="89"/>
      <c r="J39" s="89"/>
      <c r="K39" s="89"/>
      <c r="L39" s="89"/>
      <c r="M39" s="89"/>
      <c r="N39" s="89"/>
      <c r="O39" s="89"/>
      <c r="P39" s="89"/>
      <c r="Q39" s="89"/>
      <c r="R39" s="89"/>
      <c r="S39" s="89"/>
      <c r="T39" s="89"/>
      <c r="U39" s="89"/>
      <c r="V39" s="89"/>
    </row>
    <row r="40" spans="2:22" s="73" customFormat="1" ht="12.75">
      <c r="B40" s="89"/>
      <c r="C40" s="89"/>
      <c r="D40" s="89"/>
      <c r="E40" s="89"/>
      <c r="F40" s="89"/>
      <c r="G40" s="89"/>
      <c r="H40" s="89"/>
      <c r="I40" s="89"/>
      <c r="J40" s="89"/>
      <c r="K40" s="89"/>
      <c r="L40" s="89"/>
      <c r="M40" s="89"/>
      <c r="N40" s="89"/>
      <c r="O40" s="89"/>
      <c r="P40" s="89"/>
      <c r="Q40" s="89"/>
      <c r="R40" s="89"/>
      <c r="S40" s="89"/>
      <c r="T40" s="89"/>
      <c r="U40" s="89"/>
      <c r="V40" s="89"/>
    </row>
    <row r="41" spans="2:22" s="73" customFormat="1" ht="12.75">
      <c r="B41" s="89"/>
      <c r="C41" s="89"/>
      <c r="D41" s="89"/>
      <c r="E41" s="89"/>
      <c r="F41" s="89"/>
      <c r="G41" s="89"/>
      <c r="H41" s="89"/>
      <c r="I41" s="89"/>
      <c r="J41" s="89"/>
      <c r="K41" s="89"/>
      <c r="L41" s="89"/>
      <c r="M41" s="89"/>
      <c r="N41" s="89"/>
      <c r="O41" s="89"/>
      <c r="P41" s="89"/>
      <c r="Q41" s="89"/>
      <c r="R41" s="89"/>
      <c r="S41" s="89"/>
      <c r="T41" s="89"/>
      <c r="U41" s="89"/>
      <c r="V41" s="89"/>
    </row>
    <row r="42" spans="2:22" s="73" customFormat="1" ht="12.75">
      <c r="B42" s="89"/>
      <c r="C42" s="89"/>
      <c r="D42" s="89"/>
      <c r="E42" s="89"/>
      <c r="F42" s="89"/>
      <c r="G42" s="89"/>
      <c r="H42" s="89"/>
      <c r="I42" s="89"/>
      <c r="J42" s="89"/>
      <c r="K42" s="89"/>
      <c r="L42" s="89"/>
      <c r="M42" s="89"/>
      <c r="N42" s="89"/>
      <c r="O42" s="89"/>
      <c r="P42" s="89"/>
      <c r="Q42" s="89"/>
      <c r="R42" s="89"/>
      <c r="S42" s="89"/>
      <c r="T42" s="89"/>
      <c r="U42" s="89"/>
      <c r="V42" s="89"/>
    </row>
    <row r="43" spans="1:22" ht="12.75">
      <c r="A43" s="30" t="s">
        <v>72</v>
      </c>
      <c r="C43" s="74"/>
      <c r="V43" s="89"/>
    </row>
    <row r="44" spans="1:22" ht="12.75">
      <c r="A44" s="223" t="s">
        <v>5</v>
      </c>
      <c r="B44" s="223"/>
      <c r="C44" s="223"/>
      <c r="D44" s="223"/>
      <c r="E44" s="223"/>
      <c r="F44" s="223"/>
      <c r="G44" s="223"/>
      <c r="H44" s="223"/>
      <c r="I44" s="223"/>
      <c r="J44" s="223"/>
      <c r="K44" s="223"/>
      <c r="L44" s="223"/>
      <c r="M44" s="223"/>
      <c r="N44" s="223"/>
      <c r="O44" s="223"/>
      <c r="P44" s="223"/>
      <c r="Q44" s="223"/>
      <c r="R44" s="223"/>
      <c r="S44" s="223"/>
      <c r="T44" s="223"/>
      <c r="U44" s="223"/>
      <c r="V44" s="223"/>
    </row>
    <row r="45" spans="1:22" ht="12.75">
      <c r="A45" s="223" t="s">
        <v>50</v>
      </c>
      <c r="B45" s="223"/>
      <c r="C45" s="223"/>
      <c r="D45" s="223"/>
      <c r="E45" s="223"/>
      <c r="F45" s="223"/>
      <c r="G45" s="223"/>
      <c r="H45" s="223"/>
      <c r="I45" s="223"/>
      <c r="J45" s="223"/>
      <c r="K45" s="223"/>
      <c r="L45" s="223"/>
      <c r="M45" s="223"/>
      <c r="N45" s="223"/>
      <c r="O45" s="223"/>
      <c r="P45" s="223"/>
      <c r="Q45" s="223"/>
      <c r="R45" s="223"/>
      <c r="S45" s="223"/>
      <c r="T45" s="223"/>
      <c r="U45" s="223"/>
      <c r="V45" s="223"/>
    </row>
    <row r="46" spans="1:22" s="2" customFormat="1" ht="12.75">
      <c r="A46" s="224" t="s">
        <v>26</v>
      </c>
      <c r="B46" s="224"/>
      <c r="C46" s="224"/>
      <c r="D46" s="224"/>
      <c r="E46" s="224"/>
      <c r="F46" s="224"/>
      <c r="G46" s="224"/>
      <c r="H46" s="224"/>
      <c r="I46" s="224"/>
      <c r="J46" s="224"/>
      <c r="K46" s="224"/>
      <c r="L46" s="224"/>
      <c r="M46" s="224"/>
      <c r="N46" s="224"/>
      <c r="O46" s="224"/>
      <c r="P46" s="224"/>
      <c r="Q46" s="224"/>
      <c r="R46" s="224"/>
      <c r="S46" s="224"/>
      <c r="T46" s="224"/>
      <c r="U46" s="224"/>
      <c r="V46" s="224"/>
    </row>
    <row r="47" spans="1:22" s="2" customFormat="1" ht="12.75">
      <c r="A47" s="72"/>
      <c r="B47" s="72"/>
      <c r="C47" s="72"/>
      <c r="D47" s="72"/>
      <c r="E47" s="72"/>
      <c r="F47" s="72"/>
      <c r="G47" s="72"/>
      <c r="H47" s="72"/>
      <c r="I47" s="72"/>
      <c r="J47" s="72"/>
      <c r="K47" s="72"/>
      <c r="L47" s="72"/>
      <c r="M47" s="72"/>
      <c r="N47" s="72"/>
      <c r="O47" s="72"/>
      <c r="P47" s="72"/>
      <c r="Q47" s="72"/>
      <c r="R47" s="72"/>
      <c r="S47" s="72"/>
      <c r="T47" s="72"/>
      <c r="U47" s="72"/>
      <c r="V47" s="72"/>
    </row>
    <row r="48" spans="1:22" ht="12.75">
      <c r="A48" s="223" t="s">
        <v>21</v>
      </c>
      <c r="B48" s="223"/>
      <c r="C48" s="223"/>
      <c r="D48" s="223"/>
      <c r="E48" s="223"/>
      <c r="F48" s="223"/>
      <c r="G48" s="223"/>
      <c r="H48" s="223"/>
      <c r="I48" s="223"/>
      <c r="J48" s="223"/>
      <c r="K48" s="223"/>
      <c r="L48" s="223"/>
      <c r="M48" s="223"/>
      <c r="N48" s="223"/>
      <c r="O48" s="223"/>
      <c r="P48" s="223"/>
      <c r="Q48" s="223"/>
      <c r="R48" s="223"/>
      <c r="S48" s="223"/>
      <c r="T48" s="223"/>
      <c r="U48" s="223"/>
      <c r="V48" s="223"/>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5"/>
      <c r="B50" s="217" t="s">
        <v>30</v>
      </c>
      <c r="C50" s="218"/>
      <c r="D50" s="218"/>
      <c r="E50" s="218"/>
      <c r="F50" s="218"/>
      <c r="G50" s="218"/>
      <c r="H50" s="219"/>
      <c r="I50" s="217" t="s">
        <v>31</v>
      </c>
      <c r="J50" s="218"/>
      <c r="K50" s="218"/>
      <c r="L50" s="218"/>
      <c r="M50" s="218"/>
      <c r="N50" s="218"/>
      <c r="O50" s="219"/>
      <c r="P50" s="217" t="s">
        <v>1</v>
      </c>
      <c r="Q50" s="218"/>
      <c r="R50" s="218"/>
      <c r="S50" s="218"/>
      <c r="T50" s="218"/>
      <c r="U50" s="218"/>
      <c r="V50" s="218"/>
    </row>
    <row r="51" spans="2:22" ht="12.75">
      <c r="B51" s="233" t="s">
        <v>32</v>
      </c>
      <c r="C51" s="234"/>
      <c r="D51" s="76" t="s">
        <v>33</v>
      </c>
      <c r="E51" s="234" t="s">
        <v>34</v>
      </c>
      <c r="F51" s="234"/>
      <c r="G51" s="234"/>
      <c r="H51" s="77" t="s">
        <v>1</v>
      </c>
      <c r="I51" s="233" t="s">
        <v>32</v>
      </c>
      <c r="J51" s="235"/>
      <c r="K51" s="73" t="s">
        <v>33</v>
      </c>
      <c r="L51" s="233" t="s">
        <v>34</v>
      </c>
      <c r="M51" s="234"/>
      <c r="N51" s="234"/>
      <c r="O51" s="77" t="s">
        <v>1</v>
      </c>
      <c r="P51" s="233" t="s">
        <v>32</v>
      </c>
      <c r="Q51" s="235"/>
      <c r="R51" s="73" t="s">
        <v>33</v>
      </c>
      <c r="S51" s="233" t="s">
        <v>34</v>
      </c>
      <c r="T51" s="234"/>
      <c r="U51" s="234"/>
      <c r="V51" s="77" t="s">
        <v>1</v>
      </c>
    </row>
    <row r="52" spans="1:22" ht="12.75">
      <c r="A52" s="168" t="s">
        <v>35</v>
      </c>
      <c r="B52" s="169" t="s">
        <v>36</v>
      </c>
      <c r="C52" s="168">
        <v>1</v>
      </c>
      <c r="D52" s="170" t="s">
        <v>37</v>
      </c>
      <c r="E52" s="168" t="s">
        <v>38</v>
      </c>
      <c r="F52" s="168" t="s">
        <v>39</v>
      </c>
      <c r="G52" s="168" t="s">
        <v>40</v>
      </c>
      <c r="H52" s="171"/>
      <c r="I52" s="169" t="s">
        <v>36</v>
      </c>
      <c r="J52" s="168">
        <v>1</v>
      </c>
      <c r="K52" s="170" t="s">
        <v>37</v>
      </c>
      <c r="L52" s="168" t="s">
        <v>38</v>
      </c>
      <c r="M52" s="168" t="s">
        <v>39</v>
      </c>
      <c r="N52" s="168" t="s">
        <v>40</v>
      </c>
      <c r="O52" s="171"/>
      <c r="P52" s="169" t="s">
        <v>36</v>
      </c>
      <c r="Q52" s="168">
        <v>1</v>
      </c>
      <c r="R52" s="170" t="s">
        <v>37</v>
      </c>
      <c r="S52" s="168" t="s">
        <v>38</v>
      </c>
      <c r="T52" s="168" t="s">
        <v>39</v>
      </c>
      <c r="U52" s="168" t="s">
        <v>40</v>
      </c>
      <c r="V52" s="171"/>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61</v>
      </c>
      <c r="B54" s="88">
        <f>SUM(SV_SO_1819_1a!B90,SV_SO_1819_1a!B96)</f>
        <v>0</v>
      </c>
      <c r="C54" s="89">
        <f>SUM(SV_SO_1819_1a!C90,SV_SO_1819_1a!C96)</f>
        <v>26</v>
      </c>
      <c r="D54" s="90">
        <f>SUM(SV_SO_1819_1a!D90,SV_SO_1819_1a!D96)</f>
        <v>753</v>
      </c>
      <c r="E54" s="89">
        <f>SUM(SV_SO_1819_1a!E90,SV_SO_1819_1a!E96)</f>
        <v>447</v>
      </c>
      <c r="F54" s="89">
        <f>SUM(SV_SO_1819_1a!F90,SV_SO_1819_1a!F96)</f>
        <v>146</v>
      </c>
      <c r="G54" s="89">
        <f>SUM(SV_SO_1819_1a!G90,SV_SO_1819_1a!G96)</f>
        <v>25</v>
      </c>
      <c r="H54" s="88">
        <f>SUM(SV_SO_1819_1a!H90,SV_SO_1819_1a!H96)</f>
        <v>1397</v>
      </c>
      <c r="I54" s="88">
        <f>SUM(SV_SO_1819_1a!I90,SV_SO_1819_1a!I96)</f>
        <v>1</v>
      </c>
      <c r="J54" s="89">
        <f>SUM(SV_SO_1819_1a!J90,SV_SO_1819_1a!J96)</f>
        <v>24</v>
      </c>
      <c r="K54" s="90">
        <f>SUM(SV_SO_1819_1a!K90,SV_SO_1819_1a!K96)</f>
        <v>1042</v>
      </c>
      <c r="L54" s="89">
        <f>SUM(SV_SO_1819_1a!L90,SV_SO_1819_1a!L96)</f>
        <v>652</v>
      </c>
      <c r="M54" s="89">
        <f>SUM(SV_SO_1819_1a!M90,SV_SO_1819_1a!M96)</f>
        <v>204</v>
      </c>
      <c r="N54" s="89">
        <f>SUM(SV_SO_1819_1a!N90,SV_SO_1819_1a!N96)</f>
        <v>30</v>
      </c>
      <c r="O54" s="88">
        <f>SUM(SV_SO_1819_1a!O90,SV_SO_1819_1a!O96)</f>
        <v>1953</v>
      </c>
      <c r="P54" s="88">
        <f>SUM(I54,B54)</f>
        <v>1</v>
      </c>
      <c r="Q54" s="89">
        <f aca="true" t="shared" si="8" ref="Q54:U58">SUM(J54,C54)</f>
        <v>50</v>
      </c>
      <c r="R54" s="88">
        <f t="shared" si="8"/>
        <v>1795</v>
      </c>
      <c r="S54" s="88">
        <f t="shared" si="8"/>
        <v>1099</v>
      </c>
      <c r="T54" s="89">
        <f t="shared" si="8"/>
        <v>350</v>
      </c>
      <c r="U54" s="89">
        <f t="shared" si="8"/>
        <v>55</v>
      </c>
      <c r="V54" s="88">
        <f>SUM(O54,H54)</f>
        <v>3350</v>
      </c>
    </row>
    <row r="55" spans="1:22" ht="12.75">
      <c r="A55" s="212" t="s">
        <v>63</v>
      </c>
      <c r="B55" s="88">
        <f>SUM(SV_SO_1819_1a!B91,SV_SO_1819_1a!B97)</f>
        <v>0</v>
      </c>
      <c r="C55" s="102">
        <f>SUM(SV_SO_1819_1a!C91,SV_SO_1819_1a!C97)</f>
        <v>2</v>
      </c>
      <c r="D55" s="90">
        <f>SUM(SV_SO_1819_1a!D91,SV_SO_1819_1a!D97)</f>
        <v>501</v>
      </c>
      <c r="E55" s="102">
        <f>SUM(SV_SO_1819_1a!E91,SV_SO_1819_1a!E97)</f>
        <v>648</v>
      </c>
      <c r="F55" s="102">
        <f>SUM(SV_SO_1819_1a!F91,SV_SO_1819_1a!F97)</f>
        <v>365</v>
      </c>
      <c r="G55" s="102">
        <f>SUM(SV_SO_1819_1a!G91,SV_SO_1819_1a!G97)</f>
        <v>99</v>
      </c>
      <c r="H55" s="88">
        <f>SUM(SV_SO_1819_1a!H91,SV_SO_1819_1a!H97)</f>
        <v>1615</v>
      </c>
      <c r="I55" s="88">
        <f>SUM(SV_SO_1819_1a!I91,SV_SO_1819_1a!I97)</f>
        <v>0</v>
      </c>
      <c r="J55" s="102">
        <f>SUM(SV_SO_1819_1a!J91,SV_SO_1819_1a!J97)</f>
        <v>1</v>
      </c>
      <c r="K55" s="90">
        <f>SUM(SV_SO_1819_1a!K91,SV_SO_1819_1a!K97)</f>
        <v>462</v>
      </c>
      <c r="L55" s="102">
        <f>SUM(SV_SO_1819_1a!L91,SV_SO_1819_1a!L97)</f>
        <v>528</v>
      </c>
      <c r="M55" s="102">
        <f>SUM(SV_SO_1819_1a!M91,SV_SO_1819_1a!M97)</f>
        <v>298</v>
      </c>
      <c r="N55" s="102">
        <f>SUM(SV_SO_1819_1a!N91,SV_SO_1819_1a!N97)</f>
        <v>82</v>
      </c>
      <c r="O55" s="88">
        <f>SUM(SV_SO_1819_1a!O91,SV_SO_1819_1a!O97)</f>
        <v>1371</v>
      </c>
      <c r="P55" s="88">
        <f>SUM(I55,B55)</f>
        <v>0</v>
      </c>
      <c r="Q55" s="89">
        <f t="shared" si="8"/>
        <v>3</v>
      </c>
      <c r="R55" s="88">
        <f t="shared" si="8"/>
        <v>963</v>
      </c>
      <c r="S55" s="88">
        <f t="shared" si="8"/>
        <v>1176</v>
      </c>
      <c r="T55" s="89">
        <f t="shared" si="8"/>
        <v>663</v>
      </c>
      <c r="U55" s="89">
        <f t="shared" si="8"/>
        <v>181</v>
      </c>
      <c r="V55" s="88">
        <f>SUM(O55,H55)</f>
        <v>2986</v>
      </c>
    </row>
    <row r="56" spans="1:22" ht="12.75">
      <c r="A56" s="212" t="s">
        <v>62</v>
      </c>
      <c r="B56" s="88">
        <f>SUM(SV_SO_1819_1a!B92,SV_SO_1819_1a!B98)</f>
        <v>0</v>
      </c>
      <c r="C56" s="102">
        <f>SUM(SV_SO_1819_1a!C92,SV_SO_1819_1a!C98)</f>
        <v>0</v>
      </c>
      <c r="D56" s="90">
        <f>SUM(SV_SO_1819_1a!D92,SV_SO_1819_1a!D98)</f>
        <v>16</v>
      </c>
      <c r="E56" s="102">
        <f>SUM(SV_SO_1819_1a!E92,SV_SO_1819_1a!E98)</f>
        <v>26</v>
      </c>
      <c r="F56" s="102">
        <f>SUM(SV_SO_1819_1a!F92,SV_SO_1819_1a!F98)</f>
        <v>8</v>
      </c>
      <c r="G56" s="102">
        <f>SUM(SV_SO_1819_1a!G92,SV_SO_1819_1a!G98)</f>
        <v>8</v>
      </c>
      <c r="H56" s="88">
        <f>SUM(SV_SO_1819_1a!H92,SV_SO_1819_1a!H98)</f>
        <v>58</v>
      </c>
      <c r="I56" s="88">
        <f>SUM(SV_SO_1819_1a!I92,SV_SO_1819_1a!I98)</f>
        <v>0</v>
      </c>
      <c r="J56" s="102">
        <f>SUM(SV_SO_1819_1a!J92,SV_SO_1819_1a!J98)</f>
        <v>1</v>
      </c>
      <c r="K56" s="90">
        <f>SUM(SV_SO_1819_1a!K92,SV_SO_1819_1a!K98)</f>
        <v>50</v>
      </c>
      <c r="L56" s="102">
        <f>SUM(SV_SO_1819_1a!L92,SV_SO_1819_1a!L98)</f>
        <v>53</v>
      </c>
      <c r="M56" s="102">
        <f>SUM(SV_SO_1819_1a!M92,SV_SO_1819_1a!M98)</f>
        <v>18</v>
      </c>
      <c r="N56" s="102">
        <f>SUM(SV_SO_1819_1a!N92,SV_SO_1819_1a!N98)</f>
        <v>5</v>
      </c>
      <c r="O56" s="88">
        <f>SUM(SV_SO_1819_1a!O92,SV_SO_1819_1a!O98)</f>
        <v>127</v>
      </c>
      <c r="P56" s="88">
        <f>SUM(I56,B56)</f>
        <v>0</v>
      </c>
      <c r="Q56" s="89">
        <f t="shared" si="8"/>
        <v>1</v>
      </c>
      <c r="R56" s="88">
        <f t="shared" si="8"/>
        <v>66</v>
      </c>
      <c r="S56" s="88">
        <f t="shared" si="8"/>
        <v>79</v>
      </c>
      <c r="T56" s="89">
        <f t="shared" si="8"/>
        <v>26</v>
      </c>
      <c r="U56" s="89">
        <f t="shared" si="8"/>
        <v>13</v>
      </c>
      <c r="V56" s="88">
        <f>SUM(O56,H56)</f>
        <v>185</v>
      </c>
    </row>
    <row r="57" spans="1:22" ht="12.75">
      <c r="A57" s="212" t="s">
        <v>64</v>
      </c>
      <c r="B57" s="88">
        <f>SUM(SV_SO_1819_1a!B93,SV_SO_1819_1a!B99)</f>
        <v>0</v>
      </c>
      <c r="C57" s="102">
        <f>SUM(SV_SO_1819_1a!C93,SV_SO_1819_1a!C99)</f>
        <v>2</v>
      </c>
      <c r="D57" s="90">
        <f>SUM(SV_SO_1819_1a!D93,SV_SO_1819_1a!D99)</f>
        <v>686</v>
      </c>
      <c r="E57" s="102">
        <f>SUM(SV_SO_1819_1a!E93,SV_SO_1819_1a!E99)</f>
        <v>1319</v>
      </c>
      <c r="F57" s="102">
        <f>SUM(SV_SO_1819_1a!F93,SV_SO_1819_1a!F99)</f>
        <v>565</v>
      </c>
      <c r="G57" s="102">
        <f>SUM(SV_SO_1819_1a!G93,SV_SO_1819_1a!G99)</f>
        <v>186</v>
      </c>
      <c r="H57" s="88">
        <f>SUM(SV_SO_1819_1a!H93,SV_SO_1819_1a!H99)</f>
        <v>2758</v>
      </c>
      <c r="I57" s="88">
        <f>SUM(SV_SO_1819_1a!I93,SV_SO_1819_1a!I99)</f>
        <v>0</v>
      </c>
      <c r="J57" s="102">
        <f>SUM(SV_SO_1819_1a!J93,SV_SO_1819_1a!J99)</f>
        <v>3</v>
      </c>
      <c r="K57" s="90">
        <f>SUM(SV_SO_1819_1a!K93,SV_SO_1819_1a!K99)</f>
        <v>475</v>
      </c>
      <c r="L57" s="102">
        <f>SUM(SV_SO_1819_1a!L93,SV_SO_1819_1a!L99)</f>
        <v>908</v>
      </c>
      <c r="M57" s="102">
        <f>SUM(SV_SO_1819_1a!M93,SV_SO_1819_1a!M99)</f>
        <v>318</v>
      </c>
      <c r="N57" s="102">
        <f>SUM(SV_SO_1819_1a!N93,SV_SO_1819_1a!N99)</f>
        <v>126</v>
      </c>
      <c r="O57" s="88">
        <f>SUM(SV_SO_1819_1a!O93,SV_SO_1819_1a!O99)</f>
        <v>1830</v>
      </c>
      <c r="P57" s="88">
        <f>SUM(I57,B57)</f>
        <v>0</v>
      </c>
      <c r="Q57" s="89">
        <f t="shared" si="8"/>
        <v>5</v>
      </c>
      <c r="R57" s="88">
        <f t="shared" si="8"/>
        <v>1161</v>
      </c>
      <c r="S57" s="88">
        <f t="shared" si="8"/>
        <v>2227</v>
      </c>
      <c r="T57" s="89">
        <f t="shared" si="8"/>
        <v>883</v>
      </c>
      <c r="U57" s="89">
        <f t="shared" si="8"/>
        <v>312</v>
      </c>
      <c r="V57" s="88">
        <f>SUM(O57,H57)</f>
        <v>4588</v>
      </c>
    </row>
    <row r="58" spans="1:22" s="29" customFormat="1" ht="12.75">
      <c r="A58" s="29" t="s">
        <v>1</v>
      </c>
      <c r="B58" s="92">
        <f aca="true" t="shared" si="9" ref="B58:O58">SUM(B54:B57)</f>
        <v>0</v>
      </c>
      <c r="C58" s="93">
        <f t="shared" si="9"/>
        <v>30</v>
      </c>
      <c r="D58" s="94">
        <f t="shared" si="9"/>
        <v>1956</v>
      </c>
      <c r="E58" s="93">
        <f t="shared" si="9"/>
        <v>2440</v>
      </c>
      <c r="F58" s="93">
        <f t="shared" si="9"/>
        <v>1084</v>
      </c>
      <c r="G58" s="93">
        <f t="shared" si="9"/>
        <v>318</v>
      </c>
      <c r="H58" s="92">
        <f t="shared" si="9"/>
        <v>5828</v>
      </c>
      <c r="I58" s="92">
        <f t="shared" si="9"/>
        <v>1</v>
      </c>
      <c r="J58" s="93">
        <f t="shared" si="9"/>
        <v>29</v>
      </c>
      <c r="K58" s="94">
        <f t="shared" si="9"/>
        <v>2029</v>
      </c>
      <c r="L58" s="93">
        <f t="shared" si="9"/>
        <v>2141</v>
      </c>
      <c r="M58" s="93">
        <f t="shared" si="9"/>
        <v>838</v>
      </c>
      <c r="N58" s="93">
        <f t="shared" si="9"/>
        <v>243</v>
      </c>
      <c r="O58" s="92">
        <f t="shared" si="9"/>
        <v>5281</v>
      </c>
      <c r="P58" s="92">
        <f>SUM(I58,B58)</f>
        <v>1</v>
      </c>
      <c r="Q58" s="93">
        <f t="shared" si="8"/>
        <v>59</v>
      </c>
      <c r="R58" s="92">
        <f t="shared" si="8"/>
        <v>3985</v>
      </c>
      <c r="S58" s="92">
        <f t="shared" si="8"/>
        <v>4581</v>
      </c>
      <c r="T58" s="93">
        <f t="shared" si="8"/>
        <v>1922</v>
      </c>
      <c r="U58" s="93">
        <f t="shared" si="8"/>
        <v>561</v>
      </c>
      <c r="V58" s="92">
        <f>SUM(O58,H58)</f>
        <v>11109</v>
      </c>
    </row>
    <row r="59" spans="1:22" s="30" customFormat="1" ht="9.75" customHeight="1">
      <c r="A59" s="73"/>
      <c r="B59" s="103"/>
      <c r="C59" s="104"/>
      <c r="D59" s="105"/>
      <c r="E59" s="104"/>
      <c r="F59" s="104"/>
      <c r="G59" s="104"/>
      <c r="H59" s="103"/>
      <c r="I59" s="103"/>
      <c r="J59" s="104"/>
      <c r="K59" s="105"/>
      <c r="L59" s="104"/>
      <c r="M59" s="104"/>
      <c r="N59" s="104"/>
      <c r="O59" s="103"/>
      <c r="P59" s="103"/>
      <c r="Q59" s="104"/>
      <c r="R59" s="103"/>
      <c r="S59" s="103"/>
      <c r="T59" s="104"/>
      <c r="U59" s="104"/>
      <c r="V59" s="103"/>
    </row>
    <row r="60" spans="1:22" s="30" customFormat="1" ht="12.75">
      <c r="A60" s="30" t="s">
        <v>18</v>
      </c>
      <c r="B60" s="103"/>
      <c r="C60" s="104"/>
      <c r="D60" s="105"/>
      <c r="E60" s="104"/>
      <c r="F60" s="104"/>
      <c r="G60" s="104"/>
      <c r="H60" s="103"/>
      <c r="I60" s="103"/>
      <c r="J60" s="104"/>
      <c r="K60" s="105"/>
      <c r="L60" s="104"/>
      <c r="M60" s="104"/>
      <c r="N60" s="104"/>
      <c r="O60" s="103"/>
      <c r="P60" s="103"/>
      <c r="Q60" s="104"/>
      <c r="R60" s="103"/>
      <c r="S60" s="103"/>
      <c r="T60" s="104"/>
      <c r="U60" s="104"/>
      <c r="V60" s="103"/>
    </row>
    <row r="61" spans="1:22" ht="12.75">
      <c r="A61" s="212" t="s">
        <v>61</v>
      </c>
      <c r="B61" s="88">
        <f>SUM(SV_SO_1819_1a!B111,SV_SO_1819_1a!B105)</f>
        <v>1</v>
      </c>
      <c r="C61" s="89">
        <f>SUM(SV_SO_1819_1a!C111,SV_SO_1819_1a!C105)</f>
        <v>13</v>
      </c>
      <c r="D61" s="90">
        <f>SUM(SV_SO_1819_1a!D111,SV_SO_1819_1a!D105)</f>
        <v>430</v>
      </c>
      <c r="E61" s="89">
        <f>SUM(SV_SO_1819_1a!E111,SV_SO_1819_1a!E105)</f>
        <v>290</v>
      </c>
      <c r="F61" s="89">
        <f>SUM(SV_SO_1819_1a!F111,SV_SO_1819_1a!F105)</f>
        <v>128</v>
      </c>
      <c r="G61" s="89">
        <f>SUM(SV_SO_1819_1a!G111,SV_SO_1819_1a!G105)</f>
        <v>35</v>
      </c>
      <c r="H61" s="88">
        <f>SUM(SV_SO_1819_1a!H111,SV_SO_1819_1a!H105)</f>
        <v>897</v>
      </c>
      <c r="I61" s="88">
        <f>SUM(SV_SO_1819_1a!I111,SV_SO_1819_1a!I105)</f>
        <v>0</v>
      </c>
      <c r="J61" s="89">
        <f>SUM(SV_SO_1819_1a!J111,SV_SO_1819_1a!J105)</f>
        <v>16</v>
      </c>
      <c r="K61" s="90">
        <f>SUM(SV_SO_1819_1a!K111,SV_SO_1819_1a!K105)</f>
        <v>669</v>
      </c>
      <c r="L61" s="89">
        <f>SUM(SV_SO_1819_1a!L111,SV_SO_1819_1a!L105)</f>
        <v>398</v>
      </c>
      <c r="M61" s="89">
        <f>SUM(SV_SO_1819_1a!M111,SV_SO_1819_1a!M105)</f>
        <v>168</v>
      </c>
      <c r="N61" s="89">
        <f>SUM(SV_SO_1819_1a!N111,SV_SO_1819_1a!N105)</f>
        <v>31</v>
      </c>
      <c r="O61" s="88">
        <f>SUM(SV_SO_1819_1a!O111,SV_SO_1819_1a!O105)</f>
        <v>1282</v>
      </c>
      <c r="P61" s="88">
        <f>SUM(I61,B61)</f>
        <v>1</v>
      </c>
      <c r="Q61" s="89">
        <f aca="true" t="shared" si="10" ref="Q61:U65">SUM(J61,C61)</f>
        <v>29</v>
      </c>
      <c r="R61" s="88">
        <f t="shared" si="10"/>
        <v>1099</v>
      </c>
      <c r="S61" s="88">
        <f t="shared" si="10"/>
        <v>688</v>
      </c>
      <c r="T61" s="89">
        <f t="shared" si="10"/>
        <v>296</v>
      </c>
      <c r="U61" s="89">
        <f t="shared" si="10"/>
        <v>66</v>
      </c>
      <c r="V61" s="88">
        <f>SUM(O61,H61)</f>
        <v>2179</v>
      </c>
    </row>
    <row r="62" spans="1:22" ht="12.75">
      <c r="A62" s="212" t="s">
        <v>63</v>
      </c>
      <c r="B62" s="88">
        <f>SUM(SV_SO_1819_1a!B112,SV_SO_1819_1a!B106)</f>
        <v>1</v>
      </c>
      <c r="C62" s="102">
        <f>SUM(SV_SO_1819_1a!C112,SV_SO_1819_1a!C106)</f>
        <v>2</v>
      </c>
      <c r="D62" s="90">
        <f>SUM(SV_SO_1819_1a!D112,SV_SO_1819_1a!D106)</f>
        <v>337</v>
      </c>
      <c r="E62" s="102">
        <f>SUM(SV_SO_1819_1a!E112,SV_SO_1819_1a!E106)</f>
        <v>515</v>
      </c>
      <c r="F62" s="102">
        <f>SUM(SV_SO_1819_1a!F112,SV_SO_1819_1a!F106)</f>
        <v>371</v>
      </c>
      <c r="G62" s="102">
        <f>SUM(SV_SO_1819_1a!G112,SV_SO_1819_1a!G106)</f>
        <v>140</v>
      </c>
      <c r="H62" s="88">
        <f>SUM(SV_SO_1819_1a!H112,SV_SO_1819_1a!H106)</f>
        <v>1366</v>
      </c>
      <c r="I62" s="88">
        <f>SUM(SV_SO_1819_1a!I112,SV_SO_1819_1a!I106)</f>
        <v>0</v>
      </c>
      <c r="J62" s="102">
        <f>SUM(SV_SO_1819_1a!J112,SV_SO_1819_1a!J106)</f>
        <v>2</v>
      </c>
      <c r="K62" s="90">
        <f>SUM(SV_SO_1819_1a!K112,SV_SO_1819_1a!K106)</f>
        <v>345</v>
      </c>
      <c r="L62" s="102">
        <f>SUM(SV_SO_1819_1a!L112,SV_SO_1819_1a!L106)</f>
        <v>462</v>
      </c>
      <c r="M62" s="102">
        <f>SUM(SV_SO_1819_1a!M112,SV_SO_1819_1a!M106)</f>
        <v>297</v>
      </c>
      <c r="N62" s="102">
        <f>SUM(SV_SO_1819_1a!N112,SV_SO_1819_1a!N106)</f>
        <v>106</v>
      </c>
      <c r="O62" s="88">
        <f>SUM(SV_SO_1819_1a!O112,SV_SO_1819_1a!O106)</f>
        <v>1212</v>
      </c>
      <c r="P62" s="88">
        <f>SUM(I62,B62)</f>
        <v>1</v>
      </c>
      <c r="Q62" s="89">
        <f t="shared" si="10"/>
        <v>4</v>
      </c>
      <c r="R62" s="88">
        <f t="shared" si="10"/>
        <v>682</v>
      </c>
      <c r="S62" s="88">
        <f t="shared" si="10"/>
        <v>977</v>
      </c>
      <c r="T62" s="89">
        <f t="shared" si="10"/>
        <v>668</v>
      </c>
      <c r="U62" s="89">
        <f t="shared" si="10"/>
        <v>246</v>
      </c>
      <c r="V62" s="88">
        <f>SUM(O62,H62)</f>
        <v>2578</v>
      </c>
    </row>
    <row r="63" spans="1:22" ht="12.75">
      <c r="A63" s="212" t="s">
        <v>62</v>
      </c>
      <c r="B63" s="88">
        <f>SUM(SV_SO_1819_1a!B113,SV_SO_1819_1a!B107)</f>
        <v>0</v>
      </c>
      <c r="C63" s="102">
        <f>SUM(SV_SO_1819_1a!C113,SV_SO_1819_1a!C107)</f>
        <v>0</v>
      </c>
      <c r="D63" s="90">
        <f>SUM(SV_SO_1819_1a!D113,SV_SO_1819_1a!D107)</f>
        <v>13</v>
      </c>
      <c r="E63" s="102">
        <f>SUM(SV_SO_1819_1a!E113,SV_SO_1819_1a!E107)</f>
        <v>33</v>
      </c>
      <c r="F63" s="102">
        <f>SUM(SV_SO_1819_1a!F113,SV_SO_1819_1a!F107)</f>
        <v>17</v>
      </c>
      <c r="G63" s="102">
        <f>SUM(SV_SO_1819_1a!G113,SV_SO_1819_1a!G107)</f>
        <v>6</v>
      </c>
      <c r="H63" s="88">
        <f>SUM(SV_SO_1819_1a!H113,SV_SO_1819_1a!H107)</f>
        <v>69</v>
      </c>
      <c r="I63" s="88">
        <f>SUM(SV_SO_1819_1a!I113,SV_SO_1819_1a!I107)</f>
        <v>0</v>
      </c>
      <c r="J63" s="102">
        <f>SUM(SV_SO_1819_1a!J113,SV_SO_1819_1a!J107)</f>
        <v>2</v>
      </c>
      <c r="K63" s="90">
        <f>SUM(SV_SO_1819_1a!K113,SV_SO_1819_1a!K107)</f>
        <v>49</v>
      </c>
      <c r="L63" s="102">
        <f>SUM(SV_SO_1819_1a!L113,SV_SO_1819_1a!L107)</f>
        <v>65</v>
      </c>
      <c r="M63" s="102">
        <f>SUM(SV_SO_1819_1a!M113,SV_SO_1819_1a!M107)</f>
        <v>44</v>
      </c>
      <c r="N63" s="102">
        <f>SUM(SV_SO_1819_1a!N113,SV_SO_1819_1a!N107)</f>
        <v>10</v>
      </c>
      <c r="O63" s="88">
        <f>SUM(SV_SO_1819_1a!O113,SV_SO_1819_1a!O107)</f>
        <v>170</v>
      </c>
      <c r="P63" s="88">
        <f>SUM(I63,B63)</f>
        <v>0</v>
      </c>
      <c r="Q63" s="89">
        <f t="shared" si="10"/>
        <v>2</v>
      </c>
      <c r="R63" s="88">
        <f t="shared" si="10"/>
        <v>62</v>
      </c>
      <c r="S63" s="88">
        <f t="shared" si="10"/>
        <v>98</v>
      </c>
      <c r="T63" s="89">
        <f t="shared" si="10"/>
        <v>61</v>
      </c>
      <c r="U63" s="89">
        <f t="shared" si="10"/>
        <v>16</v>
      </c>
      <c r="V63" s="88">
        <f>SUM(O63,H63)</f>
        <v>239</v>
      </c>
    </row>
    <row r="64" spans="1:22" ht="12.75">
      <c r="A64" s="212" t="s">
        <v>64</v>
      </c>
      <c r="B64" s="88">
        <f>SUM(SV_SO_1819_1a!B114,SV_SO_1819_1a!B108)</f>
        <v>0</v>
      </c>
      <c r="C64" s="102">
        <f>SUM(SV_SO_1819_1a!C114,SV_SO_1819_1a!C108)</f>
        <v>3</v>
      </c>
      <c r="D64" s="90">
        <f>SUM(SV_SO_1819_1a!D114,SV_SO_1819_1a!D108)</f>
        <v>424</v>
      </c>
      <c r="E64" s="102">
        <f>SUM(SV_SO_1819_1a!E114,SV_SO_1819_1a!E108)</f>
        <v>929</v>
      </c>
      <c r="F64" s="102">
        <f>SUM(SV_SO_1819_1a!F114,SV_SO_1819_1a!F108)</f>
        <v>523</v>
      </c>
      <c r="G64" s="102">
        <f>SUM(SV_SO_1819_1a!G114,SV_SO_1819_1a!G108)</f>
        <v>292</v>
      </c>
      <c r="H64" s="88">
        <f>SUM(SV_SO_1819_1a!H114,SV_SO_1819_1a!H108)</f>
        <v>2171</v>
      </c>
      <c r="I64" s="88">
        <f>SUM(SV_SO_1819_1a!I114,SV_SO_1819_1a!I108)</f>
        <v>0</v>
      </c>
      <c r="J64" s="102">
        <f>SUM(SV_SO_1819_1a!J114,SV_SO_1819_1a!J108)</f>
        <v>4</v>
      </c>
      <c r="K64" s="90">
        <f>SUM(SV_SO_1819_1a!K114,SV_SO_1819_1a!K108)</f>
        <v>348</v>
      </c>
      <c r="L64" s="102">
        <f>SUM(SV_SO_1819_1a!L114,SV_SO_1819_1a!L108)</f>
        <v>687</v>
      </c>
      <c r="M64" s="102">
        <f>SUM(SV_SO_1819_1a!M114,SV_SO_1819_1a!M108)</f>
        <v>377</v>
      </c>
      <c r="N64" s="102">
        <f>SUM(SV_SO_1819_1a!N114,SV_SO_1819_1a!N108)</f>
        <v>179</v>
      </c>
      <c r="O64" s="88">
        <f>SUM(SV_SO_1819_1a!O114,SV_SO_1819_1a!O108)</f>
        <v>1595</v>
      </c>
      <c r="P64" s="88">
        <f>SUM(I64,B64)</f>
        <v>0</v>
      </c>
      <c r="Q64" s="89">
        <f t="shared" si="10"/>
        <v>7</v>
      </c>
      <c r="R64" s="88">
        <f t="shared" si="10"/>
        <v>772</v>
      </c>
      <c r="S64" s="88">
        <f t="shared" si="10"/>
        <v>1616</v>
      </c>
      <c r="T64" s="89">
        <f t="shared" si="10"/>
        <v>900</v>
      </c>
      <c r="U64" s="89">
        <f t="shared" si="10"/>
        <v>471</v>
      </c>
      <c r="V64" s="88">
        <f>SUM(O64,H64)</f>
        <v>3766</v>
      </c>
    </row>
    <row r="65" spans="1:22" s="110" customFormat="1" ht="12.75">
      <c r="A65" s="29" t="s">
        <v>1</v>
      </c>
      <c r="B65" s="92">
        <f aca="true" t="shared" si="11" ref="B65:O65">SUM(B61:B64)</f>
        <v>2</v>
      </c>
      <c r="C65" s="93">
        <f t="shared" si="11"/>
        <v>18</v>
      </c>
      <c r="D65" s="94">
        <f t="shared" si="11"/>
        <v>1204</v>
      </c>
      <c r="E65" s="93">
        <f t="shared" si="11"/>
        <v>1767</v>
      </c>
      <c r="F65" s="93">
        <f t="shared" si="11"/>
        <v>1039</v>
      </c>
      <c r="G65" s="93">
        <f t="shared" si="11"/>
        <v>473</v>
      </c>
      <c r="H65" s="92">
        <f t="shared" si="11"/>
        <v>4503</v>
      </c>
      <c r="I65" s="92">
        <f t="shared" si="11"/>
        <v>0</v>
      </c>
      <c r="J65" s="93">
        <f t="shared" si="11"/>
        <v>24</v>
      </c>
      <c r="K65" s="94">
        <f t="shared" si="11"/>
        <v>1411</v>
      </c>
      <c r="L65" s="93">
        <f t="shared" si="11"/>
        <v>1612</v>
      </c>
      <c r="M65" s="93">
        <f t="shared" si="11"/>
        <v>886</v>
      </c>
      <c r="N65" s="93">
        <f t="shared" si="11"/>
        <v>326</v>
      </c>
      <c r="O65" s="92">
        <f t="shared" si="11"/>
        <v>4259</v>
      </c>
      <c r="P65" s="92">
        <f>SUM(I65,B65)</f>
        <v>2</v>
      </c>
      <c r="Q65" s="93">
        <f t="shared" si="10"/>
        <v>42</v>
      </c>
      <c r="R65" s="92">
        <f t="shared" si="10"/>
        <v>2615</v>
      </c>
      <c r="S65" s="92">
        <f t="shared" si="10"/>
        <v>3379</v>
      </c>
      <c r="T65" s="93">
        <f t="shared" si="10"/>
        <v>1925</v>
      </c>
      <c r="U65" s="93">
        <f t="shared" si="10"/>
        <v>799</v>
      </c>
      <c r="V65" s="92">
        <f>SUM(O65,H65)</f>
        <v>8762</v>
      </c>
    </row>
    <row r="66" spans="1:22" ht="12.75">
      <c r="A66" s="177" t="s">
        <v>29</v>
      </c>
      <c r="B66" s="178"/>
      <c r="C66" s="179"/>
      <c r="D66" s="180"/>
      <c r="E66" s="179"/>
      <c r="F66" s="179"/>
      <c r="G66" s="179"/>
      <c r="H66" s="178"/>
      <c r="I66" s="178"/>
      <c r="J66" s="179"/>
      <c r="K66" s="180"/>
      <c r="L66" s="179"/>
      <c r="M66" s="179"/>
      <c r="N66" s="179"/>
      <c r="O66" s="178"/>
      <c r="P66" s="178"/>
      <c r="Q66" s="179"/>
      <c r="R66" s="178"/>
      <c r="S66" s="178"/>
      <c r="T66" s="179"/>
      <c r="U66" s="179"/>
      <c r="V66" s="178"/>
    </row>
    <row r="67" spans="1:22" s="73" customFormat="1" ht="12.75">
      <c r="A67" s="212" t="s">
        <v>61</v>
      </c>
      <c r="B67" s="88">
        <f>SUM(B61,B54)</f>
        <v>1</v>
      </c>
      <c r="C67" s="89">
        <f aca="true" t="shared" si="12" ref="C67:V67">SUM(C61,C54)</f>
        <v>39</v>
      </c>
      <c r="D67" s="90">
        <f t="shared" si="12"/>
        <v>1183</v>
      </c>
      <c r="E67" s="89">
        <f t="shared" si="12"/>
        <v>737</v>
      </c>
      <c r="F67" s="89">
        <f t="shared" si="12"/>
        <v>274</v>
      </c>
      <c r="G67" s="89">
        <f t="shared" si="12"/>
        <v>60</v>
      </c>
      <c r="H67" s="88">
        <f t="shared" si="12"/>
        <v>2294</v>
      </c>
      <c r="I67" s="88">
        <f t="shared" si="12"/>
        <v>1</v>
      </c>
      <c r="J67" s="89">
        <f t="shared" si="12"/>
        <v>40</v>
      </c>
      <c r="K67" s="90">
        <f t="shared" si="12"/>
        <v>1711</v>
      </c>
      <c r="L67" s="89">
        <f t="shared" si="12"/>
        <v>1050</v>
      </c>
      <c r="M67" s="89">
        <f t="shared" si="12"/>
        <v>372</v>
      </c>
      <c r="N67" s="89">
        <f t="shared" si="12"/>
        <v>61</v>
      </c>
      <c r="O67" s="88">
        <f t="shared" si="12"/>
        <v>3235</v>
      </c>
      <c r="P67" s="88">
        <f t="shared" si="12"/>
        <v>2</v>
      </c>
      <c r="Q67" s="89">
        <f t="shared" si="12"/>
        <v>79</v>
      </c>
      <c r="R67" s="88">
        <f t="shared" si="12"/>
        <v>2894</v>
      </c>
      <c r="S67" s="88">
        <f t="shared" si="12"/>
        <v>1787</v>
      </c>
      <c r="T67" s="89">
        <f t="shared" si="12"/>
        <v>646</v>
      </c>
      <c r="U67" s="89">
        <f t="shared" si="12"/>
        <v>121</v>
      </c>
      <c r="V67" s="88">
        <f t="shared" si="12"/>
        <v>5529</v>
      </c>
    </row>
    <row r="68" spans="1:22" ht="12.75">
      <c r="A68" s="212" t="s">
        <v>63</v>
      </c>
      <c r="B68" s="88">
        <f aca="true" t="shared" si="13" ref="B68:Q71">SUM(B62,B55)</f>
        <v>1</v>
      </c>
      <c r="C68" s="102">
        <f t="shared" si="13"/>
        <v>4</v>
      </c>
      <c r="D68" s="90">
        <f t="shared" si="13"/>
        <v>838</v>
      </c>
      <c r="E68" s="102">
        <f t="shared" si="13"/>
        <v>1163</v>
      </c>
      <c r="F68" s="102">
        <f t="shared" si="13"/>
        <v>736</v>
      </c>
      <c r="G68" s="102">
        <f t="shared" si="13"/>
        <v>239</v>
      </c>
      <c r="H68" s="88">
        <f t="shared" si="13"/>
        <v>2981</v>
      </c>
      <c r="I68" s="88">
        <f t="shared" si="13"/>
        <v>0</v>
      </c>
      <c r="J68" s="102">
        <f t="shared" si="13"/>
        <v>3</v>
      </c>
      <c r="K68" s="90">
        <f t="shared" si="13"/>
        <v>807</v>
      </c>
      <c r="L68" s="102">
        <f t="shared" si="13"/>
        <v>990</v>
      </c>
      <c r="M68" s="102">
        <f t="shared" si="13"/>
        <v>595</v>
      </c>
      <c r="N68" s="102">
        <f t="shared" si="13"/>
        <v>188</v>
      </c>
      <c r="O68" s="88">
        <f t="shared" si="13"/>
        <v>2583</v>
      </c>
      <c r="P68" s="88">
        <f t="shared" si="13"/>
        <v>1</v>
      </c>
      <c r="Q68" s="89">
        <f t="shared" si="13"/>
        <v>7</v>
      </c>
      <c r="R68" s="88">
        <f aca="true" t="shared" si="14" ref="R68:V69">SUM(R62,R55)</f>
        <v>1645</v>
      </c>
      <c r="S68" s="88">
        <f t="shared" si="14"/>
        <v>2153</v>
      </c>
      <c r="T68" s="89">
        <f t="shared" si="14"/>
        <v>1331</v>
      </c>
      <c r="U68" s="89">
        <f t="shared" si="14"/>
        <v>427</v>
      </c>
      <c r="V68" s="88">
        <f t="shared" si="14"/>
        <v>5564</v>
      </c>
    </row>
    <row r="69" spans="1:22" ht="12.75">
      <c r="A69" s="212" t="s">
        <v>62</v>
      </c>
      <c r="B69" s="88">
        <f t="shared" si="13"/>
        <v>0</v>
      </c>
      <c r="C69" s="102">
        <f t="shared" si="13"/>
        <v>0</v>
      </c>
      <c r="D69" s="90">
        <f t="shared" si="13"/>
        <v>29</v>
      </c>
      <c r="E69" s="102">
        <f t="shared" si="13"/>
        <v>59</v>
      </c>
      <c r="F69" s="102">
        <f t="shared" si="13"/>
        <v>25</v>
      </c>
      <c r="G69" s="102">
        <f t="shared" si="13"/>
        <v>14</v>
      </c>
      <c r="H69" s="88">
        <f t="shared" si="13"/>
        <v>127</v>
      </c>
      <c r="I69" s="88">
        <f t="shared" si="13"/>
        <v>0</v>
      </c>
      <c r="J69" s="102">
        <f t="shared" si="13"/>
        <v>3</v>
      </c>
      <c r="K69" s="90">
        <f t="shared" si="13"/>
        <v>99</v>
      </c>
      <c r="L69" s="102">
        <f t="shared" si="13"/>
        <v>118</v>
      </c>
      <c r="M69" s="102">
        <f t="shared" si="13"/>
        <v>62</v>
      </c>
      <c r="N69" s="102">
        <f t="shared" si="13"/>
        <v>15</v>
      </c>
      <c r="O69" s="88">
        <f t="shared" si="13"/>
        <v>297</v>
      </c>
      <c r="P69" s="88">
        <f t="shared" si="13"/>
        <v>0</v>
      </c>
      <c r="Q69" s="89">
        <f t="shared" si="13"/>
        <v>3</v>
      </c>
      <c r="R69" s="88">
        <f t="shared" si="14"/>
        <v>128</v>
      </c>
      <c r="S69" s="88">
        <f t="shared" si="14"/>
        <v>177</v>
      </c>
      <c r="T69" s="89">
        <f t="shared" si="14"/>
        <v>87</v>
      </c>
      <c r="U69" s="89">
        <f t="shared" si="14"/>
        <v>29</v>
      </c>
      <c r="V69" s="88">
        <f t="shared" si="14"/>
        <v>424</v>
      </c>
    </row>
    <row r="70" spans="1:22" ht="12.75">
      <c r="A70" s="212" t="s">
        <v>64</v>
      </c>
      <c r="B70" s="88">
        <f t="shared" si="13"/>
        <v>0</v>
      </c>
      <c r="C70" s="102">
        <f t="shared" si="13"/>
        <v>5</v>
      </c>
      <c r="D70" s="90">
        <f t="shared" si="13"/>
        <v>1110</v>
      </c>
      <c r="E70" s="102">
        <f t="shared" si="13"/>
        <v>2248</v>
      </c>
      <c r="F70" s="102">
        <f t="shared" si="13"/>
        <v>1088</v>
      </c>
      <c r="G70" s="102">
        <f t="shared" si="13"/>
        <v>478</v>
      </c>
      <c r="H70" s="88">
        <f t="shared" si="13"/>
        <v>4929</v>
      </c>
      <c r="I70" s="88">
        <f t="shared" si="13"/>
        <v>0</v>
      </c>
      <c r="J70" s="102">
        <f t="shared" si="13"/>
        <v>7</v>
      </c>
      <c r="K70" s="90">
        <f t="shared" si="13"/>
        <v>823</v>
      </c>
      <c r="L70" s="102">
        <f t="shared" si="13"/>
        <v>1595</v>
      </c>
      <c r="M70" s="102">
        <f t="shared" si="13"/>
        <v>695</v>
      </c>
      <c r="N70" s="102">
        <f t="shared" si="13"/>
        <v>305</v>
      </c>
      <c r="O70" s="88">
        <f t="shared" si="13"/>
        <v>3425</v>
      </c>
      <c r="P70" s="88">
        <f t="shared" si="13"/>
        <v>0</v>
      </c>
      <c r="Q70" s="89">
        <f t="shared" si="13"/>
        <v>12</v>
      </c>
      <c r="R70" s="88">
        <f aca="true" t="shared" si="15" ref="R70:V71">SUM(R64,R57)</f>
        <v>1933</v>
      </c>
      <c r="S70" s="88">
        <f t="shared" si="15"/>
        <v>3843</v>
      </c>
      <c r="T70" s="89">
        <f t="shared" si="15"/>
        <v>1783</v>
      </c>
      <c r="U70" s="89">
        <f t="shared" si="15"/>
        <v>783</v>
      </c>
      <c r="V70" s="88">
        <f t="shared" si="15"/>
        <v>8354</v>
      </c>
    </row>
    <row r="71" spans="1:22" s="60" customFormat="1" ht="12.75">
      <c r="A71" s="29" t="s">
        <v>1</v>
      </c>
      <c r="B71" s="97">
        <f t="shared" si="13"/>
        <v>2</v>
      </c>
      <c r="C71" s="93">
        <f t="shared" si="13"/>
        <v>48</v>
      </c>
      <c r="D71" s="94">
        <f t="shared" si="13"/>
        <v>3160</v>
      </c>
      <c r="E71" s="93">
        <f t="shared" si="13"/>
        <v>4207</v>
      </c>
      <c r="F71" s="93">
        <f t="shared" si="13"/>
        <v>2123</v>
      </c>
      <c r="G71" s="93">
        <f t="shared" si="13"/>
        <v>791</v>
      </c>
      <c r="H71" s="92">
        <f t="shared" si="13"/>
        <v>10331</v>
      </c>
      <c r="I71" s="92">
        <f t="shared" si="13"/>
        <v>1</v>
      </c>
      <c r="J71" s="93">
        <f t="shared" si="13"/>
        <v>53</v>
      </c>
      <c r="K71" s="94">
        <f t="shared" si="13"/>
        <v>3440</v>
      </c>
      <c r="L71" s="93">
        <f t="shared" si="13"/>
        <v>3753</v>
      </c>
      <c r="M71" s="93">
        <f t="shared" si="13"/>
        <v>1724</v>
      </c>
      <c r="N71" s="93">
        <f t="shared" si="13"/>
        <v>569</v>
      </c>
      <c r="O71" s="92">
        <f t="shared" si="13"/>
        <v>9540</v>
      </c>
      <c r="P71" s="92">
        <f t="shared" si="13"/>
        <v>3</v>
      </c>
      <c r="Q71" s="93">
        <f t="shared" si="13"/>
        <v>101</v>
      </c>
      <c r="R71" s="92">
        <f t="shared" si="15"/>
        <v>6600</v>
      </c>
      <c r="S71" s="92">
        <f t="shared" si="15"/>
        <v>7960</v>
      </c>
      <c r="T71" s="93">
        <f t="shared" si="15"/>
        <v>3847</v>
      </c>
      <c r="U71" s="93">
        <f t="shared" si="15"/>
        <v>1360</v>
      </c>
      <c r="V71" s="92">
        <f t="shared" si="15"/>
        <v>19871</v>
      </c>
    </row>
    <row r="72" spans="1:22" s="30" customFormat="1" ht="15" customHeight="1">
      <c r="A72" s="29"/>
      <c r="B72" s="104"/>
      <c r="C72" s="104"/>
      <c r="D72" s="104"/>
      <c r="E72" s="104"/>
      <c r="F72" s="104"/>
      <c r="G72" s="104"/>
      <c r="H72" s="104"/>
      <c r="I72" s="104"/>
      <c r="J72" s="104"/>
      <c r="K72" s="104"/>
      <c r="L72" s="104"/>
      <c r="M72" s="104"/>
      <c r="N72" s="104"/>
      <c r="O72" s="104"/>
      <c r="P72" s="104"/>
      <c r="Q72" s="104"/>
      <c r="R72" s="104"/>
      <c r="S72" s="104"/>
      <c r="T72" s="104"/>
      <c r="U72" s="104"/>
      <c r="V72" s="104"/>
    </row>
    <row r="73" spans="1:22" s="30" customFormat="1" ht="15" customHeight="1">
      <c r="A73" s="29"/>
      <c r="B73" s="104"/>
      <c r="C73" s="104"/>
      <c r="D73" s="104"/>
      <c r="E73" s="104"/>
      <c r="F73" s="104"/>
      <c r="G73" s="104"/>
      <c r="H73" s="104"/>
      <c r="I73" s="104"/>
      <c r="J73" s="104"/>
      <c r="K73" s="104"/>
      <c r="L73" s="104"/>
      <c r="M73" s="104"/>
      <c r="N73" s="104"/>
      <c r="O73" s="104"/>
      <c r="P73" s="104"/>
      <c r="Q73" s="104"/>
      <c r="R73" s="104"/>
      <c r="S73" s="104"/>
      <c r="T73" s="104"/>
      <c r="U73" s="104"/>
      <c r="V73" s="104"/>
    </row>
    <row r="74" spans="1:22" s="30" customFormat="1" ht="15" customHeight="1">
      <c r="A74" s="29"/>
      <c r="B74" s="104"/>
      <c r="C74" s="104"/>
      <c r="D74" s="104"/>
      <c r="E74" s="104"/>
      <c r="F74" s="104"/>
      <c r="G74" s="104"/>
      <c r="H74" s="104"/>
      <c r="I74" s="104"/>
      <c r="J74" s="104"/>
      <c r="K74" s="104"/>
      <c r="L74" s="104"/>
      <c r="M74" s="104"/>
      <c r="N74" s="104"/>
      <c r="O74" s="104"/>
      <c r="P74" s="104"/>
      <c r="Q74" s="104"/>
      <c r="R74" s="104"/>
      <c r="S74" s="104"/>
      <c r="T74" s="104"/>
      <c r="U74" s="104"/>
      <c r="V74" s="104"/>
    </row>
    <row r="75" spans="1:22" s="30" customFormat="1" ht="15" customHeight="1">
      <c r="A75" s="29"/>
      <c r="B75" s="104"/>
      <c r="C75" s="104"/>
      <c r="D75" s="104"/>
      <c r="E75" s="104"/>
      <c r="F75" s="104"/>
      <c r="G75" s="104"/>
      <c r="H75" s="104"/>
      <c r="I75" s="104"/>
      <c r="J75" s="104"/>
      <c r="K75" s="104"/>
      <c r="L75" s="104"/>
      <c r="M75" s="104"/>
      <c r="N75" s="104"/>
      <c r="O75" s="104"/>
      <c r="P75" s="104"/>
      <c r="Q75" s="104"/>
      <c r="R75" s="104"/>
      <c r="S75" s="104"/>
      <c r="T75" s="104"/>
      <c r="U75" s="104"/>
      <c r="V75" s="104"/>
    </row>
    <row r="76" spans="1:22" s="30" customFormat="1" ht="15" customHeight="1">
      <c r="A76" s="29"/>
      <c r="B76" s="104"/>
      <c r="C76" s="104"/>
      <c r="D76" s="104"/>
      <c r="E76" s="104"/>
      <c r="F76" s="104"/>
      <c r="G76" s="104"/>
      <c r="H76" s="104"/>
      <c r="I76" s="104"/>
      <c r="J76" s="104"/>
      <c r="K76" s="104"/>
      <c r="L76" s="104"/>
      <c r="M76" s="104"/>
      <c r="N76" s="104"/>
      <c r="O76" s="104"/>
      <c r="P76" s="104"/>
      <c r="Q76" s="104"/>
      <c r="R76" s="104"/>
      <c r="S76" s="104"/>
      <c r="T76" s="104"/>
      <c r="U76" s="104"/>
      <c r="V76" s="104"/>
    </row>
    <row r="77" spans="1:22" s="30" customFormat="1" ht="15" customHeight="1">
      <c r="A77" s="29"/>
      <c r="B77" s="104"/>
      <c r="C77" s="104"/>
      <c r="D77" s="104"/>
      <c r="E77" s="104"/>
      <c r="F77" s="104"/>
      <c r="G77" s="104"/>
      <c r="H77" s="104"/>
      <c r="I77" s="104"/>
      <c r="J77" s="104"/>
      <c r="K77" s="104"/>
      <c r="L77" s="104"/>
      <c r="M77" s="104"/>
      <c r="N77" s="104"/>
      <c r="O77" s="104"/>
      <c r="P77" s="104"/>
      <c r="Q77" s="104"/>
      <c r="R77" s="104"/>
      <c r="S77" s="104"/>
      <c r="T77" s="104"/>
      <c r="U77" s="104"/>
      <c r="V77" s="104"/>
    </row>
    <row r="78" spans="1:22" s="30" customFormat="1" ht="15" customHeight="1">
      <c r="A78" s="29"/>
      <c r="B78" s="104"/>
      <c r="C78" s="104"/>
      <c r="D78" s="104"/>
      <c r="E78" s="104"/>
      <c r="F78" s="104"/>
      <c r="G78" s="104"/>
      <c r="H78" s="104"/>
      <c r="I78" s="104"/>
      <c r="J78" s="104"/>
      <c r="K78" s="104"/>
      <c r="L78" s="104"/>
      <c r="M78" s="104"/>
      <c r="N78" s="104"/>
      <c r="O78" s="104"/>
      <c r="P78" s="104"/>
      <c r="Q78" s="104"/>
      <c r="R78" s="104"/>
      <c r="S78" s="104"/>
      <c r="T78" s="104"/>
      <c r="U78" s="104"/>
      <c r="V78" s="104"/>
    </row>
    <row r="79" spans="1:22" s="30" customFormat="1" ht="15" customHeight="1">
      <c r="A79" s="29"/>
      <c r="B79" s="104"/>
      <c r="C79" s="104"/>
      <c r="D79" s="104"/>
      <c r="E79" s="104"/>
      <c r="F79" s="104"/>
      <c r="G79" s="104"/>
      <c r="H79" s="104"/>
      <c r="I79" s="104"/>
      <c r="J79" s="104"/>
      <c r="K79" s="104"/>
      <c r="L79" s="104"/>
      <c r="M79" s="104"/>
      <c r="N79" s="104"/>
      <c r="O79" s="104"/>
      <c r="P79" s="104"/>
      <c r="Q79" s="104"/>
      <c r="R79" s="104"/>
      <c r="S79" s="104"/>
      <c r="T79" s="104"/>
      <c r="U79" s="104"/>
      <c r="V79" s="104"/>
    </row>
    <row r="80" spans="1:22" s="30" customFormat="1" ht="15" customHeight="1">
      <c r="A80" s="29"/>
      <c r="B80" s="104"/>
      <c r="C80" s="104"/>
      <c r="D80" s="104"/>
      <c r="E80" s="104"/>
      <c r="F80" s="104"/>
      <c r="G80" s="104"/>
      <c r="H80" s="104"/>
      <c r="I80" s="104"/>
      <c r="J80" s="104"/>
      <c r="K80" s="104"/>
      <c r="L80" s="104"/>
      <c r="M80" s="104"/>
      <c r="N80" s="104"/>
      <c r="O80" s="104"/>
      <c r="P80" s="104"/>
      <c r="Q80" s="104"/>
      <c r="R80" s="104"/>
      <c r="S80" s="104"/>
      <c r="T80" s="104"/>
      <c r="U80" s="104"/>
      <c r="V80" s="104"/>
    </row>
    <row r="81" spans="1:22" s="30" customFormat="1" ht="15" customHeight="1">
      <c r="A81" s="29"/>
      <c r="B81" s="104"/>
      <c r="C81" s="104"/>
      <c r="D81" s="104"/>
      <c r="E81" s="104"/>
      <c r="F81" s="104"/>
      <c r="G81" s="104"/>
      <c r="H81" s="104"/>
      <c r="I81" s="104"/>
      <c r="J81" s="104"/>
      <c r="K81" s="104"/>
      <c r="L81" s="104"/>
      <c r="M81" s="104"/>
      <c r="N81" s="104"/>
      <c r="O81" s="104"/>
      <c r="P81" s="104"/>
      <c r="Q81" s="104"/>
      <c r="R81" s="104"/>
      <c r="S81" s="104"/>
      <c r="T81" s="104"/>
      <c r="U81" s="104"/>
      <c r="V81" s="104"/>
    </row>
    <row r="82" spans="1:22" s="30" customFormat="1" ht="15" customHeight="1">
      <c r="A82" s="29"/>
      <c r="B82" s="104"/>
      <c r="C82" s="104"/>
      <c r="D82" s="104"/>
      <c r="E82" s="104"/>
      <c r="F82" s="104"/>
      <c r="G82" s="104"/>
      <c r="H82" s="104"/>
      <c r="I82" s="104"/>
      <c r="J82" s="104"/>
      <c r="K82" s="104"/>
      <c r="L82" s="104"/>
      <c r="M82" s="104"/>
      <c r="N82" s="104"/>
      <c r="O82" s="104"/>
      <c r="P82" s="104"/>
      <c r="Q82" s="104"/>
      <c r="R82" s="104"/>
      <c r="S82" s="104"/>
      <c r="T82" s="104"/>
      <c r="U82" s="104"/>
      <c r="V82" s="104"/>
    </row>
    <row r="83" spans="1:3" ht="12.75">
      <c r="A83" s="30" t="s">
        <v>72</v>
      </c>
      <c r="C83" s="74"/>
    </row>
    <row r="84" spans="1:22" ht="12.75">
      <c r="A84" s="223" t="s">
        <v>5</v>
      </c>
      <c r="B84" s="223"/>
      <c r="C84" s="223"/>
      <c r="D84" s="223"/>
      <c r="E84" s="223"/>
      <c r="F84" s="223"/>
      <c r="G84" s="223"/>
      <c r="H84" s="223"/>
      <c r="I84" s="223"/>
      <c r="J84" s="223"/>
      <c r="K84" s="223"/>
      <c r="L84" s="223"/>
      <c r="M84" s="223"/>
      <c r="N84" s="223"/>
      <c r="O84" s="223"/>
      <c r="P84" s="223"/>
      <c r="Q84" s="223"/>
      <c r="R84" s="223"/>
      <c r="S84" s="223"/>
      <c r="T84" s="223"/>
      <c r="U84" s="223"/>
      <c r="V84" s="223"/>
    </row>
    <row r="85" spans="1:22" ht="12.75">
      <c r="A85" s="223" t="s">
        <v>50</v>
      </c>
      <c r="B85" s="223"/>
      <c r="C85" s="223"/>
      <c r="D85" s="223"/>
      <c r="E85" s="223"/>
      <c r="F85" s="223"/>
      <c r="G85" s="223"/>
      <c r="H85" s="223"/>
      <c r="I85" s="223"/>
      <c r="J85" s="223"/>
      <c r="K85" s="223"/>
      <c r="L85" s="223"/>
      <c r="M85" s="223"/>
      <c r="N85" s="223"/>
      <c r="O85" s="223"/>
      <c r="P85" s="223"/>
      <c r="Q85" s="223"/>
      <c r="R85" s="223"/>
      <c r="S85" s="223"/>
      <c r="T85" s="223"/>
      <c r="U85" s="223"/>
      <c r="V85" s="223"/>
    </row>
    <row r="86" spans="1:22" s="2" customFormat="1" ht="12.75">
      <c r="A86" s="224" t="s">
        <v>26</v>
      </c>
      <c r="B86" s="224"/>
      <c r="C86" s="224"/>
      <c r="D86" s="224"/>
      <c r="E86" s="224"/>
      <c r="F86" s="224"/>
      <c r="G86" s="224"/>
      <c r="H86" s="224"/>
      <c r="I86" s="224"/>
      <c r="J86" s="224"/>
      <c r="K86" s="224"/>
      <c r="L86" s="224"/>
      <c r="M86" s="224"/>
      <c r="N86" s="224"/>
      <c r="O86" s="224"/>
      <c r="P86" s="224"/>
      <c r="Q86" s="224"/>
      <c r="R86" s="224"/>
      <c r="S86" s="224"/>
      <c r="T86" s="224"/>
      <c r="U86" s="224"/>
      <c r="V86" s="224"/>
    </row>
    <row r="87" spans="1:22" s="2" customFormat="1" ht="12.75">
      <c r="A87" s="72"/>
      <c r="B87" s="72"/>
      <c r="C87" s="72"/>
      <c r="D87" s="72"/>
      <c r="E87" s="72"/>
      <c r="F87" s="72"/>
      <c r="G87" s="72"/>
      <c r="H87" s="72"/>
      <c r="I87" s="72"/>
      <c r="J87" s="72"/>
      <c r="K87" s="72"/>
      <c r="L87" s="72"/>
      <c r="M87" s="72"/>
      <c r="N87" s="72"/>
      <c r="O87" s="72"/>
      <c r="P87" s="72"/>
      <c r="Q87" s="72"/>
      <c r="R87" s="72"/>
      <c r="S87" s="72"/>
      <c r="T87" s="72"/>
      <c r="U87" s="72"/>
      <c r="V87" s="72"/>
    </row>
    <row r="88" spans="1:22" ht="12.75">
      <c r="A88" s="223" t="s">
        <v>20</v>
      </c>
      <c r="B88" s="223"/>
      <c r="C88" s="223"/>
      <c r="D88" s="223"/>
      <c r="E88" s="223"/>
      <c r="F88" s="223"/>
      <c r="G88" s="223"/>
      <c r="H88" s="223"/>
      <c r="I88" s="223"/>
      <c r="J88" s="223"/>
      <c r="K88" s="223"/>
      <c r="L88" s="223"/>
      <c r="M88" s="223"/>
      <c r="N88" s="223"/>
      <c r="O88" s="223"/>
      <c r="P88" s="223"/>
      <c r="Q88" s="223"/>
      <c r="R88" s="223"/>
      <c r="S88" s="223"/>
      <c r="T88" s="223"/>
      <c r="U88" s="223"/>
      <c r="V88" s="223"/>
    </row>
    <row r="89" ht="6.75" customHeight="1" thickBot="1"/>
    <row r="90" spans="1:22" ht="12.75">
      <c r="A90" s="75"/>
      <c r="B90" s="217" t="s">
        <v>30</v>
      </c>
      <c r="C90" s="218"/>
      <c r="D90" s="218"/>
      <c r="E90" s="218"/>
      <c r="F90" s="218"/>
      <c r="G90" s="218"/>
      <c r="H90" s="219"/>
      <c r="I90" s="217" t="s">
        <v>31</v>
      </c>
      <c r="J90" s="218"/>
      <c r="K90" s="218"/>
      <c r="L90" s="218"/>
      <c r="M90" s="218"/>
      <c r="N90" s="218"/>
      <c r="O90" s="219"/>
      <c r="P90" s="217" t="s">
        <v>1</v>
      </c>
      <c r="Q90" s="218"/>
      <c r="R90" s="218"/>
      <c r="S90" s="218"/>
      <c r="T90" s="218"/>
      <c r="U90" s="218"/>
      <c r="V90" s="218"/>
    </row>
    <row r="91" spans="2:22" ht="12.75">
      <c r="B91" s="233" t="s">
        <v>32</v>
      </c>
      <c r="C91" s="234"/>
      <c r="D91" s="76" t="s">
        <v>33</v>
      </c>
      <c r="E91" s="234" t="s">
        <v>34</v>
      </c>
      <c r="F91" s="234"/>
      <c r="G91" s="234"/>
      <c r="H91" s="77" t="s">
        <v>1</v>
      </c>
      <c r="I91" s="233" t="s">
        <v>32</v>
      </c>
      <c r="J91" s="235"/>
      <c r="K91" s="73" t="s">
        <v>33</v>
      </c>
      <c r="L91" s="233" t="s">
        <v>34</v>
      </c>
      <c r="M91" s="234"/>
      <c r="N91" s="234"/>
      <c r="O91" s="77" t="s">
        <v>1</v>
      </c>
      <c r="P91" s="233" t="s">
        <v>32</v>
      </c>
      <c r="Q91" s="235"/>
      <c r="R91" s="73" t="s">
        <v>33</v>
      </c>
      <c r="S91" s="233" t="s">
        <v>34</v>
      </c>
      <c r="T91" s="234"/>
      <c r="U91" s="234"/>
      <c r="V91" s="77" t="s">
        <v>1</v>
      </c>
    </row>
    <row r="92" spans="1:22" ht="12.75">
      <c r="A92" s="168" t="s">
        <v>35</v>
      </c>
      <c r="B92" s="169" t="s">
        <v>36</v>
      </c>
      <c r="C92" s="168">
        <v>1</v>
      </c>
      <c r="D92" s="170" t="s">
        <v>37</v>
      </c>
      <c r="E92" s="168" t="s">
        <v>38</v>
      </c>
      <c r="F92" s="168" t="s">
        <v>39</v>
      </c>
      <c r="G92" s="168" t="s">
        <v>40</v>
      </c>
      <c r="H92" s="171"/>
      <c r="I92" s="169" t="s">
        <v>36</v>
      </c>
      <c r="J92" s="168">
        <v>1</v>
      </c>
      <c r="K92" s="170" t="s">
        <v>37</v>
      </c>
      <c r="L92" s="168" t="s">
        <v>38</v>
      </c>
      <c r="M92" s="168" t="s">
        <v>39</v>
      </c>
      <c r="N92" s="168" t="s">
        <v>40</v>
      </c>
      <c r="O92" s="171"/>
      <c r="P92" s="169" t="s">
        <v>36</v>
      </c>
      <c r="Q92" s="168">
        <v>1</v>
      </c>
      <c r="R92" s="170" t="s">
        <v>37</v>
      </c>
      <c r="S92" s="168" t="s">
        <v>38</v>
      </c>
      <c r="T92" s="168" t="s">
        <v>39</v>
      </c>
      <c r="U92" s="168" t="s">
        <v>40</v>
      </c>
      <c r="V92" s="171"/>
    </row>
    <row r="93" spans="1:22"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ht="12.75">
      <c r="A94" s="212" t="s">
        <v>61</v>
      </c>
      <c r="B94" s="88">
        <f>SUM(B54,B12)</f>
        <v>13</v>
      </c>
      <c r="C94" s="89">
        <f aca="true" t="shared" si="16" ref="C94:V94">SUM(C54,C12)</f>
        <v>939</v>
      </c>
      <c r="D94" s="90">
        <f t="shared" si="16"/>
        <v>24746</v>
      </c>
      <c r="E94" s="89">
        <f t="shared" si="16"/>
        <v>2944</v>
      </c>
      <c r="F94" s="89">
        <f t="shared" si="16"/>
        <v>429</v>
      </c>
      <c r="G94" s="89">
        <f t="shared" si="16"/>
        <v>42</v>
      </c>
      <c r="H94" s="88">
        <f t="shared" si="16"/>
        <v>29113</v>
      </c>
      <c r="I94" s="88">
        <f t="shared" si="16"/>
        <v>11</v>
      </c>
      <c r="J94" s="89">
        <f t="shared" si="16"/>
        <v>876</v>
      </c>
      <c r="K94" s="90">
        <f t="shared" si="16"/>
        <v>31830</v>
      </c>
      <c r="L94" s="89">
        <f t="shared" si="16"/>
        <v>3126</v>
      </c>
      <c r="M94" s="89">
        <f t="shared" si="16"/>
        <v>452</v>
      </c>
      <c r="N94" s="89">
        <f t="shared" si="16"/>
        <v>50</v>
      </c>
      <c r="O94" s="88">
        <f t="shared" si="16"/>
        <v>36345</v>
      </c>
      <c r="P94" s="88">
        <f t="shared" si="16"/>
        <v>24</v>
      </c>
      <c r="Q94" s="89">
        <f t="shared" si="16"/>
        <v>1815</v>
      </c>
      <c r="R94" s="88">
        <f t="shared" si="16"/>
        <v>56576</v>
      </c>
      <c r="S94" s="88">
        <f t="shared" si="16"/>
        <v>6070</v>
      </c>
      <c r="T94" s="89">
        <f t="shared" si="16"/>
        <v>881</v>
      </c>
      <c r="U94" s="91">
        <f t="shared" si="16"/>
        <v>92</v>
      </c>
      <c r="V94" s="88">
        <f t="shared" si="16"/>
        <v>65458</v>
      </c>
    </row>
    <row r="95" spans="1:22" ht="12.75">
      <c r="A95" s="212" t="s">
        <v>63</v>
      </c>
      <c r="B95" s="88">
        <f aca="true" t="shared" si="17" ref="B95:V95">SUM(B55,B13)</f>
        <v>0</v>
      </c>
      <c r="C95" s="102">
        <f t="shared" si="17"/>
        <v>91</v>
      </c>
      <c r="D95" s="90">
        <f t="shared" si="17"/>
        <v>15691</v>
      </c>
      <c r="E95" s="102">
        <f t="shared" si="17"/>
        <v>6022</v>
      </c>
      <c r="F95" s="102">
        <f t="shared" si="17"/>
        <v>1502</v>
      </c>
      <c r="G95" s="102">
        <f t="shared" si="17"/>
        <v>225</v>
      </c>
      <c r="H95" s="88">
        <f t="shared" si="17"/>
        <v>23531</v>
      </c>
      <c r="I95" s="88">
        <f t="shared" si="17"/>
        <v>1</v>
      </c>
      <c r="J95" s="102">
        <f t="shared" si="17"/>
        <v>42</v>
      </c>
      <c r="K95" s="90">
        <f t="shared" si="17"/>
        <v>11721</v>
      </c>
      <c r="L95" s="102">
        <f t="shared" si="17"/>
        <v>4141</v>
      </c>
      <c r="M95" s="102">
        <f t="shared" si="17"/>
        <v>935</v>
      </c>
      <c r="N95" s="102">
        <f t="shared" si="17"/>
        <v>161</v>
      </c>
      <c r="O95" s="88">
        <f t="shared" si="17"/>
        <v>17001</v>
      </c>
      <c r="P95" s="88">
        <f t="shared" si="17"/>
        <v>1</v>
      </c>
      <c r="Q95" s="89">
        <f t="shared" si="17"/>
        <v>133</v>
      </c>
      <c r="R95" s="88">
        <f t="shared" si="17"/>
        <v>27412</v>
      </c>
      <c r="S95" s="88">
        <f t="shared" si="17"/>
        <v>10163</v>
      </c>
      <c r="T95" s="89">
        <f t="shared" si="17"/>
        <v>2437</v>
      </c>
      <c r="U95" s="91">
        <f t="shared" si="17"/>
        <v>386</v>
      </c>
      <c r="V95" s="88">
        <f t="shared" si="17"/>
        <v>40532</v>
      </c>
    </row>
    <row r="96" spans="1:22" ht="12.75">
      <c r="A96" s="212" t="s">
        <v>62</v>
      </c>
      <c r="B96" s="88">
        <f aca="true" t="shared" si="18" ref="B96:V96">SUM(B56,B14)</f>
        <v>0</v>
      </c>
      <c r="C96" s="102">
        <f t="shared" si="18"/>
        <v>12</v>
      </c>
      <c r="D96" s="90">
        <f t="shared" si="18"/>
        <v>524</v>
      </c>
      <c r="E96" s="102">
        <f t="shared" si="18"/>
        <v>290</v>
      </c>
      <c r="F96" s="102">
        <f t="shared" si="18"/>
        <v>85</v>
      </c>
      <c r="G96" s="102">
        <f t="shared" si="18"/>
        <v>23</v>
      </c>
      <c r="H96" s="88">
        <f t="shared" si="18"/>
        <v>934</v>
      </c>
      <c r="I96" s="88">
        <f t="shared" si="18"/>
        <v>1</v>
      </c>
      <c r="J96" s="102">
        <f t="shared" si="18"/>
        <v>11</v>
      </c>
      <c r="K96" s="90">
        <f t="shared" si="18"/>
        <v>1308</v>
      </c>
      <c r="L96" s="102">
        <f t="shared" si="18"/>
        <v>458</v>
      </c>
      <c r="M96" s="102">
        <f t="shared" si="18"/>
        <v>93</v>
      </c>
      <c r="N96" s="102">
        <f t="shared" si="18"/>
        <v>21</v>
      </c>
      <c r="O96" s="88">
        <f t="shared" si="18"/>
        <v>1892</v>
      </c>
      <c r="P96" s="88">
        <f t="shared" si="18"/>
        <v>1</v>
      </c>
      <c r="Q96" s="89">
        <f t="shared" si="18"/>
        <v>23</v>
      </c>
      <c r="R96" s="88">
        <f t="shared" si="18"/>
        <v>1832</v>
      </c>
      <c r="S96" s="88">
        <f t="shared" si="18"/>
        <v>748</v>
      </c>
      <c r="T96" s="89">
        <f t="shared" si="18"/>
        <v>178</v>
      </c>
      <c r="U96" s="91">
        <f t="shared" si="18"/>
        <v>44</v>
      </c>
      <c r="V96" s="88">
        <f t="shared" si="18"/>
        <v>2826</v>
      </c>
    </row>
    <row r="97" spans="1:22" ht="12.75">
      <c r="A97" s="212" t="s">
        <v>64</v>
      </c>
      <c r="B97" s="88">
        <f aca="true" t="shared" si="19" ref="B97:V97">SUM(B57,B15)</f>
        <v>0</v>
      </c>
      <c r="C97" s="102">
        <f t="shared" si="19"/>
        <v>12</v>
      </c>
      <c r="D97" s="90">
        <f t="shared" si="19"/>
        <v>7006</v>
      </c>
      <c r="E97" s="102">
        <f t="shared" si="19"/>
        <v>7301</v>
      </c>
      <c r="F97" s="102">
        <f t="shared" si="19"/>
        <v>1722</v>
      </c>
      <c r="G97" s="102">
        <f t="shared" si="19"/>
        <v>354</v>
      </c>
      <c r="H97" s="88">
        <f t="shared" si="19"/>
        <v>16395</v>
      </c>
      <c r="I97" s="88">
        <f t="shared" si="19"/>
        <v>0</v>
      </c>
      <c r="J97" s="102">
        <f t="shared" si="19"/>
        <v>7</v>
      </c>
      <c r="K97" s="90">
        <f t="shared" si="19"/>
        <v>5589</v>
      </c>
      <c r="L97" s="102">
        <f t="shared" si="19"/>
        <v>5414</v>
      </c>
      <c r="M97" s="102">
        <f t="shared" si="19"/>
        <v>977</v>
      </c>
      <c r="N97" s="102">
        <f t="shared" si="19"/>
        <v>215</v>
      </c>
      <c r="O97" s="88">
        <f t="shared" si="19"/>
        <v>12202</v>
      </c>
      <c r="P97" s="88">
        <f t="shared" si="19"/>
        <v>0</v>
      </c>
      <c r="Q97" s="89">
        <f t="shared" si="19"/>
        <v>19</v>
      </c>
      <c r="R97" s="88">
        <f t="shared" si="19"/>
        <v>12595</v>
      </c>
      <c r="S97" s="88">
        <f t="shared" si="19"/>
        <v>12715</v>
      </c>
      <c r="T97" s="89">
        <f t="shared" si="19"/>
        <v>2699</v>
      </c>
      <c r="U97" s="91">
        <f t="shared" si="19"/>
        <v>569</v>
      </c>
      <c r="V97" s="88">
        <f t="shared" si="19"/>
        <v>28597</v>
      </c>
    </row>
    <row r="98" spans="1:22" s="110" customFormat="1" ht="12.75">
      <c r="A98" s="29" t="s">
        <v>1</v>
      </c>
      <c r="B98" s="92">
        <f aca="true" t="shared" si="20" ref="B98:V98">SUM(B58,B16)</f>
        <v>13</v>
      </c>
      <c r="C98" s="93">
        <f t="shared" si="20"/>
        <v>1054</v>
      </c>
      <c r="D98" s="94">
        <f t="shared" si="20"/>
        <v>47967</v>
      </c>
      <c r="E98" s="93">
        <f t="shared" si="20"/>
        <v>16557</v>
      </c>
      <c r="F98" s="93">
        <f t="shared" si="20"/>
        <v>3738</v>
      </c>
      <c r="G98" s="93">
        <f t="shared" si="20"/>
        <v>644</v>
      </c>
      <c r="H98" s="92">
        <f t="shared" si="20"/>
        <v>69973</v>
      </c>
      <c r="I98" s="92">
        <f t="shared" si="20"/>
        <v>13</v>
      </c>
      <c r="J98" s="93">
        <f t="shared" si="20"/>
        <v>936</v>
      </c>
      <c r="K98" s="94">
        <f t="shared" si="20"/>
        <v>50448</v>
      </c>
      <c r="L98" s="93">
        <f t="shared" si="20"/>
        <v>13139</v>
      </c>
      <c r="M98" s="93">
        <f t="shared" si="20"/>
        <v>2457</v>
      </c>
      <c r="N98" s="93">
        <f t="shared" si="20"/>
        <v>447</v>
      </c>
      <c r="O98" s="92">
        <f t="shared" si="20"/>
        <v>67440</v>
      </c>
      <c r="P98" s="92">
        <f t="shared" si="20"/>
        <v>26</v>
      </c>
      <c r="Q98" s="93">
        <f t="shared" si="20"/>
        <v>1990</v>
      </c>
      <c r="R98" s="92">
        <f t="shared" si="20"/>
        <v>98415</v>
      </c>
      <c r="S98" s="92">
        <f t="shared" si="20"/>
        <v>29696</v>
      </c>
      <c r="T98" s="93">
        <f t="shared" si="20"/>
        <v>6195</v>
      </c>
      <c r="U98" s="95">
        <f t="shared" si="20"/>
        <v>1091</v>
      </c>
      <c r="V98" s="92">
        <f t="shared" si="20"/>
        <v>137413</v>
      </c>
    </row>
    <row r="99" spans="2:22" ht="8.25" customHeight="1">
      <c r="B99" s="88"/>
      <c r="C99" s="89"/>
      <c r="D99" s="90"/>
      <c r="E99" s="89"/>
      <c r="F99" s="89"/>
      <c r="G99" s="89"/>
      <c r="H99" s="88"/>
      <c r="I99" s="88"/>
      <c r="J99" s="89"/>
      <c r="K99" s="90"/>
      <c r="L99" s="89"/>
      <c r="M99" s="89"/>
      <c r="N99" s="89"/>
      <c r="O99" s="88"/>
      <c r="P99" s="88"/>
      <c r="Q99" s="89"/>
      <c r="R99" s="88"/>
      <c r="S99" s="88"/>
      <c r="T99" s="89"/>
      <c r="U99" s="91"/>
      <c r="V99" s="88"/>
    </row>
    <row r="100" spans="1:22"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ht="12.75">
      <c r="A101" s="212" t="s">
        <v>61</v>
      </c>
      <c r="B101" s="88">
        <f aca="true" t="shared" si="21" ref="B101:V101">SUM(B61,B19)</f>
        <v>20</v>
      </c>
      <c r="C101" s="89">
        <f t="shared" si="21"/>
        <v>699</v>
      </c>
      <c r="D101" s="90">
        <f t="shared" si="21"/>
        <v>18029</v>
      </c>
      <c r="E101" s="89">
        <f t="shared" si="21"/>
        <v>2946</v>
      </c>
      <c r="F101" s="89">
        <f t="shared" si="21"/>
        <v>447</v>
      </c>
      <c r="G101" s="89">
        <f t="shared" si="21"/>
        <v>69</v>
      </c>
      <c r="H101" s="88">
        <f t="shared" si="21"/>
        <v>22210</v>
      </c>
      <c r="I101" s="88">
        <f t="shared" si="21"/>
        <v>12</v>
      </c>
      <c r="J101" s="89">
        <f t="shared" si="21"/>
        <v>718</v>
      </c>
      <c r="K101" s="90">
        <f t="shared" si="21"/>
        <v>25880</v>
      </c>
      <c r="L101" s="89">
        <f t="shared" si="21"/>
        <v>2720</v>
      </c>
      <c r="M101" s="89">
        <f t="shared" si="21"/>
        <v>434</v>
      </c>
      <c r="N101" s="89">
        <f t="shared" si="21"/>
        <v>60</v>
      </c>
      <c r="O101" s="88">
        <f t="shared" si="21"/>
        <v>29824</v>
      </c>
      <c r="P101" s="88">
        <f t="shared" si="21"/>
        <v>32</v>
      </c>
      <c r="Q101" s="89">
        <f t="shared" si="21"/>
        <v>1417</v>
      </c>
      <c r="R101" s="88">
        <f t="shared" si="21"/>
        <v>43909</v>
      </c>
      <c r="S101" s="88">
        <f t="shared" si="21"/>
        <v>5666</v>
      </c>
      <c r="T101" s="89">
        <f t="shared" si="21"/>
        <v>881</v>
      </c>
      <c r="U101" s="91">
        <f t="shared" si="21"/>
        <v>129</v>
      </c>
      <c r="V101" s="88">
        <f t="shared" si="21"/>
        <v>52034</v>
      </c>
    </row>
    <row r="102" spans="1:22" ht="12.75">
      <c r="A102" s="212" t="s">
        <v>63</v>
      </c>
      <c r="B102" s="88">
        <f aca="true" t="shared" si="22" ref="B102:V102">SUM(B62,B20)</f>
        <v>1</v>
      </c>
      <c r="C102" s="102">
        <f t="shared" si="22"/>
        <v>104</v>
      </c>
      <c r="D102" s="90">
        <f t="shared" si="22"/>
        <v>14421</v>
      </c>
      <c r="E102" s="102">
        <f t="shared" si="22"/>
        <v>7234</v>
      </c>
      <c r="F102" s="102">
        <f t="shared" si="22"/>
        <v>2127</v>
      </c>
      <c r="G102" s="102">
        <f t="shared" si="22"/>
        <v>489</v>
      </c>
      <c r="H102" s="88">
        <f t="shared" si="22"/>
        <v>24376</v>
      </c>
      <c r="I102" s="88">
        <f t="shared" si="22"/>
        <v>0</v>
      </c>
      <c r="J102" s="102">
        <f t="shared" si="22"/>
        <v>64</v>
      </c>
      <c r="K102" s="90">
        <f t="shared" si="22"/>
        <v>12000</v>
      </c>
      <c r="L102" s="102">
        <f t="shared" si="22"/>
        <v>4951</v>
      </c>
      <c r="M102" s="102">
        <f t="shared" si="22"/>
        <v>1211</v>
      </c>
      <c r="N102" s="102">
        <f t="shared" si="22"/>
        <v>293</v>
      </c>
      <c r="O102" s="88">
        <f t="shared" si="22"/>
        <v>18519</v>
      </c>
      <c r="P102" s="88">
        <f t="shared" si="22"/>
        <v>1</v>
      </c>
      <c r="Q102" s="89">
        <f t="shared" si="22"/>
        <v>168</v>
      </c>
      <c r="R102" s="88">
        <f t="shared" si="22"/>
        <v>26421</v>
      </c>
      <c r="S102" s="88">
        <f t="shared" si="22"/>
        <v>12185</v>
      </c>
      <c r="T102" s="89">
        <f t="shared" si="22"/>
        <v>3338</v>
      </c>
      <c r="U102" s="91">
        <f t="shared" si="22"/>
        <v>782</v>
      </c>
      <c r="V102" s="88">
        <f t="shared" si="22"/>
        <v>42895</v>
      </c>
    </row>
    <row r="103" spans="1:22" ht="12.75">
      <c r="A103" s="212" t="s">
        <v>62</v>
      </c>
      <c r="B103" s="88">
        <f aca="true" t="shared" si="23" ref="B103:V103">SUM(B63,B21)</f>
        <v>0</v>
      </c>
      <c r="C103" s="102">
        <f t="shared" si="23"/>
        <v>16</v>
      </c>
      <c r="D103" s="90">
        <f t="shared" si="23"/>
        <v>612</v>
      </c>
      <c r="E103" s="102">
        <f t="shared" si="23"/>
        <v>401</v>
      </c>
      <c r="F103" s="102">
        <f t="shared" si="23"/>
        <v>128</v>
      </c>
      <c r="G103" s="102">
        <f t="shared" si="23"/>
        <v>41</v>
      </c>
      <c r="H103" s="88">
        <f t="shared" si="23"/>
        <v>1198</v>
      </c>
      <c r="I103" s="88">
        <f t="shared" si="23"/>
        <v>1</v>
      </c>
      <c r="J103" s="102">
        <f t="shared" si="23"/>
        <v>30</v>
      </c>
      <c r="K103" s="90">
        <f t="shared" si="23"/>
        <v>1368</v>
      </c>
      <c r="L103" s="102">
        <f t="shared" si="23"/>
        <v>559</v>
      </c>
      <c r="M103" s="102">
        <f t="shared" si="23"/>
        <v>156</v>
      </c>
      <c r="N103" s="102">
        <f t="shared" si="23"/>
        <v>35</v>
      </c>
      <c r="O103" s="88">
        <f t="shared" si="23"/>
        <v>2149</v>
      </c>
      <c r="P103" s="88">
        <f t="shared" si="23"/>
        <v>1</v>
      </c>
      <c r="Q103" s="89">
        <f t="shared" si="23"/>
        <v>46</v>
      </c>
      <c r="R103" s="88">
        <f t="shared" si="23"/>
        <v>1980</v>
      </c>
      <c r="S103" s="88">
        <f t="shared" si="23"/>
        <v>960</v>
      </c>
      <c r="T103" s="89">
        <f t="shared" si="23"/>
        <v>284</v>
      </c>
      <c r="U103" s="91">
        <f t="shared" si="23"/>
        <v>76</v>
      </c>
      <c r="V103" s="88">
        <f t="shared" si="23"/>
        <v>3347</v>
      </c>
    </row>
    <row r="104" spans="1:22" ht="12.75">
      <c r="A104" s="212" t="s">
        <v>64</v>
      </c>
      <c r="B104" s="88">
        <f aca="true" t="shared" si="24" ref="B104:V104">SUM(B64,B22)</f>
        <v>0</v>
      </c>
      <c r="C104" s="102">
        <f t="shared" si="24"/>
        <v>6</v>
      </c>
      <c r="D104" s="90">
        <f t="shared" si="24"/>
        <v>6181</v>
      </c>
      <c r="E104" s="102">
        <f t="shared" si="24"/>
        <v>7027</v>
      </c>
      <c r="F104" s="102">
        <f t="shared" si="24"/>
        <v>2020</v>
      </c>
      <c r="G104" s="102">
        <f t="shared" si="24"/>
        <v>693</v>
      </c>
      <c r="H104" s="88">
        <f t="shared" si="24"/>
        <v>15927</v>
      </c>
      <c r="I104" s="88">
        <f t="shared" si="24"/>
        <v>1</v>
      </c>
      <c r="J104" s="102">
        <f t="shared" si="24"/>
        <v>8</v>
      </c>
      <c r="K104" s="90">
        <f t="shared" si="24"/>
        <v>5363</v>
      </c>
      <c r="L104" s="102">
        <f t="shared" si="24"/>
        <v>5444</v>
      </c>
      <c r="M104" s="102">
        <f t="shared" si="24"/>
        <v>1387</v>
      </c>
      <c r="N104" s="102">
        <f t="shared" si="24"/>
        <v>432</v>
      </c>
      <c r="O104" s="88">
        <f t="shared" si="24"/>
        <v>12635</v>
      </c>
      <c r="P104" s="88">
        <f t="shared" si="24"/>
        <v>1</v>
      </c>
      <c r="Q104" s="89">
        <f t="shared" si="24"/>
        <v>14</v>
      </c>
      <c r="R104" s="88">
        <f t="shared" si="24"/>
        <v>11544</v>
      </c>
      <c r="S104" s="88">
        <f t="shared" si="24"/>
        <v>12471</v>
      </c>
      <c r="T104" s="89">
        <f t="shared" si="24"/>
        <v>3407</v>
      </c>
      <c r="U104" s="91">
        <f t="shared" si="24"/>
        <v>1125</v>
      </c>
      <c r="V104" s="88">
        <f t="shared" si="24"/>
        <v>28562</v>
      </c>
    </row>
    <row r="105" spans="1:22" ht="12.75">
      <c r="A105" s="29" t="s">
        <v>1</v>
      </c>
      <c r="B105" s="97">
        <f aca="true" t="shared" si="25" ref="B105:V105">SUM(B65,B23)</f>
        <v>21</v>
      </c>
      <c r="C105" s="98">
        <f t="shared" si="25"/>
        <v>825</v>
      </c>
      <c r="D105" s="99">
        <f t="shared" si="25"/>
        <v>39243</v>
      </c>
      <c r="E105" s="98">
        <f t="shared" si="25"/>
        <v>17608</v>
      </c>
      <c r="F105" s="98">
        <f t="shared" si="25"/>
        <v>4722</v>
      </c>
      <c r="G105" s="98">
        <f t="shared" si="25"/>
        <v>1292</v>
      </c>
      <c r="H105" s="97">
        <f t="shared" si="25"/>
        <v>63711</v>
      </c>
      <c r="I105" s="97">
        <f t="shared" si="25"/>
        <v>14</v>
      </c>
      <c r="J105" s="98">
        <f t="shared" si="25"/>
        <v>820</v>
      </c>
      <c r="K105" s="99">
        <f t="shared" si="25"/>
        <v>44611</v>
      </c>
      <c r="L105" s="98">
        <f t="shared" si="25"/>
        <v>13674</v>
      </c>
      <c r="M105" s="98">
        <f t="shared" si="25"/>
        <v>3188</v>
      </c>
      <c r="N105" s="98">
        <f t="shared" si="25"/>
        <v>820</v>
      </c>
      <c r="O105" s="97">
        <f t="shared" si="25"/>
        <v>63127</v>
      </c>
      <c r="P105" s="97">
        <f t="shared" si="25"/>
        <v>35</v>
      </c>
      <c r="Q105" s="98">
        <f t="shared" si="25"/>
        <v>1645</v>
      </c>
      <c r="R105" s="97">
        <f t="shared" si="25"/>
        <v>83854</v>
      </c>
      <c r="S105" s="97">
        <f t="shared" si="25"/>
        <v>31282</v>
      </c>
      <c r="T105" s="98">
        <f t="shared" si="25"/>
        <v>7910</v>
      </c>
      <c r="U105" s="100">
        <f t="shared" si="25"/>
        <v>2112</v>
      </c>
      <c r="V105" s="97">
        <f t="shared" si="25"/>
        <v>126838</v>
      </c>
    </row>
    <row r="106" spans="1:22" ht="12.75">
      <c r="A106" s="177" t="s">
        <v>29</v>
      </c>
      <c r="B106" s="178"/>
      <c r="C106" s="179"/>
      <c r="D106" s="180"/>
      <c r="E106" s="179"/>
      <c r="F106" s="179"/>
      <c r="G106" s="179"/>
      <c r="H106" s="178"/>
      <c r="I106" s="178"/>
      <c r="J106" s="179"/>
      <c r="K106" s="180"/>
      <c r="L106" s="179"/>
      <c r="M106" s="179"/>
      <c r="N106" s="179"/>
      <c r="O106" s="178"/>
      <c r="P106" s="178"/>
      <c r="Q106" s="179"/>
      <c r="R106" s="178"/>
      <c r="S106" s="178"/>
      <c r="T106" s="179"/>
      <c r="U106" s="181"/>
      <c r="V106" s="178"/>
    </row>
    <row r="107" spans="1:22" ht="12.75">
      <c r="A107" s="212" t="s">
        <v>61</v>
      </c>
      <c r="B107" s="88">
        <f aca="true" t="shared" si="26" ref="B107:V107">SUM(B67,B25)</f>
        <v>33</v>
      </c>
      <c r="C107" s="89">
        <f t="shared" si="26"/>
        <v>1638</v>
      </c>
      <c r="D107" s="90">
        <f t="shared" si="26"/>
        <v>42775</v>
      </c>
      <c r="E107" s="89">
        <f t="shared" si="26"/>
        <v>5890</v>
      </c>
      <c r="F107" s="89">
        <f t="shared" si="26"/>
        <v>876</v>
      </c>
      <c r="G107" s="89">
        <f t="shared" si="26"/>
        <v>111</v>
      </c>
      <c r="H107" s="88">
        <f t="shared" si="26"/>
        <v>51323</v>
      </c>
      <c r="I107" s="88">
        <f t="shared" si="26"/>
        <v>23</v>
      </c>
      <c r="J107" s="89">
        <f t="shared" si="26"/>
        <v>1594</v>
      </c>
      <c r="K107" s="90">
        <f t="shared" si="26"/>
        <v>57710</v>
      </c>
      <c r="L107" s="89">
        <f t="shared" si="26"/>
        <v>5846</v>
      </c>
      <c r="M107" s="89">
        <f t="shared" si="26"/>
        <v>886</v>
      </c>
      <c r="N107" s="89">
        <f t="shared" si="26"/>
        <v>110</v>
      </c>
      <c r="O107" s="88">
        <f t="shared" si="26"/>
        <v>66169</v>
      </c>
      <c r="P107" s="88">
        <f t="shared" si="26"/>
        <v>56</v>
      </c>
      <c r="Q107" s="89">
        <f t="shared" si="26"/>
        <v>3232</v>
      </c>
      <c r="R107" s="88">
        <f t="shared" si="26"/>
        <v>100485</v>
      </c>
      <c r="S107" s="88">
        <f t="shared" si="26"/>
        <v>11736</v>
      </c>
      <c r="T107" s="89">
        <f t="shared" si="26"/>
        <v>1762</v>
      </c>
      <c r="U107" s="91">
        <f t="shared" si="26"/>
        <v>221</v>
      </c>
      <c r="V107" s="88">
        <f t="shared" si="26"/>
        <v>117492</v>
      </c>
    </row>
    <row r="108" spans="1:22" ht="12.75">
      <c r="A108" s="212" t="s">
        <v>63</v>
      </c>
      <c r="B108" s="88">
        <f aca="true" t="shared" si="27" ref="B108:V108">SUM(B68,B26)</f>
        <v>1</v>
      </c>
      <c r="C108" s="102">
        <f t="shared" si="27"/>
        <v>195</v>
      </c>
      <c r="D108" s="90">
        <f t="shared" si="27"/>
        <v>30112</v>
      </c>
      <c r="E108" s="102">
        <f t="shared" si="27"/>
        <v>13256</v>
      </c>
      <c r="F108" s="102">
        <f t="shared" si="27"/>
        <v>3629</v>
      </c>
      <c r="G108" s="102">
        <f t="shared" si="27"/>
        <v>714</v>
      </c>
      <c r="H108" s="88">
        <f t="shared" si="27"/>
        <v>47907</v>
      </c>
      <c r="I108" s="88">
        <f t="shared" si="27"/>
        <v>1</v>
      </c>
      <c r="J108" s="102">
        <f t="shared" si="27"/>
        <v>106</v>
      </c>
      <c r="K108" s="90">
        <f t="shared" si="27"/>
        <v>23721</v>
      </c>
      <c r="L108" s="102">
        <f t="shared" si="27"/>
        <v>9092</v>
      </c>
      <c r="M108" s="102">
        <f t="shared" si="27"/>
        <v>2146</v>
      </c>
      <c r="N108" s="102">
        <f t="shared" si="27"/>
        <v>454</v>
      </c>
      <c r="O108" s="88">
        <f t="shared" si="27"/>
        <v>35520</v>
      </c>
      <c r="P108" s="88">
        <f t="shared" si="27"/>
        <v>2</v>
      </c>
      <c r="Q108" s="89">
        <f t="shared" si="27"/>
        <v>301</v>
      </c>
      <c r="R108" s="88">
        <f t="shared" si="27"/>
        <v>53833</v>
      </c>
      <c r="S108" s="88">
        <f t="shared" si="27"/>
        <v>22348</v>
      </c>
      <c r="T108" s="89">
        <f t="shared" si="27"/>
        <v>5775</v>
      </c>
      <c r="U108" s="91">
        <f t="shared" si="27"/>
        <v>1168</v>
      </c>
      <c r="V108" s="88">
        <f t="shared" si="27"/>
        <v>83427</v>
      </c>
    </row>
    <row r="109" spans="1:22" ht="12.75">
      <c r="A109" s="212" t="s">
        <v>62</v>
      </c>
      <c r="B109" s="88">
        <f aca="true" t="shared" si="28" ref="B109:V109">SUM(B69,B27)</f>
        <v>0</v>
      </c>
      <c r="C109" s="102">
        <f t="shared" si="28"/>
        <v>28</v>
      </c>
      <c r="D109" s="90">
        <f t="shared" si="28"/>
        <v>1136</v>
      </c>
      <c r="E109" s="102">
        <f t="shared" si="28"/>
        <v>691</v>
      </c>
      <c r="F109" s="102">
        <f t="shared" si="28"/>
        <v>213</v>
      </c>
      <c r="G109" s="102">
        <f t="shared" si="28"/>
        <v>64</v>
      </c>
      <c r="H109" s="88">
        <f t="shared" si="28"/>
        <v>2132</v>
      </c>
      <c r="I109" s="88">
        <f t="shared" si="28"/>
        <v>2</v>
      </c>
      <c r="J109" s="102">
        <f t="shared" si="28"/>
        <v>41</v>
      </c>
      <c r="K109" s="90">
        <f t="shared" si="28"/>
        <v>2676</v>
      </c>
      <c r="L109" s="102">
        <f t="shared" si="28"/>
        <v>1017</v>
      </c>
      <c r="M109" s="102">
        <f t="shared" si="28"/>
        <v>249</v>
      </c>
      <c r="N109" s="102">
        <f t="shared" si="28"/>
        <v>56</v>
      </c>
      <c r="O109" s="88">
        <f t="shared" si="28"/>
        <v>4041</v>
      </c>
      <c r="P109" s="88">
        <f t="shared" si="28"/>
        <v>2</v>
      </c>
      <c r="Q109" s="89">
        <f t="shared" si="28"/>
        <v>69</v>
      </c>
      <c r="R109" s="88">
        <f t="shared" si="28"/>
        <v>3812</v>
      </c>
      <c r="S109" s="88">
        <f t="shared" si="28"/>
        <v>1708</v>
      </c>
      <c r="T109" s="89">
        <f t="shared" si="28"/>
        <v>462</v>
      </c>
      <c r="U109" s="91">
        <f t="shared" si="28"/>
        <v>120</v>
      </c>
      <c r="V109" s="88">
        <f t="shared" si="28"/>
        <v>6173</v>
      </c>
    </row>
    <row r="110" spans="1:22" ht="12.75">
      <c r="A110" s="212" t="s">
        <v>64</v>
      </c>
      <c r="B110" s="88">
        <f aca="true" t="shared" si="29" ref="B110:V110">SUM(B70,B28)</f>
        <v>0</v>
      </c>
      <c r="C110" s="102">
        <f t="shared" si="29"/>
        <v>18</v>
      </c>
      <c r="D110" s="90">
        <f t="shared" si="29"/>
        <v>13187</v>
      </c>
      <c r="E110" s="102">
        <f t="shared" si="29"/>
        <v>14328</v>
      </c>
      <c r="F110" s="102">
        <f t="shared" si="29"/>
        <v>3742</v>
      </c>
      <c r="G110" s="102">
        <f t="shared" si="29"/>
        <v>1047</v>
      </c>
      <c r="H110" s="88">
        <f t="shared" si="29"/>
        <v>32322</v>
      </c>
      <c r="I110" s="88">
        <f t="shared" si="29"/>
        <v>1</v>
      </c>
      <c r="J110" s="102">
        <f t="shared" si="29"/>
        <v>15</v>
      </c>
      <c r="K110" s="90">
        <f t="shared" si="29"/>
        <v>10952</v>
      </c>
      <c r="L110" s="102">
        <f t="shared" si="29"/>
        <v>10858</v>
      </c>
      <c r="M110" s="102">
        <f t="shared" si="29"/>
        <v>2364</v>
      </c>
      <c r="N110" s="102">
        <f t="shared" si="29"/>
        <v>647</v>
      </c>
      <c r="O110" s="88">
        <f t="shared" si="29"/>
        <v>24837</v>
      </c>
      <c r="P110" s="88">
        <f t="shared" si="29"/>
        <v>1</v>
      </c>
      <c r="Q110" s="89">
        <f t="shared" si="29"/>
        <v>33</v>
      </c>
      <c r="R110" s="88">
        <f t="shared" si="29"/>
        <v>24139</v>
      </c>
      <c r="S110" s="88">
        <f t="shared" si="29"/>
        <v>25186</v>
      </c>
      <c r="T110" s="89">
        <f t="shared" si="29"/>
        <v>6106</v>
      </c>
      <c r="U110" s="91">
        <f t="shared" si="29"/>
        <v>1694</v>
      </c>
      <c r="V110" s="88">
        <f t="shared" si="29"/>
        <v>57159</v>
      </c>
    </row>
    <row r="111" spans="1:22" ht="12.75">
      <c r="A111" s="29" t="s">
        <v>1</v>
      </c>
      <c r="B111" s="97">
        <f aca="true" t="shared" si="30" ref="B111:V111">SUM(B71,B29)</f>
        <v>34</v>
      </c>
      <c r="C111" s="98">
        <f t="shared" si="30"/>
        <v>1879</v>
      </c>
      <c r="D111" s="99">
        <f t="shared" si="30"/>
        <v>87210</v>
      </c>
      <c r="E111" s="98">
        <f t="shared" si="30"/>
        <v>34165</v>
      </c>
      <c r="F111" s="98">
        <f t="shared" si="30"/>
        <v>8460</v>
      </c>
      <c r="G111" s="98">
        <f t="shared" si="30"/>
        <v>1936</v>
      </c>
      <c r="H111" s="97">
        <f t="shared" si="30"/>
        <v>133684</v>
      </c>
      <c r="I111" s="97">
        <f t="shared" si="30"/>
        <v>27</v>
      </c>
      <c r="J111" s="98">
        <f t="shared" si="30"/>
        <v>1756</v>
      </c>
      <c r="K111" s="99">
        <f t="shared" si="30"/>
        <v>95059</v>
      </c>
      <c r="L111" s="98">
        <f t="shared" si="30"/>
        <v>26813</v>
      </c>
      <c r="M111" s="98">
        <f t="shared" si="30"/>
        <v>5645</v>
      </c>
      <c r="N111" s="98">
        <f t="shared" si="30"/>
        <v>1267</v>
      </c>
      <c r="O111" s="97">
        <f t="shared" si="30"/>
        <v>130567</v>
      </c>
      <c r="P111" s="97">
        <f t="shared" si="30"/>
        <v>61</v>
      </c>
      <c r="Q111" s="98">
        <f t="shared" si="30"/>
        <v>3635</v>
      </c>
      <c r="R111" s="97">
        <f t="shared" si="30"/>
        <v>182269</v>
      </c>
      <c r="S111" s="97">
        <f t="shared" si="30"/>
        <v>60978</v>
      </c>
      <c r="T111" s="98">
        <f t="shared" si="30"/>
        <v>14105</v>
      </c>
      <c r="U111" s="100">
        <f t="shared" si="30"/>
        <v>3203</v>
      </c>
      <c r="V111" s="97">
        <f t="shared" si="30"/>
        <v>264251</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A1" sqref="A1"/>
    </sheetView>
  </sheetViews>
  <sheetFormatPr defaultColWidth="22.7109375" defaultRowHeight="12.75"/>
  <cols>
    <col min="1" max="1" width="16.5742187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72</v>
      </c>
      <c r="C1"/>
    </row>
    <row r="2" spans="1:22" ht="12.75">
      <c r="A2" s="231" t="s">
        <v>5</v>
      </c>
      <c r="B2" s="231"/>
      <c r="C2" s="231"/>
      <c r="D2" s="231"/>
      <c r="E2" s="231"/>
      <c r="F2" s="231"/>
      <c r="G2" s="231"/>
      <c r="H2" s="231"/>
      <c r="I2" s="231"/>
      <c r="J2" s="231"/>
      <c r="K2" s="231"/>
      <c r="L2" s="231"/>
      <c r="M2" s="231"/>
      <c r="N2" s="231"/>
      <c r="O2" s="231"/>
      <c r="P2" s="231"/>
      <c r="Q2" s="231"/>
      <c r="R2" s="231"/>
      <c r="S2" s="231"/>
      <c r="T2" s="231"/>
      <c r="U2" s="231"/>
      <c r="V2" s="231"/>
    </row>
    <row r="3" spans="1:22" ht="12.75">
      <c r="A3" s="223" t="s">
        <v>51</v>
      </c>
      <c r="B3" s="223"/>
      <c r="C3" s="223"/>
      <c r="D3" s="223"/>
      <c r="E3" s="223"/>
      <c r="F3" s="223"/>
      <c r="G3" s="223"/>
      <c r="H3" s="223"/>
      <c r="I3" s="223"/>
      <c r="J3" s="223"/>
      <c r="K3" s="223"/>
      <c r="L3" s="223"/>
      <c r="M3" s="223"/>
      <c r="N3" s="223"/>
      <c r="O3" s="223"/>
      <c r="P3" s="223"/>
      <c r="Q3" s="223"/>
      <c r="R3" s="223"/>
      <c r="S3" s="223"/>
      <c r="T3" s="223"/>
      <c r="U3" s="223"/>
      <c r="V3" s="223"/>
    </row>
    <row r="4" spans="1:22" s="114" customFormat="1" ht="12.75">
      <c r="A4" s="224" t="s">
        <v>26</v>
      </c>
      <c r="B4" s="224"/>
      <c r="C4" s="224"/>
      <c r="D4" s="224"/>
      <c r="E4" s="224"/>
      <c r="F4" s="224"/>
      <c r="G4" s="224"/>
      <c r="H4" s="224"/>
      <c r="I4" s="224"/>
      <c r="J4" s="224"/>
      <c r="K4" s="224"/>
      <c r="L4" s="224"/>
      <c r="M4" s="224"/>
      <c r="N4" s="224"/>
      <c r="O4" s="224"/>
      <c r="P4" s="224"/>
      <c r="Q4" s="224"/>
      <c r="R4" s="224"/>
      <c r="S4" s="224"/>
      <c r="T4" s="224"/>
      <c r="U4" s="224"/>
      <c r="V4" s="224"/>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31" t="s">
        <v>6</v>
      </c>
      <c r="B6" s="231"/>
      <c r="C6" s="231"/>
      <c r="D6" s="231"/>
      <c r="E6" s="231"/>
      <c r="F6" s="231"/>
      <c r="G6" s="231"/>
      <c r="H6" s="231"/>
      <c r="I6" s="231"/>
      <c r="J6" s="231"/>
      <c r="K6" s="231"/>
      <c r="L6" s="231"/>
      <c r="M6" s="231"/>
      <c r="N6" s="231"/>
      <c r="O6" s="231"/>
      <c r="P6" s="231"/>
      <c r="Q6" s="231"/>
      <c r="R6" s="231"/>
      <c r="S6" s="231"/>
      <c r="T6" s="231"/>
      <c r="U6" s="231"/>
      <c r="V6" s="231"/>
    </row>
    <row r="7" ht="6.75" customHeight="1" thickBot="1">
      <c r="C7"/>
    </row>
    <row r="8" spans="1:22" ht="12.75">
      <c r="A8" s="115"/>
      <c r="B8" s="225" t="s">
        <v>30</v>
      </c>
      <c r="C8" s="226"/>
      <c r="D8" s="226"/>
      <c r="E8" s="226"/>
      <c r="F8" s="226"/>
      <c r="G8" s="226"/>
      <c r="H8" s="227"/>
      <c r="I8" s="225" t="s">
        <v>31</v>
      </c>
      <c r="J8" s="226"/>
      <c r="K8" s="226"/>
      <c r="L8" s="226"/>
      <c r="M8" s="226"/>
      <c r="N8" s="226"/>
      <c r="O8" s="227"/>
      <c r="P8" s="225" t="s">
        <v>1</v>
      </c>
      <c r="Q8" s="226"/>
      <c r="R8" s="226"/>
      <c r="S8" s="226"/>
      <c r="T8" s="226"/>
      <c r="U8" s="226"/>
      <c r="V8" s="226"/>
    </row>
    <row r="9" spans="2:22" ht="12.75">
      <c r="B9" s="236" t="s">
        <v>32</v>
      </c>
      <c r="C9" s="237"/>
      <c r="D9" s="116" t="s">
        <v>33</v>
      </c>
      <c r="E9" s="237" t="s">
        <v>34</v>
      </c>
      <c r="F9" s="237"/>
      <c r="G9" s="237"/>
      <c r="H9" s="117" t="s">
        <v>1</v>
      </c>
      <c r="I9" s="236" t="s">
        <v>32</v>
      </c>
      <c r="J9" s="238"/>
      <c r="K9" s="112" t="s">
        <v>33</v>
      </c>
      <c r="L9" s="236" t="s">
        <v>34</v>
      </c>
      <c r="M9" s="237"/>
      <c r="N9" s="237"/>
      <c r="O9" s="117" t="s">
        <v>1</v>
      </c>
      <c r="P9" s="236" t="s">
        <v>32</v>
      </c>
      <c r="Q9" s="238"/>
      <c r="R9" s="112" t="s">
        <v>33</v>
      </c>
      <c r="S9" s="236" t="s">
        <v>34</v>
      </c>
      <c r="T9" s="237"/>
      <c r="U9" s="237"/>
      <c r="V9" s="117" t="s">
        <v>1</v>
      </c>
    </row>
    <row r="10" spans="1:22" ht="12.75">
      <c r="A10" s="182" t="s">
        <v>35</v>
      </c>
      <c r="B10" s="183" t="s">
        <v>36</v>
      </c>
      <c r="C10" s="182">
        <v>1</v>
      </c>
      <c r="D10" s="184" t="s">
        <v>37</v>
      </c>
      <c r="E10" s="182" t="s">
        <v>38</v>
      </c>
      <c r="F10" s="182" t="s">
        <v>39</v>
      </c>
      <c r="G10" s="182" t="s">
        <v>40</v>
      </c>
      <c r="H10" s="185"/>
      <c r="I10" s="183" t="s">
        <v>36</v>
      </c>
      <c r="J10" s="182">
        <v>1</v>
      </c>
      <c r="K10" s="184" t="s">
        <v>37</v>
      </c>
      <c r="L10" s="182" t="s">
        <v>38</v>
      </c>
      <c r="M10" s="182" t="s">
        <v>39</v>
      </c>
      <c r="N10" s="182" t="s">
        <v>40</v>
      </c>
      <c r="O10" s="185"/>
      <c r="P10" s="183" t="s">
        <v>36</v>
      </c>
      <c r="Q10" s="182">
        <v>1</v>
      </c>
      <c r="R10" s="184" t="s">
        <v>37</v>
      </c>
      <c r="S10" s="182" t="s">
        <v>38</v>
      </c>
      <c r="T10" s="182" t="s">
        <v>39</v>
      </c>
      <c r="U10" s="182" t="s">
        <v>40</v>
      </c>
      <c r="V10" s="185"/>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s="74" customFormat="1" ht="12.75">
      <c r="A12" s="212" t="s">
        <v>61</v>
      </c>
      <c r="B12" s="150">
        <f>SV_SO_1819_2a!B12/SV_SO_1819_2a!$H12*100</f>
        <v>0.04690431519699812</v>
      </c>
      <c r="C12" s="151">
        <f>SV_SO_1819_2a!C12/SV_SO_1819_2a!$H12*100</f>
        <v>3.294126136527638</v>
      </c>
      <c r="D12" s="152">
        <f>SV_SO_1819_2a!D12/SV_SO_1819_2a!$H12*100</f>
        <v>86.56732573242893</v>
      </c>
      <c r="E12" s="151">
        <f>SV_SO_1819_2a!E12/SV_SO_1819_2a!$H12*100</f>
        <v>9.009236542069562</v>
      </c>
      <c r="F12" s="151">
        <f>SV_SO_1819_2a!F12/SV_SO_1819_2a!$H12*100</f>
        <v>1.0210708615961899</v>
      </c>
      <c r="G12" s="151">
        <f>SV_SO_1819_2a!G12/SV_SO_1819_2a!$H12*100</f>
        <v>0.06133641218068986</v>
      </c>
      <c r="H12" s="150">
        <f>SV_SO_1819_2a!H12/SV_SO_1819_2a!$H12*100</f>
        <v>100</v>
      </c>
      <c r="I12" s="150">
        <f>SV_SO_1819_2a!I12/SV_SO_1819_2a!$O12*100</f>
        <v>0.029076529425447778</v>
      </c>
      <c r="J12" s="151">
        <f>SV_SO_1819_2a!J12/SV_SO_1819_2a!$O12*100</f>
        <v>2.4773203070481506</v>
      </c>
      <c r="K12" s="152">
        <f>SV_SO_1819_2a!K12/SV_SO_1819_2a!$O12*100</f>
        <v>89.52081879506862</v>
      </c>
      <c r="L12" s="151">
        <f>SV_SO_1819_2a!L12/SV_SO_1819_2a!$O12*100</f>
        <v>7.193533379855781</v>
      </c>
      <c r="M12" s="151">
        <f>SV_SO_1819_2a!M12/SV_SO_1819_2a!$O12*100</f>
        <v>0.7210979297511049</v>
      </c>
      <c r="N12" s="151">
        <f>SV_SO_1819_2a!N12/SV_SO_1819_2a!$O12*100</f>
        <v>0.058153058850895556</v>
      </c>
      <c r="O12" s="150">
        <f>SV_SO_1819_2a!O12/SV_SO_1819_2a!$O12*100</f>
        <v>100</v>
      </c>
      <c r="P12" s="150">
        <f>SV_SO_1819_2a!P12/SV_SO_1819_2a!$V12*100</f>
        <v>0.03703226637470213</v>
      </c>
      <c r="Q12" s="151">
        <f>SV_SO_1819_2a!Q12/SV_SO_1819_2a!$V12*100</f>
        <v>2.8418239196238813</v>
      </c>
      <c r="R12" s="152">
        <f>SV_SO_1819_2a!R12/SV_SO_1819_2a!$V12*100</f>
        <v>88.20280801185032</v>
      </c>
      <c r="S12" s="151">
        <f>SV_SO_1819_2a!S12/SV_SO_1819_2a!$V12*100</f>
        <v>8.003799832549753</v>
      </c>
      <c r="T12" s="151">
        <f>SV_SO_1819_2a!T12/SV_SO_1819_2a!$V12*100</f>
        <v>0.8549623236942101</v>
      </c>
      <c r="U12" s="151">
        <f>SV_SO_1819_2a!U12/SV_SO_1819_2a!$V12*100</f>
        <v>0.05957364590712951</v>
      </c>
      <c r="V12" s="150">
        <f>SV_SO_1819_2a!V12/SV_SO_1819_2a!$V12*100</f>
        <v>100</v>
      </c>
    </row>
    <row r="13" spans="1:22" s="74" customFormat="1" ht="12.75">
      <c r="A13" s="212" t="s">
        <v>63</v>
      </c>
      <c r="B13" s="150">
        <f>SV_SO_1819_2a!B13/SV_SO_1819_2a!$H13*100</f>
        <v>0</v>
      </c>
      <c r="C13" s="153">
        <f>SV_SO_1819_2a!C13/SV_SO_1819_2a!$H13*100</f>
        <v>0.40609600292024095</v>
      </c>
      <c r="D13" s="152">
        <f>SV_SO_1819_2a!D13/SV_SO_1819_2a!$H13*100</f>
        <v>69.31009308267933</v>
      </c>
      <c r="E13" s="153">
        <f>SV_SO_1819_2a!E13/SV_SO_1819_2a!$H13*100</f>
        <v>24.52089797408286</v>
      </c>
      <c r="F13" s="153">
        <f>SV_SO_1819_2a!F13/SV_SO_1819_2a!$H13*100</f>
        <v>5.18799050921701</v>
      </c>
      <c r="G13" s="153">
        <f>SV_SO_1819_2a!G13/SV_SO_1819_2a!$H13*100</f>
        <v>0.5749224311005657</v>
      </c>
      <c r="H13" s="150">
        <f>SV_SO_1819_2a!H13/SV_SO_1819_2a!$H13*100</f>
        <v>100</v>
      </c>
      <c r="I13" s="150">
        <f>SV_SO_1819_2a!I13/SV_SO_1819_2a!$O13*100</f>
        <v>0.0063979526551503525</v>
      </c>
      <c r="J13" s="153">
        <f>SV_SO_1819_2a!J13/SV_SO_1819_2a!$O13*100</f>
        <v>0.26231605886116444</v>
      </c>
      <c r="K13" s="152">
        <f>SV_SO_1819_2a!K13/SV_SO_1819_2a!$O13*100</f>
        <v>72.03454894433781</v>
      </c>
      <c r="L13" s="153">
        <f>SV_SO_1819_2a!L13/SV_SO_1819_2a!$O13*100</f>
        <v>23.115802943058224</v>
      </c>
      <c r="M13" s="153">
        <f>SV_SO_1819_2a!M13/SV_SO_1819_2a!$O13*100</f>
        <v>4.075495841330774</v>
      </c>
      <c r="N13" s="153">
        <f>SV_SO_1819_2a!N13/SV_SO_1819_2a!$O13*100</f>
        <v>0.5054382597568778</v>
      </c>
      <c r="O13" s="150">
        <f>SV_SO_1819_2a!O13/SV_SO_1819_2a!$O13*100</f>
        <v>100</v>
      </c>
      <c r="P13" s="150">
        <f>SV_SO_1819_2a!P13/SV_SO_1819_2a!$V13*100</f>
        <v>0.0026633995632024715</v>
      </c>
      <c r="Q13" s="151">
        <f>SV_SO_1819_2a!Q13/SV_SO_1819_2a!$V13*100</f>
        <v>0.34624194321632135</v>
      </c>
      <c r="R13" s="150">
        <f>SV_SO_1819_2a!R13/SV_SO_1819_2a!$V13*100</f>
        <v>70.44425504714216</v>
      </c>
      <c r="S13" s="150">
        <f>SV_SO_1819_2a!S13/SV_SO_1819_2a!$V13*100</f>
        <v>23.935971874500613</v>
      </c>
      <c r="T13" s="151">
        <f>SV_SO_1819_2a!T13/SV_SO_1819_2a!$V13*100</f>
        <v>4.724870825121184</v>
      </c>
      <c r="U13" s="186">
        <f>SV_SO_1819_2a!U13/SV_SO_1819_2a!$V13*100</f>
        <v>0.5459969104565067</v>
      </c>
      <c r="V13" s="150">
        <f>SV_SO_1819_2a!V13/SV_SO_1819_2a!$V13*100</f>
        <v>100</v>
      </c>
    </row>
    <row r="14" spans="1:22" s="74" customFormat="1" ht="12.75">
      <c r="A14" s="212" t="s">
        <v>62</v>
      </c>
      <c r="B14" s="150">
        <f>SV_SO_1819_2a!B14/SV_SO_1819_2a!$H14*100</f>
        <v>0</v>
      </c>
      <c r="C14" s="153">
        <f>SV_SO_1819_2a!C14/SV_SO_1819_2a!$H14*100</f>
        <v>1.36986301369863</v>
      </c>
      <c r="D14" s="152">
        <f>SV_SO_1819_2a!D14/SV_SO_1819_2a!$H14*100</f>
        <v>57.99086757990868</v>
      </c>
      <c r="E14" s="153">
        <f>SV_SO_1819_2a!E14/SV_SO_1819_2a!$H14*100</f>
        <v>30.136986301369863</v>
      </c>
      <c r="F14" s="153">
        <f>SV_SO_1819_2a!F14/SV_SO_1819_2a!$H14*100</f>
        <v>8.789954337899543</v>
      </c>
      <c r="G14" s="153">
        <f>SV_SO_1819_2a!G14/SV_SO_1819_2a!$H14*100</f>
        <v>1.7123287671232876</v>
      </c>
      <c r="H14" s="150">
        <f>SV_SO_1819_2a!H14/SV_SO_1819_2a!$H14*100</f>
        <v>100</v>
      </c>
      <c r="I14" s="150">
        <f>SV_SO_1819_2a!I14/SV_SO_1819_2a!$O14*100</f>
        <v>0.05665722379603399</v>
      </c>
      <c r="J14" s="153">
        <f>SV_SO_1819_2a!J14/SV_SO_1819_2a!$O14*100</f>
        <v>0.56657223796034</v>
      </c>
      <c r="K14" s="152">
        <f>SV_SO_1819_2a!K14/SV_SO_1819_2a!$O14*100</f>
        <v>71.27478753541077</v>
      </c>
      <c r="L14" s="153">
        <f>SV_SO_1819_2a!L14/SV_SO_1819_2a!$O14*100</f>
        <v>22.946175637393768</v>
      </c>
      <c r="M14" s="153">
        <f>SV_SO_1819_2a!M14/SV_SO_1819_2a!$O14*100</f>
        <v>4.2492917847025495</v>
      </c>
      <c r="N14" s="153">
        <f>SV_SO_1819_2a!N14/SV_SO_1819_2a!$O14*100</f>
        <v>0.9065155807365438</v>
      </c>
      <c r="O14" s="150">
        <f>SV_SO_1819_2a!O14/SV_SO_1819_2a!$O14*100</f>
        <v>100</v>
      </c>
      <c r="P14" s="150">
        <f>SV_SO_1819_2a!P14/SV_SO_1819_2a!$V14*100</f>
        <v>0.03786444528587656</v>
      </c>
      <c r="Q14" s="151">
        <f>SV_SO_1819_2a!Q14/SV_SO_1819_2a!$V14*100</f>
        <v>0.8330177962892843</v>
      </c>
      <c r="R14" s="150">
        <f>SV_SO_1819_2a!R14/SV_SO_1819_2a!$V14*100</f>
        <v>66.86861037485801</v>
      </c>
      <c r="S14" s="150">
        <f>SV_SO_1819_2a!S14/SV_SO_1819_2a!$V14*100</f>
        <v>25.331313896251416</v>
      </c>
      <c r="T14" s="151">
        <f>SV_SO_1819_2a!T14/SV_SO_1819_2a!$V14*100</f>
        <v>5.755395683453238</v>
      </c>
      <c r="U14" s="186">
        <f>SV_SO_1819_2a!U14/SV_SO_1819_2a!$V14*100</f>
        <v>1.1737978038621735</v>
      </c>
      <c r="V14" s="150">
        <f>SV_SO_1819_2a!V14/SV_SO_1819_2a!$V14*100</f>
        <v>100</v>
      </c>
    </row>
    <row r="15" spans="1:22" s="74" customFormat="1" ht="12.75">
      <c r="A15" s="212" t="s">
        <v>64</v>
      </c>
      <c r="B15" s="150">
        <f>SV_SO_1819_2a!B15/SV_SO_1819_2a!$H15*100</f>
        <v>0</v>
      </c>
      <c r="C15" s="153">
        <f>SV_SO_1819_2a!C15/SV_SO_1819_2a!$H15*100</f>
        <v>0.07332991127080736</v>
      </c>
      <c r="D15" s="152">
        <f>SV_SO_1819_2a!D15/SV_SO_1819_2a!$H15*100</f>
        <v>46.344503923150256</v>
      </c>
      <c r="E15" s="153">
        <f>SV_SO_1819_2a!E15/SV_SO_1819_2a!$H15*100</f>
        <v>43.86595292219697</v>
      </c>
      <c r="F15" s="153">
        <f>SV_SO_1819_2a!F15/SV_SO_1819_2a!$H15*100</f>
        <v>8.484270734032412</v>
      </c>
      <c r="G15" s="153">
        <f>SV_SO_1819_2a!G15/SV_SO_1819_2a!$H15*100</f>
        <v>1.2319425093495637</v>
      </c>
      <c r="H15" s="150">
        <f>SV_SO_1819_2a!H15/SV_SO_1819_2a!$H15*100</f>
        <v>100</v>
      </c>
      <c r="I15" s="150">
        <f>SV_SO_1819_2a!I15/SV_SO_1819_2a!$O15*100</f>
        <v>0</v>
      </c>
      <c r="J15" s="153">
        <f>SV_SO_1819_2a!J15/SV_SO_1819_2a!$O15*100</f>
        <v>0.03856536829926726</v>
      </c>
      <c r="K15" s="152">
        <f>SV_SO_1819_2a!K15/SV_SO_1819_2a!$O15*100</f>
        <v>49.30582337061319</v>
      </c>
      <c r="L15" s="153">
        <f>SV_SO_1819_2a!L15/SV_SO_1819_2a!$O15*100</f>
        <v>43.44388738912456</v>
      </c>
      <c r="M15" s="153">
        <f>SV_SO_1819_2a!M15/SV_SO_1819_2a!$O15*100</f>
        <v>6.353644427304281</v>
      </c>
      <c r="N15" s="153">
        <f>SV_SO_1819_2a!N15/SV_SO_1819_2a!$O15*100</f>
        <v>0.8580794446586965</v>
      </c>
      <c r="O15" s="150">
        <f>SV_SO_1819_2a!O15/SV_SO_1819_2a!$O15*100</f>
        <v>100</v>
      </c>
      <c r="P15" s="150">
        <f>SV_SO_1819_2a!P15/SV_SO_1819_2a!$V15*100</f>
        <v>0</v>
      </c>
      <c r="Q15" s="151">
        <f>SV_SO_1819_2a!Q15/SV_SO_1819_2a!$V15*100</f>
        <v>0.058311466533383316</v>
      </c>
      <c r="R15" s="150">
        <f>SV_SO_1819_2a!R15/SV_SO_1819_2a!$V15*100</f>
        <v>47.623807738764626</v>
      </c>
      <c r="S15" s="150">
        <f>SV_SO_1819_2a!S15/SV_SO_1819_2a!$V15*100</f>
        <v>43.68361864300887</v>
      </c>
      <c r="T15" s="151">
        <f>SV_SO_1819_2a!T15/SV_SO_1819_2a!$V15*100</f>
        <v>7.563830230330293</v>
      </c>
      <c r="U15" s="186">
        <f>SV_SO_1819_2a!U15/SV_SO_1819_2a!$V15*100</f>
        <v>1.0704319213628224</v>
      </c>
      <c r="V15" s="150">
        <f>SV_SO_1819_2a!V15/SV_SO_1819_2a!$V15*100</f>
        <v>100</v>
      </c>
    </row>
    <row r="16" spans="1:22" s="60" customFormat="1" ht="12.75">
      <c r="A16" s="29" t="s">
        <v>1</v>
      </c>
      <c r="B16" s="147">
        <f>SV_SO_1819_2a!B16/SV_SO_1819_2a!$H16*100</f>
        <v>0.02026658352170863</v>
      </c>
      <c r="C16" s="148">
        <f>SV_SO_1819_2a!C16/SV_SO_1819_2a!$H16*100</f>
        <v>1.5963831943253566</v>
      </c>
      <c r="D16" s="149">
        <f>SV_SO_1819_2a!D16/SV_SO_1819_2a!$H16*100</f>
        <v>71.72967495517966</v>
      </c>
      <c r="E16" s="148">
        <f>SV_SO_1819_2a!E16/SV_SO_1819_2a!$H16*100</f>
        <v>22.007950736612365</v>
      </c>
      <c r="F16" s="148">
        <f>SV_SO_1819_2a!F16/SV_SO_1819_2a!$H16*100</f>
        <v>4.137500974354976</v>
      </c>
      <c r="G16" s="148">
        <f>SV_SO_1819_2a!G16/SV_SO_1819_2a!$H16*100</f>
        <v>0.5082235560059241</v>
      </c>
      <c r="H16" s="147">
        <f>SV_SO_1819_2a!H16/SV_SO_1819_2a!$H16*100</f>
        <v>100</v>
      </c>
      <c r="I16" s="147">
        <f>SV_SO_1819_2a!I16/SV_SO_1819_2a!$O16*100</f>
        <v>0.019305329879824324</v>
      </c>
      <c r="J16" s="148">
        <f>SV_SO_1819_2a!J16/SV_SO_1819_2a!$O16*100</f>
        <v>1.4591611834167217</v>
      </c>
      <c r="K16" s="149">
        <f>SV_SO_1819_2a!K16/SV_SO_1819_2a!$O16*100</f>
        <v>77.89539728760116</v>
      </c>
      <c r="L16" s="148">
        <f>SV_SO_1819_2a!L16/SV_SO_1819_2a!$O16*100</f>
        <v>17.69333483485899</v>
      </c>
      <c r="M16" s="148">
        <f>SV_SO_1819_2a!M16/SV_SO_1819_2a!$O16*100</f>
        <v>2.604610756286298</v>
      </c>
      <c r="N16" s="148">
        <f>SV_SO_1819_2a!N16/SV_SO_1819_2a!$O16*100</f>
        <v>0.32819060795701344</v>
      </c>
      <c r="O16" s="147">
        <f>SV_SO_1819_2a!O16/SV_SO_1819_2a!$O16*100</f>
        <v>100</v>
      </c>
      <c r="P16" s="147">
        <f>SV_SO_1819_2a!P16/SV_SO_1819_2a!$V16*100</f>
        <v>0.01979351406131239</v>
      </c>
      <c r="Q16" s="148">
        <f>SV_SO_1819_2a!Q16/SV_SO_1819_2a!$V16*100</f>
        <v>1.5288510260957688</v>
      </c>
      <c r="R16" s="147">
        <f>SV_SO_1819_2a!R16/SV_SO_1819_2a!$V16*100</f>
        <v>74.76406131238915</v>
      </c>
      <c r="S16" s="147">
        <f>SV_SO_1819_2a!S16/SV_SO_1819_2a!$V16*100</f>
        <v>19.884564225994424</v>
      </c>
      <c r="T16" s="148">
        <f>SV_SO_1819_2a!T16/SV_SO_1819_2a!$V16*100</f>
        <v>3.383107423359514</v>
      </c>
      <c r="U16" s="187">
        <f>SV_SO_1819_2a!U16/SV_SO_1819_2a!$V16*100</f>
        <v>0.41962249809982266</v>
      </c>
      <c r="V16" s="147">
        <f>SV_SO_1819_2a!V16/SV_SO_1819_2a!$V16*100</f>
        <v>100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s="74" customFormat="1"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61</v>
      </c>
      <c r="B19" s="150">
        <f>SV_SO_1819_2a!B19/SV_SO_1819_2a!$H19*100</f>
        <v>0.08914746868108667</v>
      </c>
      <c r="C19" s="151">
        <f>SV_SO_1819_2a!C19/SV_SO_1819_2a!$H19*100</f>
        <v>3.218692816590813</v>
      </c>
      <c r="D19" s="152">
        <f>SV_SO_1819_2a!D19/SV_SO_1819_2a!$H19*100</f>
        <v>82.57401585886548</v>
      </c>
      <c r="E19" s="151">
        <f>SV_SO_1819_2a!E19/SV_SO_1819_2a!$H19*100</f>
        <v>12.461877727208746</v>
      </c>
      <c r="F19" s="151">
        <f>SV_SO_1819_2a!F19/SV_SO_1819_2a!$H19*100</f>
        <v>1.4967390794350866</v>
      </c>
      <c r="G19" s="151">
        <f>SV_SO_1819_2a!G19/SV_SO_1819_2a!$H19*100</f>
        <v>0.15952704921878666</v>
      </c>
      <c r="H19" s="150">
        <f>SV_SO_1819_2a!H19/SV_SO_1819_2a!$H19*100</f>
        <v>100</v>
      </c>
      <c r="I19" s="150">
        <f>SV_SO_1819_2a!I19/SV_SO_1819_2a!$O19*100</f>
        <v>0.04204330460374186</v>
      </c>
      <c r="J19" s="151">
        <f>SV_SO_1819_2a!J19/SV_SO_1819_2a!$O19*100</f>
        <v>2.4595333193188984</v>
      </c>
      <c r="K19" s="152">
        <f>SV_SO_1819_2a!K19/SV_SO_1819_2a!$O19*100</f>
        <v>88.32947936374465</v>
      </c>
      <c r="L19" s="151">
        <f>SV_SO_1819_2a!L19/SV_SO_1819_2a!$O19*100</f>
        <v>8.13537944082405</v>
      </c>
      <c r="M19" s="151">
        <f>SV_SO_1819_2a!M19/SV_SO_1819_2a!$O19*100</f>
        <v>0.9319599187162778</v>
      </c>
      <c r="N19" s="151">
        <f>SV_SO_1819_2a!N19/SV_SO_1819_2a!$O19*100</f>
        <v>0.10160465279237614</v>
      </c>
      <c r="O19" s="150">
        <f>SV_SO_1819_2a!O19/SV_SO_1819_2a!$O19*100</f>
        <v>100</v>
      </c>
      <c r="P19" s="150">
        <f>SV_SO_1819_2a!P19/SV_SO_1819_2a!$V19*100</f>
        <v>0.0621803229365159</v>
      </c>
      <c r="Q19" s="151">
        <f>SV_SO_1819_2a!Q19/SV_SO_1819_2a!$V19*100</f>
        <v>2.7840738140607764</v>
      </c>
      <c r="R19" s="150">
        <f>SV_SO_1819_2a!R19/SV_SO_1819_2a!$V19*100</f>
        <v>85.86902015845953</v>
      </c>
      <c r="S19" s="150">
        <f>SV_SO_1819_2a!S19/SV_SO_1819_2a!$V19*100</f>
        <v>9.9849563734831</v>
      </c>
      <c r="T19" s="151">
        <f>SV_SO_1819_2a!T19/SV_SO_1819_2a!$V19*100</f>
        <v>1.1734028683181226</v>
      </c>
      <c r="U19" s="186">
        <f>SV_SO_1819_2a!U19/SV_SO_1819_2a!$V19*100</f>
        <v>0.12636646274195165</v>
      </c>
      <c r="V19" s="150">
        <f>SV_SO_1819_2a!V19/SV_SO_1819_2a!$V19*100</f>
        <v>100</v>
      </c>
    </row>
    <row r="20" spans="1:22" s="74" customFormat="1" ht="12.75">
      <c r="A20" s="212" t="s">
        <v>63</v>
      </c>
      <c r="B20" s="150">
        <f>SV_SO_1819_2a!B20/SV_SO_1819_2a!$H20*100</f>
        <v>0</v>
      </c>
      <c r="C20" s="153">
        <f>SV_SO_1819_2a!C20/SV_SO_1819_2a!$H20*100</f>
        <v>0.4432855280312908</v>
      </c>
      <c r="D20" s="152">
        <f>SV_SO_1819_2a!D20/SV_SO_1819_2a!$H20*100</f>
        <v>61.208170360712735</v>
      </c>
      <c r="E20" s="153">
        <f>SV_SO_1819_2a!E20/SV_SO_1819_2a!$H20*100</f>
        <v>29.20034767492395</v>
      </c>
      <c r="F20" s="153">
        <f>SV_SO_1819_2a!F20/SV_SO_1819_2a!$H20*100</f>
        <v>7.631464580617123</v>
      </c>
      <c r="G20" s="153">
        <f>SV_SO_1819_2a!G20/SV_SO_1819_2a!$H20*100</f>
        <v>1.5167318557149065</v>
      </c>
      <c r="H20" s="150">
        <f>SV_SO_1819_2a!H20/SV_SO_1819_2a!$H20*100</f>
        <v>100</v>
      </c>
      <c r="I20" s="150">
        <f>SV_SO_1819_2a!I20/SV_SO_1819_2a!$O20*100</f>
        <v>0</v>
      </c>
      <c r="J20" s="153">
        <f>SV_SO_1819_2a!J20/SV_SO_1819_2a!$O20*100</f>
        <v>0.3582365516842896</v>
      </c>
      <c r="K20" s="152">
        <f>SV_SO_1819_2a!K20/SV_SO_1819_2a!$O20*100</f>
        <v>67.34269370774831</v>
      </c>
      <c r="L20" s="153">
        <f>SV_SO_1819_2a!L20/SV_SO_1819_2a!$O20*100</f>
        <v>25.937481943722197</v>
      </c>
      <c r="M20" s="153">
        <f>SV_SO_1819_2a!M20/SV_SO_1819_2a!$O20*100</f>
        <v>5.281100132894204</v>
      </c>
      <c r="N20" s="153">
        <f>SV_SO_1819_2a!N20/SV_SO_1819_2a!$O20*100</f>
        <v>1.0804876639510024</v>
      </c>
      <c r="O20" s="150">
        <f>SV_SO_1819_2a!O20/SV_SO_1819_2a!$O20*100</f>
        <v>100</v>
      </c>
      <c r="P20" s="150">
        <f>SV_SO_1819_2a!P20/SV_SO_1819_2a!$V20*100</f>
        <v>0</v>
      </c>
      <c r="Q20" s="151">
        <f>SV_SO_1819_2a!Q20/SV_SO_1819_2a!$V20*100</f>
        <v>0.40677629783962105</v>
      </c>
      <c r="R20" s="150">
        <f>SV_SO_1819_2a!R20/SV_SO_1819_2a!$V20*100</f>
        <v>63.8415556713049</v>
      </c>
      <c r="S20" s="150">
        <f>SV_SO_1819_2a!S20/SV_SO_1819_2a!$V20*100</f>
        <v>27.799687476746783</v>
      </c>
      <c r="T20" s="151">
        <f>SV_SO_1819_2a!T20/SV_SO_1819_2a!$V20*100</f>
        <v>6.622516556291391</v>
      </c>
      <c r="U20" s="186">
        <f>SV_SO_1819_2a!U20/SV_SO_1819_2a!$V20*100</f>
        <v>1.329463997817298</v>
      </c>
      <c r="V20" s="150">
        <f>SV_SO_1819_2a!V20/SV_SO_1819_2a!$V20*100</f>
        <v>100</v>
      </c>
    </row>
    <row r="21" spans="1:22" s="74" customFormat="1" ht="12.75">
      <c r="A21" s="212" t="s">
        <v>62</v>
      </c>
      <c r="B21" s="150">
        <f>SV_SO_1819_2a!B21/SV_SO_1819_2a!$H21*100</f>
        <v>0</v>
      </c>
      <c r="C21" s="153">
        <f>SV_SO_1819_2a!C21/SV_SO_1819_2a!$H21*100</f>
        <v>1.41718334809566</v>
      </c>
      <c r="D21" s="152">
        <f>SV_SO_1819_2a!D21/SV_SO_1819_2a!$H21*100</f>
        <v>53.055801594331264</v>
      </c>
      <c r="E21" s="153">
        <f>SV_SO_1819_2a!E21/SV_SO_1819_2a!$H21*100</f>
        <v>32.59521700620018</v>
      </c>
      <c r="F21" s="153">
        <f>SV_SO_1819_2a!F21/SV_SO_1819_2a!$H21*100</f>
        <v>9.83170947741364</v>
      </c>
      <c r="G21" s="153">
        <f>SV_SO_1819_2a!G21/SV_SO_1819_2a!$H21*100</f>
        <v>3.100088573959256</v>
      </c>
      <c r="H21" s="150">
        <f>SV_SO_1819_2a!H21/SV_SO_1819_2a!$H21*100</f>
        <v>100</v>
      </c>
      <c r="I21" s="150">
        <f>SV_SO_1819_2a!I21/SV_SO_1819_2a!$O21*100</f>
        <v>0.05053057099545225</v>
      </c>
      <c r="J21" s="153">
        <f>SV_SO_1819_2a!J21/SV_SO_1819_2a!$O21*100</f>
        <v>1.414855987872663</v>
      </c>
      <c r="K21" s="152">
        <f>SV_SO_1819_2a!K21/SV_SO_1819_2a!$O21*100</f>
        <v>66.64982314300151</v>
      </c>
      <c r="L21" s="153">
        <f>SV_SO_1819_2a!L21/SV_SO_1819_2a!$O21*100</f>
        <v>24.96210207175341</v>
      </c>
      <c r="M21" s="153">
        <f>SV_SO_1819_2a!M21/SV_SO_1819_2a!$O21*100</f>
        <v>5.659423951490652</v>
      </c>
      <c r="N21" s="153">
        <f>SV_SO_1819_2a!N21/SV_SO_1819_2a!$O21*100</f>
        <v>1.263264274886306</v>
      </c>
      <c r="O21" s="150">
        <f>SV_SO_1819_2a!O21/SV_SO_1819_2a!$O21*100</f>
        <v>100</v>
      </c>
      <c r="P21" s="150">
        <f>SV_SO_1819_2a!P21/SV_SO_1819_2a!$V21*100</f>
        <v>0.032175032175032175</v>
      </c>
      <c r="Q21" s="151">
        <f>SV_SO_1819_2a!Q21/SV_SO_1819_2a!$V21*100</f>
        <v>1.4157014157014158</v>
      </c>
      <c r="R21" s="150">
        <f>SV_SO_1819_2a!R21/SV_SO_1819_2a!$V21*100</f>
        <v>61.711711711711715</v>
      </c>
      <c r="S21" s="150">
        <f>SV_SO_1819_2a!S21/SV_SO_1819_2a!$V21*100</f>
        <v>27.734877734877735</v>
      </c>
      <c r="T21" s="151">
        <f>SV_SO_1819_2a!T21/SV_SO_1819_2a!$V21*100</f>
        <v>7.175032175032175</v>
      </c>
      <c r="U21" s="186">
        <f>SV_SO_1819_2a!U21/SV_SO_1819_2a!$V21*100</f>
        <v>1.9305019305019304</v>
      </c>
      <c r="V21" s="150">
        <f>SV_SO_1819_2a!V21/SV_SO_1819_2a!$V21*100</f>
        <v>100</v>
      </c>
    </row>
    <row r="22" spans="1:22" s="74" customFormat="1" ht="12.75">
      <c r="A22" s="212" t="s">
        <v>64</v>
      </c>
      <c r="B22" s="150">
        <f>SV_SO_1819_2a!B22/SV_SO_1819_2a!$H22*100</f>
        <v>0</v>
      </c>
      <c r="C22" s="153">
        <f>SV_SO_1819_2a!C22/SV_SO_1819_2a!$H22*100</f>
        <v>0.021808665309683048</v>
      </c>
      <c r="D22" s="152">
        <f>SV_SO_1819_2a!D22/SV_SO_1819_2a!$H22*100</f>
        <v>41.85082872928177</v>
      </c>
      <c r="E22" s="153">
        <f>SV_SO_1819_2a!E22/SV_SO_1819_2a!$H22*100</f>
        <v>44.329747019482404</v>
      </c>
      <c r="F22" s="153">
        <f>SV_SO_1819_2a!F22/SV_SO_1819_2a!$H22*100</f>
        <v>10.88252398953184</v>
      </c>
      <c r="G22" s="153">
        <f>SV_SO_1819_2a!G22/SV_SO_1819_2a!$H22*100</f>
        <v>2.915091596394301</v>
      </c>
      <c r="H22" s="150">
        <f>SV_SO_1819_2a!H22/SV_SO_1819_2a!$H22*100</f>
        <v>100</v>
      </c>
      <c r="I22" s="150">
        <f>SV_SO_1819_2a!I22/SV_SO_1819_2a!$O22*100</f>
        <v>0.009057971014492754</v>
      </c>
      <c r="J22" s="153">
        <f>SV_SO_1819_2a!J22/SV_SO_1819_2a!$O22*100</f>
        <v>0.036231884057971016</v>
      </c>
      <c r="K22" s="152">
        <f>SV_SO_1819_2a!K22/SV_SO_1819_2a!$O22*100</f>
        <v>45.42572463768116</v>
      </c>
      <c r="L22" s="153">
        <f>SV_SO_1819_2a!L22/SV_SO_1819_2a!$O22*100</f>
        <v>43.08876811594203</v>
      </c>
      <c r="M22" s="153">
        <f>SV_SO_1819_2a!M22/SV_SO_1819_2a!$O22*100</f>
        <v>9.148550724637682</v>
      </c>
      <c r="N22" s="153">
        <f>SV_SO_1819_2a!N22/SV_SO_1819_2a!$O22*100</f>
        <v>2.2916666666666665</v>
      </c>
      <c r="O22" s="150">
        <f>SV_SO_1819_2a!O22/SV_SO_1819_2a!$O22*100</f>
        <v>100</v>
      </c>
      <c r="P22" s="150">
        <f>SV_SO_1819_2a!P22/SV_SO_1819_2a!$V22*100</f>
        <v>0.004032908533634457</v>
      </c>
      <c r="Q22" s="151">
        <f>SV_SO_1819_2a!Q22/SV_SO_1819_2a!$V22*100</f>
        <v>0.0282303597354412</v>
      </c>
      <c r="R22" s="150">
        <f>SV_SO_1819_2a!R22/SV_SO_1819_2a!$V22*100</f>
        <v>43.442490724310375</v>
      </c>
      <c r="S22" s="150">
        <f>SV_SO_1819_2a!S22/SV_SO_1819_2a!$V22*100</f>
        <v>43.777222132602034</v>
      </c>
      <c r="T22" s="151">
        <f>SV_SO_1819_2a!T22/SV_SO_1819_2a!$V22*100</f>
        <v>10.110501693821584</v>
      </c>
      <c r="U22" s="186">
        <f>SV_SO_1819_2a!U22/SV_SO_1819_2a!$V22*100</f>
        <v>2.637522180996935</v>
      </c>
      <c r="V22" s="150">
        <f>SV_SO_1819_2a!V22/SV_SO_1819_2a!$V22*100</f>
        <v>100</v>
      </c>
    </row>
    <row r="23" spans="1:22" s="30" customFormat="1" ht="12.75">
      <c r="A23" s="29" t="s">
        <v>1</v>
      </c>
      <c r="B23" s="154">
        <f>SV_SO_1819_2a!B23/SV_SO_1819_2a!$H23*100</f>
        <v>0.032090258073233346</v>
      </c>
      <c r="C23" s="155">
        <f>SV_SO_1819_2a!C23/SV_SO_1819_2a!$H23*100</f>
        <v>1.3629914876368059</v>
      </c>
      <c r="D23" s="156">
        <f>SV_SO_1819_2a!D23/SV_SO_1819_2a!$H23*100</f>
        <v>64.24638562356438</v>
      </c>
      <c r="E23" s="155">
        <f>SV_SO_1819_2a!E23/SV_SO_1819_2a!$H23*100</f>
        <v>26.754830428320496</v>
      </c>
      <c r="F23" s="155">
        <f>SV_SO_1819_2a!F23/SV_SO_1819_2a!$H23*100</f>
        <v>6.220443183353601</v>
      </c>
      <c r="G23" s="155">
        <f>SV_SO_1819_2a!G23/SV_SO_1819_2a!$H23*100</f>
        <v>1.3832590190514795</v>
      </c>
      <c r="H23" s="154">
        <f>SV_SO_1819_2a!H23/SV_SO_1819_2a!$H23*100</f>
        <v>100</v>
      </c>
      <c r="I23" s="154">
        <f>SV_SO_1819_2a!I23/SV_SO_1819_2a!$O23*100</f>
        <v>0.023782020792281037</v>
      </c>
      <c r="J23" s="155">
        <f>SV_SO_1819_2a!J23/SV_SO_1819_2a!$O23*100</f>
        <v>1.3521777536182646</v>
      </c>
      <c r="K23" s="156">
        <f>SV_SO_1819_2a!K23/SV_SO_1819_2a!$O23*100</f>
        <v>73.38452130189577</v>
      </c>
      <c r="L23" s="155">
        <f>SV_SO_1819_2a!L23/SV_SO_1819_2a!$O23*100</f>
        <v>20.48990962832099</v>
      </c>
      <c r="M23" s="155">
        <f>SV_SO_1819_2a!M23/SV_SO_1819_2a!$O23*100</f>
        <v>3.9104437045593534</v>
      </c>
      <c r="N23" s="155">
        <f>SV_SO_1819_2a!N23/SV_SO_1819_2a!$O23*100</f>
        <v>0.8391655908133452</v>
      </c>
      <c r="O23" s="154">
        <f>SV_SO_1819_2a!O23/SV_SO_1819_2a!$O23*100</f>
        <v>100</v>
      </c>
      <c r="P23" s="154">
        <f>SV_SO_1819_2a!P23/SV_SO_1819_2a!$V23*100</f>
        <v>0.027948101222941158</v>
      </c>
      <c r="Q23" s="155">
        <f>SV_SO_1819_2a!Q23/SV_SO_1819_2a!$V23*100</f>
        <v>1.3576001897083234</v>
      </c>
      <c r="R23" s="154">
        <f>SV_SO_1819_2a!R23/SV_SO_1819_2a!$V23*100</f>
        <v>68.80229682577324</v>
      </c>
      <c r="S23" s="154">
        <f>SV_SO_1819_2a!S23/SV_SO_1819_2a!$V23*100</f>
        <v>23.631389952234155</v>
      </c>
      <c r="T23" s="155">
        <f>SV_SO_1819_2a!T23/SV_SO_1819_2a!$V23*100</f>
        <v>5.068769267251601</v>
      </c>
      <c r="U23" s="188">
        <f>SV_SO_1819_2a!U23/SV_SO_1819_2a!$V23*100</f>
        <v>1.1119956638097497</v>
      </c>
      <c r="V23" s="154">
        <f>SV_SO_1819_2a!V23/SV_SO_1819_2a!$V23*100</f>
        <v>100</v>
      </c>
    </row>
    <row r="24" spans="1:22" s="1" customFormat="1" ht="12.75">
      <c r="A24" s="172" t="s">
        <v>29</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61</v>
      </c>
      <c r="B25" s="189">
        <f>SV_SO_1819_2a!B25/SV_SO_1819_2a!$H25*100</f>
        <v>0.06526749474800628</v>
      </c>
      <c r="C25" s="190">
        <f>SV_SO_1819_2a!C25/SV_SO_1819_2a!$H25*100</f>
        <v>3.261335128189439</v>
      </c>
      <c r="D25" s="191">
        <f>SV_SO_1819_2a!D25/SV_SO_1819_2a!$H25*100</f>
        <v>84.83142629872117</v>
      </c>
      <c r="E25" s="190">
        <f>SV_SO_1819_2a!E25/SV_SO_1819_2a!$H25*100</f>
        <v>10.510106263639885</v>
      </c>
      <c r="F25" s="190">
        <f>SV_SO_1819_2a!F25/SV_SO_1819_2a!$H25*100</f>
        <v>1.2278447449468683</v>
      </c>
      <c r="G25" s="190">
        <f>SV_SO_1819_2a!G25/SV_SO_1819_2a!$H25*100</f>
        <v>0.10402006975463501</v>
      </c>
      <c r="H25" s="189">
        <f>SV_SO_1819_2a!H25/SV_SO_1819_2a!$H25*100</f>
        <v>100</v>
      </c>
      <c r="I25" s="189">
        <f>SV_SO_1819_2a!I25/SV_SO_1819_2a!$O25*100</f>
        <v>0.03495725680872025</v>
      </c>
      <c r="J25" s="190">
        <f>SV_SO_1819_2a!J25/SV_SO_1819_2a!$O25*100</f>
        <v>2.469253503670512</v>
      </c>
      <c r="K25" s="191">
        <f>SV_SO_1819_2a!K25/SV_SO_1819_2a!$O25*100</f>
        <v>88.98051927416023</v>
      </c>
      <c r="L25" s="190">
        <f>SV_SO_1819_2a!L25/SV_SO_1819_2a!$O25*100</f>
        <v>7.620681984301014</v>
      </c>
      <c r="M25" s="190">
        <f>SV_SO_1819_2a!M25/SV_SO_1819_2a!$O25*100</f>
        <v>0.8167286363491912</v>
      </c>
      <c r="N25" s="190">
        <f>SV_SO_1819_2a!N25/SV_SO_1819_2a!$O25*100</f>
        <v>0.07785934471033146</v>
      </c>
      <c r="O25" s="189">
        <f>SV_SO_1819_2a!O25/SV_SO_1819_2a!$O25*100</f>
        <v>100</v>
      </c>
      <c r="P25" s="189">
        <f>SV_SO_1819_2a!P25/SV_SO_1819_2a!$V25*100</f>
        <v>0.04823021891160473</v>
      </c>
      <c r="Q25" s="190">
        <f>SV_SO_1819_2a!Q25/SV_SO_1819_2a!$V25*100</f>
        <v>2.816108893116476</v>
      </c>
      <c r="R25" s="189">
        <f>SV_SO_1819_2a!R25/SV_SO_1819_2a!$V25*100</f>
        <v>87.16361655189661</v>
      </c>
      <c r="S25" s="189">
        <f>SV_SO_1819_2a!S25/SV_SO_1819_2a!$V25*100</f>
        <v>8.885971258362138</v>
      </c>
      <c r="T25" s="190">
        <f>SV_SO_1819_2a!T25/SV_SO_1819_2a!$V25*100</f>
        <v>0.9967578575064976</v>
      </c>
      <c r="U25" s="192">
        <f>SV_SO_1819_2a!U25/SV_SO_1819_2a!$V25*100</f>
        <v>0.08931522020667541</v>
      </c>
      <c r="V25" s="189">
        <f>SV_SO_1819_2a!V25/SV_SO_1819_2a!$V25*100</f>
        <v>100</v>
      </c>
    </row>
    <row r="26" spans="1:22" s="1" customFormat="1" ht="12.75">
      <c r="A26" s="212" t="s">
        <v>63</v>
      </c>
      <c r="B26" s="189">
        <f>SV_SO_1819_2a!B26/SV_SO_1819_2a!$H26*100</f>
        <v>0</v>
      </c>
      <c r="C26" s="190">
        <f>SV_SO_1819_2a!C26/SV_SO_1819_2a!$H26*100</f>
        <v>0.4251435694252771</v>
      </c>
      <c r="D26" s="191">
        <f>SV_SO_1819_2a!D26/SV_SO_1819_2a!$H26*100</f>
        <v>65.16048613275164</v>
      </c>
      <c r="E26" s="190">
        <f>SV_SO_1819_2a!E26/SV_SO_1819_2a!$H26*100</f>
        <v>26.91759782753862</v>
      </c>
      <c r="F26" s="190">
        <f>SV_SO_1819_2a!F26/SV_SO_1819_2a!$H26*100</f>
        <v>6.439478253127365</v>
      </c>
      <c r="G26" s="190">
        <f>SV_SO_1819_2a!G26/SV_SO_1819_2a!$H26*100</f>
        <v>1.057294217157103</v>
      </c>
      <c r="H26" s="189">
        <f>SV_SO_1819_2a!H26/SV_SO_1819_2a!$H26*100</f>
        <v>100</v>
      </c>
      <c r="I26" s="189">
        <f>SV_SO_1819_2a!I26/SV_SO_1819_2a!$O26*100</f>
        <v>0.0030360992197225006</v>
      </c>
      <c r="J26" s="190">
        <f>SV_SO_1819_2a!J26/SV_SO_1819_2a!$O26*100</f>
        <v>0.31271821963141755</v>
      </c>
      <c r="K26" s="191">
        <f>SV_SO_1819_2a!K26/SV_SO_1819_2a!$O26*100</f>
        <v>69.56917752072138</v>
      </c>
      <c r="L26" s="190">
        <f>SV_SO_1819_2a!L26/SV_SO_1819_2a!$O26*100</f>
        <v>24.5984758781917</v>
      </c>
      <c r="M26" s="190">
        <f>SV_SO_1819_2a!M26/SV_SO_1819_2a!$O26*100</f>
        <v>4.708989889789598</v>
      </c>
      <c r="N26" s="190">
        <f>SV_SO_1819_2a!N26/SV_SO_1819_2a!$O26*100</f>
        <v>0.807602392446185</v>
      </c>
      <c r="O26" s="189">
        <f>SV_SO_1819_2a!O26/SV_SO_1819_2a!$O26*100</f>
        <v>100</v>
      </c>
      <c r="P26" s="189">
        <f>SV_SO_1819_2a!P26/SV_SO_1819_2a!$V26*100</f>
        <v>0.0012843070521300233</v>
      </c>
      <c r="Q26" s="190">
        <f>SV_SO_1819_2a!Q26/SV_SO_1819_2a!$V26*100</f>
        <v>0.37758627332622685</v>
      </c>
      <c r="R26" s="189">
        <f>SV_SO_1819_2a!R26/SV_SO_1819_2a!$V26*100</f>
        <v>67.02541643656166</v>
      </c>
      <c r="S26" s="189">
        <f>SV_SO_1819_2a!S26/SV_SO_1819_2a!$V26*100</f>
        <v>25.936580917765816</v>
      </c>
      <c r="T26" s="190">
        <f>SV_SO_1819_2a!T26/SV_SO_1819_2a!$V26*100</f>
        <v>5.707460539665823</v>
      </c>
      <c r="U26" s="192">
        <f>SV_SO_1819_2a!U26/SV_SO_1819_2a!$V26*100</f>
        <v>0.9516715256283472</v>
      </c>
      <c r="V26" s="189">
        <f>SV_SO_1819_2a!V26/SV_SO_1819_2a!$V26*100</f>
        <v>100</v>
      </c>
    </row>
    <row r="27" spans="1:22" s="1" customFormat="1" ht="12.75">
      <c r="A27" s="212" t="s">
        <v>62</v>
      </c>
      <c r="B27" s="189">
        <f>SV_SO_1819_2a!B27/SV_SO_1819_2a!$H27*100</f>
        <v>0</v>
      </c>
      <c r="C27" s="190">
        <f>SV_SO_1819_2a!C27/SV_SO_1819_2a!$H27*100</f>
        <v>1.3965087281795512</v>
      </c>
      <c r="D27" s="191">
        <f>SV_SO_1819_2a!D27/SV_SO_1819_2a!$H27*100</f>
        <v>55.21197007481297</v>
      </c>
      <c r="E27" s="190">
        <f>SV_SO_1819_2a!E27/SV_SO_1819_2a!$H27*100</f>
        <v>31.521197007481295</v>
      </c>
      <c r="F27" s="190">
        <f>SV_SO_1819_2a!F27/SV_SO_1819_2a!$H27*100</f>
        <v>9.376558603491272</v>
      </c>
      <c r="G27" s="190">
        <f>SV_SO_1819_2a!G27/SV_SO_1819_2a!$H27*100</f>
        <v>2.493765586034913</v>
      </c>
      <c r="H27" s="189">
        <f>SV_SO_1819_2a!H27/SV_SO_1819_2a!$H27*100</f>
        <v>100</v>
      </c>
      <c r="I27" s="189">
        <f>SV_SO_1819_2a!I27/SV_SO_1819_2a!$O27*100</f>
        <v>0.05341880341880342</v>
      </c>
      <c r="J27" s="190">
        <f>SV_SO_1819_2a!J27/SV_SO_1819_2a!$O27*100</f>
        <v>1.014957264957265</v>
      </c>
      <c r="K27" s="191">
        <f>SV_SO_1819_2a!K27/SV_SO_1819_2a!$O27*100</f>
        <v>68.8301282051282</v>
      </c>
      <c r="L27" s="190">
        <f>SV_SO_1819_2a!L27/SV_SO_1819_2a!$O27*100</f>
        <v>24.011752136752136</v>
      </c>
      <c r="M27" s="190">
        <f>SV_SO_1819_2a!M27/SV_SO_1819_2a!$O27*100</f>
        <v>4.99465811965812</v>
      </c>
      <c r="N27" s="190">
        <f>SV_SO_1819_2a!N27/SV_SO_1819_2a!$O27*100</f>
        <v>1.09508547008547</v>
      </c>
      <c r="O27" s="189">
        <f>SV_SO_1819_2a!O27/SV_SO_1819_2a!$O27*100</f>
        <v>100</v>
      </c>
      <c r="P27" s="189">
        <f>SV_SO_1819_2a!P27/SV_SO_1819_2a!$V27*100</f>
        <v>0.034788658897199516</v>
      </c>
      <c r="Q27" s="190">
        <f>SV_SO_1819_2a!Q27/SV_SO_1819_2a!$V27*100</f>
        <v>1.148025743607584</v>
      </c>
      <c r="R27" s="189">
        <f>SV_SO_1819_2a!R27/SV_SO_1819_2a!$V27*100</f>
        <v>64.0807096886415</v>
      </c>
      <c r="S27" s="189">
        <f>SV_SO_1819_2a!S27/SV_SO_1819_2a!$V27*100</f>
        <v>26.63071838580623</v>
      </c>
      <c r="T27" s="190">
        <f>SV_SO_1819_2a!T27/SV_SO_1819_2a!$V27*100</f>
        <v>6.522873543224909</v>
      </c>
      <c r="U27" s="192">
        <f>SV_SO_1819_2a!U27/SV_SO_1819_2a!$V27*100</f>
        <v>1.5828839798225778</v>
      </c>
      <c r="V27" s="189">
        <f>SV_SO_1819_2a!V27/SV_SO_1819_2a!$V27*100</f>
        <v>100</v>
      </c>
    </row>
    <row r="28" spans="1:22" s="1" customFormat="1" ht="12.75">
      <c r="A28" s="212" t="s">
        <v>64</v>
      </c>
      <c r="B28" s="189">
        <f>SV_SO_1819_2a!B28/SV_SO_1819_2a!$H28*100</f>
        <v>0</v>
      </c>
      <c r="C28" s="190">
        <f>SV_SO_1819_2a!C28/SV_SO_1819_2a!$H28*100</f>
        <v>0.047457379622531305</v>
      </c>
      <c r="D28" s="191">
        <f>SV_SO_1819_2a!D28/SV_SO_1819_2a!$H28*100</f>
        <v>44.087905669331576</v>
      </c>
      <c r="E28" s="190">
        <f>SV_SO_1819_2a!E28/SV_SO_1819_2a!$H28*100</f>
        <v>44.0988573723214</v>
      </c>
      <c r="F28" s="190">
        <f>SV_SO_1819_2a!F28/SV_SO_1819_2a!$H28*100</f>
        <v>9.68860657832293</v>
      </c>
      <c r="G28" s="190">
        <f>SV_SO_1819_2a!G28/SV_SO_1819_2a!$H28*100</f>
        <v>2.0771730004015625</v>
      </c>
      <c r="H28" s="189">
        <f>SV_SO_1819_2a!H28/SV_SO_1819_2a!$H28*100</f>
        <v>100</v>
      </c>
      <c r="I28" s="189">
        <f>SV_SO_1819_2a!I28/SV_SO_1819_2a!$O28*100</f>
        <v>0.0046702783485895755</v>
      </c>
      <c r="J28" s="190">
        <f>SV_SO_1819_2a!J28/SV_SO_1819_2a!$O28*100</f>
        <v>0.037362226788716604</v>
      </c>
      <c r="K28" s="191">
        <f>SV_SO_1819_2a!K28/SV_SO_1819_2a!$O28*100</f>
        <v>47.305249392863814</v>
      </c>
      <c r="L28" s="190">
        <f>SV_SO_1819_2a!L28/SV_SO_1819_2a!$O28*100</f>
        <v>43.260788342985244</v>
      </c>
      <c r="M28" s="190">
        <f>SV_SO_1819_2a!M28/SV_SO_1819_2a!$O28*100</f>
        <v>7.794694563796003</v>
      </c>
      <c r="N28" s="190">
        <f>SV_SO_1819_2a!N28/SV_SO_1819_2a!$O28*100</f>
        <v>1.5972351952176351</v>
      </c>
      <c r="O28" s="189">
        <f>SV_SO_1819_2a!O28/SV_SO_1819_2a!$O28*100</f>
        <v>100</v>
      </c>
      <c r="P28" s="189">
        <f>SV_SO_1819_2a!P28/SV_SO_1819_2a!$V28*100</f>
        <v>0.00204897039237783</v>
      </c>
      <c r="Q28" s="190">
        <f>SV_SO_1819_2a!Q28/SV_SO_1819_2a!$V28*100</f>
        <v>0.04302837823993443</v>
      </c>
      <c r="R28" s="189">
        <f>SV_SO_1819_2a!R28/SV_SO_1819_2a!$V28*100</f>
        <v>45.499436533142095</v>
      </c>
      <c r="S28" s="189">
        <f>SV_SO_1819_2a!S28/SV_SO_1819_2a!$V28*100</f>
        <v>43.73117508452003</v>
      </c>
      <c r="T28" s="190">
        <f>SV_SO_1819_2a!T28/SV_SO_1819_2a!$V28*100</f>
        <v>8.85769900624936</v>
      </c>
      <c r="U28" s="192">
        <f>SV_SO_1819_2a!U28/SV_SO_1819_2a!$V28*100</f>
        <v>1.8666120274562035</v>
      </c>
      <c r="V28" s="189">
        <f>SV_SO_1819_2a!V28/SV_SO_1819_2a!$V28*100</f>
        <v>100</v>
      </c>
    </row>
    <row r="29" spans="1:22" s="30" customFormat="1" ht="12.75">
      <c r="A29" s="29" t="s">
        <v>1</v>
      </c>
      <c r="B29" s="154">
        <f>SV_SO_1819_2a!B29/SV_SO_1819_2a!$H29*100</f>
        <v>0.025941809279060906</v>
      </c>
      <c r="C29" s="155">
        <f>SV_SO_1819_2a!C29/SV_SO_1819_2a!$H29*100</f>
        <v>1.4843578996862663</v>
      </c>
      <c r="D29" s="156">
        <f>SV_SO_1819_2a!D29/SV_SO_1819_2a!$H29*100</f>
        <v>68.13778343453342</v>
      </c>
      <c r="E29" s="155">
        <f>SV_SO_1819_2a!E29/SV_SO_1819_2a!$H29*100</f>
        <v>24.286397574440834</v>
      </c>
      <c r="F29" s="155">
        <f>SV_SO_1819_2a!F29/SV_SO_1819_2a!$H29*100</f>
        <v>5.13728891879403</v>
      </c>
      <c r="G29" s="155">
        <f>SV_SO_1819_2a!G29/SV_SO_1819_2a!$H29*100</f>
        <v>0.9282303632663981</v>
      </c>
      <c r="H29" s="154">
        <f>SV_SO_1819_2a!H29/SV_SO_1819_2a!$H29*100</f>
        <v>100</v>
      </c>
      <c r="I29" s="154">
        <f>SV_SO_1819_2a!I29/SV_SO_1819_2a!$O29*100</f>
        <v>0.021482809620993665</v>
      </c>
      <c r="J29" s="155">
        <f>SV_SO_1819_2a!J29/SV_SO_1819_2a!$O29*100</f>
        <v>1.407124030175085</v>
      </c>
      <c r="K29" s="156">
        <f>SV_SO_1819_2a!K29/SV_SO_1819_2a!$O29*100</f>
        <v>75.70128979483917</v>
      </c>
      <c r="L29" s="155">
        <f>SV_SO_1819_2a!L29/SV_SO_1819_2a!$O29*100</f>
        <v>19.05359961000438</v>
      </c>
      <c r="M29" s="155">
        <f>SV_SO_1819_2a!M29/SV_SO_1819_2a!$O29*100</f>
        <v>3.2397729432275444</v>
      </c>
      <c r="N29" s="155">
        <f>SV_SO_1819_2a!N29/SV_SO_1819_2a!$O29*100</f>
        <v>0.5767308121328298</v>
      </c>
      <c r="O29" s="154">
        <f>SV_SO_1819_2a!O29/SV_SO_1819_2a!$O29*100</f>
        <v>100</v>
      </c>
      <c r="P29" s="154">
        <f>SV_SO_1819_2a!P29/SV_SO_1819_2a!$V29*100</f>
        <v>0.023733529748751942</v>
      </c>
      <c r="Q29" s="155">
        <f>SV_SO_1819_2a!Q29/SV_SO_1819_2a!$V29*100</f>
        <v>1.4461085195187824</v>
      </c>
      <c r="R29" s="154">
        <f>SV_SO_1819_2a!R29/SV_SO_1819_2a!$V29*100</f>
        <v>71.88354202471561</v>
      </c>
      <c r="S29" s="154">
        <f>SV_SO_1819_2a!S29/SV_SO_1819_2a!$V29*100</f>
        <v>21.694901383091906</v>
      </c>
      <c r="T29" s="155">
        <f>SV_SO_1819_2a!T29/SV_SO_1819_2a!$V29*100</f>
        <v>4.1975611752189215</v>
      </c>
      <c r="U29" s="188">
        <f>SV_SO_1819_2a!U29/SV_SO_1819_2a!$V29*100</f>
        <v>0.7541533677060316</v>
      </c>
      <c r="V29" s="154">
        <f>SV_SO_1819_2a!V29/SV_SO_1819_2a!$V29*100</f>
        <v>100</v>
      </c>
    </row>
    <row r="30" spans="1:22" s="111" customFormat="1" ht="12.75">
      <c r="A30" s="158"/>
      <c r="B30" s="163"/>
      <c r="C30" s="163"/>
      <c r="D30" s="163"/>
      <c r="E30" s="163"/>
      <c r="F30" s="163"/>
      <c r="G30" s="163"/>
      <c r="H30" s="163"/>
      <c r="I30" s="163"/>
      <c r="J30" s="163"/>
      <c r="K30" s="163"/>
      <c r="L30" s="163"/>
      <c r="M30" s="163"/>
      <c r="N30" s="163"/>
      <c r="O30" s="163"/>
      <c r="P30" s="163"/>
      <c r="Q30" s="163"/>
      <c r="R30" s="163"/>
      <c r="S30" s="163"/>
      <c r="T30" s="163"/>
      <c r="U30" s="163"/>
      <c r="V30" s="163"/>
    </row>
    <row r="31" spans="1:22" s="111" customFormat="1" ht="12.75">
      <c r="A31" s="158"/>
      <c r="B31" s="163"/>
      <c r="C31" s="163"/>
      <c r="D31" s="163"/>
      <c r="E31" s="163"/>
      <c r="F31" s="163"/>
      <c r="G31" s="163"/>
      <c r="H31" s="163"/>
      <c r="I31" s="163"/>
      <c r="J31" s="163"/>
      <c r="K31" s="163"/>
      <c r="L31" s="163"/>
      <c r="M31" s="163"/>
      <c r="N31" s="163"/>
      <c r="O31" s="163"/>
      <c r="P31" s="163"/>
      <c r="Q31" s="163"/>
      <c r="R31" s="163"/>
      <c r="S31" s="163"/>
      <c r="T31" s="163"/>
      <c r="U31" s="163"/>
      <c r="V31" s="163"/>
    </row>
    <row r="32" spans="1:22" s="111" customFormat="1" ht="12.75">
      <c r="A32" s="158"/>
      <c r="B32" s="163"/>
      <c r="C32" s="163"/>
      <c r="D32" s="163"/>
      <c r="E32" s="163"/>
      <c r="F32" s="163"/>
      <c r="G32" s="163"/>
      <c r="H32" s="163"/>
      <c r="I32" s="163"/>
      <c r="J32" s="163"/>
      <c r="K32" s="163"/>
      <c r="L32" s="163"/>
      <c r="M32" s="163"/>
      <c r="N32" s="163"/>
      <c r="O32" s="163"/>
      <c r="P32" s="163"/>
      <c r="Q32" s="163"/>
      <c r="R32" s="163"/>
      <c r="S32" s="163"/>
      <c r="T32" s="163"/>
      <c r="U32" s="163"/>
      <c r="V32" s="163"/>
    </row>
    <row r="33" spans="1:22" s="111" customFormat="1" ht="12.75">
      <c r="A33" s="158"/>
      <c r="B33" s="163"/>
      <c r="C33" s="163"/>
      <c r="D33" s="163"/>
      <c r="E33" s="163"/>
      <c r="F33" s="163"/>
      <c r="G33" s="163"/>
      <c r="H33" s="163"/>
      <c r="I33" s="163"/>
      <c r="J33" s="163"/>
      <c r="K33" s="163"/>
      <c r="L33" s="163"/>
      <c r="M33" s="163"/>
      <c r="N33" s="163"/>
      <c r="O33" s="163"/>
      <c r="P33" s="163"/>
      <c r="Q33" s="163"/>
      <c r="R33" s="163"/>
      <c r="S33" s="163"/>
      <c r="T33" s="163"/>
      <c r="U33" s="163"/>
      <c r="V33" s="163"/>
    </row>
    <row r="34" spans="1:22" s="111" customFormat="1" ht="12.75">
      <c r="A34" s="158"/>
      <c r="B34" s="163"/>
      <c r="C34" s="163"/>
      <c r="D34" s="163"/>
      <c r="E34" s="163"/>
      <c r="F34" s="163"/>
      <c r="G34" s="163"/>
      <c r="H34" s="163"/>
      <c r="I34" s="163"/>
      <c r="J34" s="163"/>
      <c r="K34" s="163"/>
      <c r="L34" s="163"/>
      <c r="M34" s="163"/>
      <c r="N34" s="163"/>
      <c r="O34" s="163"/>
      <c r="P34" s="163"/>
      <c r="Q34" s="163"/>
      <c r="R34" s="163"/>
      <c r="S34" s="163"/>
      <c r="T34" s="163"/>
      <c r="U34" s="163"/>
      <c r="V34" s="163"/>
    </row>
    <row r="35" spans="1:22" s="111" customFormat="1" ht="12.75">
      <c r="A35" s="158"/>
      <c r="B35" s="163"/>
      <c r="C35" s="163"/>
      <c r="D35" s="163"/>
      <c r="E35" s="163"/>
      <c r="F35" s="163"/>
      <c r="G35" s="163"/>
      <c r="H35" s="163"/>
      <c r="I35" s="163"/>
      <c r="J35" s="163"/>
      <c r="K35" s="163"/>
      <c r="L35" s="163"/>
      <c r="M35" s="163"/>
      <c r="N35" s="163"/>
      <c r="O35" s="163"/>
      <c r="P35" s="163"/>
      <c r="Q35" s="163"/>
      <c r="R35" s="163"/>
      <c r="S35" s="163"/>
      <c r="T35" s="163"/>
      <c r="U35" s="163"/>
      <c r="V35" s="163"/>
    </row>
    <row r="36" spans="1:22" s="111" customFormat="1" ht="12.75">
      <c r="A36" s="158"/>
      <c r="B36" s="163"/>
      <c r="C36" s="163"/>
      <c r="D36" s="163"/>
      <c r="E36" s="163"/>
      <c r="F36" s="163"/>
      <c r="G36" s="163"/>
      <c r="H36" s="163"/>
      <c r="I36" s="163"/>
      <c r="J36" s="163"/>
      <c r="K36" s="163"/>
      <c r="L36" s="163"/>
      <c r="M36" s="163"/>
      <c r="N36" s="163"/>
      <c r="O36" s="163"/>
      <c r="P36" s="163"/>
      <c r="Q36" s="163"/>
      <c r="R36" s="163"/>
      <c r="S36" s="163"/>
      <c r="T36" s="163"/>
      <c r="U36" s="163"/>
      <c r="V36" s="163"/>
    </row>
    <row r="37" spans="1:22" s="111" customFormat="1" ht="12.75">
      <c r="A37" s="158"/>
      <c r="B37" s="163"/>
      <c r="C37" s="163"/>
      <c r="D37" s="163"/>
      <c r="E37" s="163"/>
      <c r="F37" s="163"/>
      <c r="G37" s="163"/>
      <c r="H37" s="163"/>
      <c r="I37" s="163"/>
      <c r="J37" s="163"/>
      <c r="K37" s="163"/>
      <c r="L37" s="163"/>
      <c r="M37" s="163"/>
      <c r="N37" s="163"/>
      <c r="O37" s="163"/>
      <c r="P37" s="163"/>
      <c r="Q37" s="163"/>
      <c r="R37" s="163"/>
      <c r="S37" s="163"/>
      <c r="T37" s="163"/>
      <c r="U37" s="163"/>
      <c r="V37" s="163"/>
    </row>
    <row r="38" spans="1:22" s="111" customFormat="1" ht="12.75">
      <c r="A38" s="158"/>
      <c r="B38" s="163"/>
      <c r="C38" s="163"/>
      <c r="D38" s="163"/>
      <c r="E38" s="163"/>
      <c r="F38" s="163"/>
      <c r="G38" s="163"/>
      <c r="H38" s="163"/>
      <c r="I38" s="163"/>
      <c r="J38" s="163"/>
      <c r="K38" s="163"/>
      <c r="L38" s="163"/>
      <c r="M38" s="163"/>
      <c r="N38" s="163"/>
      <c r="O38" s="163"/>
      <c r="P38" s="163"/>
      <c r="Q38" s="163"/>
      <c r="R38" s="163"/>
      <c r="S38" s="163"/>
      <c r="T38" s="163"/>
      <c r="U38" s="163"/>
      <c r="V38" s="163"/>
    </row>
    <row r="39" spans="1:22" s="111" customFormat="1" ht="12.75">
      <c r="A39" s="158"/>
      <c r="B39" s="163"/>
      <c r="C39" s="163"/>
      <c r="D39" s="163"/>
      <c r="E39" s="163"/>
      <c r="F39" s="163"/>
      <c r="G39" s="163"/>
      <c r="H39" s="163"/>
      <c r="I39" s="163"/>
      <c r="J39" s="163"/>
      <c r="K39" s="163"/>
      <c r="L39" s="163"/>
      <c r="M39" s="163"/>
      <c r="N39" s="163"/>
      <c r="O39" s="163"/>
      <c r="P39" s="163"/>
      <c r="Q39" s="163"/>
      <c r="R39" s="163"/>
      <c r="S39" s="163"/>
      <c r="T39" s="163"/>
      <c r="U39" s="163"/>
      <c r="V39" s="163"/>
    </row>
    <row r="40" spans="1:22" s="111" customFormat="1" ht="12.75">
      <c r="A40" s="158"/>
      <c r="B40" s="163"/>
      <c r="C40" s="163"/>
      <c r="D40" s="163"/>
      <c r="E40" s="163"/>
      <c r="F40" s="163"/>
      <c r="G40" s="163"/>
      <c r="H40" s="163"/>
      <c r="I40" s="163"/>
      <c r="J40" s="163"/>
      <c r="K40" s="163"/>
      <c r="L40" s="163"/>
      <c r="M40" s="163"/>
      <c r="N40" s="163"/>
      <c r="O40" s="163"/>
      <c r="P40" s="163"/>
      <c r="Q40" s="163"/>
      <c r="R40" s="163"/>
      <c r="S40" s="163"/>
      <c r="T40" s="163"/>
      <c r="U40" s="163"/>
      <c r="V40" s="163"/>
    </row>
    <row r="41" spans="1:22" s="111" customFormat="1" ht="12.75">
      <c r="A41" s="158"/>
      <c r="B41" s="163"/>
      <c r="C41" s="163"/>
      <c r="D41" s="163"/>
      <c r="E41" s="163"/>
      <c r="F41" s="163"/>
      <c r="G41" s="163"/>
      <c r="H41" s="163"/>
      <c r="I41" s="163"/>
      <c r="J41" s="163"/>
      <c r="K41" s="163"/>
      <c r="L41" s="163"/>
      <c r="M41" s="163"/>
      <c r="N41" s="163"/>
      <c r="O41" s="163"/>
      <c r="P41" s="163"/>
      <c r="Q41" s="163"/>
      <c r="R41" s="163"/>
      <c r="S41" s="163"/>
      <c r="T41" s="163"/>
      <c r="U41" s="163"/>
      <c r="V41" s="163"/>
    </row>
    <row r="42" spans="1:22" s="111" customFormat="1" ht="14.25" customHeight="1">
      <c r="A42" s="158"/>
      <c r="B42" s="163"/>
      <c r="C42" s="163"/>
      <c r="D42" s="163"/>
      <c r="E42" s="163"/>
      <c r="F42" s="163"/>
      <c r="G42" s="163"/>
      <c r="H42" s="163"/>
      <c r="I42" s="163"/>
      <c r="J42" s="163"/>
      <c r="K42" s="163"/>
      <c r="L42" s="163"/>
      <c r="M42" s="163"/>
      <c r="N42" s="163"/>
      <c r="O42" s="163"/>
      <c r="P42" s="163"/>
      <c r="Q42" s="163"/>
      <c r="R42" s="163"/>
      <c r="S42" s="163"/>
      <c r="T42" s="163"/>
      <c r="U42" s="163"/>
      <c r="V42" s="163"/>
    </row>
    <row r="43" spans="1:3" ht="12.75">
      <c r="A43" s="30" t="s">
        <v>72</v>
      </c>
      <c r="C43"/>
    </row>
    <row r="44" spans="1:22" ht="12.75">
      <c r="A44" s="231" t="s">
        <v>5</v>
      </c>
      <c r="B44" s="231"/>
      <c r="C44" s="231"/>
      <c r="D44" s="231"/>
      <c r="E44" s="231"/>
      <c r="F44" s="231"/>
      <c r="G44" s="231"/>
      <c r="H44" s="231"/>
      <c r="I44" s="231"/>
      <c r="J44" s="231"/>
      <c r="K44" s="231"/>
      <c r="L44" s="231"/>
      <c r="M44" s="231"/>
      <c r="N44" s="231"/>
      <c r="O44" s="231"/>
      <c r="P44" s="231"/>
      <c r="Q44" s="231"/>
      <c r="R44" s="231"/>
      <c r="S44" s="231"/>
      <c r="T44" s="231"/>
      <c r="U44" s="231"/>
      <c r="V44" s="231"/>
    </row>
    <row r="45" spans="1:22" ht="12.75">
      <c r="A45" s="223" t="s">
        <v>51</v>
      </c>
      <c r="B45" s="223"/>
      <c r="C45" s="223"/>
      <c r="D45" s="223"/>
      <c r="E45" s="223"/>
      <c r="F45" s="223"/>
      <c r="G45" s="223"/>
      <c r="H45" s="223"/>
      <c r="I45" s="223"/>
      <c r="J45" s="223"/>
      <c r="K45" s="223"/>
      <c r="L45" s="223"/>
      <c r="M45" s="223"/>
      <c r="N45" s="223"/>
      <c r="O45" s="223"/>
      <c r="P45" s="223"/>
      <c r="Q45" s="223"/>
      <c r="R45" s="223"/>
      <c r="S45" s="223"/>
      <c r="T45" s="223"/>
      <c r="U45" s="223"/>
      <c r="V45" s="223"/>
    </row>
    <row r="46" spans="1:22" s="114" customFormat="1" ht="12.75">
      <c r="A46" s="224" t="s">
        <v>26</v>
      </c>
      <c r="B46" s="224"/>
      <c r="C46" s="224"/>
      <c r="D46" s="224"/>
      <c r="E46" s="224"/>
      <c r="F46" s="224"/>
      <c r="G46" s="224"/>
      <c r="H46" s="224"/>
      <c r="I46" s="224"/>
      <c r="J46" s="224"/>
      <c r="K46" s="224"/>
      <c r="L46" s="224"/>
      <c r="M46" s="224"/>
      <c r="N46" s="224"/>
      <c r="O46" s="224"/>
      <c r="P46" s="224"/>
      <c r="Q46" s="224"/>
      <c r="R46" s="224"/>
      <c r="S46" s="224"/>
      <c r="T46" s="224"/>
      <c r="U46" s="224"/>
      <c r="V46" s="224"/>
    </row>
    <row r="47" spans="1:22" s="114" customFormat="1" ht="12.75">
      <c r="A47" s="113"/>
      <c r="B47" s="113"/>
      <c r="C47" s="113"/>
      <c r="D47" s="113"/>
      <c r="E47" s="113"/>
      <c r="F47" s="113"/>
      <c r="G47" s="113"/>
      <c r="H47" s="113"/>
      <c r="I47" s="113"/>
      <c r="J47" s="113"/>
      <c r="K47" s="113"/>
      <c r="L47" s="113"/>
      <c r="M47" s="113"/>
      <c r="N47" s="113"/>
      <c r="O47" s="113"/>
      <c r="P47" s="113"/>
      <c r="Q47" s="113"/>
      <c r="R47" s="113"/>
      <c r="S47" s="113"/>
      <c r="T47" s="113"/>
      <c r="U47" s="113"/>
      <c r="V47" s="113"/>
    </row>
    <row r="48" spans="1:22" ht="12.75">
      <c r="A48" s="231" t="s">
        <v>21</v>
      </c>
      <c r="B48" s="231"/>
      <c r="C48" s="231"/>
      <c r="D48" s="231"/>
      <c r="E48" s="231"/>
      <c r="F48" s="231"/>
      <c r="G48" s="231"/>
      <c r="H48" s="231"/>
      <c r="I48" s="231"/>
      <c r="J48" s="231"/>
      <c r="K48" s="231"/>
      <c r="L48" s="231"/>
      <c r="M48" s="231"/>
      <c r="N48" s="231"/>
      <c r="O48" s="231"/>
      <c r="P48" s="231"/>
      <c r="Q48" s="231"/>
      <c r="R48" s="231"/>
      <c r="S48" s="231"/>
      <c r="T48" s="231"/>
      <c r="U48" s="231"/>
      <c r="V48" s="231"/>
    </row>
    <row r="49" spans="1:22" ht="9" customHeight="1" thickBot="1">
      <c r="A49" s="164"/>
      <c r="B49" s="164"/>
      <c r="C49" s="164"/>
      <c r="D49" s="164"/>
      <c r="E49" s="164"/>
      <c r="F49" s="164"/>
      <c r="G49" s="164"/>
      <c r="H49" s="164"/>
      <c r="I49" s="164"/>
      <c r="J49" s="164"/>
      <c r="K49" s="164"/>
      <c r="L49" s="164"/>
      <c r="M49" s="164"/>
      <c r="N49" s="164"/>
      <c r="O49" s="164"/>
      <c r="P49" s="164"/>
      <c r="Q49" s="164"/>
      <c r="R49" s="164"/>
      <c r="S49" s="164"/>
      <c r="T49" s="164"/>
      <c r="U49" s="164"/>
      <c r="V49" s="164"/>
    </row>
    <row r="50" spans="1:22" ht="12.75">
      <c r="A50" s="115"/>
      <c r="B50" s="225" t="s">
        <v>30</v>
      </c>
      <c r="C50" s="226"/>
      <c r="D50" s="226"/>
      <c r="E50" s="226"/>
      <c r="F50" s="226"/>
      <c r="G50" s="226"/>
      <c r="H50" s="227"/>
      <c r="I50" s="225" t="s">
        <v>31</v>
      </c>
      <c r="J50" s="226"/>
      <c r="K50" s="226"/>
      <c r="L50" s="226"/>
      <c r="M50" s="226"/>
      <c r="N50" s="226"/>
      <c r="O50" s="227"/>
      <c r="P50" s="225" t="s">
        <v>1</v>
      </c>
      <c r="Q50" s="226"/>
      <c r="R50" s="226"/>
      <c r="S50" s="226"/>
      <c r="T50" s="226"/>
      <c r="U50" s="226"/>
      <c r="V50" s="226"/>
    </row>
    <row r="51" spans="2:22" ht="12.75">
      <c r="B51" s="236" t="s">
        <v>32</v>
      </c>
      <c r="C51" s="237"/>
      <c r="D51" s="116" t="s">
        <v>33</v>
      </c>
      <c r="E51" s="237" t="s">
        <v>34</v>
      </c>
      <c r="F51" s="237"/>
      <c r="G51" s="237"/>
      <c r="H51" s="117" t="s">
        <v>1</v>
      </c>
      <c r="I51" s="236" t="s">
        <v>32</v>
      </c>
      <c r="J51" s="238"/>
      <c r="K51" s="112" t="s">
        <v>33</v>
      </c>
      <c r="L51" s="236" t="s">
        <v>34</v>
      </c>
      <c r="M51" s="237"/>
      <c r="N51" s="237"/>
      <c r="O51" s="117" t="s">
        <v>1</v>
      </c>
      <c r="P51" s="236" t="s">
        <v>32</v>
      </c>
      <c r="Q51" s="238"/>
      <c r="R51" s="112" t="s">
        <v>33</v>
      </c>
      <c r="S51" s="236" t="s">
        <v>34</v>
      </c>
      <c r="T51" s="237"/>
      <c r="U51" s="237"/>
      <c r="V51" s="117" t="s">
        <v>1</v>
      </c>
    </row>
    <row r="52" spans="1:22" ht="12.75">
      <c r="A52" s="182" t="s">
        <v>35</v>
      </c>
      <c r="B52" s="183" t="s">
        <v>36</v>
      </c>
      <c r="C52" s="182">
        <v>1</v>
      </c>
      <c r="D52" s="184" t="s">
        <v>37</v>
      </c>
      <c r="E52" s="182" t="s">
        <v>38</v>
      </c>
      <c r="F52" s="182" t="s">
        <v>39</v>
      </c>
      <c r="G52" s="182" t="s">
        <v>40</v>
      </c>
      <c r="H52" s="185"/>
      <c r="I52" s="183" t="s">
        <v>36</v>
      </c>
      <c r="J52" s="182">
        <v>1</v>
      </c>
      <c r="K52" s="184" t="s">
        <v>37</v>
      </c>
      <c r="L52" s="182" t="s">
        <v>38</v>
      </c>
      <c r="M52" s="182" t="s">
        <v>39</v>
      </c>
      <c r="N52" s="182" t="s">
        <v>40</v>
      </c>
      <c r="O52" s="185"/>
      <c r="P52" s="183" t="s">
        <v>36</v>
      </c>
      <c r="Q52" s="182">
        <v>1</v>
      </c>
      <c r="R52" s="184" t="s">
        <v>37</v>
      </c>
      <c r="S52" s="182" t="s">
        <v>38</v>
      </c>
      <c r="T52" s="182" t="s">
        <v>39</v>
      </c>
      <c r="U52" s="182" t="s">
        <v>40</v>
      </c>
      <c r="V52" s="185"/>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61</v>
      </c>
      <c r="B54" s="150">
        <f>SV_SO_1819_2a!B54/SV_SO_1819_2a!$H54*100</f>
        <v>0</v>
      </c>
      <c r="C54" s="151">
        <f>SV_SO_1819_2a!C54/SV_SO_1819_2a!$H54*100</f>
        <v>1.8611309949892625</v>
      </c>
      <c r="D54" s="152">
        <f>SV_SO_1819_2a!D54/SV_SO_1819_2a!$H54*100</f>
        <v>53.90121689334288</v>
      </c>
      <c r="E54" s="151">
        <f>SV_SO_1819_2a!E54/SV_SO_1819_2a!$H54*100</f>
        <v>31.99713672154617</v>
      </c>
      <c r="F54" s="151">
        <f>SV_SO_1819_2a!F54/SV_SO_1819_2a!$H54*100</f>
        <v>10.450966356478167</v>
      </c>
      <c r="G54" s="151">
        <f>SV_SO_1819_2a!G54/SV_SO_1819_2a!$H54*100</f>
        <v>1.789549033643522</v>
      </c>
      <c r="H54" s="150">
        <f>SV_SO_1819_2a!H54/SV_SO_1819_2a!$H54*100</f>
        <v>100</v>
      </c>
      <c r="I54" s="150">
        <f>SV_SO_1819_2a!I54/SV_SO_1819_2a!$O54*100</f>
        <v>0.051203277009728626</v>
      </c>
      <c r="J54" s="151">
        <f>SV_SO_1819_2a!J54/SV_SO_1819_2a!$O54*100</f>
        <v>1.228878648233487</v>
      </c>
      <c r="K54" s="152">
        <f>SV_SO_1819_2a!K54/SV_SO_1819_2a!$O54*100</f>
        <v>53.35381464413722</v>
      </c>
      <c r="L54" s="151">
        <f>SV_SO_1819_2a!L54/SV_SO_1819_2a!$O54*100</f>
        <v>33.38453661034306</v>
      </c>
      <c r="M54" s="151">
        <f>SV_SO_1819_2a!M54/SV_SO_1819_2a!$O54*100</f>
        <v>10.44546850998464</v>
      </c>
      <c r="N54" s="151">
        <f>SV_SO_1819_2a!N54/SV_SO_1819_2a!$O54*100</f>
        <v>1.5360983102918586</v>
      </c>
      <c r="O54" s="150">
        <f>SV_SO_1819_2a!O54/SV_SO_1819_2a!$O54*100</f>
        <v>100</v>
      </c>
      <c r="P54" s="150">
        <f>SV_SO_1819_2a!P54/SV_SO_1819_2a!$V54*100</f>
        <v>0.029850746268656716</v>
      </c>
      <c r="Q54" s="151">
        <f>SV_SO_1819_2a!Q54/SV_SO_1819_2a!$V54*100</f>
        <v>1.4925373134328357</v>
      </c>
      <c r="R54" s="152">
        <f>SV_SO_1819_2a!R54/SV_SO_1819_2a!$V54*100</f>
        <v>53.58208955223881</v>
      </c>
      <c r="S54" s="151">
        <f>SV_SO_1819_2a!S54/SV_SO_1819_2a!$V54*100</f>
        <v>32.80597014925373</v>
      </c>
      <c r="T54" s="151">
        <f>SV_SO_1819_2a!T54/SV_SO_1819_2a!$V54*100</f>
        <v>10.44776119402985</v>
      </c>
      <c r="U54" s="151">
        <f>SV_SO_1819_2a!U54/SV_SO_1819_2a!$V54*100</f>
        <v>1.6417910447761193</v>
      </c>
      <c r="V54" s="150">
        <f>SV_SO_1819_2a!V54/SV_SO_1819_2a!$V54*100</f>
        <v>100</v>
      </c>
    </row>
    <row r="55" spans="1:22" s="74" customFormat="1" ht="12.75">
      <c r="A55" s="212" t="s">
        <v>63</v>
      </c>
      <c r="B55" s="150">
        <f>SV_SO_1819_2a!B55/SV_SO_1819_2a!$H55*100</f>
        <v>0</v>
      </c>
      <c r="C55" s="153">
        <f>SV_SO_1819_2a!C55/SV_SO_1819_2a!$H55*100</f>
        <v>0.12383900928792571</v>
      </c>
      <c r="D55" s="152">
        <f>SV_SO_1819_2a!D55/SV_SO_1819_2a!$H55*100</f>
        <v>31.021671826625386</v>
      </c>
      <c r="E55" s="153">
        <f>SV_SO_1819_2a!E55/SV_SO_1819_2a!$H55*100</f>
        <v>40.12383900928793</v>
      </c>
      <c r="F55" s="153">
        <f>SV_SO_1819_2a!F55/SV_SO_1819_2a!$H55*100</f>
        <v>22.60061919504644</v>
      </c>
      <c r="G55" s="153">
        <f>SV_SO_1819_2a!G55/SV_SO_1819_2a!$H55*100</f>
        <v>6.130030959752323</v>
      </c>
      <c r="H55" s="150">
        <f>SV_SO_1819_2a!H55/SV_SO_1819_2a!$H55*100</f>
        <v>100</v>
      </c>
      <c r="I55" s="150">
        <f>SV_SO_1819_2a!I55/SV_SO_1819_2a!$O55*100</f>
        <v>0</v>
      </c>
      <c r="J55" s="153">
        <f>SV_SO_1819_2a!J55/SV_SO_1819_2a!$O55*100</f>
        <v>0.07293946024799416</v>
      </c>
      <c r="K55" s="152">
        <f>SV_SO_1819_2a!K55/SV_SO_1819_2a!$O55*100</f>
        <v>33.69803063457331</v>
      </c>
      <c r="L55" s="153">
        <f>SV_SO_1819_2a!L55/SV_SO_1819_2a!$O55*100</f>
        <v>38.51203501094092</v>
      </c>
      <c r="M55" s="153">
        <f>SV_SO_1819_2a!M55/SV_SO_1819_2a!$O55*100</f>
        <v>21.73595915390226</v>
      </c>
      <c r="N55" s="153">
        <f>SV_SO_1819_2a!N55/SV_SO_1819_2a!$O55*100</f>
        <v>5.981035740335521</v>
      </c>
      <c r="O55" s="150">
        <f>SV_SO_1819_2a!O55/SV_SO_1819_2a!$O55*100</f>
        <v>100</v>
      </c>
      <c r="P55" s="150">
        <f>SV_SO_1819_2a!P55/SV_SO_1819_2a!$V55*100</f>
        <v>0</v>
      </c>
      <c r="Q55" s="151">
        <f>SV_SO_1819_2a!Q55/SV_SO_1819_2a!$V55*100</f>
        <v>0.10046885465505692</v>
      </c>
      <c r="R55" s="150">
        <f>SV_SO_1819_2a!R55/SV_SO_1819_2a!$V55*100</f>
        <v>32.25050234427327</v>
      </c>
      <c r="S55" s="150">
        <f>SV_SO_1819_2a!S55/SV_SO_1819_2a!$V55*100</f>
        <v>39.38379102478232</v>
      </c>
      <c r="T55" s="151">
        <f>SV_SO_1819_2a!T55/SV_SO_1819_2a!$V55*100</f>
        <v>22.203616878767583</v>
      </c>
      <c r="U55" s="186">
        <f>SV_SO_1819_2a!U55/SV_SO_1819_2a!$V55*100</f>
        <v>6.0616208975217685</v>
      </c>
      <c r="V55" s="150">
        <f>SV_SO_1819_2a!V55/SV_SO_1819_2a!$V55*100</f>
        <v>100</v>
      </c>
    </row>
    <row r="56" spans="1:22" s="74" customFormat="1" ht="12.75">
      <c r="A56" s="212" t="s">
        <v>62</v>
      </c>
      <c r="B56" s="150">
        <f>SV_SO_1819_2a!B56/SV_SO_1819_2a!$H56*100</f>
        <v>0</v>
      </c>
      <c r="C56" s="153">
        <f>SV_SO_1819_2a!C56/SV_SO_1819_2a!$H56*100</f>
        <v>0</v>
      </c>
      <c r="D56" s="152">
        <f>SV_SO_1819_2a!D56/SV_SO_1819_2a!$H56*100</f>
        <v>27.586206896551722</v>
      </c>
      <c r="E56" s="153">
        <f>SV_SO_1819_2a!E56/SV_SO_1819_2a!$H56*100</f>
        <v>44.827586206896555</v>
      </c>
      <c r="F56" s="153">
        <f>SV_SO_1819_2a!F56/SV_SO_1819_2a!$H56*100</f>
        <v>13.793103448275861</v>
      </c>
      <c r="G56" s="153">
        <f>SV_SO_1819_2a!G56/SV_SO_1819_2a!$H56*100</f>
        <v>13.793103448275861</v>
      </c>
      <c r="H56" s="150">
        <f>SV_SO_1819_2a!H56/SV_SO_1819_2a!$H56*100</f>
        <v>100</v>
      </c>
      <c r="I56" s="150">
        <f>SV_SO_1819_2a!I56/SV_SO_1819_2a!$O56*100</f>
        <v>0</v>
      </c>
      <c r="J56" s="153">
        <f>SV_SO_1819_2a!J56/SV_SO_1819_2a!$O56*100</f>
        <v>0.7874015748031495</v>
      </c>
      <c r="K56" s="152">
        <f>SV_SO_1819_2a!K56/SV_SO_1819_2a!$O56*100</f>
        <v>39.37007874015748</v>
      </c>
      <c r="L56" s="153">
        <f>SV_SO_1819_2a!L56/SV_SO_1819_2a!$O56*100</f>
        <v>41.732283464566926</v>
      </c>
      <c r="M56" s="153">
        <f>SV_SO_1819_2a!M56/SV_SO_1819_2a!$O56*100</f>
        <v>14.173228346456693</v>
      </c>
      <c r="N56" s="153">
        <f>SV_SO_1819_2a!N56/SV_SO_1819_2a!$O56*100</f>
        <v>3.937007874015748</v>
      </c>
      <c r="O56" s="150">
        <f>SV_SO_1819_2a!O56/SV_SO_1819_2a!$O56*100</f>
        <v>100</v>
      </c>
      <c r="P56" s="150">
        <f>SV_SO_1819_2a!P56/SV_SO_1819_2a!$V56*100</f>
        <v>0</v>
      </c>
      <c r="Q56" s="151">
        <f>SV_SO_1819_2a!Q56/SV_SO_1819_2a!$V56*100</f>
        <v>0.5405405405405406</v>
      </c>
      <c r="R56" s="150">
        <f>SV_SO_1819_2a!R56/SV_SO_1819_2a!$V56*100</f>
        <v>35.67567567567568</v>
      </c>
      <c r="S56" s="150">
        <f>SV_SO_1819_2a!S56/SV_SO_1819_2a!$V56*100</f>
        <v>42.7027027027027</v>
      </c>
      <c r="T56" s="151">
        <f>SV_SO_1819_2a!T56/SV_SO_1819_2a!$V56*100</f>
        <v>14.054054054054054</v>
      </c>
      <c r="U56" s="186">
        <f>SV_SO_1819_2a!U56/SV_SO_1819_2a!$V56*100</f>
        <v>7.027027027027027</v>
      </c>
      <c r="V56" s="150">
        <f>SV_SO_1819_2a!V56/SV_SO_1819_2a!$V56*100</f>
        <v>100</v>
      </c>
    </row>
    <row r="57" spans="1:22" s="74" customFormat="1" ht="12.75">
      <c r="A57" s="212" t="s">
        <v>64</v>
      </c>
      <c r="B57" s="150">
        <f>SV_SO_1819_2a!B57/SV_SO_1819_2a!$H57*100</f>
        <v>0</v>
      </c>
      <c r="C57" s="153">
        <f>SV_SO_1819_2a!C57/SV_SO_1819_2a!$H57*100</f>
        <v>0.0725163161711385</v>
      </c>
      <c r="D57" s="152">
        <f>SV_SO_1819_2a!D57/SV_SO_1819_2a!$H57*100</f>
        <v>24.873096446700508</v>
      </c>
      <c r="E57" s="153">
        <f>SV_SO_1819_2a!E57/SV_SO_1819_2a!$H57*100</f>
        <v>47.82451051486584</v>
      </c>
      <c r="F57" s="153">
        <f>SV_SO_1819_2a!F57/SV_SO_1819_2a!$H57*100</f>
        <v>20.485859318346627</v>
      </c>
      <c r="G57" s="153">
        <f>SV_SO_1819_2a!G57/SV_SO_1819_2a!$H57*100</f>
        <v>6.744017403915881</v>
      </c>
      <c r="H57" s="150">
        <f>SV_SO_1819_2a!H57/SV_SO_1819_2a!$H57*100</f>
        <v>100</v>
      </c>
      <c r="I57" s="150">
        <f>SV_SO_1819_2a!I57/SV_SO_1819_2a!$O57*100</f>
        <v>0</v>
      </c>
      <c r="J57" s="153">
        <f>SV_SO_1819_2a!J57/SV_SO_1819_2a!$O57*100</f>
        <v>0.16393442622950818</v>
      </c>
      <c r="K57" s="152">
        <f>SV_SO_1819_2a!K57/SV_SO_1819_2a!$O57*100</f>
        <v>25.956284153005466</v>
      </c>
      <c r="L57" s="153">
        <f>SV_SO_1819_2a!L57/SV_SO_1819_2a!$O57*100</f>
        <v>49.61748633879781</v>
      </c>
      <c r="M57" s="153">
        <f>SV_SO_1819_2a!M57/SV_SO_1819_2a!$O57*100</f>
        <v>17.37704918032787</v>
      </c>
      <c r="N57" s="153">
        <f>SV_SO_1819_2a!N57/SV_SO_1819_2a!$O57*100</f>
        <v>6.885245901639345</v>
      </c>
      <c r="O57" s="150">
        <f>SV_SO_1819_2a!O57/SV_SO_1819_2a!$O57*100</f>
        <v>100</v>
      </c>
      <c r="P57" s="150">
        <f>SV_SO_1819_2a!P57/SV_SO_1819_2a!$V57*100</f>
        <v>0</v>
      </c>
      <c r="Q57" s="151">
        <f>SV_SO_1819_2a!Q57/SV_SO_1819_2a!$V57*100</f>
        <v>0.1089799476896251</v>
      </c>
      <c r="R57" s="150">
        <f>SV_SO_1819_2a!R57/SV_SO_1819_2a!$V57*100</f>
        <v>25.305143853530947</v>
      </c>
      <c r="S57" s="150">
        <f>SV_SO_1819_2a!S57/SV_SO_1819_2a!$V57*100</f>
        <v>48.53966870095902</v>
      </c>
      <c r="T57" s="151">
        <f>SV_SO_1819_2a!T57/SV_SO_1819_2a!$V57*100</f>
        <v>19.245858761987794</v>
      </c>
      <c r="U57" s="186">
        <f>SV_SO_1819_2a!U57/SV_SO_1819_2a!$V57*100</f>
        <v>6.800348735832607</v>
      </c>
      <c r="V57" s="150">
        <f>SV_SO_1819_2a!V57/SV_SO_1819_2a!$V57*100</f>
        <v>100</v>
      </c>
    </row>
    <row r="58" spans="1:22" s="29" customFormat="1" ht="12.75">
      <c r="A58" s="29" t="s">
        <v>1</v>
      </c>
      <c r="B58" s="147">
        <f>SV_SO_1819_2a!B58/SV_SO_1819_2a!$H58*100</f>
        <v>0</v>
      </c>
      <c r="C58" s="148">
        <f>SV_SO_1819_2a!C58/SV_SO_1819_2a!$H58*100</f>
        <v>0.5147563486616334</v>
      </c>
      <c r="D58" s="149">
        <f>SV_SO_1819_2a!D58/SV_SO_1819_2a!$H58*100</f>
        <v>33.562113932738505</v>
      </c>
      <c r="E58" s="148">
        <f>SV_SO_1819_2a!E58/SV_SO_1819_2a!$H58*100</f>
        <v>41.86684969114619</v>
      </c>
      <c r="F58" s="148">
        <f>SV_SO_1819_2a!F58/SV_SO_1819_2a!$H58*100</f>
        <v>18.599862731640357</v>
      </c>
      <c r="G58" s="148">
        <f>SV_SO_1819_2a!G58/SV_SO_1819_2a!$H58*100</f>
        <v>5.456417295813315</v>
      </c>
      <c r="H58" s="147">
        <f>SV_SO_1819_2a!H58/SV_SO_1819_2a!$H58*100</f>
        <v>100</v>
      </c>
      <c r="I58" s="147">
        <f>SV_SO_1819_2a!I58/SV_SO_1819_2a!$O58*100</f>
        <v>0.01893580761219466</v>
      </c>
      <c r="J58" s="148">
        <f>SV_SO_1819_2a!J58/SV_SO_1819_2a!$O58*100</f>
        <v>0.5491384207536452</v>
      </c>
      <c r="K58" s="149">
        <f>SV_SO_1819_2a!K58/SV_SO_1819_2a!$O58*100</f>
        <v>38.420753645142966</v>
      </c>
      <c r="L58" s="148">
        <f>SV_SO_1819_2a!L58/SV_SO_1819_2a!$O58*100</f>
        <v>40.541564097708765</v>
      </c>
      <c r="M58" s="148">
        <f>SV_SO_1819_2a!M58/SV_SO_1819_2a!$O58*100</f>
        <v>15.868206779019125</v>
      </c>
      <c r="N58" s="148">
        <f>SV_SO_1819_2a!N58/SV_SO_1819_2a!$O58*100</f>
        <v>4.601401249763303</v>
      </c>
      <c r="O58" s="147">
        <f>SV_SO_1819_2a!O58/SV_SO_1819_2a!$O58*100</f>
        <v>100</v>
      </c>
      <c r="P58" s="147">
        <f>SV_SO_1819_2a!P58/SV_SO_1819_2a!$V58*100</f>
        <v>0.009001710324961743</v>
      </c>
      <c r="Q58" s="148">
        <f>SV_SO_1819_2a!Q58/SV_SO_1819_2a!$V58*100</f>
        <v>0.5311009091727428</v>
      </c>
      <c r="R58" s="147">
        <f>SV_SO_1819_2a!R58/SV_SO_1819_2a!$V58*100</f>
        <v>35.87181564497254</v>
      </c>
      <c r="S58" s="147">
        <f>SV_SO_1819_2a!S58/SV_SO_1819_2a!$V58*100</f>
        <v>41.23683499864975</v>
      </c>
      <c r="T58" s="148">
        <f>SV_SO_1819_2a!T58/SV_SO_1819_2a!$V58*100</f>
        <v>17.301287244576468</v>
      </c>
      <c r="U58" s="187">
        <f>SV_SO_1819_2a!U58/SV_SO_1819_2a!$V58*100</f>
        <v>5.049959492303538</v>
      </c>
      <c r="V58" s="147">
        <f>SV_SO_1819_2a!V58/SV_SO_1819_2a!$V58*100</f>
        <v>100</v>
      </c>
    </row>
    <row r="59" spans="1:22" s="30" customFormat="1" ht="7.5" customHeight="1">
      <c r="A59" s="73"/>
      <c r="B59" s="88"/>
      <c r="C59" s="89"/>
      <c r="D59" s="90"/>
      <c r="E59" s="89"/>
      <c r="F59" s="89"/>
      <c r="G59" s="89"/>
      <c r="H59" s="88"/>
      <c r="I59" s="88"/>
      <c r="J59" s="89"/>
      <c r="K59" s="90"/>
      <c r="L59" s="89"/>
      <c r="M59" s="89"/>
      <c r="N59" s="89"/>
      <c r="O59" s="88"/>
      <c r="P59" s="88"/>
      <c r="Q59" s="89"/>
      <c r="R59" s="88"/>
      <c r="S59" s="88"/>
      <c r="T59" s="89"/>
      <c r="U59" s="91"/>
      <c r="V59" s="88"/>
    </row>
    <row r="60" spans="1:22" s="30" customFormat="1" ht="12.75">
      <c r="A60" s="30" t="s">
        <v>18</v>
      </c>
      <c r="B60" s="88"/>
      <c r="C60" s="89"/>
      <c r="D60" s="90"/>
      <c r="E60" s="89"/>
      <c r="F60" s="89"/>
      <c r="G60" s="89"/>
      <c r="H60" s="88"/>
      <c r="I60" s="88"/>
      <c r="J60" s="89"/>
      <c r="K60" s="90"/>
      <c r="L60" s="89"/>
      <c r="M60" s="89"/>
      <c r="N60" s="89"/>
      <c r="O60" s="88"/>
      <c r="P60" s="88"/>
      <c r="Q60" s="89"/>
      <c r="R60" s="88"/>
      <c r="S60" s="88"/>
      <c r="T60" s="89"/>
      <c r="U60" s="91"/>
      <c r="V60" s="88"/>
    </row>
    <row r="61" spans="1:22" s="74" customFormat="1" ht="12.75">
      <c r="A61" s="212" t="s">
        <v>61</v>
      </c>
      <c r="B61" s="150">
        <f>SV_SO_1819_2a!B61/SV_SO_1819_2a!$H61*100</f>
        <v>0.11148272017837235</v>
      </c>
      <c r="C61" s="151">
        <f>SV_SO_1819_2a!C61/SV_SO_1819_2a!$H61*100</f>
        <v>1.4492753623188406</v>
      </c>
      <c r="D61" s="152">
        <f>SV_SO_1819_2a!D61/SV_SO_1819_2a!$H61*100</f>
        <v>47.93756967670011</v>
      </c>
      <c r="E61" s="151">
        <f>SV_SO_1819_2a!E61/SV_SO_1819_2a!$H61*100</f>
        <v>32.32998885172798</v>
      </c>
      <c r="F61" s="151">
        <f>SV_SO_1819_2a!F61/SV_SO_1819_2a!$H61*100</f>
        <v>14.269788182831661</v>
      </c>
      <c r="G61" s="151">
        <f>SV_SO_1819_2a!G61/SV_SO_1819_2a!$H61*100</f>
        <v>3.901895206243032</v>
      </c>
      <c r="H61" s="150">
        <f>SV_SO_1819_2a!H61/SV_SO_1819_2a!$H61*100</f>
        <v>100</v>
      </c>
      <c r="I61" s="150">
        <f>SV_SO_1819_2a!I61/SV_SO_1819_2a!$O61*100</f>
        <v>0</v>
      </c>
      <c r="J61" s="151">
        <f>SV_SO_1819_2a!J61/SV_SO_1819_2a!$O61*100</f>
        <v>1.24804992199688</v>
      </c>
      <c r="K61" s="152">
        <f>SV_SO_1819_2a!K61/SV_SO_1819_2a!$O61*100</f>
        <v>52.184087363494534</v>
      </c>
      <c r="L61" s="151">
        <f>SV_SO_1819_2a!L61/SV_SO_1819_2a!$O61*100</f>
        <v>31.045241809672387</v>
      </c>
      <c r="M61" s="151">
        <f>SV_SO_1819_2a!M61/SV_SO_1819_2a!$O61*100</f>
        <v>13.104524180967239</v>
      </c>
      <c r="N61" s="151">
        <f>SV_SO_1819_2a!N61/SV_SO_1819_2a!$O61*100</f>
        <v>2.418096723868955</v>
      </c>
      <c r="O61" s="150">
        <f>SV_SO_1819_2a!O61/SV_SO_1819_2a!$O61*100</f>
        <v>100</v>
      </c>
      <c r="P61" s="150">
        <f>SV_SO_1819_2a!P61/SV_SO_1819_2a!$V61*100</f>
        <v>0.04589261128958238</v>
      </c>
      <c r="Q61" s="151">
        <f>SV_SO_1819_2a!Q61/SV_SO_1819_2a!$V61*100</f>
        <v>1.3308857273978891</v>
      </c>
      <c r="R61" s="150">
        <f>SV_SO_1819_2a!R61/SV_SO_1819_2a!$V61*100</f>
        <v>50.43597980725103</v>
      </c>
      <c r="S61" s="150">
        <f>SV_SO_1819_2a!S61/SV_SO_1819_2a!$V61*100</f>
        <v>31.574116567232675</v>
      </c>
      <c r="T61" s="151">
        <f>SV_SO_1819_2a!T61/SV_SO_1819_2a!$V61*100</f>
        <v>13.584212941716384</v>
      </c>
      <c r="U61" s="186">
        <f>SV_SO_1819_2a!U61/SV_SO_1819_2a!$V61*100</f>
        <v>3.028912345112437</v>
      </c>
      <c r="V61" s="150">
        <f>SV_SO_1819_2a!V61/SV_SO_1819_2a!$V61*100</f>
        <v>100</v>
      </c>
    </row>
    <row r="62" spans="1:22" s="74" customFormat="1" ht="12.75">
      <c r="A62" s="212" t="s">
        <v>63</v>
      </c>
      <c r="B62" s="150">
        <f>SV_SO_1819_2a!B62/SV_SO_1819_2a!$H62*100</f>
        <v>0.07320644216691069</v>
      </c>
      <c r="C62" s="153">
        <f>SV_SO_1819_2a!C62/SV_SO_1819_2a!$H62*100</f>
        <v>0.14641288433382138</v>
      </c>
      <c r="D62" s="152">
        <f>SV_SO_1819_2a!D62/SV_SO_1819_2a!$H62*100</f>
        <v>24.670571010248903</v>
      </c>
      <c r="E62" s="153">
        <f>SV_SO_1819_2a!E62/SV_SO_1819_2a!$H62*100</f>
        <v>37.70131771595901</v>
      </c>
      <c r="F62" s="153">
        <f>SV_SO_1819_2a!F62/SV_SO_1819_2a!$H62*100</f>
        <v>27.159590043923863</v>
      </c>
      <c r="G62" s="153">
        <f>SV_SO_1819_2a!G62/SV_SO_1819_2a!$H62*100</f>
        <v>10.248901903367496</v>
      </c>
      <c r="H62" s="150">
        <f>SV_SO_1819_2a!H62/SV_SO_1819_2a!$H62*100</f>
        <v>100</v>
      </c>
      <c r="I62" s="150">
        <f>SV_SO_1819_2a!I62/SV_SO_1819_2a!$O62*100</f>
        <v>0</v>
      </c>
      <c r="J62" s="153">
        <f>SV_SO_1819_2a!J62/SV_SO_1819_2a!$O62*100</f>
        <v>0.16501650165016502</v>
      </c>
      <c r="K62" s="152">
        <f>SV_SO_1819_2a!K62/SV_SO_1819_2a!$O62*100</f>
        <v>28.465346534653463</v>
      </c>
      <c r="L62" s="153">
        <f>SV_SO_1819_2a!L62/SV_SO_1819_2a!$O62*100</f>
        <v>38.11881188118812</v>
      </c>
      <c r="M62" s="153">
        <f>SV_SO_1819_2a!M62/SV_SO_1819_2a!$O62*100</f>
        <v>24.504950495049506</v>
      </c>
      <c r="N62" s="153">
        <f>SV_SO_1819_2a!N62/SV_SO_1819_2a!$O62*100</f>
        <v>8.745874587458747</v>
      </c>
      <c r="O62" s="150">
        <f>SV_SO_1819_2a!O62/SV_SO_1819_2a!$O62*100</f>
        <v>100</v>
      </c>
      <c r="P62" s="150">
        <f>SV_SO_1819_2a!P62/SV_SO_1819_2a!$V62*100</f>
        <v>0.038789759503491075</v>
      </c>
      <c r="Q62" s="151">
        <f>SV_SO_1819_2a!Q62/SV_SO_1819_2a!$V62*100</f>
        <v>0.1551590380139643</v>
      </c>
      <c r="R62" s="150">
        <f>SV_SO_1819_2a!R62/SV_SO_1819_2a!$V62*100</f>
        <v>26.454615981380915</v>
      </c>
      <c r="S62" s="150">
        <f>SV_SO_1819_2a!S62/SV_SO_1819_2a!$V62*100</f>
        <v>37.897595034910786</v>
      </c>
      <c r="T62" s="151">
        <f>SV_SO_1819_2a!T62/SV_SO_1819_2a!$V62*100</f>
        <v>25.91155934833204</v>
      </c>
      <c r="U62" s="186">
        <f>SV_SO_1819_2a!U62/SV_SO_1819_2a!$V62*100</f>
        <v>9.542280837858804</v>
      </c>
      <c r="V62" s="150">
        <f>SV_SO_1819_2a!V62/SV_SO_1819_2a!$V62*100</f>
        <v>100</v>
      </c>
    </row>
    <row r="63" spans="1:22" s="74" customFormat="1" ht="12.75">
      <c r="A63" s="212" t="s">
        <v>62</v>
      </c>
      <c r="B63" s="150">
        <f>SV_SO_1819_2a!B63/SV_SO_1819_2a!$H63*100</f>
        <v>0</v>
      </c>
      <c r="C63" s="153">
        <f>SV_SO_1819_2a!C63/SV_SO_1819_2a!$H63*100</f>
        <v>0</v>
      </c>
      <c r="D63" s="152">
        <f>SV_SO_1819_2a!D63/SV_SO_1819_2a!$H63*100</f>
        <v>18.84057971014493</v>
      </c>
      <c r="E63" s="153">
        <f>SV_SO_1819_2a!E63/SV_SO_1819_2a!$H63*100</f>
        <v>47.82608695652174</v>
      </c>
      <c r="F63" s="153">
        <f>SV_SO_1819_2a!F63/SV_SO_1819_2a!$H63*100</f>
        <v>24.637681159420293</v>
      </c>
      <c r="G63" s="153">
        <f>SV_SO_1819_2a!G63/SV_SO_1819_2a!$H63*100</f>
        <v>8.695652173913043</v>
      </c>
      <c r="H63" s="150">
        <f>SV_SO_1819_2a!H63/SV_SO_1819_2a!$H63*100</f>
        <v>100</v>
      </c>
      <c r="I63" s="150">
        <f>SV_SO_1819_2a!I63/SV_SO_1819_2a!$O63*100</f>
        <v>0</v>
      </c>
      <c r="J63" s="153">
        <f>SV_SO_1819_2a!J63/SV_SO_1819_2a!$O63*100</f>
        <v>1.1764705882352942</v>
      </c>
      <c r="K63" s="152">
        <f>SV_SO_1819_2a!K63/SV_SO_1819_2a!$O63*100</f>
        <v>28.823529411764703</v>
      </c>
      <c r="L63" s="153">
        <f>SV_SO_1819_2a!L63/SV_SO_1819_2a!$O63*100</f>
        <v>38.23529411764706</v>
      </c>
      <c r="M63" s="153">
        <f>SV_SO_1819_2a!M63/SV_SO_1819_2a!$O63*100</f>
        <v>25.882352941176475</v>
      </c>
      <c r="N63" s="153">
        <f>SV_SO_1819_2a!N63/SV_SO_1819_2a!$O63*100</f>
        <v>5.88235294117647</v>
      </c>
      <c r="O63" s="150">
        <f>SV_SO_1819_2a!O63/SV_SO_1819_2a!$O63*100</f>
        <v>100</v>
      </c>
      <c r="P63" s="150">
        <f>SV_SO_1819_2a!P63/SV_SO_1819_2a!$V63*100</f>
        <v>0</v>
      </c>
      <c r="Q63" s="151">
        <f>SV_SO_1819_2a!Q63/SV_SO_1819_2a!$V63*100</f>
        <v>0.8368200836820083</v>
      </c>
      <c r="R63" s="150">
        <f>SV_SO_1819_2a!R63/SV_SO_1819_2a!$V63*100</f>
        <v>25.94142259414226</v>
      </c>
      <c r="S63" s="150">
        <f>SV_SO_1819_2a!S63/SV_SO_1819_2a!$V63*100</f>
        <v>41.00418410041841</v>
      </c>
      <c r="T63" s="151">
        <f>SV_SO_1819_2a!T63/SV_SO_1819_2a!$V63*100</f>
        <v>25.523012552301257</v>
      </c>
      <c r="U63" s="186">
        <f>SV_SO_1819_2a!U63/SV_SO_1819_2a!$V63*100</f>
        <v>6.694560669456067</v>
      </c>
      <c r="V63" s="150">
        <f>SV_SO_1819_2a!V63/SV_SO_1819_2a!$V63*100</f>
        <v>100</v>
      </c>
    </row>
    <row r="64" spans="1:22" s="74" customFormat="1" ht="12.75">
      <c r="A64" s="212" t="s">
        <v>64</v>
      </c>
      <c r="B64" s="150">
        <f>SV_SO_1819_2a!B64/SV_SO_1819_2a!$H64*100</f>
        <v>0</v>
      </c>
      <c r="C64" s="153">
        <f>SV_SO_1819_2a!C64/SV_SO_1819_2a!$H64*100</f>
        <v>0.1381851681252879</v>
      </c>
      <c r="D64" s="152">
        <f>SV_SO_1819_2a!D64/SV_SO_1819_2a!$H64*100</f>
        <v>19.53017042837402</v>
      </c>
      <c r="E64" s="153">
        <f>SV_SO_1819_2a!E64/SV_SO_1819_2a!$H64*100</f>
        <v>42.79134039613082</v>
      </c>
      <c r="F64" s="153">
        <f>SV_SO_1819_2a!F64/SV_SO_1819_2a!$H64*100</f>
        <v>24.09028097650852</v>
      </c>
      <c r="G64" s="153">
        <f>SV_SO_1819_2a!G64/SV_SO_1819_2a!$H64*100</f>
        <v>13.450023030861354</v>
      </c>
      <c r="H64" s="150">
        <f>SV_SO_1819_2a!H64/SV_SO_1819_2a!$H64*100</f>
        <v>100</v>
      </c>
      <c r="I64" s="150">
        <f>SV_SO_1819_2a!I64/SV_SO_1819_2a!$O64*100</f>
        <v>0</v>
      </c>
      <c r="J64" s="153">
        <f>SV_SO_1819_2a!J64/SV_SO_1819_2a!$O64*100</f>
        <v>0.25078369905956116</v>
      </c>
      <c r="K64" s="152">
        <f>SV_SO_1819_2a!K64/SV_SO_1819_2a!$O64*100</f>
        <v>21.818181818181817</v>
      </c>
      <c r="L64" s="153">
        <f>SV_SO_1819_2a!L64/SV_SO_1819_2a!$O64*100</f>
        <v>43.07210031347962</v>
      </c>
      <c r="M64" s="153">
        <f>SV_SO_1819_2a!M64/SV_SO_1819_2a!$O64*100</f>
        <v>23.636363636363637</v>
      </c>
      <c r="N64" s="153">
        <f>SV_SO_1819_2a!N64/SV_SO_1819_2a!$O64*100</f>
        <v>11.22257053291536</v>
      </c>
      <c r="O64" s="150">
        <f>SV_SO_1819_2a!O64/SV_SO_1819_2a!$O64*100</f>
        <v>100</v>
      </c>
      <c r="P64" s="150">
        <f>SV_SO_1819_2a!P64/SV_SO_1819_2a!$V64*100</f>
        <v>0</v>
      </c>
      <c r="Q64" s="151">
        <f>SV_SO_1819_2a!Q64/SV_SO_1819_2a!$V64*100</f>
        <v>0.18587360594795538</v>
      </c>
      <c r="R64" s="150">
        <f>SV_SO_1819_2a!R64/SV_SO_1819_2a!$V64*100</f>
        <v>20.499203398831654</v>
      </c>
      <c r="S64" s="150">
        <f>SV_SO_1819_2a!S64/SV_SO_1819_2a!$V64*100</f>
        <v>42.91024960169942</v>
      </c>
      <c r="T64" s="151">
        <f>SV_SO_1819_2a!T64/SV_SO_1819_2a!$V64*100</f>
        <v>23.89803505045141</v>
      </c>
      <c r="U64" s="186">
        <f>SV_SO_1819_2a!U64/SV_SO_1819_2a!$V64*100</f>
        <v>12.50663834306957</v>
      </c>
      <c r="V64" s="150">
        <f>SV_SO_1819_2a!V64/SV_SO_1819_2a!$V64*100</f>
        <v>100</v>
      </c>
    </row>
    <row r="65" spans="1:22" s="110" customFormat="1" ht="12.75">
      <c r="A65" s="29" t="s">
        <v>1</v>
      </c>
      <c r="B65" s="154">
        <f>SV_SO_1819_2a!B65/SV_SO_1819_2a!$H65*100</f>
        <v>0.04441483455474128</v>
      </c>
      <c r="C65" s="155">
        <f>SV_SO_1819_2a!C65/SV_SO_1819_2a!$H65*100</f>
        <v>0.39973351099267157</v>
      </c>
      <c r="D65" s="156">
        <f>SV_SO_1819_2a!D65/SV_SO_1819_2a!$H65*100</f>
        <v>26.737730401954252</v>
      </c>
      <c r="E65" s="155">
        <f>SV_SO_1819_2a!E65/SV_SO_1819_2a!$H65*100</f>
        <v>39.24050632911392</v>
      </c>
      <c r="F65" s="155">
        <f>SV_SO_1819_2a!F65/SV_SO_1819_2a!$H65*100</f>
        <v>23.073506551188096</v>
      </c>
      <c r="G65" s="155">
        <f>SV_SO_1819_2a!G65/SV_SO_1819_2a!$H65*100</f>
        <v>10.504108372196313</v>
      </c>
      <c r="H65" s="154">
        <f>SV_SO_1819_2a!H65/SV_SO_1819_2a!$H65*100</f>
        <v>100</v>
      </c>
      <c r="I65" s="154">
        <f>SV_SO_1819_2a!I65/SV_SO_1819_2a!$O65*100</f>
        <v>0</v>
      </c>
      <c r="J65" s="155">
        <f>SV_SO_1819_2a!J65/SV_SO_1819_2a!$O65*100</f>
        <v>0.5635125616341864</v>
      </c>
      <c r="K65" s="156">
        <f>SV_SO_1819_2a!K65/SV_SO_1819_2a!$O65*100</f>
        <v>33.12984268607654</v>
      </c>
      <c r="L65" s="155">
        <f>SV_SO_1819_2a!L65/SV_SO_1819_2a!$O65*100</f>
        <v>37.849260389762854</v>
      </c>
      <c r="M65" s="155">
        <f>SV_SO_1819_2a!M65/SV_SO_1819_2a!$O65*100</f>
        <v>20.80300540032872</v>
      </c>
      <c r="N65" s="155">
        <f>SV_SO_1819_2a!N65/SV_SO_1819_2a!$O65*100</f>
        <v>7.654378962197699</v>
      </c>
      <c r="O65" s="154">
        <f>SV_SO_1819_2a!O65/SV_SO_1819_2a!$O65*100</f>
        <v>100</v>
      </c>
      <c r="P65" s="154">
        <f>SV_SO_1819_2a!P65/SV_SO_1819_2a!$V65*100</f>
        <v>0.022825838849577722</v>
      </c>
      <c r="Q65" s="155">
        <f>SV_SO_1819_2a!Q65/SV_SO_1819_2a!$V65*100</f>
        <v>0.47934261584113214</v>
      </c>
      <c r="R65" s="154">
        <f>SV_SO_1819_2a!R65/SV_SO_1819_2a!$V65*100</f>
        <v>29.844784295822873</v>
      </c>
      <c r="S65" s="154">
        <f>SV_SO_1819_2a!S65/SV_SO_1819_2a!$V65*100</f>
        <v>38.56425473636156</v>
      </c>
      <c r="T65" s="155">
        <f>SV_SO_1819_2a!T65/SV_SO_1819_2a!$V65*100</f>
        <v>21.969869892718556</v>
      </c>
      <c r="U65" s="188">
        <f>SV_SO_1819_2a!U65/SV_SO_1819_2a!$V65*100</f>
        <v>9.1189226204063</v>
      </c>
      <c r="V65" s="154">
        <f>SV_SO_1819_2a!V65/SV_SO_1819_2a!$V65*100</f>
        <v>100</v>
      </c>
    </row>
    <row r="66" spans="1:22" s="74" customFormat="1" ht="12.75">
      <c r="A66" s="177" t="s">
        <v>29</v>
      </c>
      <c r="B66" s="97"/>
      <c r="C66" s="98"/>
      <c r="D66" s="99"/>
      <c r="E66" s="98"/>
      <c r="F66" s="98"/>
      <c r="G66" s="98"/>
      <c r="H66" s="97"/>
      <c r="I66" s="97"/>
      <c r="J66" s="98"/>
      <c r="K66" s="99"/>
      <c r="L66" s="98"/>
      <c r="M66" s="98"/>
      <c r="N66" s="98"/>
      <c r="O66" s="97"/>
      <c r="P66" s="97"/>
      <c r="Q66" s="98"/>
      <c r="R66" s="97"/>
      <c r="S66" s="97"/>
      <c r="T66" s="98"/>
      <c r="U66" s="100"/>
      <c r="V66" s="97"/>
    </row>
    <row r="67" spans="1:22" s="73" customFormat="1" ht="12.75">
      <c r="A67" s="212" t="s">
        <v>61</v>
      </c>
      <c r="B67" s="189">
        <f>SV_SO_1819_2a!B67/SV_SO_1819_2a!$H67*100</f>
        <v>0.043591979075850044</v>
      </c>
      <c r="C67" s="190">
        <f>SV_SO_1819_2a!C67/SV_SO_1819_2a!$H67*100</f>
        <v>1.7000871839581517</v>
      </c>
      <c r="D67" s="191">
        <f>SV_SO_1819_2a!D67/SV_SO_1819_2a!$H67*100</f>
        <v>51.5693112467306</v>
      </c>
      <c r="E67" s="190">
        <f>SV_SO_1819_2a!E67/SV_SO_1819_2a!$H67*100</f>
        <v>32.12728857890148</v>
      </c>
      <c r="F67" s="190">
        <f>SV_SO_1819_2a!F67/SV_SO_1819_2a!$H67*100</f>
        <v>11.944202266782913</v>
      </c>
      <c r="G67" s="190">
        <f>SV_SO_1819_2a!G67/SV_SO_1819_2a!$H67*100</f>
        <v>2.6155187445510024</v>
      </c>
      <c r="H67" s="189">
        <f>SV_SO_1819_2a!H67/SV_SO_1819_2a!$H67*100</f>
        <v>100</v>
      </c>
      <c r="I67" s="189">
        <f>SV_SO_1819_2a!I67/SV_SO_1819_2a!$O67*100</f>
        <v>0.030911901081916538</v>
      </c>
      <c r="J67" s="190">
        <f>SV_SO_1819_2a!J67/SV_SO_1819_2a!$O67*100</f>
        <v>1.2364760432766615</v>
      </c>
      <c r="K67" s="191">
        <f>SV_SO_1819_2a!K67/SV_SO_1819_2a!$O67*100</f>
        <v>52.8902627511592</v>
      </c>
      <c r="L67" s="190">
        <f>SV_SO_1819_2a!L67/SV_SO_1819_2a!$O67*100</f>
        <v>32.45749613601237</v>
      </c>
      <c r="M67" s="190">
        <f>SV_SO_1819_2a!M67/SV_SO_1819_2a!$O67*100</f>
        <v>11.499227202472952</v>
      </c>
      <c r="N67" s="190">
        <f>SV_SO_1819_2a!N67/SV_SO_1819_2a!$O67*100</f>
        <v>1.8856259659969086</v>
      </c>
      <c r="O67" s="189">
        <f>SV_SO_1819_2a!O67/SV_SO_1819_2a!$O67*100</f>
        <v>100</v>
      </c>
      <c r="P67" s="189">
        <f>SV_SO_1819_2a!P67/SV_SO_1819_2a!$V67*100</f>
        <v>0.03617290649303671</v>
      </c>
      <c r="Q67" s="190">
        <f>SV_SO_1819_2a!Q67/SV_SO_1819_2a!$V67*100</f>
        <v>1.4288298064749503</v>
      </c>
      <c r="R67" s="189">
        <f>SV_SO_1819_2a!R67/SV_SO_1819_2a!$V67*100</f>
        <v>52.34219569542413</v>
      </c>
      <c r="S67" s="189">
        <f>SV_SO_1819_2a!S67/SV_SO_1819_2a!$V67*100</f>
        <v>32.32049195152831</v>
      </c>
      <c r="T67" s="190">
        <f>SV_SO_1819_2a!T67/SV_SO_1819_2a!$V67*100</f>
        <v>11.683848797250858</v>
      </c>
      <c r="U67" s="192">
        <f>SV_SO_1819_2a!U67/SV_SO_1819_2a!$V67*100</f>
        <v>2.1884608428287216</v>
      </c>
      <c r="V67" s="189">
        <f>SV_SO_1819_2a!V67/SV_SO_1819_2a!$V67*100</f>
        <v>100</v>
      </c>
    </row>
    <row r="68" spans="1:22" s="74" customFormat="1" ht="12.75">
      <c r="A68" s="212" t="s">
        <v>63</v>
      </c>
      <c r="B68" s="189">
        <f>SV_SO_1819_2a!B68/SV_SO_1819_2a!$H68*100</f>
        <v>0.03354579000335458</v>
      </c>
      <c r="C68" s="190">
        <f>SV_SO_1819_2a!C68/SV_SO_1819_2a!$H68*100</f>
        <v>0.13418316001341832</v>
      </c>
      <c r="D68" s="191">
        <f>SV_SO_1819_2a!D68/SV_SO_1819_2a!$H68*100</f>
        <v>28.11137202281114</v>
      </c>
      <c r="E68" s="190">
        <f>SV_SO_1819_2a!E68/SV_SO_1819_2a!$H68*100</f>
        <v>39.01375377390138</v>
      </c>
      <c r="F68" s="190">
        <f>SV_SO_1819_2a!F68/SV_SO_1819_2a!$H68*100</f>
        <v>24.68970144246897</v>
      </c>
      <c r="G68" s="190">
        <f>SV_SO_1819_2a!G68/SV_SO_1819_2a!$H68*100</f>
        <v>8.017443810801744</v>
      </c>
      <c r="H68" s="189">
        <f>SV_SO_1819_2a!H68/SV_SO_1819_2a!$H68*100</f>
        <v>100</v>
      </c>
      <c r="I68" s="189">
        <f>SV_SO_1819_2a!I68/SV_SO_1819_2a!$O68*100</f>
        <v>0</v>
      </c>
      <c r="J68" s="190">
        <f>SV_SO_1819_2a!J68/SV_SO_1819_2a!$O68*100</f>
        <v>0.11614401858304298</v>
      </c>
      <c r="K68" s="191">
        <f>SV_SO_1819_2a!K68/SV_SO_1819_2a!$O68*100</f>
        <v>31.24274099883856</v>
      </c>
      <c r="L68" s="190">
        <f>SV_SO_1819_2a!L68/SV_SO_1819_2a!$O68*100</f>
        <v>38.32752613240418</v>
      </c>
      <c r="M68" s="190">
        <f>SV_SO_1819_2a!M68/SV_SO_1819_2a!$O68*100</f>
        <v>23.035230352303522</v>
      </c>
      <c r="N68" s="190">
        <f>SV_SO_1819_2a!N68/SV_SO_1819_2a!$O68*100</f>
        <v>7.278358497870693</v>
      </c>
      <c r="O68" s="189">
        <f>SV_SO_1819_2a!O68/SV_SO_1819_2a!$O68*100</f>
        <v>100</v>
      </c>
      <c r="P68" s="189">
        <f>SV_SO_1819_2a!P68/SV_SO_1819_2a!$V68*100</f>
        <v>0.017972681524083396</v>
      </c>
      <c r="Q68" s="190">
        <f>SV_SO_1819_2a!Q68/SV_SO_1819_2a!$V68*100</f>
        <v>0.12580877066858376</v>
      </c>
      <c r="R68" s="189">
        <f>SV_SO_1819_2a!R68/SV_SO_1819_2a!$V68*100</f>
        <v>29.56506110711718</v>
      </c>
      <c r="S68" s="189">
        <f>SV_SO_1819_2a!S68/SV_SO_1819_2a!$V68*100</f>
        <v>38.69518332135154</v>
      </c>
      <c r="T68" s="190">
        <f>SV_SO_1819_2a!T68/SV_SO_1819_2a!$V68*100</f>
        <v>23.921639108554995</v>
      </c>
      <c r="U68" s="192">
        <f>SV_SO_1819_2a!U68/SV_SO_1819_2a!$V68*100</f>
        <v>7.674335010783609</v>
      </c>
      <c r="V68" s="189">
        <f>SV_SO_1819_2a!V68/SV_SO_1819_2a!$V68*100</f>
        <v>100</v>
      </c>
    </row>
    <row r="69" spans="1:22" s="74" customFormat="1" ht="12.75">
      <c r="A69" s="212" t="s">
        <v>62</v>
      </c>
      <c r="B69" s="189">
        <f>SV_SO_1819_2a!B69/SV_SO_1819_2a!$H69*100</f>
        <v>0</v>
      </c>
      <c r="C69" s="190">
        <f>SV_SO_1819_2a!C69/SV_SO_1819_2a!$H69*100</f>
        <v>0</v>
      </c>
      <c r="D69" s="191">
        <f>SV_SO_1819_2a!D69/SV_SO_1819_2a!$H69*100</f>
        <v>22.83464566929134</v>
      </c>
      <c r="E69" s="190">
        <f>SV_SO_1819_2a!E69/SV_SO_1819_2a!$H69*100</f>
        <v>46.45669291338583</v>
      </c>
      <c r="F69" s="190">
        <f>SV_SO_1819_2a!F69/SV_SO_1819_2a!$H69*100</f>
        <v>19.68503937007874</v>
      </c>
      <c r="G69" s="190">
        <f>SV_SO_1819_2a!G69/SV_SO_1819_2a!$H69*100</f>
        <v>11.023622047244094</v>
      </c>
      <c r="H69" s="189">
        <f>SV_SO_1819_2a!H69/SV_SO_1819_2a!$H69*100</f>
        <v>100</v>
      </c>
      <c r="I69" s="189">
        <f>SV_SO_1819_2a!I69/SV_SO_1819_2a!$O69*100</f>
        <v>0</v>
      </c>
      <c r="J69" s="190">
        <f>SV_SO_1819_2a!J69/SV_SO_1819_2a!$O69*100</f>
        <v>1.0101010101010102</v>
      </c>
      <c r="K69" s="191">
        <f>SV_SO_1819_2a!K69/SV_SO_1819_2a!$O69*100</f>
        <v>33.33333333333333</v>
      </c>
      <c r="L69" s="190">
        <f>SV_SO_1819_2a!L69/SV_SO_1819_2a!$O69*100</f>
        <v>39.73063973063973</v>
      </c>
      <c r="M69" s="190">
        <f>SV_SO_1819_2a!M69/SV_SO_1819_2a!$O69*100</f>
        <v>20.875420875420875</v>
      </c>
      <c r="N69" s="190">
        <f>SV_SO_1819_2a!N69/SV_SO_1819_2a!$O69*100</f>
        <v>5.05050505050505</v>
      </c>
      <c r="O69" s="189">
        <f>SV_SO_1819_2a!O69/SV_SO_1819_2a!$O69*100</f>
        <v>100</v>
      </c>
      <c r="P69" s="189">
        <f>SV_SO_1819_2a!P69/SV_SO_1819_2a!$V69*100</f>
        <v>0</v>
      </c>
      <c r="Q69" s="190">
        <f>SV_SO_1819_2a!Q69/SV_SO_1819_2a!$V69*100</f>
        <v>0.7075471698113208</v>
      </c>
      <c r="R69" s="189">
        <f>SV_SO_1819_2a!R69/SV_SO_1819_2a!$V69*100</f>
        <v>30.18867924528302</v>
      </c>
      <c r="S69" s="189">
        <f>SV_SO_1819_2a!S69/SV_SO_1819_2a!$V69*100</f>
        <v>41.74528301886792</v>
      </c>
      <c r="T69" s="190">
        <f>SV_SO_1819_2a!T69/SV_SO_1819_2a!$V69*100</f>
        <v>20.5188679245283</v>
      </c>
      <c r="U69" s="192">
        <f>SV_SO_1819_2a!U69/SV_SO_1819_2a!$V69*100</f>
        <v>6.839622641509433</v>
      </c>
      <c r="V69" s="189">
        <f>SV_SO_1819_2a!V69/SV_SO_1819_2a!$V69*100</f>
        <v>100</v>
      </c>
    </row>
    <row r="70" spans="1:22" s="74" customFormat="1" ht="12.75">
      <c r="A70" s="212" t="s">
        <v>64</v>
      </c>
      <c r="B70" s="189">
        <f>SV_SO_1819_2a!B70/SV_SO_1819_2a!$H70*100</f>
        <v>0</v>
      </c>
      <c r="C70" s="190">
        <f>SV_SO_1819_2a!C70/SV_SO_1819_2a!$H70*100</f>
        <v>0.10144045445323595</v>
      </c>
      <c r="D70" s="191">
        <f>SV_SO_1819_2a!D70/SV_SO_1819_2a!$H70*100</f>
        <v>22.51978088861838</v>
      </c>
      <c r="E70" s="190">
        <f>SV_SO_1819_2a!E70/SV_SO_1819_2a!$H70*100</f>
        <v>45.60762832217488</v>
      </c>
      <c r="F70" s="190">
        <f>SV_SO_1819_2a!F70/SV_SO_1819_2a!$H70*100</f>
        <v>22.073442889024143</v>
      </c>
      <c r="G70" s="190">
        <f>SV_SO_1819_2a!G70/SV_SO_1819_2a!$H70*100</f>
        <v>9.697707445729357</v>
      </c>
      <c r="H70" s="189">
        <f>SV_SO_1819_2a!H70/SV_SO_1819_2a!$H70*100</f>
        <v>100</v>
      </c>
      <c r="I70" s="189">
        <f>SV_SO_1819_2a!I70/SV_SO_1819_2a!$O70*100</f>
        <v>0</v>
      </c>
      <c r="J70" s="190">
        <f>SV_SO_1819_2a!J70/SV_SO_1819_2a!$O70*100</f>
        <v>0.20437956204379565</v>
      </c>
      <c r="K70" s="191">
        <f>SV_SO_1819_2a!K70/SV_SO_1819_2a!$O70*100</f>
        <v>24.02919708029197</v>
      </c>
      <c r="L70" s="190">
        <f>SV_SO_1819_2a!L70/SV_SO_1819_2a!$O70*100</f>
        <v>46.56934306569343</v>
      </c>
      <c r="M70" s="190">
        <f>SV_SO_1819_2a!M70/SV_SO_1819_2a!$O70*100</f>
        <v>20.29197080291971</v>
      </c>
      <c r="N70" s="190">
        <f>SV_SO_1819_2a!N70/SV_SO_1819_2a!$O70*100</f>
        <v>8.905109489051096</v>
      </c>
      <c r="O70" s="189">
        <f>SV_SO_1819_2a!O70/SV_SO_1819_2a!$O70*100</f>
        <v>100</v>
      </c>
      <c r="P70" s="189">
        <f>SV_SO_1819_2a!P70/SV_SO_1819_2a!$V70*100</f>
        <v>0</v>
      </c>
      <c r="Q70" s="190">
        <f>SV_SO_1819_2a!Q70/SV_SO_1819_2a!$V70*100</f>
        <v>0.14364376346660282</v>
      </c>
      <c r="R70" s="189">
        <f>SV_SO_1819_2a!R70/SV_SO_1819_2a!$V70*100</f>
        <v>23.13861623174527</v>
      </c>
      <c r="S70" s="189">
        <f>SV_SO_1819_2a!S70/SV_SO_1819_2a!$V70*100</f>
        <v>46.00191525017955</v>
      </c>
      <c r="T70" s="190">
        <f>SV_SO_1819_2a!T70/SV_SO_1819_2a!$V70*100</f>
        <v>21.343069188412738</v>
      </c>
      <c r="U70" s="192">
        <f>SV_SO_1819_2a!U70/SV_SO_1819_2a!$V70*100</f>
        <v>9.372755566195835</v>
      </c>
      <c r="V70" s="189">
        <f>SV_SO_1819_2a!V70/SV_SO_1819_2a!$V70*100</f>
        <v>100</v>
      </c>
    </row>
    <row r="71" spans="1:22" s="60" customFormat="1" ht="12.75">
      <c r="A71" s="29" t="s">
        <v>1</v>
      </c>
      <c r="B71" s="154">
        <f>SV_SO_1819_2a!B71/SV_SO_1819_2a!$H71*100</f>
        <v>0.019359210144226115</v>
      </c>
      <c r="C71" s="155">
        <f>SV_SO_1819_2a!C71/SV_SO_1819_2a!$H71*100</f>
        <v>0.4646210434614268</v>
      </c>
      <c r="D71" s="156">
        <f>SV_SO_1819_2a!D71/SV_SO_1819_2a!$H71*100</f>
        <v>30.587552027877262</v>
      </c>
      <c r="E71" s="155">
        <f>SV_SO_1819_2a!E71/SV_SO_1819_2a!$H71*100</f>
        <v>40.72209853837963</v>
      </c>
      <c r="F71" s="155">
        <f>SV_SO_1819_2a!F71/SV_SO_1819_2a!$H71*100</f>
        <v>20.549801568096022</v>
      </c>
      <c r="G71" s="155">
        <f>SV_SO_1819_2a!G71/SV_SO_1819_2a!$H71*100</f>
        <v>7.656567612041429</v>
      </c>
      <c r="H71" s="154">
        <f>SV_SO_1819_2a!H71/SV_SO_1819_2a!$H71*100</f>
        <v>100</v>
      </c>
      <c r="I71" s="154">
        <f>SV_SO_1819_2a!I71/SV_SO_1819_2a!$O71*100</f>
        <v>0.010482180293501047</v>
      </c>
      <c r="J71" s="155">
        <f>SV_SO_1819_2a!J71/SV_SO_1819_2a!$O71*100</f>
        <v>0.5555555555555556</v>
      </c>
      <c r="K71" s="156">
        <f>SV_SO_1819_2a!K71/SV_SO_1819_2a!$O71*100</f>
        <v>36.058700209643604</v>
      </c>
      <c r="L71" s="155">
        <f>SV_SO_1819_2a!L71/SV_SO_1819_2a!$O71*100</f>
        <v>39.339622641509436</v>
      </c>
      <c r="M71" s="155">
        <f>SV_SO_1819_2a!M71/SV_SO_1819_2a!$O71*100</f>
        <v>18.071278825995808</v>
      </c>
      <c r="N71" s="155">
        <f>SV_SO_1819_2a!N71/SV_SO_1819_2a!$O71*100</f>
        <v>5.964360587002097</v>
      </c>
      <c r="O71" s="154">
        <f>SV_SO_1819_2a!O71/SV_SO_1819_2a!$O71*100</f>
        <v>100</v>
      </c>
      <c r="P71" s="154">
        <f>SV_SO_1819_2a!P71/SV_SO_1819_2a!$V71*100</f>
        <v>0.015097378088671934</v>
      </c>
      <c r="Q71" s="155">
        <f>SV_SO_1819_2a!Q71/SV_SO_1819_2a!$V71*100</f>
        <v>0.5082783956519552</v>
      </c>
      <c r="R71" s="154">
        <f>SV_SO_1819_2a!R71/SV_SO_1819_2a!$V71*100</f>
        <v>33.214231795078256</v>
      </c>
      <c r="S71" s="154">
        <f>SV_SO_1819_2a!S71/SV_SO_1819_2a!$V71*100</f>
        <v>40.05837652860953</v>
      </c>
      <c r="T71" s="155">
        <f>SV_SO_1819_2a!T71/SV_SO_1819_2a!$V71*100</f>
        <v>19.35987116904031</v>
      </c>
      <c r="U71" s="188">
        <f>SV_SO_1819_2a!U71/SV_SO_1819_2a!$V71*100</f>
        <v>6.844144733531277</v>
      </c>
      <c r="V71" s="154">
        <f>SV_SO_1819_2a!V71/SV_SO_1819_2a!$V71*100</f>
        <v>100</v>
      </c>
    </row>
    <row r="72" spans="1:22" s="111" customFormat="1" ht="15" customHeight="1">
      <c r="A72" s="29"/>
      <c r="B72" s="163"/>
      <c r="C72" s="163"/>
      <c r="D72" s="163"/>
      <c r="E72" s="163"/>
      <c r="F72" s="163"/>
      <c r="G72" s="163"/>
      <c r="H72" s="163"/>
      <c r="I72" s="163"/>
      <c r="J72" s="163"/>
      <c r="K72" s="163"/>
      <c r="L72" s="163"/>
      <c r="M72" s="163"/>
      <c r="N72" s="163"/>
      <c r="O72" s="163"/>
      <c r="P72" s="163"/>
      <c r="Q72" s="163"/>
      <c r="R72" s="163"/>
      <c r="S72" s="163"/>
      <c r="T72" s="163"/>
      <c r="U72" s="163"/>
      <c r="V72" s="163"/>
    </row>
    <row r="73" spans="1:22" s="111" customFormat="1" ht="15" customHeight="1">
      <c r="A73" s="29"/>
      <c r="B73" s="163"/>
      <c r="C73" s="163"/>
      <c r="D73" s="163"/>
      <c r="E73" s="163"/>
      <c r="F73" s="163"/>
      <c r="G73" s="163"/>
      <c r="H73" s="163"/>
      <c r="I73" s="163"/>
      <c r="J73" s="163"/>
      <c r="K73" s="163"/>
      <c r="L73" s="163"/>
      <c r="M73" s="163"/>
      <c r="N73" s="163"/>
      <c r="O73" s="163"/>
      <c r="P73" s="163"/>
      <c r="Q73" s="163"/>
      <c r="R73" s="163"/>
      <c r="S73" s="163"/>
      <c r="T73" s="163"/>
      <c r="U73" s="163"/>
      <c r="V73" s="163"/>
    </row>
    <row r="74" spans="1:22" s="111" customFormat="1" ht="15" customHeight="1">
      <c r="A74" s="29"/>
      <c r="B74" s="163"/>
      <c r="C74" s="163"/>
      <c r="D74" s="163"/>
      <c r="E74" s="163"/>
      <c r="F74" s="163"/>
      <c r="G74" s="163"/>
      <c r="H74" s="163"/>
      <c r="I74" s="163"/>
      <c r="J74" s="163"/>
      <c r="K74" s="163"/>
      <c r="L74" s="163"/>
      <c r="M74" s="163"/>
      <c r="N74" s="163"/>
      <c r="O74" s="163"/>
      <c r="P74" s="163"/>
      <c r="Q74" s="163"/>
      <c r="R74" s="163"/>
      <c r="S74" s="163"/>
      <c r="T74" s="163"/>
      <c r="U74" s="163"/>
      <c r="V74" s="163"/>
    </row>
    <row r="75" spans="1:22" s="111" customFormat="1" ht="15" customHeight="1">
      <c r="A75" s="29"/>
      <c r="B75" s="163"/>
      <c r="C75" s="163"/>
      <c r="D75" s="163"/>
      <c r="E75" s="163"/>
      <c r="F75" s="163"/>
      <c r="G75" s="163"/>
      <c r="H75" s="163"/>
      <c r="I75" s="163"/>
      <c r="J75" s="163"/>
      <c r="K75" s="163"/>
      <c r="L75" s="163"/>
      <c r="M75" s="163"/>
      <c r="N75" s="163"/>
      <c r="O75" s="163"/>
      <c r="P75" s="163"/>
      <c r="Q75" s="163"/>
      <c r="R75" s="163"/>
      <c r="S75" s="163"/>
      <c r="T75" s="163"/>
      <c r="U75" s="163"/>
      <c r="V75" s="163"/>
    </row>
    <row r="76" spans="1:22" s="111" customFormat="1" ht="15" customHeight="1">
      <c r="A76" s="29"/>
      <c r="B76" s="163"/>
      <c r="C76" s="163"/>
      <c r="D76" s="163"/>
      <c r="E76" s="163"/>
      <c r="F76" s="163"/>
      <c r="G76" s="163"/>
      <c r="H76" s="163"/>
      <c r="I76" s="163"/>
      <c r="J76" s="163"/>
      <c r="K76" s="163"/>
      <c r="L76" s="163"/>
      <c r="M76" s="163"/>
      <c r="N76" s="163"/>
      <c r="O76" s="163"/>
      <c r="P76" s="163"/>
      <c r="Q76" s="163"/>
      <c r="R76" s="163"/>
      <c r="S76" s="163"/>
      <c r="T76" s="163"/>
      <c r="U76" s="163"/>
      <c r="V76" s="163"/>
    </row>
    <row r="77" spans="1:22" s="111" customFormat="1" ht="15" customHeight="1">
      <c r="A77" s="29"/>
      <c r="B77" s="163"/>
      <c r="C77" s="163"/>
      <c r="D77" s="163"/>
      <c r="E77" s="163"/>
      <c r="F77" s="163"/>
      <c r="G77" s="163"/>
      <c r="H77" s="163"/>
      <c r="I77" s="163"/>
      <c r="J77" s="163"/>
      <c r="K77" s="163"/>
      <c r="L77" s="163"/>
      <c r="M77" s="163"/>
      <c r="N77" s="163"/>
      <c r="O77" s="163"/>
      <c r="P77" s="163"/>
      <c r="Q77" s="163"/>
      <c r="R77" s="163"/>
      <c r="S77" s="163"/>
      <c r="T77" s="163"/>
      <c r="U77" s="163"/>
      <c r="V77" s="163"/>
    </row>
    <row r="78" spans="1:22" s="111" customFormat="1" ht="15" customHeight="1">
      <c r="A78" s="29"/>
      <c r="B78" s="163"/>
      <c r="C78" s="163"/>
      <c r="D78" s="163"/>
      <c r="E78" s="163"/>
      <c r="F78" s="163"/>
      <c r="G78" s="163"/>
      <c r="H78" s="163"/>
      <c r="I78" s="163"/>
      <c r="J78" s="163"/>
      <c r="K78" s="163"/>
      <c r="L78" s="163"/>
      <c r="M78" s="163"/>
      <c r="N78" s="163"/>
      <c r="O78" s="163"/>
      <c r="P78" s="163"/>
      <c r="Q78" s="163"/>
      <c r="R78" s="163"/>
      <c r="S78" s="163"/>
      <c r="T78" s="163"/>
      <c r="U78" s="163"/>
      <c r="V78" s="163"/>
    </row>
    <row r="79" spans="1:22" s="111" customFormat="1" ht="12.75">
      <c r="A79" s="29"/>
      <c r="B79" s="163"/>
      <c r="C79" s="163"/>
      <c r="D79" s="163"/>
      <c r="E79" s="163"/>
      <c r="F79" s="163"/>
      <c r="G79" s="163"/>
      <c r="H79" s="163"/>
      <c r="I79" s="163"/>
      <c r="J79" s="163"/>
      <c r="K79" s="163"/>
      <c r="L79" s="163"/>
      <c r="M79" s="163"/>
      <c r="N79" s="163"/>
      <c r="O79" s="163"/>
      <c r="P79" s="163"/>
      <c r="Q79" s="163"/>
      <c r="R79" s="163"/>
      <c r="S79" s="163"/>
      <c r="T79" s="163"/>
      <c r="U79" s="163"/>
      <c r="V79" s="163"/>
    </row>
    <row r="80" spans="1:22" s="111" customFormat="1" ht="12.75">
      <c r="A80" s="29"/>
      <c r="B80" s="163"/>
      <c r="C80" s="163"/>
      <c r="D80" s="163"/>
      <c r="E80" s="163"/>
      <c r="F80" s="163"/>
      <c r="G80" s="163"/>
      <c r="H80" s="163"/>
      <c r="I80" s="163"/>
      <c r="J80" s="163"/>
      <c r="K80" s="163"/>
      <c r="L80" s="163"/>
      <c r="M80" s="163"/>
      <c r="N80" s="163"/>
      <c r="O80" s="163"/>
      <c r="P80" s="163"/>
      <c r="Q80" s="163"/>
      <c r="R80" s="163"/>
      <c r="S80" s="163"/>
      <c r="T80" s="163"/>
      <c r="U80" s="163"/>
      <c r="V80" s="163"/>
    </row>
    <row r="81" spans="1:22" s="111" customFormat="1" ht="12.75">
      <c r="A81" s="29"/>
      <c r="B81" s="163"/>
      <c r="C81" s="163"/>
      <c r="D81" s="163"/>
      <c r="E81" s="163"/>
      <c r="F81" s="163"/>
      <c r="G81" s="163"/>
      <c r="H81" s="163"/>
      <c r="I81" s="163"/>
      <c r="J81" s="163"/>
      <c r="K81" s="163"/>
      <c r="L81" s="163"/>
      <c r="M81" s="163"/>
      <c r="N81" s="163"/>
      <c r="O81" s="163"/>
      <c r="P81" s="163"/>
      <c r="Q81" s="163"/>
      <c r="R81" s="163"/>
      <c r="S81" s="163"/>
      <c r="T81" s="163"/>
      <c r="U81" s="163"/>
      <c r="V81" s="163"/>
    </row>
    <row r="82" spans="1:22" s="111" customFormat="1" ht="14.25" customHeight="1">
      <c r="A82" s="29"/>
      <c r="B82" s="163"/>
      <c r="C82" s="163"/>
      <c r="D82" s="163"/>
      <c r="E82" s="163"/>
      <c r="F82" s="163"/>
      <c r="G82" s="163"/>
      <c r="H82" s="163"/>
      <c r="I82" s="163"/>
      <c r="J82" s="163"/>
      <c r="K82" s="163"/>
      <c r="L82" s="163"/>
      <c r="M82" s="163"/>
      <c r="N82" s="163"/>
      <c r="O82" s="163"/>
      <c r="P82" s="163"/>
      <c r="Q82" s="163"/>
      <c r="R82" s="163"/>
      <c r="S82" s="163"/>
      <c r="T82" s="163"/>
      <c r="U82" s="163"/>
      <c r="V82" s="163"/>
    </row>
    <row r="83" spans="1:3" ht="12.75">
      <c r="A83" s="30" t="s">
        <v>72</v>
      </c>
      <c r="C83"/>
    </row>
    <row r="84" spans="1:22" ht="12.75">
      <c r="A84" s="231" t="s">
        <v>5</v>
      </c>
      <c r="B84" s="231"/>
      <c r="C84" s="231"/>
      <c r="D84" s="231"/>
      <c r="E84" s="231"/>
      <c r="F84" s="231"/>
      <c r="G84" s="231"/>
      <c r="H84" s="231"/>
      <c r="I84" s="231"/>
      <c r="J84" s="231"/>
      <c r="K84" s="231"/>
      <c r="L84" s="231"/>
      <c r="M84" s="231"/>
      <c r="N84" s="231"/>
      <c r="O84" s="231"/>
      <c r="P84" s="231"/>
      <c r="Q84" s="231"/>
      <c r="R84" s="231"/>
      <c r="S84" s="231"/>
      <c r="T84" s="231"/>
      <c r="U84" s="231"/>
      <c r="V84" s="231"/>
    </row>
    <row r="85" spans="1:22" ht="12.75">
      <c r="A85" s="223" t="s">
        <v>51</v>
      </c>
      <c r="B85" s="223"/>
      <c r="C85" s="223"/>
      <c r="D85" s="223"/>
      <c r="E85" s="223"/>
      <c r="F85" s="223"/>
      <c r="G85" s="223"/>
      <c r="H85" s="223"/>
      <c r="I85" s="223"/>
      <c r="J85" s="223"/>
      <c r="K85" s="223"/>
      <c r="L85" s="223"/>
      <c r="M85" s="223"/>
      <c r="N85" s="223"/>
      <c r="O85" s="223"/>
      <c r="P85" s="223"/>
      <c r="Q85" s="223"/>
      <c r="R85" s="223"/>
      <c r="S85" s="223"/>
      <c r="T85" s="223"/>
      <c r="U85" s="223"/>
      <c r="V85" s="223"/>
    </row>
    <row r="86" spans="1:22" s="114" customFormat="1" ht="12.75">
      <c r="A86" s="224" t="s">
        <v>26</v>
      </c>
      <c r="B86" s="224"/>
      <c r="C86" s="224"/>
      <c r="D86" s="224"/>
      <c r="E86" s="224"/>
      <c r="F86" s="224"/>
      <c r="G86" s="224"/>
      <c r="H86" s="224"/>
      <c r="I86" s="224"/>
      <c r="J86" s="224"/>
      <c r="K86" s="224"/>
      <c r="L86" s="224"/>
      <c r="M86" s="224"/>
      <c r="N86" s="224"/>
      <c r="O86" s="224"/>
      <c r="P86" s="224"/>
      <c r="Q86" s="224"/>
      <c r="R86" s="224"/>
      <c r="S86" s="224"/>
      <c r="T86" s="224"/>
      <c r="U86" s="224"/>
      <c r="V86" s="224"/>
    </row>
    <row r="87" spans="1:22" s="114" customFormat="1" ht="12.75">
      <c r="A87" s="113"/>
      <c r="B87" s="113"/>
      <c r="C87" s="113"/>
      <c r="D87" s="113"/>
      <c r="E87" s="113"/>
      <c r="F87" s="113"/>
      <c r="G87" s="113"/>
      <c r="H87" s="113"/>
      <c r="I87" s="113"/>
      <c r="J87" s="113"/>
      <c r="K87" s="113"/>
      <c r="L87" s="113"/>
      <c r="M87" s="113"/>
      <c r="N87" s="113"/>
      <c r="O87" s="113"/>
      <c r="P87" s="113"/>
      <c r="Q87" s="113"/>
      <c r="R87" s="113"/>
      <c r="S87" s="113"/>
      <c r="T87" s="113"/>
      <c r="U87" s="113"/>
      <c r="V87" s="113"/>
    </row>
    <row r="88" spans="1:22" ht="12.75">
      <c r="A88" s="231" t="s">
        <v>20</v>
      </c>
      <c r="B88" s="231"/>
      <c r="C88" s="231"/>
      <c r="D88" s="231"/>
      <c r="E88" s="231"/>
      <c r="F88" s="231"/>
      <c r="G88" s="231"/>
      <c r="H88" s="231"/>
      <c r="I88" s="231"/>
      <c r="J88" s="231"/>
      <c r="K88" s="231"/>
      <c r="L88" s="231"/>
      <c r="M88" s="231"/>
      <c r="N88" s="231"/>
      <c r="O88" s="231"/>
      <c r="P88" s="231"/>
      <c r="Q88" s="231"/>
      <c r="R88" s="231"/>
      <c r="S88" s="231"/>
      <c r="T88" s="231"/>
      <c r="U88" s="231"/>
      <c r="V88" s="231"/>
    </row>
    <row r="89" ht="7.5" customHeight="1" thickBot="1"/>
    <row r="90" spans="1:22" ht="12.75">
      <c r="A90" s="115"/>
      <c r="B90" s="225" t="s">
        <v>30</v>
      </c>
      <c r="C90" s="226"/>
      <c r="D90" s="226"/>
      <c r="E90" s="226"/>
      <c r="F90" s="226"/>
      <c r="G90" s="226"/>
      <c r="H90" s="227"/>
      <c r="I90" s="225" t="s">
        <v>31</v>
      </c>
      <c r="J90" s="226"/>
      <c r="K90" s="226"/>
      <c r="L90" s="226"/>
      <c r="M90" s="226"/>
      <c r="N90" s="226"/>
      <c r="O90" s="227"/>
      <c r="P90" s="225" t="s">
        <v>1</v>
      </c>
      <c r="Q90" s="226"/>
      <c r="R90" s="226"/>
      <c r="S90" s="226"/>
      <c r="T90" s="226"/>
      <c r="U90" s="226"/>
      <c r="V90" s="226"/>
    </row>
    <row r="91" spans="2:22" ht="12.75">
      <c r="B91" s="236" t="s">
        <v>32</v>
      </c>
      <c r="C91" s="237"/>
      <c r="D91" s="116" t="s">
        <v>33</v>
      </c>
      <c r="E91" s="237" t="s">
        <v>34</v>
      </c>
      <c r="F91" s="237"/>
      <c r="G91" s="237"/>
      <c r="H91" s="117" t="s">
        <v>1</v>
      </c>
      <c r="I91" s="236" t="s">
        <v>32</v>
      </c>
      <c r="J91" s="238"/>
      <c r="K91" s="112" t="s">
        <v>33</v>
      </c>
      <c r="L91" s="236" t="s">
        <v>34</v>
      </c>
      <c r="M91" s="237"/>
      <c r="N91" s="237"/>
      <c r="O91" s="117" t="s">
        <v>1</v>
      </c>
      <c r="P91" s="236" t="s">
        <v>32</v>
      </c>
      <c r="Q91" s="238"/>
      <c r="R91" s="112" t="s">
        <v>33</v>
      </c>
      <c r="S91" s="236" t="s">
        <v>34</v>
      </c>
      <c r="T91" s="237"/>
      <c r="U91" s="237"/>
      <c r="V91" s="117" t="s">
        <v>1</v>
      </c>
    </row>
    <row r="92" spans="1:22" ht="12.75">
      <c r="A92" s="182" t="s">
        <v>35</v>
      </c>
      <c r="B92" s="183" t="s">
        <v>36</v>
      </c>
      <c r="C92" s="182">
        <v>1</v>
      </c>
      <c r="D92" s="184" t="s">
        <v>37</v>
      </c>
      <c r="E92" s="182" t="s">
        <v>38</v>
      </c>
      <c r="F92" s="182" t="s">
        <v>39</v>
      </c>
      <c r="G92" s="182" t="s">
        <v>40</v>
      </c>
      <c r="H92" s="185"/>
      <c r="I92" s="183" t="s">
        <v>36</v>
      </c>
      <c r="J92" s="182">
        <v>1</v>
      </c>
      <c r="K92" s="184" t="s">
        <v>37</v>
      </c>
      <c r="L92" s="182" t="s">
        <v>38</v>
      </c>
      <c r="M92" s="182" t="s">
        <v>39</v>
      </c>
      <c r="N92" s="182" t="s">
        <v>40</v>
      </c>
      <c r="O92" s="185"/>
      <c r="P92" s="183" t="s">
        <v>36</v>
      </c>
      <c r="Q92" s="182">
        <v>1</v>
      </c>
      <c r="R92" s="184" t="s">
        <v>37</v>
      </c>
      <c r="S92" s="182" t="s">
        <v>38</v>
      </c>
      <c r="T92" s="182" t="s">
        <v>39</v>
      </c>
      <c r="U92" s="182" t="s">
        <v>40</v>
      </c>
      <c r="V92" s="185"/>
    </row>
    <row r="93" spans="1:22" s="74" customFormat="1"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s="74" customFormat="1" ht="12.75">
      <c r="A94" s="212" t="s">
        <v>61</v>
      </c>
      <c r="B94" s="150">
        <f>SV_SO_1819_2a!B94/SV_SO_1819_2a!$H94*100</f>
        <v>0.044653591179198295</v>
      </c>
      <c r="C94" s="151">
        <f>SV_SO_1819_2a!C94/SV_SO_1819_2a!$H94*100</f>
        <v>3.2253632397897842</v>
      </c>
      <c r="D94" s="152">
        <f>SV_SO_1819_2a!D94/SV_SO_1819_2a!$H94*100</f>
        <v>84.99982825541854</v>
      </c>
      <c r="E94" s="151">
        <f>SV_SO_1819_2a!E94/SV_SO_1819_2a!$H94*100</f>
        <v>10.112320956273829</v>
      </c>
      <c r="F94" s="151">
        <f>SV_SO_1819_2a!F94/SV_SO_1819_2a!$H94*100</f>
        <v>1.4735685089135437</v>
      </c>
      <c r="G94" s="151">
        <f>SV_SO_1819_2a!G94/SV_SO_1819_2a!$H94*100</f>
        <v>0.1442654484251022</v>
      </c>
      <c r="H94" s="150">
        <f>SV_SO_1819_2a!H94/SV_SO_1819_2a!$H94*100</f>
        <v>100</v>
      </c>
      <c r="I94" s="150">
        <f>SV_SO_1819_2a!I94/SV_SO_1819_2a!$O94*100</f>
        <v>0.03026551107442564</v>
      </c>
      <c r="J94" s="151">
        <f>SV_SO_1819_2a!J94/SV_SO_1819_2a!$O94*100</f>
        <v>2.410235245563351</v>
      </c>
      <c r="K94" s="152">
        <f>SV_SO_1819_2a!K94/SV_SO_1819_2a!$O94*100</f>
        <v>87.57738340899711</v>
      </c>
      <c r="L94" s="151">
        <f>SV_SO_1819_2a!L94/SV_SO_1819_2a!$O94*100</f>
        <v>8.600907965332233</v>
      </c>
      <c r="M94" s="151">
        <f>SV_SO_1819_2a!M94/SV_SO_1819_2a!$O94*100</f>
        <v>1.2436373641491263</v>
      </c>
      <c r="N94" s="151">
        <f>SV_SO_1819_2a!N94/SV_SO_1819_2a!$O94*100</f>
        <v>0.13757050488375291</v>
      </c>
      <c r="O94" s="150">
        <f>SV_SO_1819_2a!O94/SV_SO_1819_2a!$O94*100</f>
        <v>100</v>
      </c>
      <c r="P94" s="150">
        <f>SV_SO_1819_2a!P94/SV_SO_1819_2a!$V94*100</f>
        <v>0.03666473158361086</v>
      </c>
      <c r="Q94" s="151">
        <f>SV_SO_1819_2a!Q94/SV_SO_1819_2a!$V94*100</f>
        <v>2.772770326010572</v>
      </c>
      <c r="R94" s="152">
        <f>SV_SO_1819_2a!R94/SV_SO_1819_2a!$V94*100</f>
        <v>86.43099391976534</v>
      </c>
      <c r="S94" s="151">
        <f>SV_SO_1819_2a!S94/SV_SO_1819_2a!$V94*100</f>
        <v>9.273121696354915</v>
      </c>
      <c r="T94" s="151">
        <f>SV_SO_1819_2a!T94/SV_SO_1819_2a!$V94*100</f>
        <v>1.3459011885483823</v>
      </c>
      <c r="U94" s="151">
        <f>SV_SO_1819_2a!U94/SV_SO_1819_2a!$V94*100</f>
        <v>0.14054813773717498</v>
      </c>
      <c r="V94" s="150">
        <f>SV_SO_1819_2a!V94/SV_SO_1819_2a!$V94*100</f>
        <v>100</v>
      </c>
    </row>
    <row r="95" spans="1:22" s="74" customFormat="1" ht="12.75">
      <c r="A95" s="212" t="s">
        <v>63</v>
      </c>
      <c r="B95" s="150">
        <f>SV_SO_1819_2a!B95/SV_SO_1819_2a!$H95*100</f>
        <v>0</v>
      </c>
      <c r="C95" s="153">
        <f>SV_SO_1819_2a!C95/SV_SO_1819_2a!$H95*100</f>
        <v>0.38672389613701075</v>
      </c>
      <c r="D95" s="152">
        <f>SV_SO_1819_2a!D95/SV_SO_1819_2a!$H95*100</f>
        <v>66.682248948196</v>
      </c>
      <c r="E95" s="153">
        <f>SV_SO_1819_2a!E95/SV_SO_1819_2a!$H95*100</f>
        <v>25.591772555352517</v>
      </c>
      <c r="F95" s="153">
        <f>SV_SO_1819_2a!F95/SV_SO_1819_2a!$H95*100</f>
        <v>6.383069142832859</v>
      </c>
      <c r="G95" s="153">
        <f>SV_SO_1819_2a!G95/SV_SO_1819_2a!$H95*100</f>
        <v>0.95618545748162</v>
      </c>
      <c r="H95" s="150">
        <f>SV_SO_1819_2a!H95/SV_SO_1819_2a!$H95*100</f>
        <v>100</v>
      </c>
      <c r="I95" s="150">
        <f>SV_SO_1819_2a!I95/SV_SO_1819_2a!$O95*100</f>
        <v>0.00588200694076819</v>
      </c>
      <c r="J95" s="153">
        <f>SV_SO_1819_2a!J95/SV_SO_1819_2a!$O95*100</f>
        <v>0.24704429151226398</v>
      </c>
      <c r="K95" s="152">
        <f>SV_SO_1819_2a!K95/SV_SO_1819_2a!$O95*100</f>
        <v>68.94300335274396</v>
      </c>
      <c r="L95" s="153">
        <f>SV_SO_1819_2a!L95/SV_SO_1819_2a!$O95*100</f>
        <v>24.357390741721076</v>
      </c>
      <c r="M95" s="153">
        <f>SV_SO_1819_2a!M95/SV_SO_1819_2a!$O95*100</f>
        <v>5.499676489618258</v>
      </c>
      <c r="N95" s="153">
        <f>SV_SO_1819_2a!N95/SV_SO_1819_2a!$O95*100</f>
        <v>0.9470031174636786</v>
      </c>
      <c r="O95" s="150">
        <f>SV_SO_1819_2a!O95/SV_SO_1819_2a!$O95*100</f>
        <v>100</v>
      </c>
      <c r="P95" s="150">
        <f>SV_SO_1819_2a!P95/SV_SO_1819_2a!$V95*100</f>
        <v>0.0024671864206059413</v>
      </c>
      <c r="Q95" s="151">
        <f>SV_SO_1819_2a!Q95/SV_SO_1819_2a!$V95*100</f>
        <v>0.32813579394059017</v>
      </c>
      <c r="R95" s="150">
        <f>SV_SO_1819_2a!R95/SV_SO_1819_2a!$V95*100</f>
        <v>67.63051416165005</v>
      </c>
      <c r="S95" s="150">
        <f>SV_SO_1819_2a!S95/SV_SO_1819_2a!$V95*100</f>
        <v>25.074015592618178</v>
      </c>
      <c r="T95" s="151">
        <f>SV_SO_1819_2a!T95/SV_SO_1819_2a!$V95*100</f>
        <v>6.012533307016678</v>
      </c>
      <c r="U95" s="186">
        <f>SV_SO_1819_2a!U95/SV_SO_1819_2a!$V95*100</f>
        <v>0.9523339583538933</v>
      </c>
      <c r="V95" s="150">
        <f>SV_SO_1819_2a!V95/SV_SO_1819_2a!$V95*100</f>
        <v>100</v>
      </c>
    </row>
    <row r="96" spans="1:22" s="74" customFormat="1" ht="12.75">
      <c r="A96" s="212" t="s">
        <v>62</v>
      </c>
      <c r="B96" s="150">
        <f>SV_SO_1819_2a!B96/SV_SO_1819_2a!$H96*100</f>
        <v>0</v>
      </c>
      <c r="C96" s="153">
        <f>SV_SO_1819_2a!C96/SV_SO_1819_2a!$H96*100</f>
        <v>1.284796573875803</v>
      </c>
      <c r="D96" s="152">
        <f>SV_SO_1819_2a!D96/SV_SO_1819_2a!$H96*100</f>
        <v>56.102783725910065</v>
      </c>
      <c r="E96" s="153">
        <f>SV_SO_1819_2a!E96/SV_SO_1819_2a!$H96*100</f>
        <v>31.049250535331907</v>
      </c>
      <c r="F96" s="153">
        <f>SV_SO_1819_2a!F96/SV_SO_1819_2a!$H96*100</f>
        <v>9.100642398286936</v>
      </c>
      <c r="G96" s="153">
        <f>SV_SO_1819_2a!G96/SV_SO_1819_2a!$H96*100</f>
        <v>2.462526766595289</v>
      </c>
      <c r="H96" s="150">
        <f>SV_SO_1819_2a!H96/SV_SO_1819_2a!$H96*100</f>
        <v>100</v>
      </c>
      <c r="I96" s="150">
        <f>SV_SO_1819_2a!I96/SV_SO_1819_2a!$O96*100</f>
        <v>0.052854122621564484</v>
      </c>
      <c r="J96" s="153">
        <f>SV_SO_1819_2a!J96/SV_SO_1819_2a!$O96*100</f>
        <v>0.5813953488372093</v>
      </c>
      <c r="K96" s="152">
        <f>SV_SO_1819_2a!K96/SV_SO_1819_2a!$O96*100</f>
        <v>69.13319238900634</v>
      </c>
      <c r="L96" s="153">
        <f>SV_SO_1819_2a!L96/SV_SO_1819_2a!$O96*100</f>
        <v>24.207188160676534</v>
      </c>
      <c r="M96" s="153">
        <f>SV_SO_1819_2a!M96/SV_SO_1819_2a!$O96*100</f>
        <v>4.915433403805497</v>
      </c>
      <c r="N96" s="153">
        <f>SV_SO_1819_2a!N96/SV_SO_1819_2a!$O96*100</f>
        <v>1.1099365750528543</v>
      </c>
      <c r="O96" s="150">
        <f>SV_SO_1819_2a!O96/SV_SO_1819_2a!$O96*100</f>
        <v>100</v>
      </c>
      <c r="P96" s="150">
        <f>SV_SO_1819_2a!P96/SV_SO_1819_2a!$V96*100</f>
        <v>0.035385704175513094</v>
      </c>
      <c r="Q96" s="151">
        <f>SV_SO_1819_2a!Q96/SV_SO_1819_2a!$V96*100</f>
        <v>0.813871196036801</v>
      </c>
      <c r="R96" s="150">
        <f>SV_SO_1819_2a!R96/SV_SO_1819_2a!$V96*100</f>
        <v>64.82661004954</v>
      </c>
      <c r="S96" s="150">
        <f>SV_SO_1819_2a!S96/SV_SO_1819_2a!$V96*100</f>
        <v>26.46850672328379</v>
      </c>
      <c r="T96" s="151">
        <f>SV_SO_1819_2a!T96/SV_SO_1819_2a!$V96*100</f>
        <v>6.29865534324133</v>
      </c>
      <c r="U96" s="186">
        <f>SV_SO_1819_2a!U96/SV_SO_1819_2a!$V96*100</f>
        <v>1.556970983722576</v>
      </c>
      <c r="V96" s="150">
        <f>SV_SO_1819_2a!V96/SV_SO_1819_2a!$V96*100</f>
        <v>100</v>
      </c>
    </row>
    <row r="97" spans="1:22" s="74" customFormat="1" ht="12.75">
      <c r="A97" s="212" t="s">
        <v>64</v>
      </c>
      <c r="B97" s="150">
        <f>SV_SO_1819_2a!B97/SV_SO_1819_2a!$H97*100</f>
        <v>0</v>
      </c>
      <c r="C97" s="153">
        <f>SV_SO_1819_2a!C97/SV_SO_1819_2a!$H97*100</f>
        <v>0.07319304666056725</v>
      </c>
      <c r="D97" s="152">
        <f>SV_SO_1819_2a!D97/SV_SO_1819_2a!$H97*100</f>
        <v>42.73254040866118</v>
      </c>
      <c r="E97" s="153">
        <f>SV_SO_1819_2a!E97/SV_SO_1819_2a!$H97*100</f>
        <v>44.53186947240012</v>
      </c>
      <c r="F97" s="153">
        <f>SV_SO_1819_2a!F97/SV_SO_1819_2a!$H97*100</f>
        <v>10.5032021957914</v>
      </c>
      <c r="G97" s="153">
        <f>SV_SO_1819_2a!G97/SV_SO_1819_2a!$H97*100</f>
        <v>2.159194876486734</v>
      </c>
      <c r="H97" s="150">
        <f>SV_SO_1819_2a!H97/SV_SO_1819_2a!$H97*100</f>
        <v>100</v>
      </c>
      <c r="I97" s="150">
        <f>SV_SO_1819_2a!I97/SV_SO_1819_2a!$O97*100</f>
        <v>0</v>
      </c>
      <c r="J97" s="153">
        <f>SV_SO_1819_2a!J97/SV_SO_1819_2a!$O97*100</f>
        <v>0.057367644648418294</v>
      </c>
      <c r="K97" s="152">
        <f>SV_SO_1819_2a!K97/SV_SO_1819_2a!$O97*100</f>
        <v>45.80396656285855</v>
      </c>
      <c r="L97" s="153">
        <f>SV_SO_1819_2a!L97/SV_SO_1819_2a!$O97*100</f>
        <v>44.36977544664809</v>
      </c>
      <c r="M97" s="153">
        <f>SV_SO_1819_2a!M97/SV_SO_1819_2a!$O97*100</f>
        <v>8.00688411735781</v>
      </c>
      <c r="N97" s="153">
        <f>SV_SO_1819_2a!N97/SV_SO_1819_2a!$O97*100</f>
        <v>1.7620062284871334</v>
      </c>
      <c r="O97" s="150">
        <f>SV_SO_1819_2a!O97/SV_SO_1819_2a!$O97*100</f>
        <v>100</v>
      </c>
      <c r="P97" s="150">
        <f>SV_SO_1819_2a!P97/SV_SO_1819_2a!$V97*100</f>
        <v>0</v>
      </c>
      <c r="Q97" s="151">
        <f>SV_SO_1819_2a!Q97/SV_SO_1819_2a!$V97*100</f>
        <v>0.06644053572053012</v>
      </c>
      <c r="R97" s="150">
        <f>SV_SO_1819_2a!R97/SV_SO_1819_2a!$V97*100</f>
        <v>44.04308144210931</v>
      </c>
      <c r="S97" s="150">
        <f>SV_SO_1819_2a!S97/SV_SO_1819_2a!$V97*100</f>
        <v>44.46270587823898</v>
      </c>
      <c r="T97" s="151">
        <f>SV_SO_1819_2a!T97/SV_SO_1819_2a!$V97*100</f>
        <v>9.438052942616357</v>
      </c>
      <c r="U97" s="186">
        <f>SV_SO_1819_2a!U97/SV_SO_1819_2a!$V97*100</f>
        <v>1.9897192013148233</v>
      </c>
      <c r="V97" s="150">
        <f>SV_SO_1819_2a!V97/SV_SO_1819_2a!$V97*100</f>
        <v>100</v>
      </c>
    </row>
    <row r="98" spans="1:22" s="110" customFormat="1" ht="12.75">
      <c r="A98" s="29" t="s">
        <v>1</v>
      </c>
      <c r="B98" s="147">
        <f>SV_SO_1819_2a!B98/SV_SO_1819_2a!$H98*100</f>
        <v>0.018578594600774587</v>
      </c>
      <c r="C98" s="148">
        <f>SV_SO_1819_2a!C98/SV_SO_1819_2a!$H98*100</f>
        <v>1.5062952853243394</v>
      </c>
      <c r="D98" s="149">
        <f>SV_SO_1819_2a!D98/SV_SO_1819_2a!$H98*100</f>
        <v>68.55072670887343</v>
      </c>
      <c r="E98" s="148">
        <f>SV_SO_1819_2a!E98/SV_SO_1819_2a!$H98*100</f>
        <v>23.661983908078827</v>
      </c>
      <c r="F98" s="148">
        <f>SV_SO_1819_2a!F98/SV_SO_1819_2a!$H98*100</f>
        <v>5.342060509053493</v>
      </c>
      <c r="G98" s="148">
        <f>SV_SO_1819_2a!G98/SV_SO_1819_2a!$H98*100</f>
        <v>0.920354994069141</v>
      </c>
      <c r="H98" s="147">
        <f>SV_SO_1819_2a!H98/SV_SO_1819_2a!$H98*100</f>
        <v>100</v>
      </c>
      <c r="I98" s="147">
        <f>SV_SO_1819_2a!I98/SV_SO_1819_2a!$O98*100</f>
        <v>0.019276393831553974</v>
      </c>
      <c r="J98" s="148">
        <f>SV_SO_1819_2a!J98/SV_SO_1819_2a!$O98*100</f>
        <v>1.387900355871886</v>
      </c>
      <c r="K98" s="149">
        <f>SV_SO_1819_2a!K98/SV_SO_1819_2a!$O98*100</f>
        <v>74.80427046263345</v>
      </c>
      <c r="L98" s="148">
        <f>SV_SO_1819_2a!L98/SV_SO_1819_2a!$O98*100</f>
        <v>19.482502965599053</v>
      </c>
      <c r="M98" s="148">
        <f>SV_SO_1819_2a!M98/SV_SO_1819_2a!$O98*100</f>
        <v>3.6432384341637007</v>
      </c>
      <c r="N98" s="148">
        <f>SV_SO_1819_2a!N98/SV_SO_1819_2a!$O98*100</f>
        <v>0.6628113879003559</v>
      </c>
      <c r="O98" s="147">
        <f>SV_SO_1819_2a!O98/SV_SO_1819_2a!$O98*100</f>
        <v>100</v>
      </c>
      <c r="P98" s="147">
        <f>SV_SO_1819_2a!P98/SV_SO_1819_2a!$V98*100</f>
        <v>0.018921062781541775</v>
      </c>
      <c r="Q98" s="148">
        <f>SV_SO_1819_2a!Q98/SV_SO_1819_2a!$V98*100</f>
        <v>1.4481890359718512</v>
      </c>
      <c r="R98" s="147">
        <f>SV_SO_1819_2a!R98/SV_SO_1819_2a!$V98*100</f>
        <v>71.61986129405514</v>
      </c>
      <c r="S98" s="147">
        <f>SV_SO_1819_2a!S98/SV_SO_1819_2a!$V98*100</f>
        <v>21.61076462925633</v>
      </c>
      <c r="T98" s="148">
        <f>SV_SO_1819_2a!T98/SV_SO_1819_2a!$V98*100</f>
        <v>4.50830707429428</v>
      </c>
      <c r="U98" s="187">
        <f>SV_SO_1819_2a!U98/SV_SO_1819_2a!$V98*100</f>
        <v>0.7939569036408491</v>
      </c>
      <c r="V98" s="147">
        <f>SV_SO_1819_2a!V98/SV_SO_1819_2a!$V98*100</f>
        <v>100</v>
      </c>
    </row>
    <row r="99" spans="1:22" s="74" customFormat="1" ht="7.5" customHeight="1">
      <c r="A99" s="73"/>
      <c r="B99" s="88"/>
      <c r="C99" s="89"/>
      <c r="D99" s="90"/>
      <c r="E99" s="89"/>
      <c r="F99" s="89"/>
      <c r="G99" s="89"/>
      <c r="H99" s="88"/>
      <c r="I99" s="88"/>
      <c r="J99" s="89"/>
      <c r="K99" s="90"/>
      <c r="L99" s="89"/>
      <c r="M99" s="89"/>
      <c r="N99" s="89"/>
      <c r="O99" s="88"/>
      <c r="P99" s="88"/>
      <c r="Q99" s="89"/>
      <c r="R99" s="88"/>
      <c r="S99" s="88"/>
      <c r="T99" s="89"/>
      <c r="U99" s="91"/>
      <c r="V99" s="88"/>
    </row>
    <row r="100" spans="1:22" s="74" customFormat="1"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s="74" customFormat="1" ht="12.75">
      <c r="A101" s="212" t="s">
        <v>61</v>
      </c>
      <c r="B101" s="150">
        <f>SV_SO_1819_2a!B101/SV_SO_1819_2a!$H101*100</f>
        <v>0.09004952723998198</v>
      </c>
      <c r="C101" s="151">
        <f>SV_SO_1819_2a!C101/SV_SO_1819_2a!$H101*100</f>
        <v>3.1472309770373705</v>
      </c>
      <c r="D101" s="152">
        <f>SV_SO_1819_2a!D101/SV_SO_1819_2a!$H101*100</f>
        <v>81.17514633048177</v>
      </c>
      <c r="E101" s="151">
        <f>SV_SO_1819_2a!E101/SV_SO_1819_2a!$H101*100</f>
        <v>13.264295362449346</v>
      </c>
      <c r="F101" s="151">
        <f>SV_SO_1819_2a!F101/SV_SO_1819_2a!$H101*100</f>
        <v>2.0126069338135975</v>
      </c>
      <c r="G101" s="151">
        <f>SV_SO_1819_2a!G101/SV_SO_1819_2a!$H101*100</f>
        <v>0.3106708689779379</v>
      </c>
      <c r="H101" s="150">
        <f>SV_SO_1819_2a!H101/SV_SO_1819_2a!$H101*100</f>
        <v>100</v>
      </c>
      <c r="I101" s="150">
        <f>SV_SO_1819_2a!I101/SV_SO_1819_2a!$O101*100</f>
        <v>0.040236051502145924</v>
      </c>
      <c r="J101" s="151">
        <f>SV_SO_1819_2a!J101/SV_SO_1819_2a!$O101*100</f>
        <v>2.4074570815450644</v>
      </c>
      <c r="K101" s="152">
        <f>SV_SO_1819_2a!K101/SV_SO_1819_2a!$O101*100</f>
        <v>86.77575107296137</v>
      </c>
      <c r="L101" s="151">
        <f>SV_SO_1819_2a!L101/SV_SO_1819_2a!$O101*100</f>
        <v>9.120171673819742</v>
      </c>
      <c r="M101" s="151">
        <f>SV_SO_1819_2a!M101/SV_SO_1819_2a!$O101*100</f>
        <v>1.455203862660944</v>
      </c>
      <c r="N101" s="151">
        <f>SV_SO_1819_2a!N101/SV_SO_1819_2a!$O101*100</f>
        <v>0.2011802575107296</v>
      </c>
      <c r="O101" s="150">
        <f>SV_SO_1819_2a!O101/SV_SO_1819_2a!$O101*100</f>
        <v>100</v>
      </c>
      <c r="P101" s="150">
        <f>SV_SO_1819_2a!P101/SV_SO_1819_2a!$V101*100</f>
        <v>0.061498251143483104</v>
      </c>
      <c r="Q101" s="151">
        <f>SV_SO_1819_2a!Q101/SV_SO_1819_2a!$V101*100</f>
        <v>2.7232194334473614</v>
      </c>
      <c r="R101" s="150">
        <f>SV_SO_1819_2a!R101/SV_SO_1819_2a!$V101*100</f>
        <v>84.38520967059999</v>
      </c>
      <c r="S101" s="150">
        <f>SV_SO_1819_2a!S101/SV_SO_1819_2a!$V101*100</f>
        <v>10.889034093092977</v>
      </c>
      <c r="T101" s="151">
        <f>SV_SO_1819_2a!T101/SV_SO_1819_2a!$V101*100</f>
        <v>1.6931237267940193</v>
      </c>
      <c r="U101" s="186">
        <f>SV_SO_1819_2a!U101/SV_SO_1819_2a!$V101*100</f>
        <v>0.2479148249221663</v>
      </c>
      <c r="V101" s="150">
        <f>SV_SO_1819_2a!V101/SV_SO_1819_2a!$V101*100</f>
        <v>100</v>
      </c>
    </row>
    <row r="102" spans="1:22" s="74" customFormat="1" ht="12.75">
      <c r="A102" s="212" t="s">
        <v>63</v>
      </c>
      <c r="B102" s="150">
        <f>SV_SO_1819_2a!B102/SV_SO_1819_2a!$H102*100</f>
        <v>0.004102395799146701</v>
      </c>
      <c r="C102" s="153">
        <f>SV_SO_1819_2a!C102/SV_SO_1819_2a!$H102*100</f>
        <v>0.426649163111257</v>
      </c>
      <c r="D102" s="152">
        <f>SV_SO_1819_2a!D102/SV_SO_1819_2a!$H102*100</f>
        <v>59.16064981949458</v>
      </c>
      <c r="E102" s="153">
        <f>SV_SO_1819_2a!E102/SV_SO_1819_2a!$H102*100</f>
        <v>29.676731211027242</v>
      </c>
      <c r="F102" s="153">
        <f>SV_SO_1819_2a!F102/SV_SO_1819_2a!$H102*100</f>
        <v>8.725795864785034</v>
      </c>
      <c r="G102" s="153">
        <f>SV_SO_1819_2a!G102/SV_SO_1819_2a!$H102*100</f>
        <v>2.006071545782737</v>
      </c>
      <c r="H102" s="150">
        <f>SV_SO_1819_2a!H102/SV_SO_1819_2a!$H102*100</f>
        <v>100</v>
      </c>
      <c r="I102" s="150">
        <f>SV_SO_1819_2a!I102/SV_SO_1819_2a!$O102*100</f>
        <v>0</v>
      </c>
      <c r="J102" s="153">
        <f>SV_SO_1819_2a!J102/SV_SO_1819_2a!$O102*100</f>
        <v>0.3455910146336195</v>
      </c>
      <c r="K102" s="152">
        <f>SV_SO_1819_2a!K102/SV_SO_1819_2a!$O102*100</f>
        <v>64.79831524380366</v>
      </c>
      <c r="L102" s="153">
        <f>SV_SO_1819_2a!L102/SV_SO_1819_2a!$O102*100</f>
        <v>26.73470489767266</v>
      </c>
      <c r="M102" s="153">
        <f>SV_SO_1819_2a!M102/SV_SO_1819_2a!$O102*100</f>
        <v>6.53922998002052</v>
      </c>
      <c r="N102" s="153">
        <f>SV_SO_1819_2a!N102/SV_SO_1819_2a!$O102*100</f>
        <v>1.5821588638695392</v>
      </c>
      <c r="O102" s="150">
        <f>SV_SO_1819_2a!O102/SV_SO_1819_2a!$O102*100</f>
        <v>100</v>
      </c>
      <c r="P102" s="150">
        <f>SV_SO_1819_2a!P102/SV_SO_1819_2a!$V102*100</f>
        <v>0.0023312740412635507</v>
      </c>
      <c r="Q102" s="151">
        <f>SV_SO_1819_2a!Q102/SV_SO_1819_2a!$V102*100</f>
        <v>0.39165403893227646</v>
      </c>
      <c r="R102" s="150">
        <f>SV_SO_1819_2a!R102/SV_SO_1819_2a!$V102*100</f>
        <v>61.594591444224264</v>
      </c>
      <c r="S102" s="150">
        <f>SV_SO_1819_2a!S102/SV_SO_1819_2a!$V102*100</f>
        <v>28.406574192796363</v>
      </c>
      <c r="T102" s="151">
        <f>SV_SO_1819_2a!T102/SV_SO_1819_2a!$V102*100</f>
        <v>7.781792749737732</v>
      </c>
      <c r="U102" s="186">
        <f>SV_SO_1819_2a!U102/SV_SO_1819_2a!$V102*100</f>
        <v>1.8230563002680964</v>
      </c>
      <c r="V102" s="150">
        <f>SV_SO_1819_2a!V102/SV_SO_1819_2a!$V102*100</f>
        <v>100</v>
      </c>
    </row>
    <row r="103" spans="1:22" s="74" customFormat="1" ht="12.75">
      <c r="A103" s="212" t="s">
        <v>62</v>
      </c>
      <c r="B103" s="150">
        <f>SV_SO_1819_2a!B103/SV_SO_1819_2a!$H103*100</f>
        <v>0</v>
      </c>
      <c r="C103" s="153">
        <f>SV_SO_1819_2a!C103/SV_SO_1819_2a!$H103*100</f>
        <v>1.335559265442404</v>
      </c>
      <c r="D103" s="152">
        <f>SV_SO_1819_2a!D103/SV_SO_1819_2a!$H103*100</f>
        <v>51.08514190317195</v>
      </c>
      <c r="E103" s="153">
        <f>SV_SO_1819_2a!E103/SV_SO_1819_2a!$H103*100</f>
        <v>33.47245409015025</v>
      </c>
      <c r="F103" s="153">
        <f>SV_SO_1819_2a!F103/SV_SO_1819_2a!$H103*100</f>
        <v>10.684474123539232</v>
      </c>
      <c r="G103" s="153">
        <f>SV_SO_1819_2a!G103/SV_SO_1819_2a!$H103*100</f>
        <v>3.4223706176961604</v>
      </c>
      <c r="H103" s="150">
        <f>SV_SO_1819_2a!H103/SV_SO_1819_2a!$H103*100</f>
        <v>100</v>
      </c>
      <c r="I103" s="150">
        <f>SV_SO_1819_2a!I103/SV_SO_1819_2a!$O103*100</f>
        <v>0.04653327128897162</v>
      </c>
      <c r="J103" s="153">
        <f>SV_SO_1819_2a!J103/SV_SO_1819_2a!$O103*100</f>
        <v>1.3959981386691485</v>
      </c>
      <c r="K103" s="152">
        <f>SV_SO_1819_2a!K103/SV_SO_1819_2a!$O103*100</f>
        <v>63.65751512331317</v>
      </c>
      <c r="L103" s="153">
        <f>SV_SO_1819_2a!L103/SV_SO_1819_2a!$O103*100</f>
        <v>26.01209865053513</v>
      </c>
      <c r="M103" s="153">
        <f>SV_SO_1819_2a!M103/SV_SO_1819_2a!$O103*100</f>
        <v>7.259190321079571</v>
      </c>
      <c r="N103" s="153">
        <f>SV_SO_1819_2a!N103/SV_SO_1819_2a!$O103*100</f>
        <v>1.6286644951140066</v>
      </c>
      <c r="O103" s="150">
        <f>SV_SO_1819_2a!O103/SV_SO_1819_2a!$O103*100</f>
        <v>100</v>
      </c>
      <c r="P103" s="150">
        <f>SV_SO_1819_2a!P103/SV_SO_1819_2a!$V103*100</f>
        <v>0.029877502240812665</v>
      </c>
      <c r="Q103" s="151">
        <f>SV_SO_1819_2a!Q103/SV_SO_1819_2a!$V103*100</f>
        <v>1.3743651030773827</v>
      </c>
      <c r="R103" s="150">
        <f>SV_SO_1819_2a!R103/SV_SO_1819_2a!$V103*100</f>
        <v>59.15745443680909</v>
      </c>
      <c r="S103" s="150">
        <f>SV_SO_1819_2a!S103/SV_SO_1819_2a!$V103*100</f>
        <v>28.68240215118016</v>
      </c>
      <c r="T103" s="151">
        <f>SV_SO_1819_2a!T103/SV_SO_1819_2a!$V103*100</f>
        <v>8.485210636390798</v>
      </c>
      <c r="U103" s="186">
        <f>SV_SO_1819_2a!U103/SV_SO_1819_2a!$V103*100</f>
        <v>2.270690170301763</v>
      </c>
      <c r="V103" s="150">
        <f>SV_SO_1819_2a!V103/SV_SO_1819_2a!$V103*100</f>
        <v>100</v>
      </c>
    </row>
    <row r="104" spans="1:22" s="74" customFormat="1" ht="12.75">
      <c r="A104" s="212" t="s">
        <v>64</v>
      </c>
      <c r="B104" s="150">
        <f>SV_SO_1819_2a!B104/SV_SO_1819_2a!$H104*100</f>
        <v>0</v>
      </c>
      <c r="C104" s="153">
        <f>SV_SO_1819_2a!C104/SV_SO_1819_2a!$H104*100</f>
        <v>0.03767187794311547</v>
      </c>
      <c r="D104" s="152">
        <f>SV_SO_1819_2a!D104/SV_SO_1819_2a!$H104*100</f>
        <v>38.80831292773278</v>
      </c>
      <c r="E104" s="153">
        <f>SV_SO_1819_2a!E104/SV_SO_1819_2a!$H104*100</f>
        <v>44.12004771771206</v>
      </c>
      <c r="F104" s="153">
        <f>SV_SO_1819_2a!F104/SV_SO_1819_2a!$H104*100</f>
        <v>12.682865574182205</v>
      </c>
      <c r="G104" s="153">
        <f>SV_SO_1819_2a!G104/SV_SO_1819_2a!$H104*100</f>
        <v>4.351101902429836</v>
      </c>
      <c r="H104" s="150">
        <f>SV_SO_1819_2a!H104/SV_SO_1819_2a!$H104*100</f>
        <v>100</v>
      </c>
      <c r="I104" s="150">
        <f>SV_SO_1819_2a!I104/SV_SO_1819_2a!$O104*100</f>
        <v>0.007914523149980214</v>
      </c>
      <c r="J104" s="153">
        <f>SV_SO_1819_2a!J104/SV_SO_1819_2a!$O104*100</f>
        <v>0.06331618519984171</v>
      </c>
      <c r="K104" s="152">
        <f>SV_SO_1819_2a!K104/SV_SO_1819_2a!$O104*100</f>
        <v>42.445587653343885</v>
      </c>
      <c r="L104" s="153">
        <f>SV_SO_1819_2a!L104/SV_SO_1819_2a!$O104*100</f>
        <v>43.08666402849228</v>
      </c>
      <c r="M104" s="153">
        <f>SV_SO_1819_2a!M104/SV_SO_1819_2a!$O104*100</f>
        <v>10.977443609022556</v>
      </c>
      <c r="N104" s="153">
        <f>SV_SO_1819_2a!N104/SV_SO_1819_2a!$O104*100</f>
        <v>3.419074000791452</v>
      </c>
      <c r="O104" s="150">
        <f>SV_SO_1819_2a!O104/SV_SO_1819_2a!$O104*100</f>
        <v>100</v>
      </c>
      <c r="P104" s="150">
        <f>SV_SO_1819_2a!P104/SV_SO_1819_2a!$V104*100</f>
        <v>0.0035011553812758214</v>
      </c>
      <c r="Q104" s="151">
        <f>SV_SO_1819_2a!Q104/SV_SO_1819_2a!$V104*100</f>
        <v>0.0490161753378615</v>
      </c>
      <c r="R104" s="150">
        <f>SV_SO_1819_2a!R104/SV_SO_1819_2a!$V104*100</f>
        <v>40.41733772144808</v>
      </c>
      <c r="S104" s="150">
        <f>SV_SO_1819_2a!S104/SV_SO_1819_2a!$V104*100</f>
        <v>43.66290875989076</v>
      </c>
      <c r="T104" s="151">
        <f>SV_SO_1819_2a!T104/SV_SO_1819_2a!$V104*100</f>
        <v>11.928436384006723</v>
      </c>
      <c r="U104" s="186">
        <f>SV_SO_1819_2a!U104/SV_SO_1819_2a!$V104*100</f>
        <v>3.9387998039352987</v>
      </c>
      <c r="V104" s="150">
        <f>SV_SO_1819_2a!V104/SV_SO_1819_2a!$V104*100</f>
        <v>100</v>
      </c>
    </row>
    <row r="105" spans="1:22" s="74" customFormat="1" ht="12.75">
      <c r="A105" s="29" t="s">
        <v>1</v>
      </c>
      <c r="B105" s="154">
        <f>SV_SO_1819_2a!B105/SV_SO_1819_2a!$H105*100</f>
        <v>0.03296134105570467</v>
      </c>
      <c r="C105" s="155">
        <f>SV_SO_1819_2a!C105/SV_SO_1819_2a!$H105*100</f>
        <v>1.2949098271883976</v>
      </c>
      <c r="D105" s="156">
        <f>SV_SO_1819_2a!D105/SV_SO_1819_2a!$H105*100</f>
        <v>61.5953289070961</v>
      </c>
      <c r="E105" s="155">
        <f>SV_SO_1819_2a!E105/SV_SO_1819_2a!$H105*100</f>
        <v>27.6372996813737</v>
      </c>
      <c r="F105" s="155">
        <f>SV_SO_1819_2a!F105/SV_SO_1819_2a!$H105*100</f>
        <v>7.411592974525592</v>
      </c>
      <c r="G105" s="155">
        <f>SV_SO_1819_2a!G105/SV_SO_1819_2a!$H105*100</f>
        <v>2.0279072687604964</v>
      </c>
      <c r="H105" s="154">
        <f>SV_SO_1819_2a!H105/SV_SO_1819_2a!$H105*100</f>
        <v>100</v>
      </c>
      <c r="I105" s="154">
        <f>SV_SO_1819_2a!I105/SV_SO_1819_2a!$O105*100</f>
        <v>0.022177515167836268</v>
      </c>
      <c r="J105" s="155">
        <f>SV_SO_1819_2a!J105/SV_SO_1819_2a!$O105*100</f>
        <v>1.2989687455446957</v>
      </c>
      <c r="K105" s="156">
        <f>SV_SO_1819_2a!K105/SV_SO_1819_2a!$O105*100</f>
        <v>70.66865208231027</v>
      </c>
      <c r="L105" s="155">
        <f>SV_SO_1819_2a!L105/SV_SO_1819_2a!$O105*100</f>
        <v>21.661095886070935</v>
      </c>
      <c r="M105" s="155">
        <f>SV_SO_1819_2a!M105/SV_SO_1819_2a!$O105*100</f>
        <v>5.050137025361573</v>
      </c>
      <c r="N105" s="155">
        <f>SV_SO_1819_2a!N105/SV_SO_1819_2a!$O105*100</f>
        <v>1.2989687455446957</v>
      </c>
      <c r="O105" s="154">
        <f>SV_SO_1819_2a!O105/SV_SO_1819_2a!$O105*100</f>
        <v>100</v>
      </c>
      <c r="P105" s="154">
        <f>SV_SO_1819_2a!P105/SV_SO_1819_2a!$V105*100</f>
        <v>0.02759425408789164</v>
      </c>
      <c r="Q105" s="155">
        <f>SV_SO_1819_2a!Q105/SV_SO_1819_2a!$V105*100</f>
        <v>1.296929942130907</v>
      </c>
      <c r="R105" s="154">
        <f>SV_SO_1819_2a!R105/SV_SO_1819_2a!$V105*100</f>
        <v>66.11110235103045</v>
      </c>
      <c r="S105" s="154">
        <f>SV_SO_1819_2a!S105/SV_SO_1819_2a!$V105*100</f>
        <v>24.662955896497895</v>
      </c>
      <c r="T105" s="155">
        <f>SV_SO_1819_2a!T105/SV_SO_1819_2a!$V105*100</f>
        <v>6.236301423863511</v>
      </c>
      <c r="U105" s="188">
        <f>SV_SO_1819_2a!U105/SV_SO_1819_2a!$V105*100</f>
        <v>1.6651161323893469</v>
      </c>
      <c r="V105" s="154">
        <f>SV_SO_1819_2a!V105/SV_SO_1819_2a!$V105*100</f>
        <v>100</v>
      </c>
    </row>
    <row r="106" spans="1:22" s="74" customFormat="1" ht="12.75">
      <c r="A106" s="177" t="s">
        <v>29</v>
      </c>
      <c r="B106" s="97"/>
      <c r="C106" s="98"/>
      <c r="D106" s="99"/>
      <c r="E106" s="98"/>
      <c r="F106" s="98"/>
      <c r="G106" s="98"/>
      <c r="H106" s="97"/>
      <c r="I106" s="97"/>
      <c r="J106" s="98"/>
      <c r="K106" s="99"/>
      <c r="L106" s="98"/>
      <c r="M106" s="98"/>
      <c r="N106" s="98"/>
      <c r="O106" s="97"/>
      <c r="P106" s="97"/>
      <c r="Q106" s="98"/>
      <c r="R106" s="97"/>
      <c r="S106" s="97"/>
      <c r="T106" s="98"/>
      <c r="U106" s="100"/>
      <c r="V106" s="97"/>
    </row>
    <row r="107" spans="1:22" s="74" customFormat="1" ht="12.75">
      <c r="A107" s="212" t="s">
        <v>61</v>
      </c>
      <c r="B107" s="189">
        <f>SV_SO_1819_2a!B107/SV_SO_1819_2a!$H107*100</f>
        <v>0.06429865752196871</v>
      </c>
      <c r="C107" s="190">
        <f>SV_SO_1819_2a!C107/SV_SO_1819_2a!$H107*100</f>
        <v>3.1915515460904467</v>
      </c>
      <c r="D107" s="191">
        <f>SV_SO_1819_2a!D107/SV_SO_1819_2a!$H107*100</f>
        <v>83.34469925764277</v>
      </c>
      <c r="E107" s="190">
        <f>SV_SO_1819_2a!E107/SV_SO_1819_2a!$H107*100</f>
        <v>11.476336145587748</v>
      </c>
      <c r="F107" s="190">
        <f>SV_SO_1819_2a!F107/SV_SO_1819_2a!$H107*100</f>
        <v>1.7068370905831693</v>
      </c>
      <c r="G107" s="190">
        <f>SV_SO_1819_2a!G107/SV_SO_1819_2a!$H107*100</f>
        <v>0.21627730257389477</v>
      </c>
      <c r="H107" s="189">
        <f>SV_SO_1819_2a!H107/SV_SO_1819_2a!$H107*100</f>
        <v>100</v>
      </c>
      <c r="I107" s="189">
        <f>SV_SO_1819_2a!I107/SV_SO_1819_2a!$O107*100</f>
        <v>0.03475947951457631</v>
      </c>
      <c r="J107" s="190">
        <f>SV_SO_1819_2a!J107/SV_SO_1819_2a!$O107*100</f>
        <v>2.408983058531941</v>
      </c>
      <c r="K107" s="191">
        <f>SV_SO_1819_2a!K107/SV_SO_1819_2a!$O107*100</f>
        <v>87.21606794722604</v>
      </c>
      <c r="L107" s="190">
        <f>SV_SO_1819_2a!L107/SV_SO_1819_2a!$O107*100</f>
        <v>8.834952923574484</v>
      </c>
      <c r="M107" s="190">
        <f>SV_SO_1819_2a!M107/SV_SO_1819_2a!$O107*100</f>
        <v>1.3389956021702005</v>
      </c>
      <c r="N107" s="190">
        <f>SV_SO_1819_2a!N107/SV_SO_1819_2a!$O107*100</f>
        <v>0.16624098898275627</v>
      </c>
      <c r="O107" s="189">
        <f>SV_SO_1819_2a!O107/SV_SO_1819_2a!$O107*100</f>
        <v>100</v>
      </c>
      <c r="P107" s="189">
        <f>SV_SO_1819_2a!P107/SV_SO_1819_2a!$V107*100</f>
        <v>0.047662819596227826</v>
      </c>
      <c r="Q107" s="190">
        <f>SV_SO_1819_2a!Q107/SV_SO_1819_2a!$V107*100</f>
        <v>2.750825588125149</v>
      </c>
      <c r="R107" s="189">
        <f>SV_SO_1819_2a!R107/SV_SO_1819_2a!$V107*100</f>
        <v>85.5249719129813</v>
      </c>
      <c r="S107" s="189">
        <f>SV_SO_1819_2a!S107/SV_SO_1819_2a!$V107*100</f>
        <v>9.988765192523747</v>
      </c>
      <c r="T107" s="190">
        <f>SV_SO_1819_2a!T107/SV_SO_1819_2a!$V107*100</f>
        <v>1.4996765737241684</v>
      </c>
      <c r="U107" s="192">
        <f>SV_SO_1819_2a!U107/SV_SO_1819_2a!$V107*100</f>
        <v>0.1880979130493991</v>
      </c>
      <c r="V107" s="189">
        <f>SV_SO_1819_2a!V107/SV_SO_1819_2a!$V107*100</f>
        <v>100</v>
      </c>
    </row>
    <row r="108" spans="1:22" s="74" customFormat="1" ht="12.75">
      <c r="A108" s="212" t="s">
        <v>63</v>
      </c>
      <c r="B108" s="189">
        <f>SV_SO_1819_2a!B108/SV_SO_1819_2a!$H108*100</f>
        <v>0.0020873776274865884</v>
      </c>
      <c r="C108" s="190">
        <f>SV_SO_1819_2a!C108/SV_SO_1819_2a!$H108*100</f>
        <v>0.40703863735988477</v>
      </c>
      <c r="D108" s="191">
        <f>SV_SO_1819_2a!D108/SV_SO_1819_2a!$H108*100</f>
        <v>62.85511511887616</v>
      </c>
      <c r="E108" s="190">
        <f>SV_SO_1819_2a!E108/SV_SO_1819_2a!$H108*100</f>
        <v>27.67027782996222</v>
      </c>
      <c r="F108" s="190">
        <f>SV_SO_1819_2a!F108/SV_SO_1819_2a!$H108*100</f>
        <v>7.575093410148829</v>
      </c>
      <c r="G108" s="190">
        <f>SV_SO_1819_2a!G108/SV_SO_1819_2a!$H108*100</f>
        <v>1.4903876260254243</v>
      </c>
      <c r="H108" s="189">
        <f>SV_SO_1819_2a!H108/SV_SO_1819_2a!$H108*100</f>
        <v>100</v>
      </c>
      <c r="I108" s="189">
        <f>SV_SO_1819_2a!I108/SV_SO_1819_2a!$O108*100</f>
        <v>0.002815315315315315</v>
      </c>
      <c r="J108" s="190">
        <f>SV_SO_1819_2a!J108/SV_SO_1819_2a!$O108*100</f>
        <v>0.29842342342342343</v>
      </c>
      <c r="K108" s="191">
        <f>SV_SO_1819_2a!K108/SV_SO_1819_2a!$O108*100</f>
        <v>66.7820945945946</v>
      </c>
      <c r="L108" s="190">
        <f>SV_SO_1819_2a!L108/SV_SO_1819_2a!$O108*100</f>
        <v>25.596846846846848</v>
      </c>
      <c r="M108" s="190">
        <f>SV_SO_1819_2a!M108/SV_SO_1819_2a!$O108*100</f>
        <v>6.041666666666667</v>
      </c>
      <c r="N108" s="190">
        <f>SV_SO_1819_2a!N108/SV_SO_1819_2a!$O108*100</f>
        <v>1.2781531531531531</v>
      </c>
      <c r="O108" s="189">
        <f>SV_SO_1819_2a!O108/SV_SO_1819_2a!$O108*100</f>
        <v>100</v>
      </c>
      <c r="P108" s="189">
        <f>SV_SO_1819_2a!P108/SV_SO_1819_2a!$V108*100</f>
        <v>0.0023973054286981436</v>
      </c>
      <c r="Q108" s="190">
        <f>SV_SO_1819_2a!Q108/SV_SO_1819_2a!$V108*100</f>
        <v>0.36079446701907053</v>
      </c>
      <c r="R108" s="189">
        <f>SV_SO_1819_2a!R108/SV_SO_1819_2a!$V108*100</f>
        <v>64.52707157155358</v>
      </c>
      <c r="S108" s="189">
        <f>SV_SO_1819_2a!S108/SV_SO_1819_2a!$V108*100</f>
        <v>26.787490860273056</v>
      </c>
      <c r="T108" s="190">
        <f>SV_SO_1819_2a!T108/SV_SO_1819_2a!$V108*100</f>
        <v>6.922219425365888</v>
      </c>
      <c r="U108" s="192">
        <f>SV_SO_1819_2a!U108/SV_SO_1819_2a!$V108*100</f>
        <v>1.4000263703597158</v>
      </c>
      <c r="V108" s="189">
        <f>SV_SO_1819_2a!V108/SV_SO_1819_2a!$V108*100</f>
        <v>100</v>
      </c>
    </row>
    <row r="109" spans="1:22" s="74" customFormat="1" ht="12.75">
      <c r="A109" s="212" t="s">
        <v>62</v>
      </c>
      <c r="B109" s="189">
        <f>SV_SO_1819_2a!B109/SV_SO_1819_2a!$H109*100</f>
        <v>0</v>
      </c>
      <c r="C109" s="190">
        <f>SV_SO_1819_2a!C109/SV_SO_1819_2a!$H109*100</f>
        <v>1.3133208255159476</v>
      </c>
      <c r="D109" s="191">
        <f>SV_SO_1819_2a!D109/SV_SO_1819_2a!$H109*100</f>
        <v>53.283302063789876</v>
      </c>
      <c r="E109" s="190">
        <f>SV_SO_1819_2a!E109/SV_SO_1819_2a!$H109*100</f>
        <v>32.410881801125704</v>
      </c>
      <c r="F109" s="190">
        <f>SV_SO_1819_2a!F109/SV_SO_1819_2a!$H109*100</f>
        <v>9.9906191369606</v>
      </c>
      <c r="G109" s="190">
        <f>SV_SO_1819_2a!G109/SV_SO_1819_2a!$H109*100</f>
        <v>3.0018761726078798</v>
      </c>
      <c r="H109" s="189">
        <f>SV_SO_1819_2a!H109/SV_SO_1819_2a!$H109*100</f>
        <v>100</v>
      </c>
      <c r="I109" s="189">
        <f>SV_SO_1819_2a!I109/SV_SO_1819_2a!$O109*100</f>
        <v>0.04949269982677555</v>
      </c>
      <c r="J109" s="190">
        <f>SV_SO_1819_2a!J109/SV_SO_1819_2a!$O109*100</f>
        <v>1.0146003464488988</v>
      </c>
      <c r="K109" s="191">
        <f>SV_SO_1819_2a!K109/SV_SO_1819_2a!$O109*100</f>
        <v>66.22123236822569</v>
      </c>
      <c r="L109" s="190">
        <f>SV_SO_1819_2a!L109/SV_SO_1819_2a!$O109*100</f>
        <v>25.16703786191537</v>
      </c>
      <c r="M109" s="190">
        <f>SV_SO_1819_2a!M109/SV_SO_1819_2a!$O109*100</f>
        <v>6.161841128433556</v>
      </c>
      <c r="N109" s="190">
        <f>SV_SO_1819_2a!N109/SV_SO_1819_2a!$O109*100</f>
        <v>1.3857955951497154</v>
      </c>
      <c r="O109" s="189">
        <f>SV_SO_1819_2a!O109/SV_SO_1819_2a!$O109*100</f>
        <v>100</v>
      </c>
      <c r="P109" s="189">
        <f>SV_SO_1819_2a!P109/SV_SO_1819_2a!$V109*100</f>
        <v>0.032399157621901827</v>
      </c>
      <c r="Q109" s="190">
        <f>SV_SO_1819_2a!Q109/SV_SO_1819_2a!$V109*100</f>
        <v>1.1177709379556133</v>
      </c>
      <c r="R109" s="189">
        <f>SV_SO_1819_2a!R109/SV_SO_1819_2a!$V109*100</f>
        <v>61.752794427344895</v>
      </c>
      <c r="S109" s="189">
        <f>SV_SO_1819_2a!S109/SV_SO_1819_2a!$V109*100</f>
        <v>27.668880609104164</v>
      </c>
      <c r="T109" s="190">
        <f>SV_SO_1819_2a!T109/SV_SO_1819_2a!$V109*100</f>
        <v>7.484205410659323</v>
      </c>
      <c r="U109" s="192">
        <f>SV_SO_1819_2a!U109/SV_SO_1819_2a!$V109*100</f>
        <v>1.9439494573141098</v>
      </c>
      <c r="V109" s="189">
        <f>SV_SO_1819_2a!V109/SV_SO_1819_2a!$V109*100</f>
        <v>100</v>
      </c>
    </row>
    <row r="110" spans="1:22" s="74" customFormat="1" ht="12.75">
      <c r="A110" s="212" t="s">
        <v>64</v>
      </c>
      <c r="B110" s="189">
        <f>SV_SO_1819_2a!B110/SV_SO_1819_2a!$H110*100</f>
        <v>0</v>
      </c>
      <c r="C110" s="190">
        <f>SV_SO_1819_2a!C110/SV_SO_1819_2a!$H110*100</f>
        <v>0.055689623166883244</v>
      </c>
      <c r="D110" s="191">
        <f>SV_SO_1819_2a!D110/SV_SO_1819_2a!$H110*100</f>
        <v>40.79883670564941</v>
      </c>
      <c r="E110" s="190">
        <f>SV_SO_1819_2a!E110/SV_SO_1819_2a!$H110*100</f>
        <v>44.32894004083906</v>
      </c>
      <c r="F110" s="190">
        <f>SV_SO_1819_2a!F110/SV_SO_1819_2a!$H110*100</f>
        <v>11.577253882804282</v>
      </c>
      <c r="G110" s="190">
        <f>SV_SO_1819_2a!G110/SV_SO_1819_2a!$H110*100</f>
        <v>3.239279747540375</v>
      </c>
      <c r="H110" s="189">
        <f>SV_SO_1819_2a!H110/SV_SO_1819_2a!$H110*100</f>
        <v>100</v>
      </c>
      <c r="I110" s="189">
        <f>SV_SO_1819_2a!I110/SV_SO_1819_2a!$O110*100</f>
        <v>0.004026251157547208</v>
      </c>
      <c r="J110" s="190">
        <f>SV_SO_1819_2a!J110/SV_SO_1819_2a!$O110*100</f>
        <v>0.06039376736320811</v>
      </c>
      <c r="K110" s="191">
        <f>SV_SO_1819_2a!K110/SV_SO_1819_2a!$O110*100</f>
        <v>44.09550267745702</v>
      </c>
      <c r="L110" s="190">
        <f>SV_SO_1819_2a!L110/SV_SO_1819_2a!$O110*100</f>
        <v>43.71703506864758</v>
      </c>
      <c r="M110" s="190">
        <f>SV_SO_1819_2a!M110/SV_SO_1819_2a!$O110*100</f>
        <v>9.518057736441598</v>
      </c>
      <c r="N110" s="190">
        <f>SV_SO_1819_2a!N110/SV_SO_1819_2a!$O110*100</f>
        <v>2.6049844989330437</v>
      </c>
      <c r="O110" s="189">
        <f>SV_SO_1819_2a!O110/SV_SO_1819_2a!$O110*100</f>
        <v>100</v>
      </c>
      <c r="P110" s="189">
        <f>SV_SO_1819_2a!P110/SV_SO_1819_2a!$V110*100</f>
        <v>0.0017495057646214943</v>
      </c>
      <c r="Q110" s="190">
        <f>SV_SO_1819_2a!Q110/SV_SO_1819_2a!$V110*100</f>
        <v>0.057733690232509315</v>
      </c>
      <c r="R110" s="189">
        <f>SV_SO_1819_2a!R110/SV_SO_1819_2a!$V110*100</f>
        <v>42.23131965219825</v>
      </c>
      <c r="S110" s="189">
        <f>SV_SO_1819_2a!S110/SV_SO_1819_2a!$V110*100</f>
        <v>44.06305218775696</v>
      </c>
      <c r="T110" s="190">
        <f>SV_SO_1819_2a!T110/SV_SO_1819_2a!$V110*100</f>
        <v>10.682482198778844</v>
      </c>
      <c r="U110" s="192">
        <f>SV_SO_1819_2a!U110/SV_SO_1819_2a!$V110*100</f>
        <v>2.9636627652688112</v>
      </c>
      <c r="V110" s="189">
        <f>SV_SO_1819_2a!V110/SV_SO_1819_2a!$V110*100</f>
        <v>100</v>
      </c>
    </row>
    <row r="111" spans="1:22" s="74" customFormat="1" ht="12.75">
      <c r="A111" s="29" t="s">
        <v>1</v>
      </c>
      <c r="B111" s="154">
        <f>SV_SO_1819_2a!B111/SV_SO_1819_2a!$H111*100</f>
        <v>0.025433110918284912</v>
      </c>
      <c r="C111" s="155">
        <f>SV_SO_1819_2a!C111/SV_SO_1819_2a!$H111*100</f>
        <v>1.405553394572275</v>
      </c>
      <c r="D111" s="156">
        <f>SV_SO_1819_2a!D111/SV_SO_1819_2a!$H111*100</f>
        <v>65.23592950540079</v>
      </c>
      <c r="E111" s="155">
        <f>SV_SO_1819_2a!E111/SV_SO_1819_2a!$H111*100</f>
        <v>25.556536309506</v>
      </c>
      <c r="F111" s="155">
        <f>SV_SO_1819_2a!F111/SV_SO_1819_2a!$H111*100</f>
        <v>6.3283564226085405</v>
      </c>
      <c r="G111" s="155">
        <f>SV_SO_1819_2a!G111/SV_SO_1819_2a!$H111*100</f>
        <v>1.4481912569941056</v>
      </c>
      <c r="H111" s="154">
        <f>SV_SO_1819_2a!H111/SV_SO_1819_2a!$H111*100</f>
        <v>100</v>
      </c>
      <c r="I111" s="154">
        <f>SV_SO_1819_2a!I111/SV_SO_1819_2a!$O111*100</f>
        <v>0.02067903834812778</v>
      </c>
      <c r="J111" s="155">
        <f>SV_SO_1819_2a!J111/SV_SO_1819_2a!$O111*100</f>
        <v>1.3449033829374957</v>
      </c>
      <c r="K111" s="156">
        <f>SV_SO_1819_2a!K111/SV_SO_1819_2a!$O111*100</f>
        <v>72.8047669012844</v>
      </c>
      <c r="L111" s="155">
        <f>SV_SO_1819_2a!L111/SV_SO_1819_2a!$O111*100</f>
        <v>20.535816860309268</v>
      </c>
      <c r="M111" s="155">
        <f>SV_SO_1819_2a!M111/SV_SO_1819_2a!$O111*100</f>
        <v>4.323450795377086</v>
      </c>
      <c r="N111" s="155">
        <f>SV_SO_1819_2a!N111/SV_SO_1819_2a!$O111*100</f>
        <v>0.9703830217436258</v>
      </c>
      <c r="O111" s="154">
        <f>SV_SO_1819_2a!O111/SV_SO_1819_2a!$O111*100</f>
        <v>100</v>
      </c>
      <c r="P111" s="154">
        <f>SV_SO_1819_2a!P111/SV_SO_1819_2a!$V111*100</f>
        <v>0.023084113210546032</v>
      </c>
      <c r="Q111" s="155">
        <f>SV_SO_1819_2a!Q111/SV_SO_1819_2a!$V111*100</f>
        <v>1.3755860904972923</v>
      </c>
      <c r="R111" s="154">
        <f>SV_SO_1819_2a!R111/SV_SO_1819_2a!$V111*100</f>
        <v>68.97570870119696</v>
      </c>
      <c r="S111" s="154">
        <f>SV_SO_1819_2a!S111/SV_SO_1819_2a!$V111*100</f>
        <v>23.075787792666823</v>
      </c>
      <c r="T111" s="155">
        <f>SV_SO_1819_2a!T111/SV_SO_1819_2a!$V111*100</f>
        <v>5.337728144831997</v>
      </c>
      <c r="U111" s="188">
        <f>SV_SO_1819_2a!U111/SV_SO_1819_2a!$V111*100</f>
        <v>1.2121051575963762</v>
      </c>
      <c r="V111" s="154">
        <f>SV_SO_1819_2a!V111/SV_SO_1819_2a!$V111*100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4"/>
  <sheetViews>
    <sheetView zoomScalePageLayoutView="0" workbookViewId="0" topLeftCell="A1">
      <selection activeCell="A1" sqref="A1"/>
    </sheetView>
  </sheetViews>
  <sheetFormatPr defaultColWidth="9.28125" defaultRowHeight="12.75"/>
  <cols>
    <col min="1" max="1" width="27.57421875" style="2" customWidth="1"/>
    <col min="2" max="12" width="8.7109375" style="2" customWidth="1"/>
    <col min="13" max="13" width="8.7109375" style="3" customWidth="1"/>
    <col min="14" max="14" width="1.421875" style="2" customWidth="1"/>
    <col min="15" max="16384" width="9.28125" style="2" customWidth="1"/>
  </cols>
  <sheetData>
    <row r="1" ht="12.75">
      <c r="A1" s="30" t="s">
        <v>72</v>
      </c>
    </row>
    <row r="2" spans="1:17" ht="12.75">
      <c r="A2" s="223" t="s">
        <v>5</v>
      </c>
      <c r="B2" s="223"/>
      <c r="C2" s="223"/>
      <c r="D2" s="223"/>
      <c r="E2" s="223"/>
      <c r="F2" s="223"/>
      <c r="G2" s="223"/>
      <c r="H2" s="223"/>
      <c r="I2" s="223"/>
      <c r="J2" s="223"/>
      <c r="K2" s="223"/>
      <c r="L2" s="223"/>
      <c r="M2" s="223"/>
      <c r="N2" s="223"/>
      <c r="O2" s="223"/>
      <c r="P2" s="223"/>
      <c r="Q2" s="223"/>
    </row>
    <row r="3" spans="1:17" ht="12.75">
      <c r="A3" s="223" t="s">
        <v>25</v>
      </c>
      <c r="B3" s="223"/>
      <c r="C3" s="223"/>
      <c r="D3" s="223"/>
      <c r="E3" s="223"/>
      <c r="F3" s="223"/>
      <c r="G3" s="223"/>
      <c r="H3" s="223"/>
      <c r="I3" s="223"/>
      <c r="J3" s="223"/>
      <c r="K3" s="223"/>
      <c r="L3" s="223"/>
      <c r="M3" s="223"/>
      <c r="N3" s="223"/>
      <c r="O3" s="223"/>
      <c r="P3" s="223"/>
      <c r="Q3" s="223"/>
    </row>
    <row r="4" spans="1:17" ht="12.75">
      <c r="A4" s="239" t="s">
        <v>27</v>
      </c>
      <c r="B4" s="239"/>
      <c r="C4" s="239"/>
      <c r="D4" s="239"/>
      <c r="E4" s="239"/>
      <c r="F4" s="239"/>
      <c r="G4" s="239"/>
      <c r="H4" s="239"/>
      <c r="I4" s="239"/>
      <c r="J4" s="239"/>
      <c r="K4" s="239"/>
      <c r="L4" s="239"/>
      <c r="M4" s="239"/>
      <c r="N4" s="239"/>
      <c r="O4" s="239"/>
      <c r="P4" s="239"/>
      <c r="Q4" s="239"/>
    </row>
    <row r="5" ht="12.75">
      <c r="A5" s="1"/>
    </row>
    <row r="6" spans="1:17" ht="12.75">
      <c r="A6" s="223" t="s">
        <v>6</v>
      </c>
      <c r="B6" s="223"/>
      <c r="C6" s="223"/>
      <c r="D6" s="223"/>
      <c r="E6" s="223"/>
      <c r="F6" s="223"/>
      <c r="G6" s="223"/>
      <c r="H6" s="223"/>
      <c r="I6" s="223"/>
      <c r="J6" s="223"/>
      <c r="K6" s="223"/>
      <c r="L6" s="223"/>
      <c r="M6" s="223"/>
      <c r="N6" s="223"/>
      <c r="O6" s="223"/>
      <c r="P6" s="223"/>
      <c r="Q6" s="223"/>
    </row>
    <row r="7" ht="9" customHeight="1" thickBot="1"/>
    <row r="8" spans="1:17" ht="12.75" customHeight="1">
      <c r="A8" s="4"/>
      <c r="B8" s="241" t="s">
        <v>2</v>
      </c>
      <c r="C8" s="240"/>
      <c r="D8" s="242"/>
      <c r="E8" s="240" t="s">
        <v>3</v>
      </c>
      <c r="F8" s="240"/>
      <c r="G8" s="240"/>
      <c r="H8" s="243" t="s">
        <v>7</v>
      </c>
      <c r="I8" s="244"/>
      <c r="J8" s="245"/>
      <c r="K8" s="240" t="s">
        <v>1</v>
      </c>
      <c r="L8" s="240"/>
      <c r="M8" s="240"/>
      <c r="N8" s="54"/>
      <c r="O8" s="240" t="s">
        <v>53</v>
      </c>
      <c r="P8" s="240"/>
      <c r="Q8" s="240"/>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3" customFormat="1" ht="12.75">
      <c r="A10" s="17" t="s">
        <v>10</v>
      </c>
      <c r="B10" s="193"/>
      <c r="C10" s="194"/>
      <c r="D10" s="195"/>
      <c r="E10" s="194"/>
      <c r="F10" s="194"/>
      <c r="G10" s="194"/>
      <c r="H10" s="193"/>
      <c r="I10" s="194"/>
      <c r="J10" s="195"/>
      <c r="K10" s="194"/>
      <c r="L10" s="194"/>
      <c r="M10" s="194"/>
      <c r="N10" s="55"/>
      <c r="O10" s="194"/>
      <c r="P10" s="194"/>
      <c r="Q10" s="194"/>
    </row>
    <row r="11" spans="1:17" s="1" customFormat="1" ht="12.75">
      <c r="A11" s="17" t="s">
        <v>13</v>
      </c>
      <c r="B11" s="196"/>
      <c r="C11" s="197"/>
      <c r="D11" s="198"/>
      <c r="E11" s="197"/>
      <c r="F11" s="197"/>
      <c r="G11" s="197"/>
      <c r="H11" s="196"/>
      <c r="I11" s="197"/>
      <c r="J11" s="198"/>
      <c r="K11" s="197"/>
      <c r="L11" s="197"/>
      <c r="M11" s="197"/>
      <c r="N11" s="56"/>
      <c r="O11" s="197"/>
      <c r="P11" s="197"/>
      <c r="Q11" s="197"/>
    </row>
    <row r="12" spans="1:17" ht="12.75">
      <c r="A12" s="71" t="s">
        <v>11</v>
      </c>
      <c r="B12" s="11">
        <v>829</v>
      </c>
      <c r="C12" s="12">
        <v>540</v>
      </c>
      <c r="D12" s="13">
        <v>1369</v>
      </c>
      <c r="E12" s="12">
        <v>28579</v>
      </c>
      <c r="F12" s="12">
        <v>29052</v>
      </c>
      <c r="G12" s="12">
        <v>57631</v>
      </c>
      <c r="H12" s="11">
        <v>156</v>
      </c>
      <c r="I12" s="12">
        <v>145</v>
      </c>
      <c r="J12" s="13">
        <v>301</v>
      </c>
      <c r="K12" s="12">
        <f aca="true" t="shared" si="0" ref="K12:M13">SUM(H12,E12,B12)</f>
        <v>29564</v>
      </c>
      <c r="L12" s="12">
        <f t="shared" si="0"/>
        <v>29737</v>
      </c>
      <c r="M12" s="12">
        <f t="shared" si="0"/>
        <v>59301</v>
      </c>
      <c r="N12" s="55"/>
      <c r="O12" s="51">
        <f aca="true" t="shared" si="1" ref="O12:Q14">B12/(B12+E12)*100</f>
        <v>2.818960826985854</v>
      </c>
      <c r="P12" s="51">
        <f t="shared" si="1"/>
        <v>1.824817518248175</v>
      </c>
      <c r="Q12" s="51">
        <f t="shared" si="1"/>
        <v>2.3203389830508474</v>
      </c>
    </row>
    <row r="13" spans="1:17" ht="12.75">
      <c r="A13" s="71" t="s">
        <v>12</v>
      </c>
      <c r="B13" s="14">
        <v>54</v>
      </c>
      <c r="C13" s="15">
        <v>22</v>
      </c>
      <c r="D13" s="16">
        <v>76</v>
      </c>
      <c r="E13" s="15">
        <v>4147</v>
      </c>
      <c r="F13" s="15">
        <v>3334</v>
      </c>
      <c r="G13" s="15">
        <v>7481</v>
      </c>
      <c r="H13" s="14">
        <v>22</v>
      </c>
      <c r="I13" s="15">
        <v>34</v>
      </c>
      <c r="J13" s="16">
        <v>56</v>
      </c>
      <c r="K13" s="15">
        <f t="shared" si="0"/>
        <v>4223</v>
      </c>
      <c r="L13" s="15">
        <f t="shared" si="0"/>
        <v>3390</v>
      </c>
      <c r="M13" s="15">
        <f t="shared" si="0"/>
        <v>7613</v>
      </c>
      <c r="N13" s="55"/>
      <c r="O13" s="52">
        <f t="shared" si="1"/>
        <v>1.2854082361342536</v>
      </c>
      <c r="P13" s="52">
        <f t="shared" si="1"/>
        <v>0.6555423122765197</v>
      </c>
      <c r="Q13" s="52">
        <f t="shared" si="1"/>
        <v>1.005690088659521</v>
      </c>
    </row>
    <row r="14" spans="1:17" s="1" customFormat="1" ht="12.75">
      <c r="A14" s="24" t="s">
        <v>23</v>
      </c>
      <c r="B14" s="18">
        <f>SUM(B12:B13)</f>
        <v>883</v>
      </c>
      <c r="C14" s="19">
        <f aca="true" t="shared" si="2" ref="C14:J14">SUM(C12:C13)</f>
        <v>562</v>
      </c>
      <c r="D14" s="20">
        <f t="shared" si="2"/>
        <v>1445</v>
      </c>
      <c r="E14" s="19">
        <f t="shared" si="2"/>
        <v>32726</v>
      </c>
      <c r="F14" s="19">
        <f t="shared" si="2"/>
        <v>32386</v>
      </c>
      <c r="G14" s="19">
        <f t="shared" si="2"/>
        <v>65112</v>
      </c>
      <c r="H14" s="18">
        <f t="shared" si="2"/>
        <v>178</v>
      </c>
      <c r="I14" s="19">
        <f t="shared" si="2"/>
        <v>179</v>
      </c>
      <c r="J14" s="20">
        <f t="shared" si="2"/>
        <v>357</v>
      </c>
      <c r="K14" s="19">
        <f>SUM(K12:K13)</f>
        <v>33787</v>
      </c>
      <c r="L14" s="19">
        <f>SUM(L12:L13)</f>
        <v>33127</v>
      </c>
      <c r="M14" s="19">
        <f>SUM(M12:M13)</f>
        <v>66914</v>
      </c>
      <c r="N14" s="56"/>
      <c r="O14" s="57">
        <f t="shared" si="1"/>
        <v>2.6272724567824093</v>
      </c>
      <c r="P14" s="57">
        <f t="shared" si="1"/>
        <v>1.7057181012504554</v>
      </c>
      <c r="Q14" s="57">
        <f t="shared" si="1"/>
        <v>2.171071412473519</v>
      </c>
    </row>
    <row r="15" spans="1:17" s="1" customFormat="1" ht="12.75">
      <c r="A15" s="28" t="s">
        <v>14</v>
      </c>
      <c r="B15" s="25"/>
      <c r="C15" s="26"/>
      <c r="D15" s="27"/>
      <c r="E15" s="26"/>
      <c r="F15" s="26"/>
      <c r="G15" s="26"/>
      <c r="H15" s="25"/>
      <c r="I15" s="26"/>
      <c r="J15" s="27"/>
      <c r="K15" s="26"/>
      <c r="L15" s="26"/>
      <c r="M15" s="26"/>
      <c r="N15" s="56"/>
      <c r="O15" s="53"/>
      <c r="P15" s="53"/>
      <c r="Q15" s="53"/>
    </row>
    <row r="16" spans="1:17" ht="12.75">
      <c r="A16" s="71" t="s">
        <v>14</v>
      </c>
      <c r="B16" s="11">
        <v>612</v>
      </c>
      <c r="C16" s="12">
        <v>386</v>
      </c>
      <c r="D16" s="13">
        <v>998</v>
      </c>
      <c r="E16" s="12">
        <v>26897</v>
      </c>
      <c r="F16" s="12">
        <v>27279</v>
      </c>
      <c r="G16" s="12">
        <v>54176</v>
      </c>
      <c r="H16" s="11">
        <v>63</v>
      </c>
      <c r="I16" s="12">
        <v>56</v>
      </c>
      <c r="J16" s="13">
        <v>119</v>
      </c>
      <c r="K16" s="12">
        <f aca="true" t="shared" si="3" ref="K16:M19">SUM(H16,E16,B16)</f>
        <v>27572</v>
      </c>
      <c r="L16" s="12">
        <f t="shared" si="3"/>
        <v>27721</v>
      </c>
      <c r="M16" s="12">
        <f t="shared" si="3"/>
        <v>55293</v>
      </c>
      <c r="N16" s="55"/>
      <c r="O16" s="51">
        <f aca="true" t="shared" si="4" ref="O16:Q19">B16/(B16+E16)*100</f>
        <v>2.2247264531607835</v>
      </c>
      <c r="P16" s="51">
        <f t="shared" si="4"/>
        <v>1.395264774986445</v>
      </c>
      <c r="Q16" s="51">
        <f t="shared" si="4"/>
        <v>1.8088229963388553</v>
      </c>
    </row>
    <row r="17" spans="1:17" ht="12.75">
      <c r="A17" s="73" t="s">
        <v>43</v>
      </c>
      <c r="B17" s="14">
        <v>197</v>
      </c>
      <c r="C17" s="15">
        <v>109</v>
      </c>
      <c r="D17" s="16">
        <v>306</v>
      </c>
      <c r="E17" s="15">
        <v>5346</v>
      </c>
      <c r="F17" s="15">
        <v>4119</v>
      </c>
      <c r="G17" s="15">
        <v>9465</v>
      </c>
      <c r="H17" s="14">
        <v>40</v>
      </c>
      <c r="I17" s="15">
        <v>34</v>
      </c>
      <c r="J17" s="16">
        <v>74</v>
      </c>
      <c r="K17" s="15">
        <f t="shared" si="3"/>
        <v>5583</v>
      </c>
      <c r="L17" s="15">
        <f t="shared" si="3"/>
        <v>4262</v>
      </c>
      <c r="M17" s="15">
        <f t="shared" si="3"/>
        <v>9845</v>
      </c>
      <c r="N17" s="55"/>
      <c r="O17" s="52">
        <f t="shared" si="4"/>
        <v>3.5540321125744176</v>
      </c>
      <c r="P17" s="52">
        <f t="shared" si="4"/>
        <v>2.578051087984863</v>
      </c>
      <c r="Q17" s="52">
        <f t="shared" si="4"/>
        <v>3.1317163033466375</v>
      </c>
    </row>
    <row r="18" spans="1:17" s="1" customFormat="1" ht="12.75">
      <c r="A18" s="24" t="s">
        <v>24</v>
      </c>
      <c r="B18" s="21">
        <f>SUM(B16:B17)</f>
        <v>809</v>
      </c>
      <c r="C18" s="22">
        <f aca="true" t="shared" si="5" ref="C18:J18">SUM(C16:C17)</f>
        <v>495</v>
      </c>
      <c r="D18" s="23">
        <f t="shared" si="5"/>
        <v>1304</v>
      </c>
      <c r="E18" s="22">
        <f t="shared" si="5"/>
        <v>32243</v>
      </c>
      <c r="F18" s="22">
        <f t="shared" si="5"/>
        <v>31398</v>
      </c>
      <c r="G18" s="22">
        <f t="shared" si="5"/>
        <v>63641</v>
      </c>
      <c r="H18" s="21">
        <f t="shared" si="5"/>
        <v>103</v>
      </c>
      <c r="I18" s="22">
        <f t="shared" si="5"/>
        <v>90</v>
      </c>
      <c r="J18" s="23">
        <f t="shared" si="5"/>
        <v>193</v>
      </c>
      <c r="K18" s="22">
        <f>SUM(K16:K17)</f>
        <v>33155</v>
      </c>
      <c r="L18" s="22">
        <f>SUM(L16:L17)</f>
        <v>31983</v>
      </c>
      <c r="M18" s="22">
        <f>SUM(M16:M17)</f>
        <v>65138</v>
      </c>
      <c r="N18" s="56"/>
      <c r="O18" s="58">
        <f t="shared" si="4"/>
        <v>2.447658235507685</v>
      </c>
      <c r="P18" s="58">
        <f t="shared" si="4"/>
        <v>1.5520647163954473</v>
      </c>
      <c r="Q18" s="58">
        <f t="shared" si="4"/>
        <v>2.007852798521826</v>
      </c>
    </row>
    <row r="19" spans="1:17" s="1" customFormat="1" ht="12.75">
      <c r="A19" s="24" t="s">
        <v>15</v>
      </c>
      <c r="B19" s="18">
        <f>SUM(B18,B14)</f>
        <v>1692</v>
      </c>
      <c r="C19" s="19">
        <f aca="true" t="shared" si="6" ref="C19:J19">SUM(C18,C14)</f>
        <v>1057</v>
      </c>
      <c r="D19" s="20">
        <f t="shared" si="6"/>
        <v>2749</v>
      </c>
      <c r="E19" s="19">
        <f t="shared" si="6"/>
        <v>64969</v>
      </c>
      <c r="F19" s="19">
        <f t="shared" si="6"/>
        <v>63784</v>
      </c>
      <c r="G19" s="19">
        <f t="shared" si="6"/>
        <v>128753</v>
      </c>
      <c r="H19" s="18">
        <f t="shared" si="6"/>
        <v>281</v>
      </c>
      <c r="I19" s="19">
        <f t="shared" si="6"/>
        <v>269</v>
      </c>
      <c r="J19" s="20">
        <f t="shared" si="6"/>
        <v>550</v>
      </c>
      <c r="K19" s="19">
        <f t="shared" si="3"/>
        <v>66942</v>
      </c>
      <c r="L19" s="19">
        <f t="shared" si="3"/>
        <v>65110</v>
      </c>
      <c r="M19" s="19">
        <f t="shared" si="3"/>
        <v>132052</v>
      </c>
      <c r="N19" s="56"/>
      <c r="O19" s="57">
        <f t="shared" si="4"/>
        <v>2.5382157483386085</v>
      </c>
      <c r="P19" s="57">
        <f t="shared" si="4"/>
        <v>1.6301414228651625</v>
      </c>
      <c r="Q19" s="57">
        <f t="shared" si="4"/>
        <v>2.0904625024714454</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16</v>
      </c>
      <c r="B21" s="25"/>
      <c r="C21" s="26"/>
      <c r="D21" s="27"/>
      <c r="E21" s="26"/>
      <c r="F21" s="26"/>
      <c r="G21" s="26"/>
      <c r="H21" s="25"/>
      <c r="I21" s="26"/>
      <c r="J21" s="27"/>
      <c r="K21" s="26"/>
      <c r="L21" s="26"/>
      <c r="M21" s="26"/>
      <c r="N21" s="56"/>
      <c r="O21" s="26"/>
      <c r="P21" s="26"/>
      <c r="Q21" s="26"/>
    </row>
    <row r="22" spans="1:17" s="1" customFormat="1" ht="12.75">
      <c r="A22" s="17" t="s">
        <v>13</v>
      </c>
      <c r="B22" s="25"/>
      <c r="C22" s="26"/>
      <c r="D22" s="27"/>
      <c r="E22" s="26"/>
      <c r="F22" s="26"/>
      <c r="G22" s="26"/>
      <c r="H22" s="25"/>
      <c r="I22" s="26"/>
      <c r="J22" s="27"/>
      <c r="K22" s="26"/>
      <c r="L22" s="26"/>
      <c r="M22" s="26"/>
      <c r="N22" s="56"/>
      <c r="O22" s="26"/>
      <c r="P22" s="26"/>
      <c r="Q22" s="26"/>
    </row>
    <row r="23" spans="1:17" ht="12.75">
      <c r="A23" s="212" t="s">
        <v>61</v>
      </c>
      <c r="B23" s="11">
        <v>434</v>
      </c>
      <c r="C23" s="12">
        <v>282</v>
      </c>
      <c r="D23" s="13">
        <v>716</v>
      </c>
      <c r="E23" s="12">
        <v>14571</v>
      </c>
      <c r="F23" s="12">
        <v>17999</v>
      </c>
      <c r="G23" s="12">
        <v>32570</v>
      </c>
      <c r="H23" s="11">
        <v>50</v>
      </c>
      <c r="I23" s="12">
        <v>48</v>
      </c>
      <c r="J23" s="13">
        <v>98</v>
      </c>
      <c r="K23" s="12">
        <f aca="true" t="shared" si="7" ref="K23:M27">SUM(H23,E23,B23)</f>
        <v>15055</v>
      </c>
      <c r="L23" s="12">
        <f t="shared" si="7"/>
        <v>18329</v>
      </c>
      <c r="M23" s="12">
        <f t="shared" si="7"/>
        <v>33384</v>
      </c>
      <c r="N23" s="55"/>
      <c r="O23" s="51">
        <f aca="true" t="shared" si="8" ref="O23:Q27">B23/(B23+E23)*100</f>
        <v>2.8923692102632454</v>
      </c>
      <c r="P23" s="51">
        <f t="shared" si="8"/>
        <v>1.5425851977462939</v>
      </c>
      <c r="Q23" s="51">
        <f t="shared" si="8"/>
        <v>2.1510544973862884</v>
      </c>
    </row>
    <row r="24" spans="1:17" ht="12.75">
      <c r="A24" s="212" t="s">
        <v>63</v>
      </c>
      <c r="B24" s="11">
        <v>1102</v>
      </c>
      <c r="C24" s="12">
        <v>568</v>
      </c>
      <c r="D24" s="13">
        <v>1670</v>
      </c>
      <c r="E24" s="12">
        <v>9744</v>
      </c>
      <c r="F24" s="12">
        <v>7106</v>
      </c>
      <c r="G24" s="12">
        <v>16850</v>
      </c>
      <c r="H24" s="11">
        <v>33</v>
      </c>
      <c r="I24" s="12">
        <v>36</v>
      </c>
      <c r="J24" s="13">
        <v>69</v>
      </c>
      <c r="K24" s="12">
        <f t="shared" si="7"/>
        <v>10879</v>
      </c>
      <c r="L24" s="12">
        <f t="shared" si="7"/>
        <v>7710</v>
      </c>
      <c r="M24" s="12">
        <f t="shared" si="7"/>
        <v>18589</v>
      </c>
      <c r="N24" s="55"/>
      <c r="O24" s="51">
        <f t="shared" si="8"/>
        <v>10.16042780748663</v>
      </c>
      <c r="P24" s="51">
        <f t="shared" si="8"/>
        <v>7.401615845712796</v>
      </c>
      <c r="Q24" s="51">
        <f t="shared" si="8"/>
        <v>9.017278617710584</v>
      </c>
    </row>
    <row r="25" spans="1:17" ht="12.75">
      <c r="A25" s="212" t="s">
        <v>62</v>
      </c>
      <c r="B25" s="11">
        <v>76</v>
      </c>
      <c r="C25" s="12">
        <v>77</v>
      </c>
      <c r="D25" s="13">
        <v>153</v>
      </c>
      <c r="E25" s="12">
        <v>325</v>
      </c>
      <c r="F25" s="12">
        <v>780</v>
      </c>
      <c r="G25" s="12">
        <v>1105</v>
      </c>
      <c r="H25" s="11">
        <v>1</v>
      </c>
      <c r="I25" s="12">
        <v>1</v>
      </c>
      <c r="J25" s="13">
        <v>2</v>
      </c>
      <c r="K25" s="12">
        <f t="shared" si="7"/>
        <v>402</v>
      </c>
      <c r="L25" s="12">
        <f t="shared" si="7"/>
        <v>858</v>
      </c>
      <c r="M25" s="12">
        <f t="shared" si="7"/>
        <v>1260</v>
      </c>
      <c r="N25" s="55"/>
      <c r="O25" s="51">
        <f t="shared" si="8"/>
        <v>18.952618453865338</v>
      </c>
      <c r="P25" s="51">
        <f t="shared" si="8"/>
        <v>8.98483080513419</v>
      </c>
      <c r="Q25" s="51">
        <f t="shared" si="8"/>
        <v>12.162162162162163</v>
      </c>
    </row>
    <row r="26" spans="1:17" ht="12.75">
      <c r="A26" s="212" t="s">
        <v>64</v>
      </c>
      <c r="B26" s="11">
        <v>577</v>
      </c>
      <c r="C26" s="12">
        <v>296</v>
      </c>
      <c r="D26" s="13">
        <v>873</v>
      </c>
      <c r="E26" s="12">
        <v>6166</v>
      </c>
      <c r="F26" s="12">
        <v>4754</v>
      </c>
      <c r="G26" s="12">
        <v>10920</v>
      </c>
      <c r="H26" s="11">
        <v>120</v>
      </c>
      <c r="I26" s="12">
        <v>77</v>
      </c>
      <c r="J26" s="13">
        <v>197</v>
      </c>
      <c r="K26" s="12">
        <f t="shared" si="7"/>
        <v>6863</v>
      </c>
      <c r="L26" s="12">
        <f t="shared" si="7"/>
        <v>5127</v>
      </c>
      <c r="M26" s="12">
        <f t="shared" si="7"/>
        <v>11990</v>
      </c>
      <c r="N26" s="55"/>
      <c r="O26" s="51">
        <f t="shared" si="8"/>
        <v>8.55702209698947</v>
      </c>
      <c r="P26" s="51">
        <f t="shared" si="8"/>
        <v>5.861386138613861</v>
      </c>
      <c r="Q26" s="51">
        <f t="shared" si="8"/>
        <v>7.402696514881709</v>
      </c>
    </row>
    <row r="27" spans="1:17" s="60" customFormat="1" ht="12.75">
      <c r="A27" s="24" t="s">
        <v>1</v>
      </c>
      <c r="B27" s="18">
        <f>SUM(B23:B26)</f>
        <v>2189</v>
      </c>
      <c r="C27" s="19">
        <f aca="true" t="shared" si="9" ref="C27:I27">SUM(C23:C26)</f>
        <v>1223</v>
      </c>
      <c r="D27" s="20">
        <f t="shared" si="9"/>
        <v>3412</v>
      </c>
      <c r="E27" s="19">
        <f t="shared" si="9"/>
        <v>30806</v>
      </c>
      <c r="F27" s="19">
        <f t="shared" si="9"/>
        <v>30639</v>
      </c>
      <c r="G27" s="19">
        <f t="shared" si="9"/>
        <v>61445</v>
      </c>
      <c r="H27" s="18">
        <f t="shared" si="9"/>
        <v>204</v>
      </c>
      <c r="I27" s="19">
        <f t="shared" si="9"/>
        <v>162</v>
      </c>
      <c r="J27" s="20">
        <f>SUM(H27:I27)</f>
        <v>366</v>
      </c>
      <c r="K27" s="19">
        <f t="shared" si="7"/>
        <v>33199</v>
      </c>
      <c r="L27" s="19">
        <f t="shared" si="7"/>
        <v>32024</v>
      </c>
      <c r="M27" s="20">
        <f t="shared" si="7"/>
        <v>65223</v>
      </c>
      <c r="N27" s="59"/>
      <c r="O27" s="63">
        <f t="shared" si="8"/>
        <v>6.63433853614184</v>
      </c>
      <c r="P27" s="57">
        <f t="shared" si="8"/>
        <v>3.8384282217061076</v>
      </c>
      <c r="Q27" s="57">
        <f t="shared" si="8"/>
        <v>5.260804539217047</v>
      </c>
    </row>
    <row r="28" spans="1:17" ht="12.75">
      <c r="A28" s="17" t="s">
        <v>14</v>
      </c>
      <c r="B28" s="11"/>
      <c r="C28" s="12"/>
      <c r="D28" s="13"/>
      <c r="E28" s="12"/>
      <c r="F28" s="12"/>
      <c r="G28" s="12"/>
      <c r="H28" s="11"/>
      <c r="I28" s="12"/>
      <c r="J28" s="13"/>
      <c r="K28" s="12"/>
      <c r="L28" s="12"/>
      <c r="M28" s="12"/>
      <c r="N28" s="55"/>
      <c r="O28" s="51"/>
      <c r="P28" s="51"/>
      <c r="Q28" s="51"/>
    </row>
    <row r="29" spans="1:17" ht="12.75">
      <c r="A29" s="212" t="s">
        <v>61</v>
      </c>
      <c r="B29" s="11">
        <v>315</v>
      </c>
      <c r="C29" s="12">
        <v>169</v>
      </c>
      <c r="D29" s="13">
        <v>484</v>
      </c>
      <c r="E29" s="12">
        <v>12320</v>
      </c>
      <c r="F29" s="12">
        <v>15850</v>
      </c>
      <c r="G29" s="12">
        <v>28170</v>
      </c>
      <c r="H29" s="11">
        <v>26</v>
      </c>
      <c r="I29" s="12">
        <v>44</v>
      </c>
      <c r="J29" s="13">
        <v>70</v>
      </c>
      <c r="K29" s="12">
        <f aca="true" t="shared" si="10" ref="K29:M33">SUM(H29,E29,B29)</f>
        <v>12661</v>
      </c>
      <c r="L29" s="12">
        <f t="shared" si="10"/>
        <v>16063</v>
      </c>
      <c r="M29" s="12">
        <f t="shared" si="10"/>
        <v>28724</v>
      </c>
      <c r="N29" s="55"/>
      <c r="O29" s="51">
        <f aca="true" t="shared" si="11" ref="O29:O34">B29/(B29+E29)*100</f>
        <v>2.4930747922437675</v>
      </c>
      <c r="P29" s="51">
        <f aca="true" t="shared" si="12" ref="P29:P34">C29/(C29+F29)*100</f>
        <v>1.0549971908358824</v>
      </c>
      <c r="Q29" s="51">
        <f aca="true" t="shared" si="13" ref="Q29:Q34">D29/(D29+G29)*100</f>
        <v>1.689118447686187</v>
      </c>
    </row>
    <row r="30" spans="1:17" s="3" customFormat="1" ht="12.75">
      <c r="A30" s="212" t="s">
        <v>63</v>
      </c>
      <c r="B30" s="11">
        <v>846</v>
      </c>
      <c r="C30" s="12">
        <v>340</v>
      </c>
      <c r="D30" s="13">
        <v>1186</v>
      </c>
      <c r="E30" s="12">
        <v>10172</v>
      </c>
      <c r="F30" s="12">
        <v>7566</v>
      </c>
      <c r="G30" s="12">
        <v>17738</v>
      </c>
      <c r="H30" s="11">
        <v>19</v>
      </c>
      <c r="I30" s="12">
        <v>14</v>
      </c>
      <c r="J30" s="13">
        <v>33</v>
      </c>
      <c r="K30" s="12">
        <f t="shared" si="10"/>
        <v>11037</v>
      </c>
      <c r="L30" s="12">
        <f t="shared" si="10"/>
        <v>7920</v>
      </c>
      <c r="M30" s="12">
        <f t="shared" si="10"/>
        <v>18957</v>
      </c>
      <c r="N30" s="55"/>
      <c r="O30" s="51">
        <f t="shared" si="11"/>
        <v>7.678344527137411</v>
      </c>
      <c r="P30" s="51">
        <f t="shared" si="12"/>
        <v>4.300531242094611</v>
      </c>
      <c r="Q30" s="51">
        <f t="shared" si="13"/>
        <v>6.26717395899387</v>
      </c>
    </row>
    <row r="31" spans="1:17" s="3" customFormat="1" ht="12.75">
      <c r="A31" s="212" t="s">
        <v>62</v>
      </c>
      <c r="B31" s="11">
        <v>64</v>
      </c>
      <c r="C31" s="12">
        <v>76</v>
      </c>
      <c r="D31" s="13">
        <v>140</v>
      </c>
      <c r="E31" s="12">
        <v>405</v>
      </c>
      <c r="F31" s="12">
        <v>825</v>
      </c>
      <c r="G31" s="12">
        <v>1230</v>
      </c>
      <c r="H31" s="11">
        <v>5</v>
      </c>
      <c r="I31" s="12">
        <v>6</v>
      </c>
      <c r="J31" s="13">
        <v>11</v>
      </c>
      <c r="K31" s="12">
        <f t="shared" si="10"/>
        <v>474</v>
      </c>
      <c r="L31" s="12">
        <f t="shared" si="10"/>
        <v>907</v>
      </c>
      <c r="M31" s="12">
        <f t="shared" si="10"/>
        <v>1381</v>
      </c>
      <c r="N31" s="55"/>
      <c r="O31" s="51">
        <f t="shared" si="11"/>
        <v>13.646055437100213</v>
      </c>
      <c r="P31" s="51">
        <f t="shared" si="12"/>
        <v>8.435072142064373</v>
      </c>
      <c r="Q31" s="51">
        <f t="shared" si="13"/>
        <v>10.218978102189782</v>
      </c>
    </row>
    <row r="32" spans="1:17" ht="12.75">
      <c r="A32" s="212" t="s">
        <v>64</v>
      </c>
      <c r="B32" s="14">
        <v>421</v>
      </c>
      <c r="C32" s="15">
        <v>210</v>
      </c>
      <c r="D32" s="16">
        <v>631</v>
      </c>
      <c r="E32" s="15">
        <v>6294</v>
      </c>
      <c r="F32" s="15">
        <v>4964</v>
      </c>
      <c r="G32" s="15">
        <v>11258</v>
      </c>
      <c r="H32" s="14">
        <v>59</v>
      </c>
      <c r="I32" s="15">
        <v>71</v>
      </c>
      <c r="J32" s="16">
        <v>130</v>
      </c>
      <c r="K32" s="12">
        <f t="shared" si="10"/>
        <v>6774</v>
      </c>
      <c r="L32" s="12">
        <f t="shared" si="10"/>
        <v>5245</v>
      </c>
      <c r="M32" s="12">
        <f t="shared" si="10"/>
        <v>12019</v>
      </c>
      <c r="N32" s="55"/>
      <c r="O32" s="52">
        <f t="shared" si="11"/>
        <v>6.269545793000744</v>
      </c>
      <c r="P32" s="52">
        <f t="shared" si="12"/>
        <v>4.058755315036723</v>
      </c>
      <c r="Q32" s="52">
        <f t="shared" si="13"/>
        <v>5.307427033392211</v>
      </c>
    </row>
    <row r="33" spans="1:17" s="60" customFormat="1" ht="12.75">
      <c r="A33" s="24" t="s">
        <v>1</v>
      </c>
      <c r="B33" s="25">
        <f aca="true" t="shared" si="14" ref="B33:J33">SUM(B29:B32)</f>
        <v>1646</v>
      </c>
      <c r="C33" s="26">
        <f t="shared" si="14"/>
        <v>795</v>
      </c>
      <c r="D33" s="27">
        <f t="shared" si="14"/>
        <v>2441</v>
      </c>
      <c r="E33" s="26">
        <f t="shared" si="14"/>
        <v>29191</v>
      </c>
      <c r="F33" s="26">
        <f t="shared" si="14"/>
        <v>29205</v>
      </c>
      <c r="G33" s="26">
        <f t="shared" si="14"/>
        <v>58396</v>
      </c>
      <c r="H33" s="25">
        <f t="shared" si="14"/>
        <v>109</v>
      </c>
      <c r="I33" s="26">
        <f t="shared" si="14"/>
        <v>135</v>
      </c>
      <c r="J33" s="27">
        <f t="shared" si="14"/>
        <v>244</v>
      </c>
      <c r="K33" s="21">
        <f t="shared" si="10"/>
        <v>30946</v>
      </c>
      <c r="L33" s="22">
        <f t="shared" si="10"/>
        <v>30135</v>
      </c>
      <c r="M33" s="23">
        <f t="shared" si="10"/>
        <v>61081</v>
      </c>
      <c r="N33" s="59"/>
      <c r="O33" s="53">
        <f t="shared" si="11"/>
        <v>5.33774361967766</v>
      </c>
      <c r="P33" s="53">
        <f t="shared" si="12"/>
        <v>2.65</v>
      </c>
      <c r="Q33" s="53">
        <f t="shared" si="13"/>
        <v>4.012360898795142</v>
      </c>
    </row>
    <row r="34" spans="1:17" s="1" customFormat="1" ht="12.75">
      <c r="A34" s="24" t="s">
        <v>17</v>
      </c>
      <c r="B34" s="18">
        <f>SUM(B33,B27)</f>
        <v>3835</v>
      </c>
      <c r="C34" s="19">
        <f aca="true" t="shared" si="15" ref="C34:J34">SUM(C33,C27)</f>
        <v>2018</v>
      </c>
      <c r="D34" s="20">
        <f t="shared" si="15"/>
        <v>5853</v>
      </c>
      <c r="E34" s="19">
        <f t="shared" si="15"/>
        <v>59997</v>
      </c>
      <c r="F34" s="19">
        <f t="shared" si="15"/>
        <v>59844</v>
      </c>
      <c r="G34" s="19">
        <f t="shared" si="15"/>
        <v>119841</v>
      </c>
      <c r="H34" s="18">
        <f t="shared" si="15"/>
        <v>313</v>
      </c>
      <c r="I34" s="19">
        <f t="shared" si="15"/>
        <v>297</v>
      </c>
      <c r="J34" s="20">
        <f t="shared" si="15"/>
        <v>610</v>
      </c>
      <c r="K34" s="19">
        <f>SUM(K27,K33)</f>
        <v>64145</v>
      </c>
      <c r="L34" s="19">
        <f>SUM(L27,L33)</f>
        <v>62159</v>
      </c>
      <c r="M34" s="19">
        <f>SUM(M27,M33)</f>
        <v>126304</v>
      </c>
      <c r="N34" s="56"/>
      <c r="O34" s="57">
        <f t="shared" si="11"/>
        <v>6.007958390775787</v>
      </c>
      <c r="P34" s="57">
        <f t="shared" si="12"/>
        <v>3.262099511816624</v>
      </c>
      <c r="Q34" s="57">
        <f t="shared" si="13"/>
        <v>4.656546851878372</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18</v>
      </c>
      <c r="B36" s="25"/>
      <c r="C36" s="26"/>
      <c r="D36" s="27"/>
      <c r="E36" s="26"/>
      <c r="F36" s="26"/>
      <c r="G36" s="26"/>
      <c r="H36" s="25"/>
      <c r="I36" s="26"/>
      <c r="J36" s="27"/>
      <c r="K36" s="26"/>
      <c r="L36" s="26"/>
      <c r="M36" s="26"/>
      <c r="N36" s="56"/>
      <c r="O36" s="26"/>
      <c r="P36" s="26"/>
      <c r="Q36" s="26"/>
    </row>
    <row r="37" spans="1:17" s="1" customFormat="1" ht="12.75">
      <c r="A37" s="17" t="s">
        <v>13</v>
      </c>
      <c r="B37" s="25"/>
      <c r="C37" s="26"/>
      <c r="D37" s="27"/>
      <c r="E37" s="26"/>
      <c r="F37" s="26"/>
      <c r="G37" s="26"/>
      <c r="H37" s="25"/>
      <c r="I37" s="26"/>
      <c r="J37" s="27"/>
      <c r="K37" s="26"/>
      <c r="L37" s="26"/>
      <c r="M37" s="26"/>
      <c r="N37" s="56"/>
      <c r="O37" s="26"/>
      <c r="P37" s="26"/>
      <c r="Q37" s="26"/>
    </row>
    <row r="38" spans="1:17" ht="12.75">
      <c r="A38" s="212" t="s">
        <v>61</v>
      </c>
      <c r="B38" s="11">
        <v>610</v>
      </c>
      <c r="C38" s="12">
        <v>365</v>
      </c>
      <c r="D38" s="13">
        <v>975</v>
      </c>
      <c r="E38" s="12">
        <v>10426</v>
      </c>
      <c r="F38" s="12">
        <v>13987</v>
      </c>
      <c r="G38" s="12">
        <v>24413</v>
      </c>
      <c r="H38" s="11">
        <v>37</v>
      </c>
      <c r="I38" s="12">
        <v>42</v>
      </c>
      <c r="J38" s="13">
        <v>79</v>
      </c>
      <c r="K38" s="12">
        <f aca="true" t="shared" si="16" ref="K38:M42">SUM(H38,E38,B38)</f>
        <v>11073</v>
      </c>
      <c r="L38" s="12">
        <f t="shared" si="16"/>
        <v>14394</v>
      </c>
      <c r="M38" s="12">
        <f t="shared" si="16"/>
        <v>25467</v>
      </c>
      <c r="N38" s="55"/>
      <c r="O38" s="51">
        <f aca="true" t="shared" si="17" ref="O38:Q42">B38/(B38+E38)*100</f>
        <v>5.527364987314244</v>
      </c>
      <c r="P38" s="51">
        <f t="shared" si="17"/>
        <v>2.543199554069119</v>
      </c>
      <c r="Q38" s="51">
        <f t="shared" si="17"/>
        <v>3.840397037970695</v>
      </c>
    </row>
    <row r="39" spans="1:17" ht="12.75">
      <c r="A39" s="212" t="s">
        <v>63</v>
      </c>
      <c r="B39" s="11">
        <v>1645</v>
      </c>
      <c r="C39" s="12">
        <v>788</v>
      </c>
      <c r="D39" s="13">
        <v>2433</v>
      </c>
      <c r="E39" s="12">
        <v>10646</v>
      </c>
      <c r="F39" s="12">
        <v>8330</v>
      </c>
      <c r="G39" s="12">
        <v>18976</v>
      </c>
      <c r="H39" s="11">
        <v>37</v>
      </c>
      <c r="I39" s="12">
        <v>40</v>
      </c>
      <c r="J39" s="13">
        <v>77</v>
      </c>
      <c r="K39" s="12">
        <f t="shared" si="16"/>
        <v>12328</v>
      </c>
      <c r="L39" s="12">
        <f t="shared" si="16"/>
        <v>9158</v>
      </c>
      <c r="M39" s="12">
        <f t="shared" si="16"/>
        <v>21486</v>
      </c>
      <c r="N39" s="55"/>
      <c r="O39" s="51">
        <f t="shared" si="17"/>
        <v>13.383776747213409</v>
      </c>
      <c r="P39" s="51">
        <f t="shared" si="17"/>
        <v>8.642246106602325</v>
      </c>
      <c r="Q39" s="51">
        <f t="shared" si="17"/>
        <v>11.364379466579475</v>
      </c>
    </row>
    <row r="40" spans="1:17" ht="12.75">
      <c r="A40" s="212" t="s">
        <v>62</v>
      </c>
      <c r="B40" s="11">
        <v>92</v>
      </c>
      <c r="C40" s="12">
        <v>106</v>
      </c>
      <c r="D40" s="13">
        <v>198</v>
      </c>
      <c r="E40" s="12">
        <v>505</v>
      </c>
      <c r="F40" s="12">
        <v>938</v>
      </c>
      <c r="G40" s="12">
        <v>1443</v>
      </c>
      <c r="H40" s="11">
        <v>15</v>
      </c>
      <c r="I40" s="12">
        <v>12</v>
      </c>
      <c r="J40" s="13">
        <v>27</v>
      </c>
      <c r="K40" s="12">
        <f t="shared" si="16"/>
        <v>612</v>
      </c>
      <c r="L40" s="12">
        <f t="shared" si="16"/>
        <v>1056</v>
      </c>
      <c r="M40" s="12">
        <f t="shared" si="16"/>
        <v>1668</v>
      </c>
      <c r="N40" s="55"/>
      <c r="O40" s="51">
        <f t="shared" si="17"/>
        <v>15.41038525963149</v>
      </c>
      <c r="P40" s="51">
        <f t="shared" si="17"/>
        <v>10.153256704980842</v>
      </c>
      <c r="Q40" s="51">
        <f t="shared" si="17"/>
        <v>12.065813528336381</v>
      </c>
    </row>
    <row r="41" spans="1:17" ht="12.75">
      <c r="A41" s="212" t="s">
        <v>64</v>
      </c>
      <c r="B41" s="11">
        <v>616</v>
      </c>
      <c r="C41" s="12">
        <v>407</v>
      </c>
      <c r="D41" s="13">
        <v>1023</v>
      </c>
      <c r="E41" s="12">
        <v>6491</v>
      </c>
      <c r="F41" s="12">
        <v>5232</v>
      </c>
      <c r="G41" s="12">
        <v>11723</v>
      </c>
      <c r="H41" s="11">
        <v>88</v>
      </c>
      <c r="I41" s="12">
        <v>111</v>
      </c>
      <c r="J41" s="13">
        <v>199</v>
      </c>
      <c r="K41" s="12">
        <f t="shared" si="16"/>
        <v>7195</v>
      </c>
      <c r="L41" s="12">
        <f t="shared" si="16"/>
        <v>5750</v>
      </c>
      <c r="M41" s="12">
        <f t="shared" si="16"/>
        <v>12945</v>
      </c>
      <c r="N41" s="55"/>
      <c r="O41" s="51">
        <f t="shared" si="17"/>
        <v>8.667510904741803</v>
      </c>
      <c r="P41" s="51">
        <f t="shared" si="17"/>
        <v>7.217591771590707</v>
      </c>
      <c r="Q41" s="51">
        <f t="shared" si="17"/>
        <v>8.026047387415659</v>
      </c>
    </row>
    <row r="42" spans="1:17" s="60" customFormat="1" ht="12.75">
      <c r="A42" s="24" t="s">
        <v>1</v>
      </c>
      <c r="B42" s="18">
        <f aca="true" t="shared" si="18" ref="B42:J42">SUM(B38:B41)</f>
        <v>2963</v>
      </c>
      <c r="C42" s="19">
        <f t="shared" si="18"/>
        <v>1666</v>
      </c>
      <c r="D42" s="20">
        <f t="shared" si="18"/>
        <v>4629</v>
      </c>
      <c r="E42" s="19">
        <f t="shared" si="18"/>
        <v>28068</v>
      </c>
      <c r="F42" s="19">
        <f t="shared" si="18"/>
        <v>28487</v>
      </c>
      <c r="G42" s="19">
        <f t="shared" si="18"/>
        <v>56555</v>
      </c>
      <c r="H42" s="18">
        <f t="shared" si="18"/>
        <v>177</v>
      </c>
      <c r="I42" s="19">
        <f t="shared" si="18"/>
        <v>205</v>
      </c>
      <c r="J42" s="20">
        <f t="shared" si="18"/>
        <v>382</v>
      </c>
      <c r="K42" s="19">
        <f t="shared" si="16"/>
        <v>31208</v>
      </c>
      <c r="L42" s="19">
        <f t="shared" si="16"/>
        <v>30358</v>
      </c>
      <c r="M42" s="20">
        <f t="shared" si="16"/>
        <v>61566</v>
      </c>
      <c r="N42" s="59"/>
      <c r="O42" s="63">
        <f t="shared" si="17"/>
        <v>9.548516000128904</v>
      </c>
      <c r="P42" s="57">
        <f t="shared" si="17"/>
        <v>5.525155042615991</v>
      </c>
      <c r="Q42" s="57">
        <f t="shared" si="17"/>
        <v>7.565703451882845</v>
      </c>
    </row>
    <row r="43" spans="1:17" ht="12.75">
      <c r="A43" s="17" t="s">
        <v>14</v>
      </c>
      <c r="B43" s="11"/>
      <c r="C43" s="12"/>
      <c r="D43" s="13"/>
      <c r="E43" s="12"/>
      <c r="F43" s="12"/>
      <c r="G43" s="12"/>
      <c r="H43" s="11"/>
      <c r="I43" s="12"/>
      <c r="J43" s="13"/>
      <c r="K43" s="12"/>
      <c r="L43" s="12"/>
      <c r="M43" s="12"/>
      <c r="N43" s="55"/>
      <c r="O43" s="51"/>
      <c r="P43" s="51"/>
      <c r="Q43" s="51"/>
    </row>
    <row r="44" spans="1:17" ht="12.75">
      <c r="A44" s="212" t="s">
        <v>61</v>
      </c>
      <c r="B44" s="11">
        <v>171</v>
      </c>
      <c r="C44" s="12">
        <v>93</v>
      </c>
      <c r="D44" s="13">
        <v>264</v>
      </c>
      <c r="E44" s="12">
        <v>10047</v>
      </c>
      <c r="F44" s="12">
        <v>14013</v>
      </c>
      <c r="G44" s="12">
        <v>24060</v>
      </c>
      <c r="H44" s="11">
        <v>22</v>
      </c>
      <c r="I44" s="12">
        <v>42</v>
      </c>
      <c r="J44" s="13">
        <v>64</v>
      </c>
      <c r="K44" s="12">
        <f aca="true" t="shared" si="19" ref="K44:M48">SUM(H44,E44,B44)</f>
        <v>10240</v>
      </c>
      <c r="L44" s="12">
        <f t="shared" si="19"/>
        <v>14148</v>
      </c>
      <c r="M44" s="12">
        <f t="shared" si="19"/>
        <v>24388</v>
      </c>
      <c r="N44" s="55"/>
      <c r="O44" s="51">
        <f aca="true" t="shared" si="20" ref="O44:O50">B44/(B44+E44)*100</f>
        <v>1.6735173223722841</v>
      </c>
      <c r="P44" s="51">
        <f aca="true" t="shared" si="21" ref="P44:P50">C44/(C44+F44)*100</f>
        <v>0.6592939174819226</v>
      </c>
      <c r="Q44" s="51">
        <f aca="true" t="shared" si="22" ref="Q44:Q50">D44/(D44+G44)*100</f>
        <v>1.0853478046373952</v>
      </c>
    </row>
    <row r="45" spans="1:17" s="3" customFormat="1" ht="12.75">
      <c r="A45" s="212" t="s">
        <v>63</v>
      </c>
      <c r="B45" s="11">
        <v>455</v>
      </c>
      <c r="C45" s="12">
        <v>151</v>
      </c>
      <c r="D45" s="13">
        <v>606</v>
      </c>
      <c r="E45" s="12">
        <v>10217</v>
      </c>
      <c r="F45" s="12">
        <v>7986</v>
      </c>
      <c r="G45" s="12">
        <v>18203</v>
      </c>
      <c r="H45" s="11">
        <v>10</v>
      </c>
      <c r="I45" s="12">
        <v>12</v>
      </c>
      <c r="J45" s="13">
        <v>22</v>
      </c>
      <c r="K45" s="12">
        <f t="shared" si="19"/>
        <v>10682</v>
      </c>
      <c r="L45" s="12">
        <f t="shared" si="19"/>
        <v>8149</v>
      </c>
      <c r="M45" s="12">
        <f t="shared" si="19"/>
        <v>18831</v>
      </c>
      <c r="N45" s="55"/>
      <c r="O45" s="51">
        <f t="shared" si="20"/>
        <v>4.263493253373314</v>
      </c>
      <c r="P45" s="51">
        <f t="shared" si="21"/>
        <v>1.8557207816148458</v>
      </c>
      <c r="Q45" s="51">
        <f t="shared" si="22"/>
        <v>3.2218618746344836</v>
      </c>
    </row>
    <row r="46" spans="1:17" s="3" customFormat="1" ht="12.75">
      <c r="A46" s="212" t="s">
        <v>62</v>
      </c>
      <c r="B46" s="11">
        <v>23</v>
      </c>
      <c r="C46" s="12">
        <v>23</v>
      </c>
      <c r="D46" s="13">
        <v>46</v>
      </c>
      <c r="E46" s="12">
        <v>492</v>
      </c>
      <c r="F46" s="12">
        <v>899</v>
      </c>
      <c r="G46" s="12">
        <v>1391</v>
      </c>
      <c r="H46" s="11">
        <v>2</v>
      </c>
      <c r="I46" s="12">
        <v>1</v>
      </c>
      <c r="J46" s="13">
        <v>3</v>
      </c>
      <c r="K46" s="12">
        <f t="shared" si="19"/>
        <v>517</v>
      </c>
      <c r="L46" s="12">
        <f t="shared" si="19"/>
        <v>923</v>
      </c>
      <c r="M46" s="12">
        <f t="shared" si="19"/>
        <v>1440</v>
      </c>
      <c r="N46" s="55"/>
      <c r="O46" s="51">
        <f t="shared" si="20"/>
        <v>4.466019417475728</v>
      </c>
      <c r="P46" s="51">
        <f t="shared" si="21"/>
        <v>2.4945770065075923</v>
      </c>
      <c r="Q46" s="51">
        <f t="shared" si="22"/>
        <v>3.2011134307585247</v>
      </c>
    </row>
    <row r="47" spans="1:17" ht="12.75">
      <c r="A47" s="212" t="s">
        <v>64</v>
      </c>
      <c r="B47" s="14">
        <v>307</v>
      </c>
      <c r="C47" s="15">
        <v>180</v>
      </c>
      <c r="D47" s="16">
        <v>487</v>
      </c>
      <c r="E47" s="15">
        <v>6239</v>
      </c>
      <c r="F47" s="15">
        <v>5097</v>
      </c>
      <c r="G47" s="15">
        <v>11336</v>
      </c>
      <c r="H47" s="14">
        <v>15</v>
      </c>
      <c r="I47" s="15">
        <v>13</v>
      </c>
      <c r="J47" s="16">
        <v>28</v>
      </c>
      <c r="K47" s="15">
        <f t="shared" si="19"/>
        <v>6561</v>
      </c>
      <c r="L47" s="15">
        <f t="shared" si="19"/>
        <v>5290</v>
      </c>
      <c r="M47" s="15">
        <f t="shared" si="19"/>
        <v>11851</v>
      </c>
      <c r="N47" s="55"/>
      <c r="O47" s="52">
        <f t="shared" si="20"/>
        <v>4.6898869538649555</v>
      </c>
      <c r="P47" s="52">
        <f t="shared" si="21"/>
        <v>3.411028993746447</v>
      </c>
      <c r="Q47" s="52">
        <f t="shared" si="22"/>
        <v>4.119089909498435</v>
      </c>
    </row>
    <row r="48" spans="1:17" s="1" customFormat="1" ht="12.75">
      <c r="A48" s="24" t="s">
        <v>1</v>
      </c>
      <c r="B48" s="18">
        <f aca="true" t="shared" si="23" ref="B48:J48">SUM(B44:B47)</f>
        <v>956</v>
      </c>
      <c r="C48" s="19">
        <f t="shared" si="23"/>
        <v>447</v>
      </c>
      <c r="D48" s="20">
        <f t="shared" si="23"/>
        <v>1403</v>
      </c>
      <c r="E48" s="19">
        <f t="shared" si="23"/>
        <v>26995</v>
      </c>
      <c r="F48" s="19">
        <f t="shared" si="23"/>
        <v>27995</v>
      </c>
      <c r="G48" s="19">
        <f t="shared" si="23"/>
        <v>54990</v>
      </c>
      <c r="H48" s="18">
        <f t="shared" si="23"/>
        <v>49</v>
      </c>
      <c r="I48" s="19">
        <f t="shared" si="23"/>
        <v>68</v>
      </c>
      <c r="J48" s="20">
        <f t="shared" si="23"/>
        <v>117</v>
      </c>
      <c r="K48" s="19">
        <f t="shared" si="19"/>
        <v>28000</v>
      </c>
      <c r="L48" s="19">
        <f t="shared" si="19"/>
        <v>28510</v>
      </c>
      <c r="M48" s="19">
        <f t="shared" si="19"/>
        <v>56510</v>
      </c>
      <c r="N48" s="56"/>
      <c r="O48" s="57">
        <f t="shared" si="20"/>
        <v>3.42027118886623</v>
      </c>
      <c r="P48" s="57">
        <f t="shared" si="21"/>
        <v>1.571619436045285</v>
      </c>
      <c r="Q48" s="57">
        <f t="shared" si="22"/>
        <v>2.4878974340786977</v>
      </c>
    </row>
    <row r="49" spans="1:17" s="1" customFormat="1" ht="12.75">
      <c r="A49" s="29" t="s">
        <v>19</v>
      </c>
      <c r="B49" s="18">
        <f>SUM(B48,B42)</f>
        <v>3919</v>
      </c>
      <c r="C49" s="19">
        <f aca="true" t="shared" si="24" ref="C49:M49">SUM(C48,C42)</f>
        <v>2113</v>
      </c>
      <c r="D49" s="20">
        <f t="shared" si="24"/>
        <v>6032</v>
      </c>
      <c r="E49" s="19">
        <f t="shared" si="24"/>
        <v>55063</v>
      </c>
      <c r="F49" s="19">
        <f t="shared" si="24"/>
        <v>56482</v>
      </c>
      <c r="G49" s="19">
        <f t="shared" si="24"/>
        <v>111545</v>
      </c>
      <c r="H49" s="18">
        <f t="shared" si="24"/>
        <v>226</v>
      </c>
      <c r="I49" s="19">
        <f t="shared" si="24"/>
        <v>273</v>
      </c>
      <c r="J49" s="20">
        <f t="shared" si="24"/>
        <v>499</v>
      </c>
      <c r="K49" s="19">
        <f t="shared" si="24"/>
        <v>59208</v>
      </c>
      <c r="L49" s="19">
        <f t="shared" si="24"/>
        <v>58868</v>
      </c>
      <c r="M49" s="19">
        <f t="shared" si="24"/>
        <v>118076</v>
      </c>
      <c r="N49" s="56"/>
      <c r="O49" s="57">
        <f t="shared" si="20"/>
        <v>6.64439998643654</v>
      </c>
      <c r="P49" s="57">
        <f t="shared" si="21"/>
        <v>3.6061097363256254</v>
      </c>
      <c r="Q49" s="57">
        <f t="shared" si="22"/>
        <v>5.130255066892334</v>
      </c>
    </row>
    <row r="50" spans="1:17" s="210" customFormat="1" ht="18" customHeight="1">
      <c r="A50" s="204" t="s">
        <v>20</v>
      </c>
      <c r="B50" s="205">
        <f>SUM(B49,B34,B19)</f>
        <v>9446</v>
      </c>
      <c r="C50" s="206">
        <f aca="true" t="shared" si="25" ref="C50:M50">SUM(C49,C34,C19)</f>
        <v>5188</v>
      </c>
      <c r="D50" s="207">
        <f t="shared" si="25"/>
        <v>14634</v>
      </c>
      <c r="E50" s="206">
        <f t="shared" si="25"/>
        <v>180029</v>
      </c>
      <c r="F50" s="206">
        <f t="shared" si="25"/>
        <v>180110</v>
      </c>
      <c r="G50" s="206">
        <f t="shared" si="25"/>
        <v>360139</v>
      </c>
      <c r="H50" s="205">
        <f t="shared" si="25"/>
        <v>820</v>
      </c>
      <c r="I50" s="206">
        <f t="shared" si="25"/>
        <v>839</v>
      </c>
      <c r="J50" s="207">
        <f t="shared" si="25"/>
        <v>1659</v>
      </c>
      <c r="K50" s="206">
        <f t="shared" si="25"/>
        <v>190295</v>
      </c>
      <c r="L50" s="206">
        <f t="shared" si="25"/>
        <v>186137</v>
      </c>
      <c r="M50" s="206">
        <f t="shared" si="25"/>
        <v>376432</v>
      </c>
      <c r="N50" s="208"/>
      <c r="O50" s="209">
        <f t="shared" si="20"/>
        <v>4.985354268373136</v>
      </c>
      <c r="P50" s="209">
        <f t="shared" si="21"/>
        <v>2.7998143530960937</v>
      </c>
      <c r="Q50" s="209">
        <f t="shared" si="22"/>
        <v>3.904763683616483</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spans="1:17" s="30" customFormat="1" ht="12.75">
      <c r="A66" s="24"/>
      <c r="B66" s="26"/>
      <c r="C66" s="26"/>
      <c r="D66" s="26"/>
      <c r="E66" s="26"/>
      <c r="F66" s="26"/>
      <c r="G66" s="26"/>
      <c r="H66" s="26"/>
      <c r="I66" s="26"/>
      <c r="J66" s="26"/>
      <c r="K66" s="26"/>
      <c r="L66" s="26"/>
      <c r="M66" s="26"/>
      <c r="O66" s="53"/>
      <c r="P66" s="53"/>
      <c r="Q66" s="53"/>
    </row>
    <row r="67" spans="1:17" s="30" customFormat="1" ht="12.75">
      <c r="A67" s="24"/>
      <c r="B67" s="26"/>
      <c r="C67" s="26"/>
      <c r="D67" s="26"/>
      <c r="E67" s="26"/>
      <c r="F67" s="26"/>
      <c r="G67" s="26"/>
      <c r="H67" s="26"/>
      <c r="I67" s="26"/>
      <c r="J67" s="26"/>
      <c r="K67" s="26"/>
      <c r="L67" s="26"/>
      <c r="M67" s="26"/>
      <c r="O67" s="53"/>
      <c r="P67" s="53"/>
      <c r="Q67" s="53"/>
    </row>
    <row r="68" ht="12.75">
      <c r="A68" s="30" t="s">
        <v>72</v>
      </c>
    </row>
    <row r="69" spans="1:17" ht="12.75">
      <c r="A69" s="223" t="s">
        <v>5</v>
      </c>
      <c r="B69" s="223"/>
      <c r="C69" s="223"/>
      <c r="D69" s="223"/>
      <c r="E69" s="223"/>
      <c r="F69" s="223"/>
      <c r="G69" s="223"/>
      <c r="H69" s="223"/>
      <c r="I69" s="223"/>
      <c r="J69" s="223"/>
      <c r="K69" s="223"/>
      <c r="L69" s="223"/>
      <c r="M69" s="223"/>
      <c r="N69" s="223"/>
      <c r="O69" s="223"/>
      <c r="P69" s="223"/>
      <c r="Q69" s="223"/>
    </row>
    <row r="70" spans="1:17" ht="12.75">
      <c r="A70" s="223" t="s">
        <v>25</v>
      </c>
      <c r="B70" s="223"/>
      <c r="C70" s="223"/>
      <c r="D70" s="223"/>
      <c r="E70" s="223"/>
      <c r="F70" s="223"/>
      <c r="G70" s="223"/>
      <c r="H70" s="223"/>
      <c r="I70" s="223"/>
      <c r="J70" s="223"/>
      <c r="K70" s="223"/>
      <c r="L70" s="223"/>
      <c r="M70" s="223"/>
      <c r="N70" s="223"/>
      <c r="O70" s="223"/>
      <c r="P70" s="223"/>
      <c r="Q70" s="223"/>
    </row>
    <row r="71" spans="1:17" ht="12.75">
      <c r="A71" s="239" t="s">
        <v>27</v>
      </c>
      <c r="B71" s="239"/>
      <c r="C71" s="239"/>
      <c r="D71" s="239"/>
      <c r="E71" s="239"/>
      <c r="F71" s="239"/>
      <c r="G71" s="239"/>
      <c r="H71" s="239"/>
      <c r="I71" s="239"/>
      <c r="J71" s="239"/>
      <c r="K71" s="239"/>
      <c r="L71" s="239"/>
      <c r="M71" s="239"/>
      <c r="N71" s="239"/>
      <c r="O71" s="239"/>
      <c r="P71" s="239"/>
      <c r="Q71" s="239"/>
    </row>
    <row r="72" ht="12.75">
      <c r="A72" s="1"/>
    </row>
    <row r="73" spans="1:17" ht="12.75">
      <c r="A73" s="223" t="s">
        <v>21</v>
      </c>
      <c r="B73" s="223"/>
      <c r="C73" s="223"/>
      <c r="D73" s="223"/>
      <c r="E73" s="223"/>
      <c r="F73" s="223"/>
      <c r="G73" s="223"/>
      <c r="H73" s="223"/>
      <c r="I73" s="223"/>
      <c r="J73" s="223"/>
      <c r="K73" s="223"/>
      <c r="L73" s="223"/>
      <c r="M73" s="223"/>
      <c r="N73" s="223"/>
      <c r="O73" s="223"/>
      <c r="P73" s="223"/>
      <c r="Q73" s="223"/>
    </row>
    <row r="74" ht="7.5" customHeight="1" thickBot="1"/>
    <row r="75" spans="1:109" ht="13.5" customHeight="1">
      <c r="A75" s="4"/>
      <c r="B75" s="241" t="s">
        <v>2</v>
      </c>
      <c r="C75" s="240"/>
      <c r="D75" s="242"/>
      <c r="E75" s="240" t="s">
        <v>3</v>
      </c>
      <c r="F75" s="240"/>
      <c r="G75" s="240"/>
      <c r="H75" s="243" t="s">
        <v>7</v>
      </c>
      <c r="I75" s="244"/>
      <c r="J75" s="245"/>
      <c r="K75" s="240" t="s">
        <v>1</v>
      </c>
      <c r="L75" s="240"/>
      <c r="M75" s="240"/>
      <c r="N75" s="54"/>
      <c r="O75" s="240" t="s">
        <v>53</v>
      </c>
      <c r="P75" s="240"/>
      <c r="Q75" s="240"/>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row>
    <row r="76" spans="1:109" ht="12.75">
      <c r="A76" s="5"/>
      <c r="B76" s="6" t="s">
        <v>8</v>
      </c>
      <c r="C76" s="7" t="s">
        <v>0</v>
      </c>
      <c r="D76" s="8" t="s">
        <v>9</v>
      </c>
      <c r="E76" s="7" t="s">
        <v>8</v>
      </c>
      <c r="F76" s="7" t="s">
        <v>0</v>
      </c>
      <c r="G76" s="7" t="s">
        <v>9</v>
      </c>
      <c r="H76" s="6" t="s">
        <v>8</v>
      </c>
      <c r="I76" s="7" t="s">
        <v>0</v>
      </c>
      <c r="J76" s="8" t="s">
        <v>9</v>
      </c>
      <c r="K76" s="7" t="s">
        <v>8</v>
      </c>
      <c r="L76" s="7" t="s">
        <v>0</v>
      </c>
      <c r="M76" s="7" t="s">
        <v>9</v>
      </c>
      <c r="N76" s="55"/>
      <c r="O76" s="7" t="s">
        <v>8</v>
      </c>
      <c r="P76" s="7" t="s">
        <v>0</v>
      </c>
      <c r="Q76" s="7" t="s">
        <v>9</v>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row>
    <row r="77" spans="1:93" s="3" customFormat="1" ht="12.75">
      <c r="A77" s="9" t="s">
        <v>10</v>
      </c>
      <c r="B77" s="32"/>
      <c r="C77" s="33"/>
      <c r="D77" s="34"/>
      <c r="E77" s="33"/>
      <c r="F77" s="33"/>
      <c r="G77" s="33"/>
      <c r="H77" s="32"/>
      <c r="I77" s="33"/>
      <c r="J77" s="34"/>
      <c r="K77" s="33"/>
      <c r="L77" s="33"/>
      <c r="M77" s="33"/>
      <c r="N77" s="56"/>
      <c r="O77" s="10"/>
      <c r="P77" s="10"/>
      <c r="Q77" s="10"/>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row>
    <row r="78" spans="1:93" s="3" customFormat="1" ht="12.75">
      <c r="A78" s="28" t="s">
        <v>13</v>
      </c>
      <c r="B78" s="48"/>
      <c r="C78" s="35"/>
      <c r="D78" s="49"/>
      <c r="E78" s="35"/>
      <c r="F78" s="35"/>
      <c r="G78" s="35"/>
      <c r="H78" s="48"/>
      <c r="I78" s="35"/>
      <c r="J78" s="49"/>
      <c r="K78" s="35"/>
      <c r="L78" s="35"/>
      <c r="M78" s="35"/>
      <c r="N78" s="56"/>
      <c r="O78" s="197"/>
      <c r="P78" s="197"/>
      <c r="Q78" s="197"/>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row>
    <row r="79" spans="1:65" s="37" customFormat="1" ht="12.75">
      <c r="A79" s="71" t="s">
        <v>11</v>
      </c>
      <c r="B79" s="11">
        <v>190</v>
      </c>
      <c r="C79" s="12">
        <v>124</v>
      </c>
      <c r="D79" s="13">
        <v>314</v>
      </c>
      <c r="E79" s="12">
        <v>1778</v>
      </c>
      <c r="F79" s="12">
        <v>1870</v>
      </c>
      <c r="G79" s="12">
        <v>3648</v>
      </c>
      <c r="H79" s="11">
        <v>229</v>
      </c>
      <c r="I79" s="12">
        <v>200</v>
      </c>
      <c r="J79" s="13">
        <v>429</v>
      </c>
      <c r="K79" s="12">
        <f aca="true" t="shared" si="26" ref="K79:M80">SUM(H79,E79,B79)</f>
        <v>2197</v>
      </c>
      <c r="L79" s="12">
        <f t="shared" si="26"/>
        <v>2194</v>
      </c>
      <c r="M79" s="12">
        <f t="shared" si="26"/>
        <v>4391</v>
      </c>
      <c r="N79" s="55"/>
      <c r="O79" s="51">
        <f aca="true" t="shared" si="27" ref="O79:Q81">B79/(B79+E79)*100</f>
        <v>9.654471544715447</v>
      </c>
      <c r="P79" s="51">
        <f t="shared" si="27"/>
        <v>6.218655967903711</v>
      </c>
      <c r="Q79" s="51">
        <f t="shared" si="27"/>
        <v>7.9252902574457345</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71" t="s">
        <v>12</v>
      </c>
      <c r="B80" s="38">
        <v>21</v>
      </c>
      <c r="C80" s="39">
        <v>17</v>
      </c>
      <c r="D80" s="40">
        <v>38</v>
      </c>
      <c r="E80" s="39">
        <v>693</v>
      </c>
      <c r="F80" s="39">
        <v>545</v>
      </c>
      <c r="G80" s="39">
        <v>1238</v>
      </c>
      <c r="H80" s="38">
        <v>284</v>
      </c>
      <c r="I80" s="39">
        <v>150</v>
      </c>
      <c r="J80" s="40">
        <v>434</v>
      </c>
      <c r="K80" s="39">
        <f t="shared" si="26"/>
        <v>998</v>
      </c>
      <c r="L80" s="39">
        <f t="shared" si="26"/>
        <v>712</v>
      </c>
      <c r="M80" s="39">
        <f t="shared" si="26"/>
        <v>1710</v>
      </c>
      <c r="N80" s="55"/>
      <c r="O80" s="52">
        <f t="shared" si="27"/>
        <v>2.941176470588235</v>
      </c>
      <c r="P80" s="52">
        <f t="shared" si="27"/>
        <v>3.0249110320284696</v>
      </c>
      <c r="Q80" s="52">
        <f t="shared" si="27"/>
        <v>2.978056426332288</v>
      </c>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24" t="s">
        <v>23</v>
      </c>
      <c r="B81" s="41">
        <f>SUM(B79:B80)</f>
        <v>211</v>
      </c>
      <c r="C81" s="42">
        <f aca="true" t="shared" si="28" ref="C81:J81">SUM(C79:C80)</f>
        <v>141</v>
      </c>
      <c r="D81" s="43">
        <f t="shared" si="28"/>
        <v>352</v>
      </c>
      <c r="E81" s="42">
        <f t="shared" si="28"/>
        <v>2471</v>
      </c>
      <c r="F81" s="42">
        <f t="shared" si="28"/>
        <v>2415</v>
      </c>
      <c r="G81" s="42">
        <f t="shared" si="28"/>
        <v>4886</v>
      </c>
      <c r="H81" s="41">
        <f t="shared" si="28"/>
        <v>513</v>
      </c>
      <c r="I81" s="42">
        <f t="shared" si="28"/>
        <v>350</v>
      </c>
      <c r="J81" s="43">
        <f t="shared" si="28"/>
        <v>863</v>
      </c>
      <c r="K81" s="42">
        <f>SUM(K79:K80)</f>
        <v>3195</v>
      </c>
      <c r="L81" s="42">
        <f>SUM(L79:L80)</f>
        <v>2906</v>
      </c>
      <c r="M81" s="42">
        <f>SUM(M79:M80)</f>
        <v>6101</v>
      </c>
      <c r="N81" s="56"/>
      <c r="O81" s="57">
        <f t="shared" si="27"/>
        <v>7.8672632363907535</v>
      </c>
      <c r="P81" s="57">
        <f t="shared" si="27"/>
        <v>5.516431924882629</v>
      </c>
      <c r="Q81" s="57">
        <f t="shared" si="27"/>
        <v>6.7201221840397105</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28" t="s">
        <v>14</v>
      </c>
      <c r="B82" s="25"/>
      <c r="C82" s="26"/>
      <c r="D82" s="27"/>
      <c r="E82" s="26"/>
      <c r="F82" s="26"/>
      <c r="G82" s="26"/>
      <c r="H82" s="25"/>
      <c r="I82" s="26"/>
      <c r="J82" s="27"/>
      <c r="K82" s="26"/>
      <c r="L82" s="26"/>
      <c r="M82" s="26"/>
      <c r="N82" s="56"/>
      <c r="O82" s="53"/>
      <c r="P82" s="53"/>
      <c r="Q82" s="53"/>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71" t="s">
        <v>14</v>
      </c>
      <c r="B83" s="11">
        <v>75</v>
      </c>
      <c r="C83" s="12">
        <v>55</v>
      </c>
      <c r="D83" s="13">
        <v>130</v>
      </c>
      <c r="E83" s="12">
        <v>1619</v>
      </c>
      <c r="F83" s="12">
        <v>1726</v>
      </c>
      <c r="G83" s="12">
        <v>3345</v>
      </c>
      <c r="H83" s="11">
        <v>139</v>
      </c>
      <c r="I83" s="12">
        <v>113</v>
      </c>
      <c r="J83" s="13">
        <v>252</v>
      </c>
      <c r="K83" s="12">
        <f aca="true" t="shared" si="29" ref="K83:M86">SUM(H83,E83,B83)</f>
        <v>1833</v>
      </c>
      <c r="L83" s="12">
        <f t="shared" si="29"/>
        <v>1894</v>
      </c>
      <c r="M83" s="12">
        <f t="shared" si="29"/>
        <v>3727</v>
      </c>
      <c r="N83" s="55"/>
      <c r="O83" s="51">
        <f aca="true" t="shared" si="30" ref="O83:Q86">B83/(B83+E83)*100</f>
        <v>4.427390791027155</v>
      </c>
      <c r="P83" s="51">
        <f t="shared" si="30"/>
        <v>3.0881527231892196</v>
      </c>
      <c r="Q83" s="51">
        <f t="shared" si="30"/>
        <v>3.741007194244604</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2.75">
      <c r="A84" s="73" t="s">
        <v>43</v>
      </c>
      <c r="B84" s="38">
        <v>72</v>
      </c>
      <c r="C84" s="39">
        <v>33</v>
      </c>
      <c r="D84" s="40">
        <v>105</v>
      </c>
      <c r="E84" s="39">
        <v>983</v>
      </c>
      <c r="F84" s="39">
        <v>674</v>
      </c>
      <c r="G84" s="39">
        <v>1657</v>
      </c>
      <c r="H84" s="38">
        <v>177</v>
      </c>
      <c r="I84" s="39">
        <v>98</v>
      </c>
      <c r="J84" s="40">
        <v>275</v>
      </c>
      <c r="K84" s="39">
        <f t="shared" si="29"/>
        <v>1232</v>
      </c>
      <c r="L84" s="39">
        <f t="shared" si="29"/>
        <v>805</v>
      </c>
      <c r="M84" s="39">
        <f t="shared" si="29"/>
        <v>2037</v>
      </c>
      <c r="N84" s="55"/>
      <c r="O84" s="52">
        <f t="shared" si="30"/>
        <v>6.824644549763033</v>
      </c>
      <c r="P84" s="52">
        <f t="shared" si="30"/>
        <v>4.667609618104668</v>
      </c>
      <c r="Q84" s="52">
        <f t="shared" si="30"/>
        <v>5.959137343927355</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2.75">
      <c r="A85" s="24" t="s">
        <v>24</v>
      </c>
      <c r="B85" s="44">
        <f>SUM(B83:B84)</f>
        <v>147</v>
      </c>
      <c r="C85" s="45">
        <f aca="true" t="shared" si="31" ref="C85:J85">SUM(C83:C84)</f>
        <v>88</v>
      </c>
      <c r="D85" s="46">
        <f t="shared" si="31"/>
        <v>235</v>
      </c>
      <c r="E85" s="45">
        <f t="shared" si="31"/>
        <v>2602</v>
      </c>
      <c r="F85" s="45">
        <f t="shared" si="31"/>
        <v>2400</v>
      </c>
      <c r="G85" s="45">
        <f t="shared" si="31"/>
        <v>5002</v>
      </c>
      <c r="H85" s="44">
        <f t="shared" si="31"/>
        <v>316</v>
      </c>
      <c r="I85" s="45">
        <f t="shared" si="31"/>
        <v>211</v>
      </c>
      <c r="J85" s="46">
        <f t="shared" si="31"/>
        <v>527</v>
      </c>
      <c r="K85" s="45">
        <f>SUM(K83:K84)</f>
        <v>3065</v>
      </c>
      <c r="L85" s="45">
        <f>SUM(L83:L84)</f>
        <v>2699</v>
      </c>
      <c r="M85" s="45">
        <f>SUM(M83:M84)</f>
        <v>5764</v>
      </c>
      <c r="N85" s="56"/>
      <c r="O85" s="58">
        <f t="shared" si="30"/>
        <v>5.347399054201528</v>
      </c>
      <c r="P85" s="58">
        <f t="shared" si="30"/>
        <v>3.536977491961415</v>
      </c>
      <c r="Q85" s="58">
        <f t="shared" si="30"/>
        <v>4.487301890395265</v>
      </c>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4" t="s">
        <v>15</v>
      </c>
      <c r="B86" s="41">
        <f>SUM(B85,B81)</f>
        <v>358</v>
      </c>
      <c r="C86" s="42">
        <f aca="true" t="shared" si="32" ref="C86:J86">SUM(C85,C81)</f>
        <v>229</v>
      </c>
      <c r="D86" s="43">
        <f t="shared" si="32"/>
        <v>587</v>
      </c>
      <c r="E86" s="42">
        <f t="shared" si="32"/>
        <v>5073</v>
      </c>
      <c r="F86" s="42">
        <f t="shared" si="32"/>
        <v>4815</v>
      </c>
      <c r="G86" s="42">
        <f t="shared" si="32"/>
        <v>9888</v>
      </c>
      <c r="H86" s="41">
        <f t="shared" si="32"/>
        <v>829</v>
      </c>
      <c r="I86" s="42">
        <f t="shared" si="32"/>
        <v>561</v>
      </c>
      <c r="J86" s="43">
        <f t="shared" si="32"/>
        <v>1390</v>
      </c>
      <c r="K86" s="42">
        <f t="shared" si="29"/>
        <v>6260</v>
      </c>
      <c r="L86" s="42">
        <f t="shared" si="29"/>
        <v>5605</v>
      </c>
      <c r="M86" s="42">
        <f t="shared" si="29"/>
        <v>11865</v>
      </c>
      <c r="N86" s="56"/>
      <c r="O86" s="57">
        <f t="shared" si="30"/>
        <v>6.59178788436752</v>
      </c>
      <c r="P86" s="57">
        <f t="shared" si="30"/>
        <v>4.5400475812846945</v>
      </c>
      <c r="Q86" s="57">
        <f t="shared" si="30"/>
        <v>5.6038186157517895</v>
      </c>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24"/>
      <c r="B87" s="25"/>
      <c r="C87" s="26"/>
      <c r="D87" s="27"/>
      <c r="E87" s="26"/>
      <c r="F87" s="26"/>
      <c r="G87" s="26"/>
      <c r="H87" s="25"/>
      <c r="I87" s="26"/>
      <c r="J87" s="27"/>
      <c r="K87" s="26"/>
      <c r="L87" s="26"/>
      <c r="M87" s="26"/>
      <c r="N87" s="56"/>
      <c r="O87" s="53"/>
      <c r="P87" s="53"/>
      <c r="Q87" s="53"/>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3.5" customHeight="1">
      <c r="A88" s="28" t="s">
        <v>4</v>
      </c>
      <c r="B88" s="25"/>
      <c r="C88" s="26"/>
      <c r="D88" s="27"/>
      <c r="E88" s="26"/>
      <c r="F88" s="26"/>
      <c r="G88" s="26"/>
      <c r="H88" s="25"/>
      <c r="I88" s="26"/>
      <c r="J88" s="27"/>
      <c r="K88" s="26"/>
      <c r="L88" s="26"/>
      <c r="M88" s="26"/>
      <c r="N88" s="56"/>
      <c r="O88" s="26"/>
      <c r="P88" s="26"/>
      <c r="Q88" s="2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3.5" customHeight="1">
      <c r="A89" s="17" t="s">
        <v>13</v>
      </c>
      <c r="B89" s="25"/>
      <c r="C89" s="26"/>
      <c r="D89" s="27"/>
      <c r="E89" s="26"/>
      <c r="F89" s="26"/>
      <c r="G89" s="26"/>
      <c r="H89" s="25"/>
      <c r="I89" s="26"/>
      <c r="J89" s="27"/>
      <c r="K89" s="26"/>
      <c r="L89" s="26"/>
      <c r="M89" s="26"/>
      <c r="N89" s="56"/>
      <c r="O89" s="26"/>
      <c r="P89" s="26"/>
      <c r="Q89" s="2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212" t="s">
        <v>61</v>
      </c>
      <c r="B90" s="11">
        <v>35</v>
      </c>
      <c r="C90" s="12">
        <v>32</v>
      </c>
      <c r="D90" s="13">
        <v>67</v>
      </c>
      <c r="E90" s="12">
        <v>724</v>
      </c>
      <c r="F90" s="12">
        <v>1028</v>
      </c>
      <c r="G90" s="12">
        <v>1752</v>
      </c>
      <c r="H90" s="11">
        <v>38</v>
      </c>
      <c r="I90" s="12">
        <v>60</v>
      </c>
      <c r="J90" s="13">
        <v>98</v>
      </c>
      <c r="K90" s="12">
        <f aca="true" t="shared" si="33" ref="K90:M94">SUM(H90,E90,B90)</f>
        <v>797</v>
      </c>
      <c r="L90" s="12">
        <f t="shared" si="33"/>
        <v>1120</v>
      </c>
      <c r="M90" s="12">
        <f t="shared" si="33"/>
        <v>1917</v>
      </c>
      <c r="N90" s="55"/>
      <c r="O90" s="51">
        <f aca="true" t="shared" si="34" ref="O90:Q94">B90/(B90+E90)*100</f>
        <v>4.61133069828722</v>
      </c>
      <c r="P90" s="51">
        <f t="shared" si="34"/>
        <v>3.018867924528302</v>
      </c>
      <c r="Q90" s="51">
        <f t="shared" si="34"/>
        <v>3.6833424958768552</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212" t="s">
        <v>63</v>
      </c>
      <c r="B91" s="11">
        <v>131</v>
      </c>
      <c r="C91" s="12">
        <v>84</v>
      </c>
      <c r="D91" s="13">
        <v>215</v>
      </c>
      <c r="E91" s="12">
        <v>630</v>
      </c>
      <c r="F91" s="12">
        <v>544</v>
      </c>
      <c r="G91" s="12">
        <v>1174</v>
      </c>
      <c r="H91" s="11">
        <v>99</v>
      </c>
      <c r="I91" s="12">
        <v>90</v>
      </c>
      <c r="J91" s="13">
        <v>189</v>
      </c>
      <c r="K91" s="12">
        <f t="shared" si="33"/>
        <v>860</v>
      </c>
      <c r="L91" s="12">
        <f t="shared" si="33"/>
        <v>718</v>
      </c>
      <c r="M91" s="12">
        <f t="shared" si="33"/>
        <v>1578</v>
      </c>
      <c r="N91" s="55"/>
      <c r="O91" s="51">
        <f t="shared" si="34"/>
        <v>17.21419185282523</v>
      </c>
      <c r="P91" s="51">
        <f t="shared" si="34"/>
        <v>13.375796178343949</v>
      </c>
      <c r="Q91" s="51">
        <f t="shared" si="34"/>
        <v>15.478761699064075</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37" customFormat="1" ht="12.75">
      <c r="A92" s="212" t="s">
        <v>62</v>
      </c>
      <c r="B92" s="11">
        <v>5</v>
      </c>
      <c r="C92" s="12">
        <v>5</v>
      </c>
      <c r="D92" s="13">
        <v>10</v>
      </c>
      <c r="E92" s="12">
        <v>23</v>
      </c>
      <c r="F92" s="12">
        <v>47</v>
      </c>
      <c r="G92" s="12">
        <v>70</v>
      </c>
      <c r="H92" s="11">
        <v>6</v>
      </c>
      <c r="I92" s="12">
        <v>7</v>
      </c>
      <c r="J92" s="13">
        <v>13</v>
      </c>
      <c r="K92" s="12">
        <f t="shared" si="33"/>
        <v>34</v>
      </c>
      <c r="L92" s="12">
        <f t="shared" si="33"/>
        <v>59</v>
      </c>
      <c r="M92" s="12">
        <f t="shared" si="33"/>
        <v>93</v>
      </c>
      <c r="N92" s="55"/>
      <c r="O92" s="51">
        <f t="shared" si="34"/>
        <v>17.857142857142858</v>
      </c>
      <c r="P92" s="51">
        <f t="shared" si="34"/>
        <v>9.615384615384617</v>
      </c>
      <c r="Q92" s="51">
        <f t="shared" si="34"/>
        <v>12.5</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212" t="s">
        <v>64</v>
      </c>
      <c r="B93" s="11">
        <v>136</v>
      </c>
      <c r="C93" s="12">
        <v>77</v>
      </c>
      <c r="D93" s="13">
        <v>213</v>
      </c>
      <c r="E93" s="12">
        <v>1051</v>
      </c>
      <c r="F93" s="12">
        <v>694</v>
      </c>
      <c r="G93" s="12">
        <v>1745</v>
      </c>
      <c r="H93" s="11">
        <v>236</v>
      </c>
      <c r="I93" s="12">
        <v>184</v>
      </c>
      <c r="J93" s="13">
        <v>420</v>
      </c>
      <c r="K93" s="12">
        <f t="shared" si="33"/>
        <v>1423</v>
      </c>
      <c r="L93" s="12">
        <f t="shared" si="33"/>
        <v>955</v>
      </c>
      <c r="M93" s="12">
        <f t="shared" si="33"/>
        <v>2378</v>
      </c>
      <c r="N93" s="55"/>
      <c r="O93" s="51">
        <f t="shared" si="34"/>
        <v>11.457455770850885</v>
      </c>
      <c r="P93" s="51">
        <f t="shared" si="34"/>
        <v>9.987029831387808</v>
      </c>
      <c r="Q93" s="51">
        <f t="shared" si="34"/>
        <v>10.878447395301327</v>
      </c>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64" customFormat="1" ht="12.75">
      <c r="A94" s="24" t="s">
        <v>1</v>
      </c>
      <c r="B94" s="18">
        <f aca="true" t="shared" si="35" ref="B94:J94">SUM(B90:B93)</f>
        <v>307</v>
      </c>
      <c r="C94" s="19">
        <f t="shared" si="35"/>
        <v>198</v>
      </c>
      <c r="D94" s="20">
        <f t="shared" si="35"/>
        <v>505</v>
      </c>
      <c r="E94" s="19">
        <f t="shared" si="35"/>
        <v>2428</v>
      </c>
      <c r="F94" s="19">
        <f t="shared" si="35"/>
        <v>2313</v>
      </c>
      <c r="G94" s="19">
        <f t="shared" si="35"/>
        <v>4741</v>
      </c>
      <c r="H94" s="18">
        <f t="shared" si="35"/>
        <v>379</v>
      </c>
      <c r="I94" s="19">
        <f t="shared" si="35"/>
        <v>341</v>
      </c>
      <c r="J94" s="20">
        <f t="shared" si="35"/>
        <v>720</v>
      </c>
      <c r="K94" s="19">
        <f t="shared" si="33"/>
        <v>3114</v>
      </c>
      <c r="L94" s="19">
        <f t="shared" si="33"/>
        <v>2852</v>
      </c>
      <c r="M94" s="20">
        <f t="shared" si="33"/>
        <v>5966</v>
      </c>
      <c r="N94" s="59"/>
      <c r="O94" s="63">
        <f t="shared" si="34"/>
        <v>11.224862888482633</v>
      </c>
      <c r="P94" s="57">
        <f t="shared" si="34"/>
        <v>7.885304659498208</v>
      </c>
      <c r="Q94" s="57">
        <f t="shared" si="34"/>
        <v>9.6263820053374</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17" t="s">
        <v>14</v>
      </c>
      <c r="B95" s="11"/>
      <c r="C95" s="12"/>
      <c r="D95" s="13"/>
      <c r="E95" s="12"/>
      <c r="F95" s="12"/>
      <c r="G95" s="12"/>
      <c r="H95" s="11"/>
      <c r="I95" s="12"/>
      <c r="J95" s="13"/>
      <c r="K95" s="12"/>
      <c r="L95" s="12"/>
      <c r="M95" s="12"/>
      <c r="N95" s="55"/>
      <c r="O95" s="51"/>
      <c r="P95" s="51"/>
      <c r="Q95" s="51"/>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212" t="s">
        <v>61</v>
      </c>
      <c r="B96" s="11">
        <v>38</v>
      </c>
      <c r="C96" s="12">
        <v>43</v>
      </c>
      <c r="D96" s="13">
        <v>81</v>
      </c>
      <c r="E96" s="12">
        <v>528</v>
      </c>
      <c r="F96" s="12">
        <v>740</v>
      </c>
      <c r="G96" s="12">
        <v>1268</v>
      </c>
      <c r="H96" s="11">
        <v>34</v>
      </c>
      <c r="I96" s="12">
        <v>50</v>
      </c>
      <c r="J96" s="13">
        <v>84</v>
      </c>
      <c r="K96" s="12">
        <f aca="true" t="shared" si="36" ref="K96:M100">SUM(H96,E96,B96)</f>
        <v>600</v>
      </c>
      <c r="L96" s="12">
        <f t="shared" si="36"/>
        <v>833</v>
      </c>
      <c r="M96" s="12">
        <f t="shared" si="36"/>
        <v>1433</v>
      </c>
      <c r="N96" s="55"/>
      <c r="O96" s="51">
        <f aca="true" t="shared" si="37" ref="O96:O101">B96/(B96+E96)*100</f>
        <v>6.713780918727916</v>
      </c>
      <c r="P96" s="51">
        <f aca="true" t="shared" si="38" ref="P96:P101">C96/(C96+F96)*100</f>
        <v>5.491698595146871</v>
      </c>
      <c r="Q96" s="51">
        <f aca="true" t="shared" si="39" ref="Q96:Q101">D96/(D96+G96)*100</f>
        <v>6.0044477390659745</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37" customFormat="1" ht="12.75">
      <c r="A97" s="212" t="s">
        <v>63</v>
      </c>
      <c r="B97" s="11">
        <v>63</v>
      </c>
      <c r="C97" s="12">
        <v>49</v>
      </c>
      <c r="D97" s="13">
        <v>112</v>
      </c>
      <c r="E97" s="12">
        <v>614</v>
      </c>
      <c r="F97" s="12">
        <v>541</v>
      </c>
      <c r="G97" s="12">
        <v>1155</v>
      </c>
      <c r="H97" s="11">
        <v>78</v>
      </c>
      <c r="I97" s="12">
        <v>63</v>
      </c>
      <c r="J97" s="13">
        <v>141</v>
      </c>
      <c r="K97" s="12">
        <f t="shared" si="36"/>
        <v>755</v>
      </c>
      <c r="L97" s="12">
        <f t="shared" si="36"/>
        <v>653</v>
      </c>
      <c r="M97" s="12">
        <f t="shared" si="36"/>
        <v>1408</v>
      </c>
      <c r="N97" s="55"/>
      <c r="O97" s="51">
        <f t="shared" si="37"/>
        <v>9.30576070901034</v>
      </c>
      <c r="P97" s="51">
        <f t="shared" si="38"/>
        <v>8.305084745762711</v>
      </c>
      <c r="Q97" s="51">
        <f t="shared" si="39"/>
        <v>8.83977900552486</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37" customFormat="1" ht="12.75">
      <c r="A98" s="212" t="s">
        <v>62</v>
      </c>
      <c r="B98" s="11">
        <v>2</v>
      </c>
      <c r="C98" s="12">
        <v>4</v>
      </c>
      <c r="D98" s="13">
        <v>6</v>
      </c>
      <c r="E98" s="12">
        <v>18</v>
      </c>
      <c r="F98" s="12">
        <v>53</v>
      </c>
      <c r="G98" s="12">
        <v>71</v>
      </c>
      <c r="H98" s="11">
        <v>4</v>
      </c>
      <c r="I98" s="12">
        <v>11</v>
      </c>
      <c r="J98" s="13">
        <v>15</v>
      </c>
      <c r="K98" s="12">
        <f t="shared" si="36"/>
        <v>24</v>
      </c>
      <c r="L98" s="12">
        <f t="shared" si="36"/>
        <v>68</v>
      </c>
      <c r="M98" s="12">
        <f t="shared" si="36"/>
        <v>92</v>
      </c>
      <c r="N98" s="55"/>
      <c r="O98" s="51">
        <f t="shared" si="37"/>
        <v>10</v>
      </c>
      <c r="P98" s="51">
        <f t="shared" si="38"/>
        <v>7.017543859649122</v>
      </c>
      <c r="Q98" s="51">
        <f t="shared" si="39"/>
        <v>7.792207792207792</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12" t="s">
        <v>64</v>
      </c>
      <c r="B99" s="38">
        <v>86</v>
      </c>
      <c r="C99" s="39">
        <v>45</v>
      </c>
      <c r="D99" s="40">
        <v>131</v>
      </c>
      <c r="E99" s="39">
        <v>1112</v>
      </c>
      <c r="F99" s="39">
        <v>749</v>
      </c>
      <c r="G99" s="39">
        <v>1861</v>
      </c>
      <c r="H99" s="38">
        <v>137</v>
      </c>
      <c r="I99" s="39">
        <v>81</v>
      </c>
      <c r="J99" s="40">
        <v>218</v>
      </c>
      <c r="K99" s="39">
        <f t="shared" si="36"/>
        <v>1335</v>
      </c>
      <c r="L99" s="39">
        <f t="shared" si="36"/>
        <v>875</v>
      </c>
      <c r="M99" s="39">
        <f t="shared" si="36"/>
        <v>2210</v>
      </c>
      <c r="N99" s="55"/>
      <c r="O99" s="52">
        <f t="shared" si="37"/>
        <v>7.178631051752922</v>
      </c>
      <c r="P99" s="52">
        <f t="shared" si="38"/>
        <v>5.6675062972292185</v>
      </c>
      <c r="Q99" s="52">
        <f t="shared" si="39"/>
        <v>6.576305220883534</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t="s">
        <v>1</v>
      </c>
      <c r="B100" s="44">
        <f aca="true" t="shared" si="40" ref="B100:J100">SUM(B96:B99)</f>
        <v>189</v>
      </c>
      <c r="C100" s="45">
        <f t="shared" si="40"/>
        <v>141</v>
      </c>
      <c r="D100" s="46">
        <f t="shared" si="40"/>
        <v>330</v>
      </c>
      <c r="E100" s="45">
        <f t="shared" si="40"/>
        <v>2272</v>
      </c>
      <c r="F100" s="45">
        <f t="shared" si="40"/>
        <v>2083</v>
      </c>
      <c r="G100" s="45">
        <f t="shared" si="40"/>
        <v>4355</v>
      </c>
      <c r="H100" s="44">
        <f t="shared" si="40"/>
        <v>253</v>
      </c>
      <c r="I100" s="45">
        <f t="shared" si="40"/>
        <v>205</v>
      </c>
      <c r="J100" s="46">
        <f t="shared" si="40"/>
        <v>458</v>
      </c>
      <c r="K100" s="45">
        <f t="shared" si="36"/>
        <v>2714</v>
      </c>
      <c r="L100" s="45">
        <f t="shared" si="36"/>
        <v>2429</v>
      </c>
      <c r="M100" s="45">
        <f t="shared" si="36"/>
        <v>5143</v>
      </c>
      <c r="N100" s="56"/>
      <c r="O100" s="53">
        <f t="shared" si="37"/>
        <v>7.679804957334417</v>
      </c>
      <c r="P100" s="53">
        <f t="shared" si="38"/>
        <v>6.339928057553957</v>
      </c>
      <c r="Q100" s="53">
        <f t="shared" si="39"/>
        <v>7.043756670224119</v>
      </c>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4" t="s">
        <v>17</v>
      </c>
      <c r="B101" s="41">
        <f>SUM(B100,B94)</f>
        <v>496</v>
      </c>
      <c r="C101" s="42">
        <f aca="true" t="shared" si="41" ref="C101:M101">SUM(C100,C94)</f>
        <v>339</v>
      </c>
      <c r="D101" s="43">
        <f t="shared" si="41"/>
        <v>835</v>
      </c>
      <c r="E101" s="42">
        <f t="shared" si="41"/>
        <v>4700</v>
      </c>
      <c r="F101" s="42">
        <f t="shared" si="41"/>
        <v>4396</v>
      </c>
      <c r="G101" s="42">
        <f t="shared" si="41"/>
        <v>9096</v>
      </c>
      <c r="H101" s="41">
        <f t="shared" si="41"/>
        <v>632</v>
      </c>
      <c r="I101" s="42">
        <f t="shared" si="41"/>
        <v>546</v>
      </c>
      <c r="J101" s="43">
        <f t="shared" si="41"/>
        <v>1178</v>
      </c>
      <c r="K101" s="42">
        <f t="shared" si="41"/>
        <v>5828</v>
      </c>
      <c r="L101" s="42">
        <f t="shared" si="41"/>
        <v>5281</v>
      </c>
      <c r="M101" s="42">
        <f t="shared" si="41"/>
        <v>11109</v>
      </c>
      <c r="N101" s="56"/>
      <c r="O101" s="57">
        <f t="shared" si="37"/>
        <v>9.545804464973056</v>
      </c>
      <c r="P101" s="57">
        <f t="shared" si="38"/>
        <v>7.159450897571277</v>
      </c>
      <c r="Q101" s="57">
        <f t="shared" si="39"/>
        <v>8.4080153056087</v>
      </c>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24"/>
      <c r="B102" s="25"/>
      <c r="C102" s="26"/>
      <c r="D102" s="27"/>
      <c r="E102" s="26"/>
      <c r="F102" s="26"/>
      <c r="G102" s="26"/>
      <c r="H102" s="25"/>
      <c r="I102" s="26"/>
      <c r="J102" s="27"/>
      <c r="K102" s="26"/>
      <c r="L102" s="26"/>
      <c r="M102" s="26"/>
      <c r="N102" s="56"/>
      <c r="O102" s="53"/>
      <c r="P102" s="53"/>
      <c r="Q102" s="53"/>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s="17" customFormat="1" ht="12.75">
      <c r="A103" s="28" t="s">
        <v>18</v>
      </c>
      <c r="B103" s="25"/>
      <c r="C103" s="26"/>
      <c r="D103" s="27"/>
      <c r="E103" s="26"/>
      <c r="F103" s="26"/>
      <c r="G103" s="26"/>
      <c r="H103" s="25"/>
      <c r="I103" s="26"/>
      <c r="J103" s="27"/>
      <c r="K103" s="26"/>
      <c r="L103" s="26"/>
      <c r="M103" s="26"/>
      <c r="N103" s="56"/>
      <c r="O103" s="26"/>
      <c r="P103" s="26"/>
      <c r="Q103" s="2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65" s="17" customFormat="1" ht="12.75">
      <c r="A104" s="17" t="s">
        <v>13</v>
      </c>
      <c r="B104" s="25"/>
      <c r="C104" s="26"/>
      <c r="D104" s="27"/>
      <c r="E104" s="26"/>
      <c r="F104" s="26"/>
      <c r="G104" s="26"/>
      <c r="H104" s="25"/>
      <c r="I104" s="26"/>
      <c r="J104" s="27"/>
      <c r="K104" s="26"/>
      <c r="L104" s="26"/>
      <c r="M104" s="26"/>
      <c r="N104" s="56"/>
      <c r="O104" s="26"/>
      <c r="P104" s="26"/>
      <c r="Q104" s="2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row>
    <row r="105" spans="1:65" ht="12.75">
      <c r="A105" s="212" t="s">
        <v>61</v>
      </c>
      <c r="B105" s="11">
        <v>55</v>
      </c>
      <c r="C105" s="12">
        <v>33</v>
      </c>
      <c r="D105" s="13">
        <v>88</v>
      </c>
      <c r="E105" s="12">
        <v>423</v>
      </c>
      <c r="F105" s="12">
        <v>604</v>
      </c>
      <c r="G105" s="12">
        <v>1027</v>
      </c>
      <c r="H105" s="11">
        <v>35</v>
      </c>
      <c r="I105" s="12">
        <v>46</v>
      </c>
      <c r="J105" s="13">
        <v>81</v>
      </c>
      <c r="K105" s="12">
        <f aca="true" t="shared" si="42" ref="K105:M109">SUM(H105,E105,B105)</f>
        <v>513</v>
      </c>
      <c r="L105" s="12">
        <f t="shared" si="42"/>
        <v>683</v>
      </c>
      <c r="M105" s="12">
        <f t="shared" si="42"/>
        <v>1196</v>
      </c>
      <c r="N105" s="55"/>
      <c r="O105" s="51">
        <f aca="true" t="shared" si="43" ref="O105:Q109">B105/(B105+E105)*100</f>
        <v>11.506276150627615</v>
      </c>
      <c r="P105" s="51">
        <f t="shared" si="43"/>
        <v>5.180533751962323</v>
      </c>
      <c r="Q105" s="51">
        <f t="shared" si="43"/>
        <v>7.8923766816143495</v>
      </c>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row>
    <row r="106" spans="1:17" ht="12.75">
      <c r="A106" s="212" t="s">
        <v>63</v>
      </c>
      <c r="B106" s="11">
        <v>120</v>
      </c>
      <c r="C106" s="12">
        <v>72</v>
      </c>
      <c r="D106" s="13">
        <v>192</v>
      </c>
      <c r="E106" s="12">
        <v>619</v>
      </c>
      <c r="F106" s="12">
        <v>547</v>
      </c>
      <c r="G106" s="12">
        <v>1166</v>
      </c>
      <c r="H106" s="11">
        <v>64</v>
      </c>
      <c r="I106" s="12">
        <v>65</v>
      </c>
      <c r="J106" s="13">
        <v>129</v>
      </c>
      <c r="K106" s="12">
        <f t="shared" si="42"/>
        <v>803</v>
      </c>
      <c r="L106" s="12">
        <f t="shared" si="42"/>
        <v>684</v>
      </c>
      <c r="M106" s="12">
        <f t="shared" si="42"/>
        <v>1487</v>
      </c>
      <c r="N106" s="55"/>
      <c r="O106" s="51">
        <f t="shared" si="43"/>
        <v>16.23815967523681</v>
      </c>
      <c r="P106" s="51">
        <f t="shared" si="43"/>
        <v>11.631663974151857</v>
      </c>
      <c r="Q106" s="51">
        <f t="shared" si="43"/>
        <v>14.138438880706921</v>
      </c>
    </row>
    <row r="107" spans="1:17" ht="12.75">
      <c r="A107" s="212" t="s">
        <v>62</v>
      </c>
      <c r="B107" s="11">
        <v>4</v>
      </c>
      <c r="C107" s="12">
        <v>12</v>
      </c>
      <c r="D107" s="13">
        <v>16</v>
      </c>
      <c r="E107" s="12">
        <v>27</v>
      </c>
      <c r="F107" s="12">
        <v>60</v>
      </c>
      <c r="G107" s="12">
        <v>87</v>
      </c>
      <c r="H107" s="11">
        <v>7</v>
      </c>
      <c r="I107" s="12">
        <v>23</v>
      </c>
      <c r="J107" s="13">
        <v>30</v>
      </c>
      <c r="K107" s="12">
        <f t="shared" si="42"/>
        <v>38</v>
      </c>
      <c r="L107" s="12">
        <f t="shared" si="42"/>
        <v>95</v>
      </c>
      <c r="M107" s="12">
        <f t="shared" si="42"/>
        <v>133</v>
      </c>
      <c r="N107" s="55"/>
      <c r="O107" s="51">
        <f t="shared" si="43"/>
        <v>12.903225806451612</v>
      </c>
      <c r="P107" s="51">
        <f t="shared" si="43"/>
        <v>16.666666666666664</v>
      </c>
      <c r="Q107" s="51">
        <f t="shared" si="43"/>
        <v>15.53398058252427</v>
      </c>
    </row>
    <row r="108" spans="1:17" ht="12.75">
      <c r="A108" s="212" t="s">
        <v>64</v>
      </c>
      <c r="B108" s="11">
        <v>86</v>
      </c>
      <c r="C108" s="12">
        <v>59</v>
      </c>
      <c r="D108" s="13">
        <v>145</v>
      </c>
      <c r="E108" s="12">
        <v>960</v>
      </c>
      <c r="F108" s="12">
        <v>773</v>
      </c>
      <c r="G108" s="12">
        <v>1733</v>
      </c>
      <c r="H108" s="11">
        <v>108</v>
      </c>
      <c r="I108" s="12">
        <v>73</v>
      </c>
      <c r="J108" s="13">
        <v>181</v>
      </c>
      <c r="K108" s="12">
        <f t="shared" si="42"/>
        <v>1154</v>
      </c>
      <c r="L108" s="12">
        <f t="shared" si="42"/>
        <v>905</v>
      </c>
      <c r="M108" s="12">
        <f t="shared" si="42"/>
        <v>2059</v>
      </c>
      <c r="N108" s="55"/>
      <c r="O108" s="51">
        <f t="shared" si="43"/>
        <v>8.221797323135755</v>
      </c>
      <c r="P108" s="51">
        <f t="shared" si="43"/>
        <v>7.091346153846153</v>
      </c>
      <c r="Q108" s="51">
        <f t="shared" si="43"/>
        <v>7.7209797657082</v>
      </c>
    </row>
    <row r="109" spans="1:65" s="24" customFormat="1" ht="12.75">
      <c r="A109" s="24" t="s">
        <v>1</v>
      </c>
      <c r="B109" s="18">
        <f aca="true" t="shared" si="44" ref="B109:J109">SUM(B105:B108)</f>
        <v>265</v>
      </c>
      <c r="C109" s="19">
        <f t="shared" si="44"/>
        <v>176</v>
      </c>
      <c r="D109" s="20">
        <f t="shared" si="44"/>
        <v>441</v>
      </c>
      <c r="E109" s="19">
        <f t="shared" si="44"/>
        <v>2029</v>
      </c>
      <c r="F109" s="19">
        <f t="shared" si="44"/>
        <v>1984</v>
      </c>
      <c r="G109" s="19">
        <f t="shared" si="44"/>
        <v>4013</v>
      </c>
      <c r="H109" s="18">
        <f t="shared" si="44"/>
        <v>214</v>
      </c>
      <c r="I109" s="19">
        <f t="shared" si="44"/>
        <v>207</v>
      </c>
      <c r="J109" s="20">
        <f t="shared" si="44"/>
        <v>421</v>
      </c>
      <c r="K109" s="19">
        <f t="shared" si="42"/>
        <v>2508</v>
      </c>
      <c r="L109" s="19">
        <f t="shared" si="42"/>
        <v>2367</v>
      </c>
      <c r="M109" s="20">
        <f t="shared" si="42"/>
        <v>4875</v>
      </c>
      <c r="N109" s="59"/>
      <c r="O109" s="63">
        <f t="shared" si="43"/>
        <v>11.551874455100261</v>
      </c>
      <c r="P109" s="57">
        <f t="shared" si="43"/>
        <v>8.148148148148149</v>
      </c>
      <c r="Q109" s="57">
        <f t="shared" si="43"/>
        <v>9.901212393354289</v>
      </c>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row>
    <row r="110" spans="1:17" ht="12.75">
      <c r="A110" s="17" t="s">
        <v>14</v>
      </c>
      <c r="B110" s="65"/>
      <c r="C110" s="3"/>
      <c r="D110" s="66"/>
      <c r="H110" s="65"/>
      <c r="I110" s="3"/>
      <c r="J110" s="66"/>
      <c r="K110" s="65"/>
      <c r="L110" s="3"/>
      <c r="M110" s="66"/>
      <c r="N110" s="55"/>
      <c r="O110" s="51"/>
      <c r="P110" s="51"/>
      <c r="Q110" s="51"/>
    </row>
    <row r="111" spans="1:65" ht="12.75">
      <c r="A111" s="212" t="s">
        <v>61</v>
      </c>
      <c r="B111" s="11">
        <v>7</v>
      </c>
      <c r="C111" s="12">
        <v>9</v>
      </c>
      <c r="D111" s="13">
        <v>16</v>
      </c>
      <c r="E111" s="12">
        <v>354</v>
      </c>
      <c r="F111" s="12">
        <v>561</v>
      </c>
      <c r="G111" s="12">
        <v>915</v>
      </c>
      <c r="H111" s="11">
        <v>23</v>
      </c>
      <c r="I111" s="12">
        <v>29</v>
      </c>
      <c r="J111" s="13">
        <v>52</v>
      </c>
      <c r="K111" s="12">
        <f aca="true" t="shared" si="45" ref="K111:M115">SUM(H111,E111,B111)</f>
        <v>384</v>
      </c>
      <c r="L111" s="12">
        <f t="shared" si="45"/>
        <v>599</v>
      </c>
      <c r="M111" s="12">
        <f t="shared" si="45"/>
        <v>983</v>
      </c>
      <c r="N111" s="55"/>
      <c r="O111" s="51">
        <f aca="true" t="shared" si="46" ref="O111:O117">B111/(B111+E111)*100</f>
        <v>1.9390581717451523</v>
      </c>
      <c r="P111" s="51">
        <f aca="true" t="shared" si="47" ref="P111:P117">C111/(C111+F111)*100</f>
        <v>1.5789473684210527</v>
      </c>
      <c r="Q111" s="51">
        <f aca="true" t="shared" si="48" ref="Q111:Q117">D111/(D111+G111)*100</f>
        <v>1.7185821697099892</v>
      </c>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row>
    <row r="112" spans="1:17" s="3" customFormat="1" ht="12.75">
      <c r="A112" s="212" t="s">
        <v>63</v>
      </c>
      <c r="B112" s="11">
        <v>27</v>
      </c>
      <c r="C112" s="12">
        <v>18</v>
      </c>
      <c r="D112" s="13">
        <v>45</v>
      </c>
      <c r="E112" s="12">
        <v>529</v>
      </c>
      <c r="F112" s="12">
        <v>496</v>
      </c>
      <c r="G112" s="12">
        <v>1025</v>
      </c>
      <c r="H112" s="11">
        <v>7</v>
      </c>
      <c r="I112" s="12">
        <v>14</v>
      </c>
      <c r="J112" s="13">
        <v>21</v>
      </c>
      <c r="K112" s="12">
        <f t="shared" si="45"/>
        <v>563</v>
      </c>
      <c r="L112" s="12">
        <f t="shared" si="45"/>
        <v>528</v>
      </c>
      <c r="M112" s="12">
        <f t="shared" si="45"/>
        <v>1091</v>
      </c>
      <c r="N112" s="55"/>
      <c r="O112" s="51">
        <f t="shared" si="46"/>
        <v>4.856115107913669</v>
      </c>
      <c r="P112" s="51">
        <f t="shared" si="47"/>
        <v>3.501945525291829</v>
      </c>
      <c r="Q112" s="51">
        <f t="shared" si="48"/>
        <v>4.205607476635514</v>
      </c>
    </row>
    <row r="113" spans="1:17" s="3" customFormat="1" ht="12.75">
      <c r="A113" s="212" t="s">
        <v>62</v>
      </c>
      <c r="B113" s="11">
        <v>2</v>
      </c>
      <c r="C113" s="12">
        <v>2</v>
      </c>
      <c r="D113" s="13">
        <v>4</v>
      </c>
      <c r="E113" s="12">
        <v>25</v>
      </c>
      <c r="F113" s="12">
        <v>67</v>
      </c>
      <c r="G113" s="12">
        <v>92</v>
      </c>
      <c r="H113" s="11">
        <v>4</v>
      </c>
      <c r="I113" s="12">
        <v>6</v>
      </c>
      <c r="J113" s="13">
        <v>10</v>
      </c>
      <c r="K113" s="12">
        <f t="shared" si="45"/>
        <v>31</v>
      </c>
      <c r="L113" s="12">
        <f t="shared" si="45"/>
        <v>75</v>
      </c>
      <c r="M113" s="12">
        <f t="shared" si="45"/>
        <v>106</v>
      </c>
      <c r="N113" s="55"/>
      <c r="O113" s="51">
        <f t="shared" si="46"/>
        <v>7.4074074074074066</v>
      </c>
      <c r="P113" s="51">
        <f t="shared" si="47"/>
        <v>2.898550724637681</v>
      </c>
      <c r="Q113" s="51">
        <f t="shared" si="48"/>
        <v>4.166666666666666</v>
      </c>
    </row>
    <row r="114" spans="1:17" ht="12.75">
      <c r="A114" s="212" t="s">
        <v>64</v>
      </c>
      <c r="B114" s="38">
        <v>52</v>
      </c>
      <c r="C114" s="39">
        <v>33</v>
      </c>
      <c r="D114" s="40">
        <v>85</v>
      </c>
      <c r="E114" s="39">
        <v>957</v>
      </c>
      <c r="F114" s="39">
        <v>650</v>
      </c>
      <c r="G114" s="39">
        <v>1607</v>
      </c>
      <c r="H114" s="38">
        <v>8</v>
      </c>
      <c r="I114" s="39">
        <v>7</v>
      </c>
      <c r="J114" s="40">
        <v>15</v>
      </c>
      <c r="K114" s="39">
        <f t="shared" si="45"/>
        <v>1017</v>
      </c>
      <c r="L114" s="39">
        <f t="shared" si="45"/>
        <v>690</v>
      </c>
      <c r="M114" s="39">
        <f t="shared" si="45"/>
        <v>1707</v>
      </c>
      <c r="N114" s="55"/>
      <c r="O114" s="52">
        <f t="shared" si="46"/>
        <v>5.153617443012884</v>
      </c>
      <c r="P114" s="52">
        <f t="shared" si="47"/>
        <v>4.831625183016105</v>
      </c>
      <c r="Q114" s="52">
        <f t="shared" si="48"/>
        <v>5.0236406619385345</v>
      </c>
    </row>
    <row r="115" spans="1:17" s="1" customFormat="1" ht="12.75">
      <c r="A115" s="24" t="s">
        <v>1</v>
      </c>
      <c r="B115" s="41">
        <f aca="true" t="shared" si="49" ref="B115:J115">SUM(B111:B114)</f>
        <v>88</v>
      </c>
      <c r="C115" s="42">
        <f t="shared" si="49"/>
        <v>62</v>
      </c>
      <c r="D115" s="43">
        <f t="shared" si="49"/>
        <v>150</v>
      </c>
      <c r="E115" s="42">
        <f t="shared" si="49"/>
        <v>1865</v>
      </c>
      <c r="F115" s="42">
        <f t="shared" si="49"/>
        <v>1774</v>
      </c>
      <c r="G115" s="42">
        <f t="shared" si="49"/>
        <v>3639</v>
      </c>
      <c r="H115" s="41">
        <f t="shared" si="49"/>
        <v>42</v>
      </c>
      <c r="I115" s="42">
        <f t="shared" si="49"/>
        <v>56</v>
      </c>
      <c r="J115" s="43">
        <f t="shared" si="49"/>
        <v>98</v>
      </c>
      <c r="K115" s="42">
        <f t="shared" si="45"/>
        <v>1995</v>
      </c>
      <c r="L115" s="42">
        <f t="shared" si="45"/>
        <v>1892</v>
      </c>
      <c r="M115" s="42">
        <f t="shared" si="45"/>
        <v>3887</v>
      </c>
      <c r="N115" s="56"/>
      <c r="O115" s="57">
        <f t="shared" si="46"/>
        <v>4.505888376856118</v>
      </c>
      <c r="P115" s="57">
        <f t="shared" si="47"/>
        <v>3.376906318082789</v>
      </c>
      <c r="Q115" s="57">
        <f t="shared" si="48"/>
        <v>3.95882818685669</v>
      </c>
    </row>
    <row r="116" spans="1:17" s="1" customFormat="1" ht="12.75">
      <c r="A116" s="29" t="s">
        <v>19</v>
      </c>
      <c r="B116" s="18">
        <f>SUM(B115,B109)</f>
        <v>353</v>
      </c>
      <c r="C116" s="19">
        <f aca="true" t="shared" si="50" ref="C116:M116">SUM(C115,C109)</f>
        <v>238</v>
      </c>
      <c r="D116" s="20">
        <f t="shared" si="50"/>
        <v>591</v>
      </c>
      <c r="E116" s="19">
        <f t="shared" si="50"/>
        <v>3894</v>
      </c>
      <c r="F116" s="19">
        <f t="shared" si="50"/>
        <v>3758</v>
      </c>
      <c r="G116" s="19">
        <f t="shared" si="50"/>
        <v>7652</v>
      </c>
      <c r="H116" s="18">
        <f t="shared" si="50"/>
        <v>256</v>
      </c>
      <c r="I116" s="19">
        <f t="shared" si="50"/>
        <v>263</v>
      </c>
      <c r="J116" s="20">
        <f t="shared" si="50"/>
        <v>519</v>
      </c>
      <c r="K116" s="19">
        <f t="shared" si="50"/>
        <v>4503</v>
      </c>
      <c r="L116" s="19">
        <f t="shared" si="50"/>
        <v>4259</v>
      </c>
      <c r="M116" s="19">
        <f t="shared" si="50"/>
        <v>8762</v>
      </c>
      <c r="N116" s="56"/>
      <c r="O116" s="57">
        <f t="shared" si="46"/>
        <v>8.31174947021427</v>
      </c>
      <c r="P116" s="57">
        <f t="shared" si="47"/>
        <v>5.955955955955956</v>
      </c>
      <c r="Q116" s="57">
        <f t="shared" si="48"/>
        <v>7.169719762222491</v>
      </c>
    </row>
    <row r="117" spans="1:17" s="210" customFormat="1" ht="16.5" customHeight="1">
      <c r="A117" s="204" t="s">
        <v>20</v>
      </c>
      <c r="B117" s="205">
        <f>SUM(B116,B101,B86)</f>
        <v>1207</v>
      </c>
      <c r="C117" s="206">
        <f aca="true" t="shared" si="51" ref="C117:M117">SUM(C116,C101,C86)</f>
        <v>806</v>
      </c>
      <c r="D117" s="207">
        <f t="shared" si="51"/>
        <v>2013</v>
      </c>
      <c r="E117" s="206">
        <f t="shared" si="51"/>
        <v>13667</v>
      </c>
      <c r="F117" s="206">
        <f t="shared" si="51"/>
        <v>12969</v>
      </c>
      <c r="G117" s="206">
        <f t="shared" si="51"/>
        <v>26636</v>
      </c>
      <c r="H117" s="205">
        <f t="shared" si="51"/>
        <v>1717</v>
      </c>
      <c r="I117" s="206">
        <f t="shared" si="51"/>
        <v>1370</v>
      </c>
      <c r="J117" s="207">
        <f t="shared" si="51"/>
        <v>3087</v>
      </c>
      <c r="K117" s="206">
        <f t="shared" si="51"/>
        <v>16591</v>
      </c>
      <c r="L117" s="206">
        <f t="shared" si="51"/>
        <v>15145</v>
      </c>
      <c r="M117" s="206">
        <f t="shared" si="51"/>
        <v>31736</v>
      </c>
      <c r="N117" s="208"/>
      <c r="O117" s="209">
        <f t="shared" si="46"/>
        <v>8.114831249159607</v>
      </c>
      <c r="P117" s="209">
        <f t="shared" si="47"/>
        <v>5.8511796733212345</v>
      </c>
      <c r="Q117" s="209">
        <f t="shared" si="48"/>
        <v>7.0264232608468005</v>
      </c>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2.75">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spans="1:13" s="30" customFormat="1" ht="18.75" customHeight="1">
      <c r="A131" s="24"/>
      <c r="B131" s="26"/>
      <c r="C131" s="26"/>
      <c r="D131" s="26"/>
      <c r="E131" s="26"/>
      <c r="F131" s="26"/>
      <c r="G131" s="26"/>
      <c r="H131" s="26"/>
      <c r="I131" s="26"/>
      <c r="J131" s="26"/>
      <c r="K131" s="26"/>
      <c r="L131" s="26"/>
      <c r="M131" s="26"/>
    </row>
    <row r="132" spans="1:13" s="30" customFormat="1" ht="12.75">
      <c r="A132" s="24"/>
      <c r="B132" s="26"/>
      <c r="C132" s="26"/>
      <c r="D132" s="26"/>
      <c r="E132" s="26"/>
      <c r="F132" s="26"/>
      <c r="G132" s="26"/>
      <c r="H132" s="26"/>
      <c r="I132" s="26"/>
      <c r="J132" s="26"/>
      <c r="K132" s="26"/>
      <c r="L132" s="26"/>
      <c r="M132" s="26"/>
    </row>
    <row r="133" ht="12.75">
      <c r="A133" s="30" t="s">
        <v>72</v>
      </c>
    </row>
    <row r="134" spans="1:17" ht="12.75">
      <c r="A134" s="223" t="s">
        <v>5</v>
      </c>
      <c r="B134" s="223"/>
      <c r="C134" s="223"/>
      <c r="D134" s="223"/>
      <c r="E134" s="223"/>
      <c r="F134" s="223"/>
      <c r="G134" s="223"/>
      <c r="H134" s="223"/>
      <c r="I134" s="223"/>
      <c r="J134" s="223"/>
      <c r="K134" s="223"/>
      <c r="L134" s="223"/>
      <c r="M134" s="223"/>
      <c r="N134" s="223"/>
      <c r="O134" s="223"/>
      <c r="P134" s="223"/>
      <c r="Q134" s="223"/>
    </row>
    <row r="135" spans="1:17" ht="12.75">
      <c r="A135" s="223" t="s">
        <v>25</v>
      </c>
      <c r="B135" s="223"/>
      <c r="C135" s="223"/>
      <c r="D135" s="223"/>
      <c r="E135" s="223"/>
      <c r="F135" s="223"/>
      <c r="G135" s="223"/>
      <c r="H135" s="223"/>
      <c r="I135" s="223"/>
      <c r="J135" s="223"/>
      <c r="K135" s="223"/>
      <c r="L135" s="223"/>
      <c r="M135" s="223"/>
      <c r="N135" s="223"/>
      <c r="O135" s="223"/>
      <c r="P135" s="223"/>
      <c r="Q135" s="223"/>
    </row>
    <row r="136" spans="1:17" ht="12.75">
      <c r="A136" s="239" t="s">
        <v>27</v>
      </c>
      <c r="B136" s="239"/>
      <c r="C136" s="239"/>
      <c r="D136" s="239"/>
      <c r="E136" s="239"/>
      <c r="F136" s="239"/>
      <c r="G136" s="239"/>
      <c r="H136" s="239"/>
      <c r="I136" s="239"/>
      <c r="J136" s="239"/>
      <c r="K136" s="239"/>
      <c r="L136" s="239"/>
      <c r="M136" s="239"/>
      <c r="N136" s="239"/>
      <c r="O136" s="239"/>
      <c r="P136" s="239"/>
      <c r="Q136" s="239"/>
    </row>
    <row r="137" ht="12.75">
      <c r="A137" s="1"/>
    </row>
    <row r="138" spans="1:17" ht="12.75">
      <c r="A138" s="223" t="s">
        <v>22</v>
      </c>
      <c r="B138" s="223"/>
      <c r="C138" s="223"/>
      <c r="D138" s="223"/>
      <c r="E138" s="223"/>
      <c r="F138" s="223"/>
      <c r="G138" s="223"/>
      <c r="H138" s="223"/>
      <c r="I138" s="223"/>
      <c r="J138" s="223"/>
      <c r="K138" s="223"/>
      <c r="L138" s="223"/>
      <c r="M138" s="223"/>
      <c r="N138" s="223"/>
      <c r="O138" s="223"/>
      <c r="P138" s="223"/>
      <c r="Q138" s="223"/>
    </row>
    <row r="139" ht="13.5" thickBot="1"/>
    <row r="140" spans="1:17" ht="13.5" customHeight="1">
      <c r="A140" s="4"/>
      <c r="B140" s="241" t="s">
        <v>2</v>
      </c>
      <c r="C140" s="240"/>
      <c r="D140" s="242"/>
      <c r="E140" s="240" t="s">
        <v>3</v>
      </c>
      <c r="F140" s="240"/>
      <c r="G140" s="240"/>
      <c r="H140" s="243" t="s">
        <v>7</v>
      </c>
      <c r="I140" s="244"/>
      <c r="J140" s="245"/>
      <c r="K140" s="240" t="s">
        <v>1</v>
      </c>
      <c r="L140" s="240"/>
      <c r="M140" s="240"/>
      <c r="N140" s="54"/>
      <c r="O140" s="240" t="s">
        <v>53</v>
      </c>
      <c r="P140" s="240"/>
      <c r="Q140" s="240"/>
    </row>
    <row r="141" spans="1:17" ht="12.75">
      <c r="A141" s="5"/>
      <c r="B141" s="6" t="s">
        <v>8</v>
      </c>
      <c r="C141" s="7" t="s">
        <v>0</v>
      </c>
      <c r="D141" s="8" t="s">
        <v>9</v>
      </c>
      <c r="E141" s="7" t="s">
        <v>8</v>
      </c>
      <c r="F141" s="7" t="s">
        <v>0</v>
      </c>
      <c r="G141" s="7" t="s">
        <v>9</v>
      </c>
      <c r="H141" s="6" t="s">
        <v>8</v>
      </c>
      <c r="I141" s="7" t="s">
        <v>0</v>
      </c>
      <c r="J141" s="8" t="s">
        <v>9</v>
      </c>
      <c r="K141" s="7" t="s">
        <v>8</v>
      </c>
      <c r="L141" s="7" t="s">
        <v>0</v>
      </c>
      <c r="M141" s="7" t="s">
        <v>9</v>
      </c>
      <c r="N141" s="55"/>
      <c r="O141" s="7" t="s">
        <v>8</v>
      </c>
      <c r="P141" s="7" t="s">
        <v>0</v>
      </c>
      <c r="Q141" s="7" t="s">
        <v>9</v>
      </c>
    </row>
    <row r="142" spans="1:17" s="30" customFormat="1" ht="12.75">
      <c r="A142" s="17" t="s">
        <v>10</v>
      </c>
      <c r="B142" s="48"/>
      <c r="C142" s="35"/>
      <c r="D142" s="49"/>
      <c r="E142" s="35"/>
      <c r="F142" s="35"/>
      <c r="G142" s="35"/>
      <c r="H142" s="48"/>
      <c r="I142" s="35"/>
      <c r="J142" s="49"/>
      <c r="K142" s="35"/>
      <c r="L142" s="35"/>
      <c r="M142" s="35"/>
      <c r="N142" s="56"/>
      <c r="O142" s="10"/>
      <c r="P142" s="10"/>
      <c r="Q142" s="10"/>
    </row>
    <row r="143" spans="1:17" s="30" customFormat="1" ht="12.75">
      <c r="A143" s="28" t="s">
        <v>13</v>
      </c>
      <c r="B143" s="48"/>
      <c r="C143" s="35"/>
      <c r="D143" s="49"/>
      <c r="E143" s="35"/>
      <c r="F143" s="35"/>
      <c r="G143" s="35"/>
      <c r="H143" s="48"/>
      <c r="I143" s="35"/>
      <c r="J143" s="49"/>
      <c r="K143" s="35"/>
      <c r="L143" s="35"/>
      <c r="M143" s="35"/>
      <c r="N143" s="56"/>
      <c r="O143" s="197"/>
      <c r="P143" s="197"/>
      <c r="Q143" s="197"/>
    </row>
    <row r="144" spans="1:17" ht="12.75">
      <c r="A144" s="71" t="s">
        <v>11</v>
      </c>
      <c r="B144" s="11">
        <f>SUM(B79,B12)</f>
        <v>1019</v>
      </c>
      <c r="C144" s="12">
        <f aca="true" t="shared" si="52" ref="C144:M144">SUM(C79,C12)</f>
        <v>664</v>
      </c>
      <c r="D144" s="13">
        <f t="shared" si="52"/>
        <v>1683</v>
      </c>
      <c r="E144" s="12">
        <f t="shared" si="52"/>
        <v>30357</v>
      </c>
      <c r="F144" s="12">
        <f t="shared" si="52"/>
        <v>30922</v>
      </c>
      <c r="G144" s="12">
        <f t="shared" si="52"/>
        <v>61279</v>
      </c>
      <c r="H144" s="11">
        <f t="shared" si="52"/>
        <v>385</v>
      </c>
      <c r="I144" s="12">
        <f t="shared" si="52"/>
        <v>345</v>
      </c>
      <c r="J144" s="13">
        <f t="shared" si="52"/>
        <v>730</v>
      </c>
      <c r="K144" s="12">
        <f t="shared" si="52"/>
        <v>31761</v>
      </c>
      <c r="L144" s="12">
        <f t="shared" si="52"/>
        <v>31931</v>
      </c>
      <c r="M144" s="12">
        <f t="shared" si="52"/>
        <v>63692</v>
      </c>
      <c r="N144" s="55"/>
      <c r="O144" s="51">
        <f aca="true" t="shared" si="53" ref="O144:Q146">B144/(B144+E144)*100</f>
        <v>3.247705252422234</v>
      </c>
      <c r="P144" s="51">
        <f t="shared" si="53"/>
        <v>2.1021971759640348</v>
      </c>
      <c r="Q144" s="51">
        <f t="shared" si="53"/>
        <v>2.6730408818017217</v>
      </c>
    </row>
    <row r="145" spans="1:17" ht="12.75">
      <c r="A145" s="71" t="s">
        <v>12</v>
      </c>
      <c r="B145" s="38">
        <f aca="true" t="shared" si="54" ref="B145:M145">SUM(B80,B13)</f>
        <v>75</v>
      </c>
      <c r="C145" s="39">
        <f t="shared" si="54"/>
        <v>39</v>
      </c>
      <c r="D145" s="40">
        <f t="shared" si="54"/>
        <v>114</v>
      </c>
      <c r="E145" s="39">
        <f t="shared" si="54"/>
        <v>4840</v>
      </c>
      <c r="F145" s="39">
        <f t="shared" si="54"/>
        <v>3879</v>
      </c>
      <c r="G145" s="39">
        <f t="shared" si="54"/>
        <v>8719</v>
      </c>
      <c r="H145" s="38">
        <f t="shared" si="54"/>
        <v>306</v>
      </c>
      <c r="I145" s="39">
        <f t="shared" si="54"/>
        <v>184</v>
      </c>
      <c r="J145" s="40">
        <f t="shared" si="54"/>
        <v>490</v>
      </c>
      <c r="K145" s="39">
        <f t="shared" si="54"/>
        <v>5221</v>
      </c>
      <c r="L145" s="39">
        <f t="shared" si="54"/>
        <v>4102</v>
      </c>
      <c r="M145" s="39">
        <f t="shared" si="54"/>
        <v>9323</v>
      </c>
      <c r="N145" s="55"/>
      <c r="O145" s="52">
        <f t="shared" si="53"/>
        <v>1.5259409969481181</v>
      </c>
      <c r="P145" s="52">
        <f t="shared" si="53"/>
        <v>0.9954058192955589</v>
      </c>
      <c r="Q145" s="52">
        <f t="shared" si="53"/>
        <v>1.2906147401788746</v>
      </c>
    </row>
    <row r="146" spans="1:17" s="1" customFormat="1" ht="12.75">
      <c r="A146" s="24" t="s">
        <v>23</v>
      </c>
      <c r="B146" s="41">
        <f aca="true" t="shared" si="55" ref="B146:M146">SUM(B81,B14)</f>
        <v>1094</v>
      </c>
      <c r="C146" s="42">
        <f t="shared" si="55"/>
        <v>703</v>
      </c>
      <c r="D146" s="43">
        <f t="shared" si="55"/>
        <v>1797</v>
      </c>
      <c r="E146" s="42">
        <f t="shared" si="55"/>
        <v>35197</v>
      </c>
      <c r="F146" s="42">
        <f t="shared" si="55"/>
        <v>34801</v>
      </c>
      <c r="G146" s="42">
        <f t="shared" si="55"/>
        <v>69998</v>
      </c>
      <c r="H146" s="41">
        <f t="shared" si="55"/>
        <v>691</v>
      </c>
      <c r="I146" s="42">
        <f t="shared" si="55"/>
        <v>529</v>
      </c>
      <c r="J146" s="43">
        <f t="shared" si="55"/>
        <v>1220</v>
      </c>
      <c r="K146" s="42">
        <f t="shared" si="55"/>
        <v>36982</v>
      </c>
      <c r="L146" s="42">
        <f>SUM(L81,L14)</f>
        <v>36033</v>
      </c>
      <c r="M146" s="42">
        <f t="shared" si="55"/>
        <v>73015</v>
      </c>
      <c r="N146" s="56"/>
      <c r="O146" s="57">
        <f t="shared" si="53"/>
        <v>3.0145215067096527</v>
      </c>
      <c r="P146" s="57">
        <f t="shared" si="53"/>
        <v>1.9800585849481749</v>
      </c>
      <c r="Q146" s="57">
        <f t="shared" si="53"/>
        <v>2.5029598161431856</v>
      </c>
    </row>
    <row r="147" spans="1:17" s="1" customFormat="1" ht="12.75">
      <c r="A147" s="28" t="s">
        <v>14</v>
      </c>
      <c r="B147" s="25"/>
      <c r="C147" s="26"/>
      <c r="D147" s="27"/>
      <c r="E147" s="26"/>
      <c r="F147" s="26"/>
      <c r="G147" s="26"/>
      <c r="H147" s="25"/>
      <c r="I147" s="26"/>
      <c r="J147" s="27"/>
      <c r="K147" s="26"/>
      <c r="L147" s="26"/>
      <c r="M147" s="26"/>
      <c r="N147" s="56"/>
      <c r="O147" s="53"/>
      <c r="P147" s="53"/>
      <c r="Q147" s="53"/>
    </row>
    <row r="148" spans="1:17" ht="12.75">
      <c r="A148" s="71" t="s">
        <v>14</v>
      </c>
      <c r="B148" s="11">
        <f aca="true" t="shared" si="56" ref="B148:M148">SUM(B83,B16)</f>
        <v>687</v>
      </c>
      <c r="C148" s="12">
        <f t="shared" si="56"/>
        <v>441</v>
      </c>
      <c r="D148" s="13">
        <f t="shared" si="56"/>
        <v>1128</v>
      </c>
      <c r="E148" s="12">
        <f t="shared" si="56"/>
        <v>28516</v>
      </c>
      <c r="F148" s="12">
        <f t="shared" si="56"/>
        <v>29005</v>
      </c>
      <c r="G148" s="12">
        <f t="shared" si="56"/>
        <v>57521</v>
      </c>
      <c r="H148" s="11">
        <f t="shared" si="56"/>
        <v>202</v>
      </c>
      <c r="I148" s="12">
        <f t="shared" si="56"/>
        <v>169</v>
      </c>
      <c r="J148" s="13">
        <f t="shared" si="56"/>
        <v>371</v>
      </c>
      <c r="K148" s="12">
        <f t="shared" si="56"/>
        <v>29405</v>
      </c>
      <c r="L148" s="12">
        <f t="shared" si="56"/>
        <v>29615</v>
      </c>
      <c r="M148" s="12">
        <f t="shared" si="56"/>
        <v>59020</v>
      </c>
      <c r="N148" s="55"/>
      <c r="O148" s="51">
        <f aca="true" t="shared" si="57" ref="O148:Q151">B148/(B148+E148)*100</f>
        <v>2.3524980310242096</v>
      </c>
      <c r="P148" s="51">
        <f t="shared" si="57"/>
        <v>1.4976567275691097</v>
      </c>
      <c r="Q148" s="51">
        <f t="shared" si="57"/>
        <v>1.9233064502378556</v>
      </c>
    </row>
    <row r="149" spans="1:17" ht="12.75">
      <c r="A149" s="73" t="s">
        <v>43</v>
      </c>
      <c r="B149" s="38">
        <f aca="true" t="shared" si="58" ref="B149:M149">SUM(B84,B17)</f>
        <v>269</v>
      </c>
      <c r="C149" s="39">
        <f t="shared" si="58"/>
        <v>142</v>
      </c>
      <c r="D149" s="40">
        <f t="shared" si="58"/>
        <v>411</v>
      </c>
      <c r="E149" s="39">
        <f t="shared" si="58"/>
        <v>6329</v>
      </c>
      <c r="F149" s="39">
        <f t="shared" si="58"/>
        <v>4793</v>
      </c>
      <c r="G149" s="39">
        <f t="shared" si="58"/>
        <v>11122</v>
      </c>
      <c r="H149" s="38">
        <f t="shared" si="58"/>
        <v>217</v>
      </c>
      <c r="I149" s="39">
        <f t="shared" si="58"/>
        <v>132</v>
      </c>
      <c r="J149" s="40">
        <f t="shared" si="58"/>
        <v>349</v>
      </c>
      <c r="K149" s="39">
        <f t="shared" si="58"/>
        <v>6815</v>
      </c>
      <c r="L149" s="39">
        <f t="shared" si="58"/>
        <v>5067</v>
      </c>
      <c r="M149" s="39">
        <f t="shared" si="58"/>
        <v>11882</v>
      </c>
      <c r="N149" s="55"/>
      <c r="O149" s="52">
        <f t="shared" si="57"/>
        <v>4.076993028190361</v>
      </c>
      <c r="P149" s="52">
        <f t="shared" si="57"/>
        <v>2.877406281661601</v>
      </c>
      <c r="Q149" s="52">
        <f t="shared" si="57"/>
        <v>3.5636868117575653</v>
      </c>
    </row>
    <row r="150" spans="1:17" s="1" customFormat="1" ht="12.75">
      <c r="A150" s="24" t="s">
        <v>24</v>
      </c>
      <c r="B150" s="44">
        <f aca="true" t="shared" si="59" ref="B150:M150">SUM(B85,B18)</f>
        <v>956</v>
      </c>
      <c r="C150" s="45">
        <f t="shared" si="59"/>
        <v>583</v>
      </c>
      <c r="D150" s="46">
        <f t="shared" si="59"/>
        <v>1539</v>
      </c>
      <c r="E150" s="45">
        <f t="shared" si="59"/>
        <v>34845</v>
      </c>
      <c r="F150" s="45">
        <f t="shared" si="59"/>
        <v>33798</v>
      </c>
      <c r="G150" s="45">
        <f t="shared" si="59"/>
        <v>68643</v>
      </c>
      <c r="H150" s="44">
        <f t="shared" si="59"/>
        <v>419</v>
      </c>
      <c r="I150" s="45">
        <f t="shared" si="59"/>
        <v>301</v>
      </c>
      <c r="J150" s="46">
        <f t="shared" si="59"/>
        <v>720</v>
      </c>
      <c r="K150" s="45">
        <f t="shared" si="59"/>
        <v>36220</v>
      </c>
      <c r="L150" s="45">
        <f t="shared" si="59"/>
        <v>34682</v>
      </c>
      <c r="M150" s="45">
        <f t="shared" si="59"/>
        <v>70902</v>
      </c>
      <c r="N150" s="56"/>
      <c r="O150" s="58">
        <f t="shared" si="57"/>
        <v>2.670316471606938</v>
      </c>
      <c r="P150" s="58">
        <f t="shared" si="57"/>
        <v>1.6957040225706057</v>
      </c>
      <c r="Q150" s="58">
        <f t="shared" si="57"/>
        <v>2.1928699666581175</v>
      </c>
    </row>
    <row r="151" spans="1:17" s="1" customFormat="1" ht="13.5" customHeight="1">
      <c r="A151" s="26" t="s">
        <v>15</v>
      </c>
      <c r="B151" s="41">
        <f aca="true" t="shared" si="60" ref="B151:M151">SUM(B86,B19)</f>
        <v>2050</v>
      </c>
      <c r="C151" s="42">
        <f t="shared" si="60"/>
        <v>1286</v>
      </c>
      <c r="D151" s="43">
        <f t="shared" si="60"/>
        <v>3336</v>
      </c>
      <c r="E151" s="42">
        <f t="shared" si="60"/>
        <v>70042</v>
      </c>
      <c r="F151" s="42">
        <f t="shared" si="60"/>
        <v>68599</v>
      </c>
      <c r="G151" s="42">
        <f t="shared" si="60"/>
        <v>138641</v>
      </c>
      <c r="H151" s="41">
        <f t="shared" si="60"/>
        <v>1110</v>
      </c>
      <c r="I151" s="42">
        <f t="shared" si="60"/>
        <v>830</v>
      </c>
      <c r="J151" s="43">
        <f t="shared" si="60"/>
        <v>1940</v>
      </c>
      <c r="K151" s="42">
        <f t="shared" si="60"/>
        <v>73202</v>
      </c>
      <c r="L151" s="42">
        <f>SUM(L86,L19)</f>
        <v>70715</v>
      </c>
      <c r="M151" s="42">
        <f t="shared" si="60"/>
        <v>143917</v>
      </c>
      <c r="N151" s="56"/>
      <c r="O151" s="57">
        <f t="shared" si="57"/>
        <v>2.843588747711258</v>
      </c>
      <c r="P151" s="57">
        <f t="shared" si="57"/>
        <v>1.8401659869786078</v>
      </c>
      <c r="Q151" s="57">
        <f t="shared" si="57"/>
        <v>2.3496763560294975</v>
      </c>
    </row>
    <row r="152" spans="1:17" s="1" customFormat="1" ht="13.5" customHeight="1">
      <c r="A152" s="26"/>
      <c r="B152" s="25"/>
      <c r="C152" s="26"/>
      <c r="D152" s="27"/>
      <c r="E152" s="26"/>
      <c r="F152" s="26"/>
      <c r="G152" s="26"/>
      <c r="H152" s="25"/>
      <c r="I152" s="26"/>
      <c r="J152" s="27"/>
      <c r="K152" s="26"/>
      <c r="L152" s="26"/>
      <c r="M152" s="26"/>
      <c r="N152" s="56"/>
      <c r="O152" s="53"/>
      <c r="P152" s="53"/>
      <c r="Q152" s="53"/>
    </row>
    <row r="153" spans="1:17" s="1" customFormat="1" ht="13.5" customHeight="1">
      <c r="A153" s="28" t="s">
        <v>4</v>
      </c>
      <c r="B153" s="25"/>
      <c r="C153" s="26"/>
      <c r="D153" s="27"/>
      <c r="E153" s="26"/>
      <c r="F153" s="26"/>
      <c r="G153" s="26"/>
      <c r="H153" s="25"/>
      <c r="I153" s="26"/>
      <c r="J153" s="27"/>
      <c r="K153" s="26"/>
      <c r="L153" s="26"/>
      <c r="M153" s="26"/>
      <c r="N153" s="56"/>
      <c r="O153" s="26"/>
      <c r="P153" s="26"/>
      <c r="Q153" s="26"/>
    </row>
    <row r="154" spans="1:17" s="1" customFormat="1" ht="13.5" customHeight="1">
      <c r="A154" s="17" t="s">
        <v>13</v>
      </c>
      <c r="B154" s="25"/>
      <c r="C154" s="26"/>
      <c r="D154" s="27"/>
      <c r="E154" s="26"/>
      <c r="F154" s="26"/>
      <c r="G154" s="26"/>
      <c r="H154" s="25"/>
      <c r="I154" s="26"/>
      <c r="J154" s="27"/>
      <c r="K154" s="26"/>
      <c r="L154" s="26"/>
      <c r="M154" s="26"/>
      <c r="N154" s="56"/>
      <c r="O154" s="26"/>
      <c r="P154" s="26"/>
      <c r="Q154" s="26"/>
    </row>
    <row r="155" spans="1:17" ht="12.75">
      <c r="A155" s="212" t="s">
        <v>61</v>
      </c>
      <c r="B155" s="11">
        <f aca="true" t="shared" si="61" ref="B155:M155">SUM(B90,B23)</f>
        <v>469</v>
      </c>
      <c r="C155" s="12">
        <f t="shared" si="61"/>
        <v>314</v>
      </c>
      <c r="D155" s="13">
        <f t="shared" si="61"/>
        <v>783</v>
      </c>
      <c r="E155" s="12">
        <f t="shared" si="61"/>
        <v>15295</v>
      </c>
      <c r="F155" s="12">
        <f t="shared" si="61"/>
        <v>19027</v>
      </c>
      <c r="G155" s="12">
        <f t="shared" si="61"/>
        <v>34322</v>
      </c>
      <c r="H155" s="11">
        <f t="shared" si="61"/>
        <v>88</v>
      </c>
      <c r="I155" s="12">
        <f t="shared" si="61"/>
        <v>108</v>
      </c>
      <c r="J155" s="13">
        <f t="shared" si="61"/>
        <v>196</v>
      </c>
      <c r="K155" s="12">
        <f t="shared" si="61"/>
        <v>15852</v>
      </c>
      <c r="L155" s="12">
        <f t="shared" si="61"/>
        <v>19449</v>
      </c>
      <c r="M155" s="12">
        <f t="shared" si="61"/>
        <v>35301</v>
      </c>
      <c r="N155" s="55"/>
      <c r="O155" s="51">
        <f aca="true" t="shared" si="62" ref="O155:Q159">B155/(B155+E155)*100</f>
        <v>2.975133214920071</v>
      </c>
      <c r="P155" s="51">
        <f t="shared" si="62"/>
        <v>1.623494131637454</v>
      </c>
      <c r="Q155" s="51">
        <f t="shared" si="62"/>
        <v>2.2304515026349523</v>
      </c>
    </row>
    <row r="156" spans="1:17" ht="12.75">
      <c r="A156" s="212" t="s">
        <v>63</v>
      </c>
      <c r="B156" s="11">
        <f aca="true" t="shared" si="63" ref="B156:M156">SUM(B91,B24)</f>
        <v>1233</v>
      </c>
      <c r="C156" s="12">
        <f t="shared" si="63"/>
        <v>652</v>
      </c>
      <c r="D156" s="13">
        <f t="shared" si="63"/>
        <v>1885</v>
      </c>
      <c r="E156" s="12">
        <f t="shared" si="63"/>
        <v>10374</v>
      </c>
      <c r="F156" s="12">
        <f t="shared" si="63"/>
        <v>7650</v>
      </c>
      <c r="G156" s="12">
        <f t="shared" si="63"/>
        <v>18024</v>
      </c>
      <c r="H156" s="11">
        <f t="shared" si="63"/>
        <v>132</v>
      </c>
      <c r="I156" s="12">
        <f t="shared" si="63"/>
        <v>126</v>
      </c>
      <c r="J156" s="13">
        <f t="shared" si="63"/>
        <v>258</v>
      </c>
      <c r="K156" s="12">
        <f t="shared" si="63"/>
        <v>11739</v>
      </c>
      <c r="L156" s="12">
        <f t="shared" si="63"/>
        <v>8428</v>
      </c>
      <c r="M156" s="12">
        <f t="shared" si="63"/>
        <v>20167</v>
      </c>
      <c r="N156" s="55"/>
      <c r="O156" s="51">
        <f t="shared" si="62"/>
        <v>10.622899974153528</v>
      </c>
      <c r="P156" s="51">
        <f t="shared" si="62"/>
        <v>7.853529270055408</v>
      </c>
      <c r="Q156" s="51">
        <f t="shared" si="62"/>
        <v>9.468079762921292</v>
      </c>
    </row>
    <row r="157" spans="1:17" ht="12.75">
      <c r="A157" s="212" t="s">
        <v>62</v>
      </c>
      <c r="B157" s="11">
        <f aca="true" t="shared" si="64" ref="B157:M157">SUM(B92,B25)</f>
        <v>81</v>
      </c>
      <c r="C157" s="12">
        <f t="shared" si="64"/>
        <v>82</v>
      </c>
      <c r="D157" s="13">
        <f t="shared" si="64"/>
        <v>163</v>
      </c>
      <c r="E157" s="12">
        <f t="shared" si="64"/>
        <v>348</v>
      </c>
      <c r="F157" s="12">
        <f t="shared" si="64"/>
        <v>827</v>
      </c>
      <c r="G157" s="12">
        <f t="shared" si="64"/>
        <v>1175</v>
      </c>
      <c r="H157" s="11">
        <f t="shared" si="64"/>
        <v>7</v>
      </c>
      <c r="I157" s="12">
        <f t="shared" si="64"/>
        <v>8</v>
      </c>
      <c r="J157" s="13">
        <f t="shared" si="64"/>
        <v>15</v>
      </c>
      <c r="K157" s="12">
        <f t="shared" si="64"/>
        <v>436</v>
      </c>
      <c r="L157" s="12">
        <f t="shared" si="64"/>
        <v>917</v>
      </c>
      <c r="M157" s="12">
        <f t="shared" si="64"/>
        <v>1353</v>
      </c>
      <c r="N157" s="55"/>
      <c r="O157" s="51">
        <f t="shared" si="62"/>
        <v>18.88111888111888</v>
      </c>
      <c r="P157" s="51">
        <f t="shared" si="62"/>
        <v>9.02090209020902</v>
      </c>
      <c r="Q157" s="51">
        <f t="shared" si="62"/>
        <v>12.182361733931241</v>
      </c>
    </row>
    <row r="158" spans="1:17" ht="12.75">
      <c r="A158" s="212" t="s">
        <v>64</v>
      </c>
      <c r="B158" s="11">
        <f aca="true" t="shared" si="65" ref="B158:M158">SUM(B93,B26)</f>
        <v>713</v>
      </c>
      <c r="C158" s="12">
        <f t="shared" si="65"/>
        <v>373</v>
      </c>
      <c r="D158" s="13">
        <f t="shared" si="65"/>
        <v>1086</v>
      </c>
      <c r="E158" s="12">
        <f t="shared" si="65"/>
        <v>7217</v>
      </c>
      <c r="F158" s="12">
        <f t="shared" si="65"/>
        <v>5448</v>
      </c>
      <c r="G158" s="12">
        <f t="shared" si="65"/>
        <v>12665</v>
      </c>
      <c r="H158" s="11">
        <f t="shared" si="65"/>
        <v>356</v>
      </c>
      <c r="I158" s="12">
        <f t="shared" si="65"/>
        <v>261</v>
      </c>
      <c r="J158" s="13">
        <f t="shared" si="65"/>
        <v>617</v>
      </c>
      <c r="K158" s="12">
        <f t="shared" si="65"/>
        <v>8286</v>
      </c>
      <c r="L158" s="12">
        <f t="shared" si="65"/>
        <v>6082</v>
      </c>
      <c r="M158" s="12">
        <f t="shared" si="65"/>
        <v>14368</v>
      </c>
      <c r="N158" s="55"/>
      <c r="O158" s="51">
        <f t="shared" si="62"/>
        <v>8.991172761664565</v>
      </c>
      <c r="P158" s="51">
        <f t="shared" si="62"/>
        <v>6.407833705548875</v>
      </c>
      <c r="Q158" s="51">
        <f t="shared" si="62"/>
        <v>7.897607446731147</v>
      </c>
    </row>
    <row r="159" spans="1:17" s="62" customFormat="1" ht="12.75">
      <c r="A159" s="24" t="s">
        <v>1</v>
      </c>
      <c r="B159" s="18">
        <f aca="true" t="shared" si="66" ref="B159:M159">SUM(B94,B27)</f>
        <v>2496</v>
      </c>
      <c r="C159" s="19">
        <f t="shared" si="66"/>
        <v>1421</v>
      </c>
      <c r="D159" s="20">
        <f t="shared" si="66"/>
        <v>3917</v>
      </c>
      <c r="E159" s="19">
        <f t="shared" si="66"/>
        <v>33234</v>
      </c>
      <c r="F159" s="19">
        <f t="shared" si="66"/>
        <v>32952</v>
      </c>
      <c r="G159" s="19">
        <f t="shared" si="66"/>
        <v>66186</v>
      </c>
      <c r="H159" s="18">
        <f t="shared" si="66"/>
        <v>583</v>
      </c>
      <c r="I159" s="19">
        <f t="shared" si="66"/>
        <v>503</v>
      </c>
      <c r="J159" s="20">
        <f t="shared" si="66"/>
        <v>1086</v>
      </c>
      <c r="K159" s="19">
        <f t="shared" si="66"/>
        <v>36313</v>
      </c>
      <c r="L159" s="19">
        <f t="shared" si="66"/>
        <v>34876</v>
      </c>
      <c r="M159" s="20">
        <f t="shared" si="66"/>
        <v>71189</v>
      </c>
      <c r="N159" s="61"/>
      <c r="O159" s="63">
        <f t="shared" si="62"/>
        <v>6.985726280436608</v>
      </c>
      <c r="P159" s="57">
        <f t="shared" si="62"/>
        <v>4.134058708870334</v>
      </c>
      <c r="Q159" s="57">
        <f t="shared" si="62"/>
        <v>5.58749268932856</v>
      </c>
    </row>
    <row r="160" spans="1:17" ht="12.75">
      <c r="A160" s="17" t="s">
        <v>14</v>
      </c>
      <c r="B160" s="11"/>
      <c r="C160" s="12"/>
      <c r="D160" s="13"/>
      <c r="E160" s="12"/>
      <c r="F160" s="12"/>
      <c r="G160" s="12"/>
      <c r="H160" s="11"/>
      <c r="I160" s="12"/>
      <c r="J160" s="13"/>
      <c r="K160" s="12"/>
      <c r="L160" s="12"/>
      <c r="M160" s="12"/>
      <c r="N160" s="55"/>
      <c r="O160" s="51"/>
      <c r="P160" s="51"/>
      <c r="Q160" s="51"/>
    </row>
    <row r="161" spans="1:17" ht="12.75">
      <c r="A161" s="212" t="s">
        <v>61</v>
      </c>
      <c r="B161" s="11">
        <f aca="true" t="shared" si="67" ref="B161:M161">SUM(B96,B29)</f>
        <v>353</v>
      </c>
      <c r="C161" s="12">
        <f t="shared" si="67"/>
        <v>212</v>
      </c>
      <c r="D161" s="13">
        <f t="shared" si="67"/>
        <v>565</v>
      </c>
      <c r="E161" s="12">
        <f t="shared" si="67"/>
        <v>12848</v>
      </c>
      <c r="F161" s="12">
        <f t="shared" si="67"/>
        <v>16590</v>
      </c>
      <c r="G161" s="12">
        <f t="shared" si="67"/>
        <v>29438</v>
      </c>
      <c r="H161" s="11">
        <f t="shared" si="67"/>
        <v>60</v>
      </c>
      <c r="I161" s="12">
        <f t="shared" si="67"/>
        <v>94</v>
      </c>
      <c r="J161" s="13">
        <f t="shared" si="67"/>
        <v>154</v>
      </c>
      <c r="K161" s="12">
        <f t="shared" si="67"/>
        <v>13261</v>
      </c>
      <c r="L161" s="12">
        <f t="shared" si="67"/>
        <v>16896</v>
      </c>
      <c r="M161" s="12">
        <f t="shared" si="67"/>
        <v>30157</v>
      </c>
      <c r="N161" s="55"/>
      <c r="O161" s="51">
        <f aca="true" t="shared" si="68" ref="O161:O166">B161/(B161+E161)*100</f>
        <v>2.6740398454662526</v>
      </c>
      <c r="P161" s="51">
        <f aca="true" t="shared" si="69" ref="P161:P166">C161/(C161+F161)*100</f>
        <v>1.2617545530294012</v>
      </c>
      <c r="Q161" s="51">
        <f aca="true" t="shared" si="70" ref="Q161:Q166">D161/(D161+G161)*100</f>
        <v>1.8831450188314502</v>
      </c>
    </row>
    <row r="162" spans="1:17" s="3" customFormat="1" ht="12.75">
      <c r="A162" s="212" t="s">
        <v>63</v>
      </c>
      <c r="B162" s="11">
        <f aca="true" t="shared" si="71" ref="B162:M162">SUM(B97,B30)</f>
        <v>909</v>
      </c>
      <c r="C162" s="12">
        <f t="shared" si="71"/>
        <v>389</v>
      </c>
      <c r="D162" s="13">
        <f t="shared" si="71"/>
        <v>1298</v>
      </c>
      <c r="E162" s="12">
        <f t="shared" si="71"/>
        <v>10786</v>
      </c>
      <c r="F162" s="12">
        <f t="shared" si="71"/>
        <v>8107</v>
      </c>
      <c r="G162" s="12">
        <f t="shared" si="71"/>
        <v>18893</v>
      </c>
      <c r="H162" s="11">
        <f t="shared" si="71"/>
        <v>97</v>
      </c>
      <c r="I162" s="12">
        <f t="shared" si="71"/>
        <v>77</v>
      </c>
      <c r="J162" s="13">
        <f t="shared" si="71"/>
        <v>174</v>
      </c>
      <c r="K162" s="12">
        <f t="shared" si="71"/>
        <v>11792</v>
      </c>
      <c r="L162" s="12">
        <f t="shared" si="71"/>
        <v>8573</v>
      </c>
      <c r="M162" s="12">
        <f t="shared" si="71"/>
        <v>20365</v>
      </c>
      <c r="N162" s="55"/>
      <c r="O162" s="51">
        <f t="shared" si="68"/>
        <v>7.772552372808892</v>
      </c>
      <c r="P162" s="51">
        <f t="shared" si="69"/>
        <v>4.578625235404896</v>
      </c>
      <c r="Q162" s="51">
        <f t="shared" si="70"/>
        <v>6.428606805012134</v>
      </c>
    </row>
    <row r="163" spans="1:17" s="3" customFormat="1" ht="13.5" customHeight="1">
      <c r="A163" s="212" t="s">
        <v>62</v>
      </c>
      <c r="B163" s="11">
        <f aca="true" t="shared" si="72" ref="B163:M163">SUM(B98,B31)</f>
        <v>66</v>
      </c>
      <c r="C163" s="12">
        <f t="shared" si="72"/>
        <v>80</v>
      </c>
      <c r="D163" s="13">
        <f t="shared" si="72"/>
        <v>146</v>
      </c>
      <c r="E163" s="12">
        <f t="shared" si="72"/>
        <v>423</v>
      </c>
      <c r="F163" s="12">
        <f t="shared" si="72"/>
        <v>878</v>
      </c>
      <c r="G163" s="12">
        <f t="shared" si="72"/>
        <v>1301</v>
      </c>
      <c r="H163" s="11">
        <f t="shared" si="72"/>
        <v>9</v>
      </c>
      <c r="I163" s="12">
        <f t="shared" si="72"/>
        <v>17</v>
      </c>
      <c r="J163" s="13">
        <f t="shared" si="72"/>
        <v>26</v>
      </c>
      <c r="K163" s="12">
        <f t="shared" si="72"/>
        <v>498</v>
      </c>
      <c r="L163" s="12">
        <f t="shared" si="72"/>
        <v>975</v>
      </c>
      <c r="M163" s="12">
        <f t="shared" si="72"/>
        <v>1473</v>
      </c>
      <c r="N163" s="55"/>
      <c r="O163" s="51">
        <f t="shared" si="68"/>
        <v>13.496932515337424</v>
      </c>
      <c r="P163" s="51">
        <f t="shared" si="69"/>
        <v>8.350730688935283</v>
      </c>
      <c r="Q163" s="51">
        <f t="shared" si="70"/>
        <v>10.089841050449206</v>
      </c>
    </row>
    <row r="164" spans="1:17" ht="12.75">
      <c r="A164" s="212" t="s">
        <v>64</v>
      </c>
      <c r="B164" s="38">
        <f aca="true" t="shared" si="73" ref="B164:M164">SUM(B99,B32)</f>
        <v>507</v>
      </c>
      <c r="C164" s="39">
        <f t="shared" si="73"/>
        <v>255</v>
      </c>
      <c r="D164" s="40">
        <f t="shared" si="73"/>
        <v>762</v>
      </c>
      <c r="E164" s="39">
        <f t="shared" si="73"/>
        <v>7406</v>
      </c>
      <c r="F164" s="39">
        <f t="shared" si="73"/>
        <v>5713</v>
      </c>
      <c r="G164" s="39">
        <f t="shared" si="73"/>
        <v>13119</v>
      </c>
      <c r="H164" s="38">
        <f t="shared" si="73"/>
        <v>196</v>
      </c>
      <c r="I164" s="39">
        <f t="shared" si="73"/>
        <v>152</v>
      </c>
      <c r="J164" s="40">
        <f t="shared" si="73"/>
        <v>348</v>
      </c>
      <c r="K164" s="39">
        <f t="shared" si="73"/>
        <v>8109</v>
      </c>
      <c r="L164" s="39">
        <f t="shared" si="73"/>
        <v>6120</v>
      </c>
      <c r="M164" s="39">
        <f t="shared" si="73"/>
        <v>14229</v>
      </c>
      <c r="N164" s="55"/>
      <c r="O164" s="52">
        <f t="shared" si="68"/>
        <v>6.407178061417921</v>
      </c>
      <c r="P164" s="52">
        <f t="shared" si="69"/>
        <v>4.272788203753351</v>
      </c>
      <c r="Q164" s="52">
        <f t="shared" si="70"/>
        <v>5.489518046250271</v>
      </c>
    </row>
    <row r="165" spans="1:17" s="1" customFormat="1" ht="12.75">
      <c r="A165" s="24" t="s">
        <v>1</v>
      </c>
      <c r="B165" s="44">
        <f aca="true" t="shared" si="74" ref="B165:M165">SUM(B100,B33)</f>
        <v>1835</v>
      </c>
      <c r="C165" s="45">
        <f t="shared" si="74"/>
        <v>936</v>
      </c>
      <c r="D165" s="46">
        <f t="shared" si="74"/>
        <v>2771</v>
      </c>
      <c r="E165" s="45">
        <f t="shared" si="74"/>
        <v>31463</v>
      </c>
      <c r="F165" s="45">
        <f t="shared" si="74"/>
        <v>31288</v>
      </c>
      <c r="G165" s="45">
        <f t="shared" si="74"/>
        <v>62751</v>
      </c>
      <c r="H165" s="44">
        <f t="shared" si="74"/>
        <v>362</v>
      </c>
      <c r="I165" s="45">
        <f t="shared" si="74"/>
        <v>340</v>
      </c>
      <c r="J165" s="46">
        <f t="shared" si="74"/>
        <v>702</v>
      </c>
      <c r="K165" s="45">
        <f t="shared" si="74"/>
        <v>33660</v>
      </c>
      <c r="L165" s="45">
        <f t="shared" si="74"/>
        <v>32564</v>
      </c>
      <c r="M165" s="45">
        <f t="shared" si="74"/>
        <v>66224</v>
      </c>
      <c r="N165" s="56"/>
      <c r="O165" s="53">
        <f t="shared" si="68"/>
        <v>5.5108414919815</v>
      </c>
      <c r="P165" s="53">
        <f t="shared" si="69"/>
        <v>2.904667328699106</v>
      </c>
      <c r="Q165" s="53">
        <f t="shared" si="70"/>
        <v>4.229113885412533</v>
      </c>
    </row>
    <row r="166" spans="1:17" s="1" customFormat="1" ht="12.75">
      <c r="A166" s="24" t="s">
        <v>17</v>
      </c>
      <c r="B166" s="41">
        <f aca="true" t="shared" si="75" ref="B166:M166">SUM(B101,B34)</f>
        <v>4331</v>
      </c>
      <c r="C166" s="42">
        <f t="shared" si="75"/>
        <v>2357</v>
      </c>
      <c r="D166" s="43">
        <f t="shared" si="75"/>
        <v>6688</v>
      </c>
      <c r="E166" s="42">
        <f t="shared" si="75"/>
        <v>64697</v>
      </c>
      <c r="F166" s="42">
        <f t="shared" si="75"/>
        <v>64240</v>
      </c>
      <c r="G166" s="42">
        <f t="shared" si="75"/>
        <v>128937</v>
      </c>
      <c r="H166" s="41">
        <f t="shared" si="75"/>
        <v>945</v>
      </c>
      <c r="I166" s="42">
        <f t="shared" si="75"/>
        <v>843</v>
      </c>
      <c r="J166" s="43">
        <f t="shared" si="75"/>
        <v>1788</v>
      </c>
      <c r="K166" s="42">
        <f t="shared" si="75"/>
        <v>69973</v>
      </c>
      <c r="L166" s="42">
        <f t="shared" si="75"/>
        <v>67440</v>
      </c>
      <c r="M166" s="42">
        <f t="shared" si="75"/>
        <v>137413</v>
      </c>
      <c r="N166" s="56"/>
      <c r="O166" s="57">
        <f t="shared" si="68"/>
        <v>6.274265515443009</v>
      </c>
      <c r="P166" s="57">
        <f t="shared" si="69"/>
        <v>3.5391984623932013</v>
      </c>
      <c r="Q166" s="57">
        <f t="shared" si="70"/>
        <v>4.9312442396313365</v>
      </c>
    </row>
    <row r="167" spans="1:17" s="1" customFormat="1" ht="12.75">
      <c r="A167" s="24"/>
      <c r="B167" s="25"/>
      <c r="C167" s="26"/>
      <c r="D167" s="27"/>
      <c r="E167" s="26"/>
      <c r="F167" s="26"/>
      <c r="G167" s="26"/>
      <c r="H167" s="25"/>
      <c r="I167" s="26"/>
      <c r="J167" s="27"/>
      <c r="K167" s="26"/>
      <c r="L167" s="26"/>
      <c r="M167" s="26"/>
      <c r="N167" s="56"/>
      <c r="O167" s="53"/>
      <c r="P167" s="53"/>
      <c r="Q167" s="53"/>
    </row>
    <row r="168" spans="1:17" s="1" customFormat="1" ht="12.75">
      <c r="A168" s="28" t="s">
        <v>18</v>
      </c>
      <c r="B168" s="25"/>
      <c r="C168" s="26"/>
      <c r="D168" s="27"/>
      <c r="E168" s="26"/>
      <c r="F168" s="26"/>
      <c r="G168" s="26"/>
      <c r="H168" s="25"/>
      <c r="I168" s="26"/>
      <c r="J168" s="27"/>
      <c r="K168" s="26"/>
      <c r="L168" s="26"/>
      <c r="M168" s="26"/>
      <c r="N168" s="56"/>
      <c r="O168" s="26"/>
      <c r="P168" s="26"/>
      <c r="Q168" s="26"/>
    </row>
    <row r="169" spans="1:17" s="1" customFormat="1" ht="12.75">
      <c r="A169" s="17" t="s">
        <v>13</v>
      </c>
      <c r="B169" s="25"/>
      <c r="C169" s="26"/>
      <c r="D169" s="27"/>
      <c r="E169" s="26"/>
      <c r="F169" s="26"/>
      <c r="G169" s="26"/>
      <c r="H169" s="25"/>
      <c r="I169" s="26"/>
      <c r="J169" s="27"/>
      <c r="K169" s="26"/>
      <c r="L169" s="26"/>
      <c r="M169" s="26"/>
      <c r="N169" s="56"/>
      <c r="O169" s="26"/>
      <c r="P169" s="26"/>
      <c r="Q169" s="26"/>
    </row>
    <row r="170" spans="1:17" ht="12.75">
      <c r="A170" s="212" t="s">
        <v>61</v>
      </c>
      <c r="B170" s="11">
        <f aca="true" t="shared" si="76" ref="B170:M170">SUM(B105,B38)</f>
        <v>665</v>
      </c>
      <c r="C170" s="12">
        <f t="shared" si="76"/>
        <v>398</v>
      </c>
      <c r="D170" s="13">
        <f t="shared" si="76"/>
        <v>1063</v>
      </c>
      <c r="E170" s="12">
        <f t="shared" si="76"/>
        <v>10849</v>
      </c>
      <c r="F170" s="12">
        <f t="shared" si="76"/>
        <v>14591</v>
      </c>
      <c r="G170" s="12">
        <f t="shared" si="76"/>
        <v>25440</v>
      </c>
      <c r="H170" s="11">
        <f t="shared" si="76"/>
        <v>72</v>
      </c>
      <c r="I170" s="12">
        <f t="shared" si="76"/>
        <v>88</v>
      </c>
      <c r="J170" s="13">
        <f t="shared" si="76"/>
        <v>160</v>
      </c>
      <c r="K170" s="12">
        <f t="shared" si="76"/>
        <v>11586</v>
      </c>
      <c r="L170" s="12">
        <f t="shared" si="76"/>
        <v>15077</v>
      </c>
      <c r="M170" s="12">
        <f t="shared" si="76"/>
        <v>26663</v>
      </c>
      <c r="N170" s="55"/>
      <c r="O170" s="51">
        <f aca="true" t="shared" si="77" ref="O170:Q174">B170/(B170+E170)*100</f>
        <v>5.775577557755775</v>
      </c>
      <c r="P170" s="51">
        <f t="shared" si="77"/>
        <v>2.655280539061979</v>
      </c>
      <c r="Q170" s="51">
        <f t="shared" si="77"/>
        <v>4.010866694336491</v>
      </c>
    </row>
    <row r="171" spans="1:17" ht="12.75">
      <c r="A171" s="212" t="s">
        <v>63</v>
      </c>
      <c r="B171" s="11">
        <f aca="true" t="shared" si="78" ref="B171:M171">SUM(B106,B39)</f>
        <v>1765</v>
      </c>
      <c r="C171" s="12">
        <f t="shared" si="78"/>
        <v>860</v>
      </c>
      <c r="D171" s="13">
        <f t="shared" si="78"/>
        <v>2625</v>
      </c>
      <c r="E171" s="12">
        <f t="shared" si="78"/>
        <v>11265</v>
      </c>
      <c r="F171" s="12">
        <f t="shared" si="78"/>
        <v>8877</v>
      </c>
      <c r="G171" s="12">
        <f t="shared" si="78"/>
        <v>20142</v>
      </c>
      <c r="H171" s="11">
        <f t="shared" si="78"/>
        <v>101</v>
      </c>
      <c r="I171" s="12">
        <f t="shared" si="78"/>
        <v>105</v>
      </c>
      <c r="J171" s="13">
        <f t="shared" si="78"/>
        <v>206</v>
      </c>
      <c r="K171" s="12">
        <f t="shared" si="78"/>
        <v>13131</v>
      </c>
      <c r="L171" s="12">
        <f t="shared" si="78"/>
        <v>9842</v>
      </c>
      <c r="M171" s="12">
        <f t="shared" si="78"/>
        <v>22973</v>
      </c>
      <c r="N171" s="55"/>
      <c r="O171" s="51">
        <f t="shared" si="77"/>
        <v>13.545663852647735</v>
      </c>
      <c r="P171" s="51">
        <f t="shared" si="77"/>
        <v>8.832289206120981</v>
      </c>
      <c r="Q171" s="51">
        <f t="shared" si="77"/>
        <v>11.529845829490052</v>
      </c>
    </row>
    <row r="172" spans="1:17" ht="12.75">
      <c r="A172" s="212" t="s">
        <v>62</v>
      </c>
      <c r="B172" s="11">
        <f aca="true" t="shared" si="79" ref="B172:M172">SUM(B107,B40)</f>
        <v>96</v>
      </c>
      <c r="C172" s="12">
        <f t="shared" si="79"/>
        <v>118</v>
      </c>
      <c r="D172" s="13">
        <f t="shared" si="79"/>
        <v>214</v>
      </c>
      <c r="E172" s="12">
        <f t="shared" si="79"/>
        <v>532</v>
      </c>
      <c r="F172" s="12">
        <f t="shared" si="79"/>
        <v>998</v>
      </c>
      <c r="G172" s="12">
        <f t="shared" si="79"/>
        <v>1530</v>
      </c>
      <c r="H172" s="11">
        <f t="shared" si="79"/>
        <v>22</v>
      </c>
      <c r="I172" s="12">
        <f t="shared" si="79"/>
        <v>35</v>
      </c>
      <c r="J172" s="13">
        <f t="shared" si="79"/>
        <v>57</v>
      </c>
      <c r="K172" s="12">
        <f t="shared" si="79"/>
        <v>650</v>
      </c>
      <c r="L172" s="12">
        <f t="shared" si="79"/>
        <v>1151</v>
      </c>
      <c r="M172" s="12">
        <f t="shared" si="79"/>
        <v>1801</v>
      </c>
      <c r="N172" s="55"/>
      <c r="O172" s="51">
        <f t="shared" si="77"/>
        <v>15.286624203821656</v>
      </c>
      <c r="P172" s="51">
        <f t="shared" si="77"/>
        <v>10.57347670250896</v>
      </c>
      <c r="Q172" s="51">
        <f t="shared" si="77"/>
        <v>12.270642201834862</v>
      </c>
    </row>
    <row r="173" spans="1:17" ht="12.75">
      <c r="A173" s="212" t="s">
        <v>64</v>
      </c>
      <c r="B173" s="11">
        <f aca="true" t="shared" si="80" ref="B173:M173">SUM(B108,B41)</f>
        <v>702</v>
      </c>
      <c r="C173" s="12">
        <f t="shared" si="80"/>
        <v>466</v>
      </c>
      <c r="D173" s="13">
        <f t="shared" si="80"/>
        <v>1168</v>
      </c>
      <c r="E173" s="12">
        <f t="shared" si="80"/>
        <v>7451</v>
      </c>
      <c r="F173" s="12">
        <f t="shared" si="80"/>
        <v>6005</v>
      </c>
      <c r="G173" s="12">
        <f t="shared" si="80"/>
        <v>13456</v>
      </c>
      <c r="H173" s="11">
        <f t="shared" si="80"/>
        <v>196</v>
      </c>
      <c r="I173" s="12">
        <f t="shared" si="80"/>
        <v>184</v>
      </c>
      <c r="J173" s="13">
        <f t="shared" si="80"/>
        <v>380</v>
      </c>
      <c r="K173" s="12">
        <f t="shared" si="80"/>
        <v>8349</v>
      </c>
      <c r="L173" s="12">
        <f t="shared" si="80"/>
        <v>6655</v>
      </c>
      <c r="M173" s="12">
        <f t="shared" si="80"/>
        <v>15004</v>
      </c>
      <c r="N173" s="55"/>
      <c r="O173" s="51">
        <f t="shared" si="77"/>
        <v>8.61032748681467</v>
      </c>
      <c r="P173" s="51">
        <f t="shared" si="77"/>
        <v>7.2013599134600526</v>
      </c>
      <c r="Q173" s="51">
        <f t="shared" si="77"/>
        <v>7.986870897155361</v>
      </c>
    </row>
    <row r="174" spans="1:17" s="62" customFormat="1" ht="12.75">
      <c r="A174" s="24" t="s">
        <v>1</v>
      </c>
      <c r="B174" s="18">
        <f aca="true" t="shared" si="81" ref="B174:M174">SUM(B109,B42)</f>
        <v>3228</v>
      </c>
      <c r="C174" s="19">
        <f t="shared" si="81"/>
        <v>1842</v>
      </c>
      <c r="D174" s="20">
        <f t="shared" si="81"/>
        <v>5070</v>
      </c>
      <c r="E174" s="19">
        <f t="shared" si="81"/>
        <v>30097</v>
      </c>
      <c r="F174" s="19">
        <f t="shared" si="81"/>
        <v>30471</v>
      </c>
      <c r="G174" s="19">
        <f t="shared" si="81"/>
        <v>60568</v>
      </c>
      <c r="H174" s="18">
        <f t="shared" si="81"/>
        <v>391</v>
      </c>
      <c r="I174" s="19">
        <f t="shared" si="81"/>
        <v>412</v>
      </c>
      <c r="J174" s="20">
        <f t="shared" si="81"/>
        <v>803</v>
      </c>
      <c r="K174" s="19">
        <f t="shared" si="81"/>
        <v>33716</v>
      </c>
      <c r="L174" s="19">
        <f t="shared" si="81"/>
        <v>32725</v>
      </c>
      <c r="M174" s="20">
        <f t="shared" si="81"/>
        <v>66441</v>
      </c>
      <c r="N174" s="61"/>
      <c r="O174" s="63">
        <f t="shared" si="77"/>
        <v>9.68642160540135</v>
      </c>
      <c r="P174" s="57">
        <f t="shared" si="77"/>
        <v>5.700492062018383</v>
      </c>
      <c r="Q174" s="57">
        <f t="shared" si="77"/>
        <v>7.7241841616136995</v>
      </c>
    </row>
    <row r="175" spans="1:17" ht="12.75">
      <c r="A175" s="17" t="s">
        <v>14</v>
      </c>
      <c r="B175" s="11"/>
      <c r="C175" s="12"/>
      <c r="D175" s="13"/>
      <c r="E175" s="12"/>
      <c r="F175" s="12"/>
      <c r="G175" s="12"/>
      <c r="H175" s="11"/>
      <c r="I175" s="12"/>
      <c r="J175" s="13"/>
      <c r="K175" s="12"/>
      <c r="L175" s="12"/>
      <c r="M175" s="12"/>
      <c r="N175" s="55"/>
      <c r="O175" s="51"/>
      <c r="P175" s="51"/>
      <c r="Q175" s="51"/>
    </row>
    <row r="176" spans="1:17" ht="12.75">
      <c r="A176" s="212" t="s">
        <v>61</v>
      </c>
      <c r="B176" s="11">
        <f aca="true" t="shared" si="82" ref="B176:M176">SUM(B111,B44)</f>
        <v>178</v>
      </c>
      <c r="C176" s="12">
        <f t="shared" si="82"/>
        <v>102</v>
      </c>
      <c r="D176" s="13">
        <f t="shared" si="82"/>
        <v>280</v>
      </c>
      <c r="E176" s="12">
        <f t="shared" si="82"/>
        <v>10401</v>
      </c>
      <c r="F176" s="12">
        <f t="shared" si="82"/>
        <v>14574</v>
      </c>
      <c r="G176" s="12">
        <f t="shared" si="82"/>
        <v>24975</v>
      </c>
      <c r="H176" s="11">
        <f t="shared" si="82"/>
        <v>45</v>
      </c>
      <c r="I176" s="12">
        <f t="shared" si="82"/>
        <v>71</v>
      </c>
      <c r="J176" s="13">
        <f t="shared" si="82"/>
        <v>116</v>
      </c>
      <c r="K176" s="12">
        <f t="shared" si="82"/>
        <v>10624</v>
      </c>
      <c r="L176" s="12">
        <f t="shared" si="82"/>
        <v>14747</v>
      </c>
      <c r="M176" s="12">
        <f t="shared" si="82"/>
        <v>25371</v>
      </c>
      <c r="N176" s="55"/>
      <c r="O176" s="51">
        <f aca="true" t="shared" si="83" ref="O176:O182">B176/(B176+E176)*100</f>
        <v>1.68257869363834</v>
      </c>
      <c r="P176" s="51">
        <f aca="true" t="shared" si="84" ref="P176:P182">C176/(C176+F176)*100</f>
        <v>0.6950122649223222</v>
      </c>
      <c r="Q176" s="51">
        <f aca="true" t="shared" si="85" ref="Q176:Q182">D176/(D176+G176)*100</f>
        <v>1.1086913482478717</v>
      </c>
    </row>
    <row r="177" spans="1:17" s="3" customFormat="1" ht="12.75">
      <c r="A177" s="212" t="s">
        <v>63</v>
      </c>
      <c r="B177" s="11">
        <f aca="true" t="shared" si="86" ref="B177:M177">SUM(B112,B45)</f>
        <v>482</v>
      </c>
      <c r="C177" s="12">
        <f t="shared" si="86"/>
        <v>169</v>
      </c>
      <c r="D177" s="13">
        <f t="shared" si="86"/>
        <v>651</v>
      </c>
      <c r="E177" s="12">
        <f t="shared" si="86"/>
        <v>10746</v>
      </c>
      <c r="F177" s="12">
        <f t="shared" si="86"/>
        <v>8482</v>
      </c>
      <c r="G177" s="12">
        <f t="shared" si="86"/>
        <v>19228</v>
      </c>
      <c r="H177" s="11">
        <f t="shared" si="86"/>
        <v>17</v>
      </c>
      <c r="I177" s="12">
        <f t="shared" si="86"/>
        <v>26</v>
      </c>
      <c r="J177" s="13">
        <f t="shared" si="86"/>
        <v>43</v>
      </c>
      <c r="K177" s="12">
        <f t="shared" si="86"/>
        <v>11245</v>
      </c>
      <c r="L177" s="12">
        <f t="shared" si="86"/>
        <v>8677</v>
      </c>
      <c r="M177" s="12">
        <f t="shared" si="86"/>
        <v>19922</v>
      </c>
      <c r="N177" s="55"/>
      <c r="O177" s="51">
        <f t="shared" si="83"/>
        <v>4.292839330245814</v>
      </c>
      <c r="P177" s="51">
        <f t="shared" si="84"/>
        <v>1.953531383655069</v>
      </c>
      <c r="Q177" s="51">
        <f t="shared" si="85"/>
        <v>3.274812616328789</v>
      </c>
    </row>
    <row r="178" spans="1:17" s="3" customFormat="1" ht="12.75">
      <c r="A178" s="212" t="s">
        <v>62</v>
      </c>
      <c r="B178" s="11">
        <f aca="true" t="shared" si="87" ref="B178:M178">SUM(B113,B46)</f>
        <v>25</v>
      </c>
      <c r="C178" s="12">
        <f t="shared" si="87"/>
        <v>25</v>
      </c>
      <c r="D178" s="13">
        <f t="shared" si="87"/>
        <v>50</v>
      </c>
      <c r="E178" s="12">
        <f t="shared" si="87"/>
        <v>517</v>
      </c>
      <c r="F178" s="12">
        <f t="shared" si="87"/>
        <v>966</v>
      </c>
      <c r="G178" s="12">
        <f t="shared" si="87"/>
        <v>1483</v>
      </c>
      <c r="H178" s="11">
        <f t="shared" si="87"/>
        <v>6</v>
      </c>
      <c r="I178" s="12">
        <f t="shared" si="87"/>
        <v>7</v>
      </c>
      <c r="J178" s="13">
        <f t="shared" si="87"/>
        <v>13</v>
      </c>
      <c r="K178" s="12">
        <f t="shared" si="87"/>
        <v>548</v>
      </c>
      <c r="L178" s="12">
        <f t="shared" si="87"/>
        <v>998</v>
      </c>
      <c r="M178" s="12">
        <f t="shared" si="87"/>
        <v>1546</v>
      </c>
      <c r="N178" s="55"/>
      <c r="O178" s="51">
        <f t="shared" si="83"/>
        <v>4.612546125461255</v>
      </c>
      <c r="P178" s="51">
        <f t="shared" si="84"/>
        <v>2.5227043390514634</v>
      </c>
      <c r="Q178" s="51">
        <f t="shared" si="85"/>
        <v>3.2615786040443573</v>
      </c>
    </row>
    <row r="179" spans="1:17" ht="12.75">
      <c r="A179" s="212" t="s">
        <v>64</v>
      </c>
      <c r="B179" s="38">
        <f aca="true" t="shared" si="88" ref="B179:M179">SUM(B114,B47)</f>
        <v>359</v>
      </c>
      <c r="C179" s="39">
        <f t="shared" si="88"/>
        <v>213</v>
      </c>
      <c r="D179" s="40">
        <f t="shared" si="88"/>
        <v>572</v>
      </c>
      <c r="E179" s="39">
        <f t="shared" si="88"/>
        <v>7196</v>
      </c>
      <c r="F179" s="39">
        <f t="shared" si="88"/>
        <v>5747</v>
      </c>
      <c r="G179" s="39">
        <f t="shared" si="88"/>
        <v>12943</v>
      </c>
      <c r="H179" s="38">
        <f t="shared" si="88"/>
        <v>23</v>
      </c>
      <c r="I179" s="39">
        <f t="shared" si="88"/>
        <v>20</v>
      </c>
      <c r="J179" s="40">
        <f t="shared" si="88"/>
        <v>43</v>
      </c>
      <c r="K179" s="39">
        <f t="shared" si="88"/>
        <v>7578</v>
      </c>
      <c r="L179" s="39">
        <f t="shared" si="88"/>
        <v>5980</v>
      </c>
      <c r="M179" s="39">
        <f t="shared" si="88"/>
        <v>13558</v>
      </c>
      <c r="N179" s="55"/>
      <c r="O179" s="52">
        <f t="shared" si="83"/>
        <v>4.751819986763732</v>
      </c>
      <c r="P179" s="52">
        <f t="shared" si="84"/>
        <v>3.573825503355705</v>
      </c>
      <c r="Q179" s="52">
        <f t="shared" si="85"/>
        <v>4.232334443211247</v>
      </c>
    </row>
    <row r="180" spans="1:17" s="1" customFormat="1" ht="12.75">
      <c r="A180" s="24" t="s">
        <v>1</v>
      </c>
      <c r="B180" s="41">
        <f aca="true" t="shared" si="89" ref="B180:M180">SUM(B115,B48)</f>
        <v>1044</v>
      </c>
      <c r="C180" s="42">
        <f t="shared" si="89"/>
        <v>509</v>
      </c>
      <c r="D180" s="43">
        <f t="shared" si="89"/>
        <v>1553</v>
      </c>
      <c r="E180" s="42">
        <f t="shared" si="89"/>
        <v>28860</v>
      </c>
      <c r="F180" s="42">
        <f t="shared" si="89"/>
        <v>29769</v>
      </c>
      <c r="G180" s="42">
        <f t="shared" si="89"/>
        <v>58629</v>
      </c>
      <c r="H180" s="41">
        <f t="shared" si="89"/>
        <v>91</v>
      </c>
      <c r="I180" s="42">
        <f t="shared" si="89"/>
        <v>124</v>
      </c>
      <c r="J180" s="43">
        <f t="shared" si="89"/>
        <v>215</v>
      </c>
      <c r="K180" s="42">
        <f t="shared" si="89"/>
        <v>29995</v>
      </c>
      <c r="L180" s="42">
        <f t="shared" si="89"/>
        <v>30402</v>
      </c>
      <c r="M180" s="42">
        <f t="shared" si="89"/>
        <v>60397</v>
      </c>
      <c r="N180" s="56"/>
      <c r="O180" s="57">
        <f t="shared" si="83"/>
        <v>3.4911717495987156</v>
      </c>
      <c r="P180" s="57">
        <f t="shared" si="84"/>
        <v>1.6810885791663916</v>
      </c>
      <c r="Q180" s="57">
        <f t="shared" si="85"/>
        <v>2.580505799076136</v>
      </c>
    </row>
    <row r="181" spans="1:17" s="1" customFormat="1" ht="12.75">
      <c r="A181" s="29" t="s">
        <v>19</v>
      </c>
      <c r="B181" s="18">
        <f aca="true" t="shared" si="90" ref="B181:M181">SUM(B116,B49)</f>
        <v>4272</v>
      </c>
      <c r="C181" s="19">
        <f t="shared" si="90"/>
        <v>2351</v>
      </c>
      <c r="D181" s="20">
        <f t="shared" si="90"/>
        <v>6623</v>
      </c>
      <c r="E181" s="19">
        <f t="shared" si="90"/>
        <v>58957</v>
      </c>
      <c r="F181" s="19">
        <f t="shared" si="90"/>
        <v>60240</v>
      </c>
      <c r="G181" s="19">
        <f t="shared" si="90"/>
        <v>119197</v>
      </c>
      <c r="H181" s="18">
        <f t="shared" si="90"/>
        <v>482</v>
      </c>
      <c r="I181" s="19">
        <f t="shared" si="90"/>
        <v>536</v>
      </c>
      <c r="J181" s="20">
        <f t="shared" si="90"/>
        <v>1018</v>
      </c>
      <c r="K181" s="19">
        <f t="shared" si="90"/>
        <v>63711</v>
      </c>
      <c r="L181" s="19">
        <f t="shared" si="90"/>
        <v>63127</v>
      </c>
      <c r="M181" s="20">
        <f t="shared" si="90"/>
        <v>126838</v>
      </c>
      <c r="N181" s="56"/>
      <c r="O181" s="57">
        <f t="shared" si="83"/>
        <v>6.756393427066694</v>
      </c>
      <c r="P181" s="57">
        <f t="shared" si="84"/>
        <v>3.756131073157483</v>
      </c>
      <c r="Q181" s="57">
        <f t="shared" si="85"/>
        <v>5.263869019233826</v>
      </c>
    </row>
    <row r="182" spans="1:17" s="210" customFormat="1" ht="18" customHeight="1">
      <c r="A182" s="204" t="s">
        <v>20</v>
      </c>
      <c r="B182" s="205">
        <f aca="true" t="shared" si="91" ref="B182:M182">SUM(B117,B50)</f>
        <v>10653</v>
      </c>
      <c r="C182" s="206">
        <f t="shared" si="91"/>
        <v>5994</v>
      </c>
      <c r="D182" s="207">
        <f t="shared" si="91"/>
        <v>16647</v>
      </c>
      <c r="E182" s="206">
        <f t="shared" si="91"/>
        <v>193696</v>
      </c>
      <c r="F182" s="206">
        <f t="shared" si="91"/>
        <v>193079</v>
      </c>
      <c r="G182" s="206">
        <f t="shared" si="91"/>
        <v>386775</v>
      </c>
      <c r="H182" s="205">
        <f t="shared" si="91"/>
        <v>2537</v>
      </c>
      <c r="I182" s="206">
        <f t="shared" si="91"/>
        <v>2209</v>
      </c>
      <c r="J182" s="207">
        <f t="shared" si="91"/>
        <v>4746</v>
      </c>
      <c r="K182" s="206">
        <f t="shared" si="91"/>
        <v>206886</v>
      </c>
      <c r="L182" s="206">
        <f t="shared" si="91"/>
        <v>201282</v>
      </c>
      <c r="M182" s="206">
        <f t="shared" si="91"/>
        <v>408168</v>
      </c>
      <c r="N182" s="208"/>
      <c r="O182" s="209">
        <f t="shared" si="83"/>
        <v>5.213140264938904</v>
      </c>
      <c r="P182" s="209">
        <f t="shared" si="84"/>
        <v>3.010955780040488</v>
      </c>
      <c r="Q182" s="209">
        <f t="shared" si="85"/>
        <v>4.12644823534661</v>
      </c>
    </row>
    <row r="183" ht="6" customHeight="1"/>
    <row r="184" ht="12.75">
      <c r="A184" s="3"/>
    </row>
    <row r="185" ht="12.75">
      <c r="A185" s="3"/>
    </row>
    <row r="186" spans="1:18" ht="12.75">
      <c r="A186" s="3"/>
      <c r="R186" s="199"/>
    </row>
    <row r="187" ht="12.75">
      <c r="A187" s="3"/>
    </row>
    <row r="188" ht="12.75">
      <c r="A188" s="3"/>
    </row>
    <row r="189" ht="12.75">
      <c r="A189" s="3"/>
    </row>
    <row r="190" ht="12.75">
      <c r="A190" s="3"/>
    </row>
    <row r="191" ht="12.75">
      <c r="A191" s="3"/>
    </row>
    <row r="192" ht="12.75">
      <c r="A192" s="3"/>
    </row>
    <row r="193" ht="12.75">
      <c r="A193" s="3"/>
    </row>
    <row r="194" ht="12.75">
      <c r="A194" s="3"/>
    </row>
  </sheetData>
  <sheetProtection/>
  <mergeCells count="27">
    <mergeCell ref="A69:Q69"/>
    <mergeCell ref="A6:Q6"/>
    <mergeCell ref="A4:Q4"/>
    <mergeCell ref="A3:Q3"/>
    <mergeCell ref="A2:Q2"/>
    <mergeCell ref="O8:Q8"/>
    <mergeCell ref="B8:D8"/>
    <mergeCell ref="E8:G8"/>
    <mergeCell ref="H8:J8"/>
    <mergeCell ref="K8:M8"/>
    <mergeCell ref="A71:Q71"/>
    <mergeCell ref="A70:Q70"/>
    <mergeCell ref="B75:D75"/>
    <mergeCell ref="E75:G75"/>
    <mergeCell ref="H75:J75"/>
    <mergeCell ref="K75:M75"/>
    <mergeCell ref="A73:Q73"/>
    <mergeCell ref="O75:Q75"/>
    <mergeCell ref="A136:Q136"/>
    <mergeCell ref="A135:Q135"/>
    <mergeCell ref="A134:Q134"/>
    <mergeCell ref="O140:Q140"/>
    <mergeCell ref="B140:D140"/>
    <mergeCell ref="E140:G140"/>
    <mergeCell ref="H140:J140"/>
    <mergeCell ref="K140:M140"/>
    <mergeCell ref="A138:Q138"/>
  </mergeCells>
  <printOptions horizontalCentered="1"/>
  <pageMargins left="0.1968503937007874" right="0.1968503937007874" top="0" bottom="0" header="0.5118110236220472" footer="0.5118110236220472"/>
  <pageSetup horizontalDpi="600" verticalDpi="600" orientation="landscape" paperSize="9" scale="75" r:id="rId2"/>
  <headerFooter alignWithMargins="0">
    <oddFooter>&amp;R&amp;A</oddFooter>
  </headerFooter>
  <rowBreaks count="2" manualBreakCount="2">
    <brk id="67" max="255" man="1"/>
    <brk id="132" max="255" man="1"/>
  </rowBreaks>
  <drawing r:id="rId1"/>
</worksheet>
</file>

<file path=xl/worksheets/sheet7.xml><?xml version="1.0" encoding="utf-8"?>
<worksheet xmlns="http://schemas.openxmlformats.org/spreadsheetml/2006/main" xmlns:r="http://schemas.openxmlformats.org/officeDocument/2006/relationships">
  <dimension ref="A1:DE126"/>
  <sheetViews>
    <sheetView zoomScalePageLayoutView="0" workbookViewId="0" topLeftCell="A1">
      <selection activeCell="A1" sqref="A1"/>
    </sheetView>
  </sheetViews>
  <sheetFormatPr defaultColWidth="9.28125" defaultRowHeight="12.75"/>
  <cols>
    <col min="1" max="1" width="22.421875" style="2" bestFit="1" customWidth="1"/>
    <col min="2" max="12" width="9.421875" style="2" customWidth="1"/>
    <col min="13" max="13" width="9.421875" style="3" customWidth="1"/>
    <col min="14" max="14" width="1.421875" style="2" customWidth="1"/>
    <col min="15" max="16384" width="9.28125" style="2" customWidth="1"/>
  </cols>
  <sheetData>
    <row r="1" ht="12.75">
      <c r="A1" s="30" t="s">
        <v>72</v>
      </c>
    </row>
    <row r="2" spans="1:17" ht="12.75">
      <c r="A2" s="223" t="s">
        <v>5</v>
      </c>
      <c r="B2" s="223"/>
      <c r="C2" s="223"/>
      <c r="D2" s="223"/>
      <c r="E2" s="223"/>
      <c r="F2" s="223"/>
      <c r="G2" s="223"/>
      <c r="H2" s="223"/>
      <c r="I2" s="223"/>
      <c r="J2" s="223"/>
      <c r="K2" s="223"/>
      <c r="L2" s="223"/>
      <c r="M2" s="223"/>
      <c r="N2" s="223"/>
      <c r="O2" s="223"/>
      <c r="P2" s="223"/>
      <c r="Q2" s="223"/>
    </row>
    <row r="3" spans="1:17" ht="12.75">
      <c r="A3" s="223" t="s">
        <v>28</v>
      </c>
      <c r="B3" s="223"/>
      <c r="C3" s="223"/>
      <c r="D3" s="223"/>
      <c r="E3" s="223"/>
      <c r="F3" s="223"/>
      <c r="G3" s="223"/>
      <c r="H3" s="223"/>
      <c r="I3" s="223"/>
      <c r="J3" s="223"/>
      <c r="K3" s="223"/>
      <c r="L3" s="223"/>
      <c r="M3" s="223"/>
      <c r="N3" s="223"/>
      <c r="O3" s="223"/>
      <c r="P3" s="223"/>
      <c r="Q3" s="223"/>
    </row>
    <row r="4" spans="1:17" ht="12.75">
      <c r="A4" s="239" t="s">
        <v>26</v>
      </c>
      <c r="B4" s="239"/>
      <c r="C4" s="239"/>
      <c r="D4" s="239"/>
      <c r="E4" s="239"/>
      <c r="F4" s="239"/>
      <c r="G4" s="239"/>
      <c r="H4" s="239"/>
      <c r="I4" s="239"/>
      <c r="J4" s="239"/>
      <c r="K4" s="239"/>
      <c r="L4" s="239"/>
      <c r="M4" s="239"/>
      <c r="N4" s="239"/>
      <c r="O4" s="239"/>
      <c r="P4" s="239"/>
      <c r="Q4" s="239"/>
    </row>
    <row r="5" ht="12.75">
      <c r="A5" s="1"/>
    </row>
    <row r="6" spans="1:17" ht="12.75">
      <c r="A6" s="223" t="s">
        <v>6</v>
      </c>
      <c r="B6" s="223"/>
      <c r="C6" s="223"/>
      <c r="D6" s="223"/>
      <c r="E6" s="223"/>
      <c r="F6" s="223"/>
      <c r="G6" s="223"/>
      <c r="H6" s="223"/>
      <c r="I6" s="223"/>
      <c r="J6" s="223"/>
      <c r="K6" s="223"/>
      <c r="L6" s="223"/>
      <c r="M6" s="223"/>
      <c r="N6" s="223"/>
      <c r="O6" s="223"/>
      <c r="P6" s="223"/>
      <c r="Q6" s="223"/>
    </row>
    <row r="7" ht="9" customHeight="1" thickBot="1"/>
    <row r="8" spans="1:17" ht="12.75" customHeight="1">
      <c r="A8" s="4"/>
      <c r="B8" s="241" t="s">
        <v>2</v>
      </c>
      <c r="C8" s="240"/>
      <c r="D8" s="242"/>
      <c r="E8" s="240" t="s">
        <v>3</v>
      </c>
      <c r="F8" s="240"/>
      <c r="G8" s="240"/>
      <c r="H8" s="243" t="s">
        <v>7</v>
      </c>
      <c r="I8" s="244"/>
      <c r="J8" s="245"/>
      <c r="K8" s="240" t="s">
        <v>1</v>
      </c>
      <c r="L8" s="240"/>
      <c r="M8" s="240"/>
      <c r="N8" s="54"/>
      <c r="O8" s="240" t="s">
        <v>53</v>
      </c>
      <c r="P8" s="240"/>
      <c r="Q8" s="240"/>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1" customFormat="1" ht="12.75">
      <c r="A10" s="17" t="s">
        <v>16</v>
      </c>
      <c r="B10" s="25"/>
      <c r="C10" s="26"/>
      <c r="D10" s="27"/>
      <c r="E10" s="26"/>
      <c r="F10" s="26"/>
      <c r="G10" s="26"/>
      <c r="H10" s="25"/>
      <c r="I10" s="26"/>
      <c r="J10" s="27"/>
      <c r="K10" s="26"/>
      <c r="L10" s="26"/>
      <c r="M10" s="26"/>
      <c r="N10" s="56"/>
      <c r="O10" s="26"/>
      <c r="P10" s="26"/>
      <c r="Q10" s="26"/>
    </row>
    <row r="11" spans="1:17" ht="12.75">
      <c r="A11" s="212" t="s">
        <v>61</v>
      </c>
      <c r="B11" s="11">
        <f>SUM(ZBL_SO_1819_1!B23,ZBL_SO_1819_1!B29)</f>
        <v>749</v>
      </c>
      <c r="C11" s="12">
        <f>SUM(ZBL_SO_1819_1!C23,ZBL_SO_1819_1!C29)</f>
        <v>451</v>
      </c>
      <c r="D11" s="13">
        <f>SUM(ZBL_SO_1819_1!D23,ZBL_SO_1819_1!D29)</f>
        <v>1200</v>
      </c>
      <c r="E11" s="12">
        <f>SUM(ZBL_SO_1819_1!E23,ZBL_SO_1819_1!E29)</f>
        <v>26891</v>
      </c>
      <c r="F11" s="12">
        <f>SUM(ZBL_SO_1819_1!F23,ZBL_SO_1819_1!F29)</f>
        <v>33849</v>
      </c>
      <c r="G11" s="12">
        <f>SUM(ZBL_SO_1819_1!G23,ZBL_SO_1819_1!G29)</f>
        <v>60740</v>
      </c>
      <c r="H11" s="11">
        <f>SUM(ZBL_SO_1819_1!H23,ZBL_SO_1819_1!H29)</f>
        <v>76</v>
      </c>
      <c r="I11" s="12">
        <f>SUM(ZBL_SO_1819_1!I23,ZBL_SO_1819_1!I29)</f>
        <v>92</v>
      </c>
      <c r="J11" s="13">
        <f>SUM(ZBL_SO_1819_1!J23,ZBL_SO_1819_1!J29)</f>
        <v>168</v>
      </c>
      <c r="K11" s="12">
        <f aca="true" t="shared" si="0" ref="K11:L15">SUM(H11,E11,B11)</f>
        <v>27716</v>
      </c>
      <c r="L11" s="12">
        <f t="shared" si="0"/>
        <v>34392</v>
      </c>
      <c r="M11" s="12">
        <f>SUM(K11:L11)</f>
        <v>62108</v>
      </c>
      <c r="N11" s="55"/>
      <c r="O11" s="51">
        <f aca="true" t="shared" si="1" ref="O11:Q15">B11/(B11+E11)*100</f>
        <v>2.7098408104196814</v>
      </c>
      <c r="P11" s="51">
        <f t="shared" si="1"/>
        <v>1.314868804664723</v>
      </c>
      <c r="Q11" s="51">
        <f t="shared" si="1"/>
        <v>1.9373587342589604</v>
      </c>
    </row>
    <row r="12" spans="1:17" ht="12.75">
      <c r="A12" s="212" t="s">
        <v>63</v>
      </c>
      <c r="B12" s="11">
        <f>SUM(ZBL_SO_1819_1!B24,ZBL_SO_1819_1!B30)</f>
        <v>1948</v>
      </c>
      <c r="C12" s="12">
        <f>SUM(ZBL_SO_1819_1!C24,ZBL_SO_1819_1!C30)</f>
        <v>908</v>
      </c>
      <c r="D12" s="13">
        <f>SUM(ZBL_SO_1819_1!D24,ZBL_SO_1819_1!D30)</f>
        <v>2856</v>
      </c>
      <c r="E12" s="12">
        <f>SUM(ZBL_SO_1819_1!E24,ZBL_SO_1819_1!E30)</f>
        <v>19916</v>
      </c>
      <c r="F12" s="12">
        <f>SUM(ZBL_SO_1819_1!F24,ZBL_SO_1819_1!F30)</f>
        <v>14672</v>
      </c>
      <c r="G12" s="12">
        <f>SUM(ZBL_SO_1819_1!G24,ZBL_SO_1819_1!G30)</f>
        <v>34588</v>
      </c>
      <c r="H12" s="11">
        <f>SUM(ZBL_SO_1819_1!H24,ZBL_SO_1819_1!H30)</f>
        <v>52</v>
      </c>
      <c r="I12" s="12">
        <f>SUM(ZBL_SO_1819_1!I24,ZBL_SO_1819_1!I30)</f>
        <v>50</v>
      </c>
      <c r="J12" s="13">
        <f>SUM(ZBL_SO_1819_1!J24,ZBL_SO_1819_1!J30)</f>
        <v>102</v>
      </c>
      <c r="K12" s="12">
        <f t="shared" si="0"/>
        <v>21916</v>
      </c>
      <c r="L12" s="12">
        <f t="shared" si="0"/>
        <v>15630</v>
      </c>
      <c r="M12" s="12">
        <f>SUM(K12:L12)</f>
        <v>37546</v>
      </c>
      <c r="N12" s="55"/>
      <c r="O12" s="51">
        <f t="shared" si="1"/>
        <v>8.909623124771313</v>
      </c>
      <c r="P12" s="51">
        <f t="shared" si="1"/>
        <v>5.82798459563543</v>
      </c>
      <c r="Q12" s="51">
        <f t="shared" si="1"/>
        <v>7.627390236085889</v>
      </c>
    </row>
    <row r="13" spans="1:17" ht="12.75">
      <c r="A13" s="212" t="s">
        <v>62</v>
      </c>
      <c r="B13" s="11">
        <f>SUM(ZBL_SO_1819_1!B25,ZBL_SO_1819_1!B31)</f>
        <v>140</v>
      </c>
      <c r="C13" s="12">
        <f>SUM(ZBL_SO_1819_1!C25,ZBL_SO_1819_1!C31)</f>
        <v>153</v>
      </c>
      <c r="D13" s="13">
        <f>SUM(ZBL_SO_1819_1!D25,ZBL_SO_1819_1!D31)</f>
        <v>293</v>
      </c>
      <c r="E13" s="12">
        <f>SUM(ZBL_SO_1819_1!E25,ZBL_SO_1819_1!E31)</f>
        <v>730</v>
      </c>
      <c r="F13" s="12">
        <f>SUM(ZBL_SO_1819_1!F25,ZBL_SO_1819_1!F31)</f>
        <v>1605</v>
      </c>
      <c r="G13" s="12">
        <f>SUM(ZBL_SO_1819_1!G25,ZBL_SO_1819_1!G31)</f>
        <v>2335</v>
      </c>
      <c r="H13" s="11">
        <f>SUM(ZBL_SO_1819_1!H25,ZBL_SO_1819_1!H31)</f>
        <v>6</v>
      </c>
      <c r="I13" s="12">
        <f>SUM(ZBL_SO_1819_1!I25,ZBL_SO_1819_1!I31)</f>
        <v>7</v>
      </c>
      <c r="J13" s="13">
        <f>SUM(ZBL_SO_1819_1!J25,ZBL_SO_1819_1!J31)</f>
        <v>13</v>
      </c>
      <c r="K13" s="12">
        <f t="shared" si="0"/>
        <v>876</v>
      </c>
      <c r="L13" s="12">
        <f t="shared" si="0"/>
        <v>1765</v>
      </c>
      <c r="M13" s="12">
        <f>SUM(K13:L13)</f>
        <v>2641</v>
      </c>
      <c r="N13" s="55"/>
      <c r="O13" s="51">
        <f t="shared" si="1"/>
        <v>16.091954022988507</v>
      </c>
      <c r="P13" s="51">
        <f t="shared" si="1"/>
        <v>8.70307167235495</v>
      </c>
      <c r="Q13" s="51">
        <f t="shared" si="1"/>
        <v>11.149162861491629</v>
      </c>
    </row>
    <row r="14" spans="1:17" ht="12.75">
      <c r="A14" s="212" t="s">
        <v>64</v>
      </c>
      <c r="B14" s="11">
        <f>SUM(ZBL_SO_1819_1!B26,ZBL_SO_1819_1!B32)</f>
        <v>998</v>
      </c>
      <c r="C14" s="12">
        <f>SUM(ZBL_SO_1819_1!C26,ZBL_SO_1819_1!C32)</f>
        <v>506</v>
      </c>
      <c r="D14" s="13">
        <f>SUM(ZBL_SO_1819_1!D26,ZBL_SO_1819_1!D32)</f>
        <v>1504</v>
      </c>
      <c r="E14" s="12">
        <f>SUM(ZBL_SO_1819_1!E26,ZBL_SO_1819_1!E32)</f>
        <v>12460</v>
      </c>
      <c r="F14" s="12">
        <f>SUM(ZBL_SO_1819_1!F26,ZBL_SO_1819_1!F32)</f>
        <v>9718</v>
      </c>
      <c r="G14" s="12">
        <f>SUM(ZBL_SO_1819_1!G26,ZBL_SO_1819_1!G32)</f>
        <v>22178</v>
      </c>
      <c r="H14" s="11">
        <f>SUM(ZBL_SO_1819_1!H26,ZBL_SO_1819_1!H32)</f>
        <v>179</v>
      </c>
      <c r="I14" s="12">
        <f>SUM(ZBL_SO_1819_1!I26,ZBL_SO_1819_1!I32)</f>
        <v>148</v>
      </c>
      <c r="J14" s="13">
        <f>SUM(ZBL_SO_1819_1!J26,ZBL_SO_1819_1!J32)</f>
        <v>327</v>
      </c>
      <c r="K14" s="12">
        <f t="shared" si="0"/>
        <v>13637</v>
      </c>
      <c r="L14" s="12">
        <f t="shared" si="0"/>
        <v>10372</v>
      </c>
      <c r="M14" s="12">
        <f>SUM(K14:L14)</f>
        <v>24009</v>
      </c>
      <c r="N14" s="55"/>
      <c r="O14" s="51">
        <f t="shared" si="1"/>
        <v>7.4156635458463365</v>
      </c>
      <c r="P14" s="51">
        <f t="shared" si="1"/>
        <v>4.949139280125196</v>
      </c>
      <c r="Q14" s="51">
        <f t="shared" si="1"/>
        <v>6.350814964952284</v>
      </c>
    </row>
    <row r="15" spans="1:17" s="60" customFormat="1" ht="12.75">
      <c r="A15" s="24" t="s">
        <v>1</v>
      </c>
      <c r="B15" s="18">
        <f aca="true" t="shared" si="2" ref="B15:J15">SUM(B11:B14)</f>
        <v>3835</v>
      </c>
      <c r="C15" s="19">
        <f t="shared" si="2"/>
        <v>2018</v>
      </c>
      <c r="D15" s="20">
        <f t="shared" si="2"/>
        <v>5853</v>
      </c>
      <c r="E15" s="19">
        <f t="shared" si="2"/>
        <v>59997</v>
      </c>
      <c r="F15" s="19">
        <f t="shared" si="2"/>
        <v>59844</v>
      </c>
      <c r="G15" s="19">
        <f t="shared" si="2"/>
        <v>119841</v>
      </c>
      <c r="H15" s="18">
        <f t="shared" si="2"/>
        <v>313</v>
      </c>
      <c r="I15" s="19">
        <f t="shared" si="2"/>
        <v>297</v>
      </c>
      <c r="J15" s="20">
        <f t="shared" si="2"/>
        <v>610</v>
      </c>
      <c r="K15" s="19">
        <f t="shared" si="0"/>
        <v>64145</v>
      </c>
      <c r="L15" s="19">
        <f t="shared" si="0"/>
        <v>62159</v>
      </c>
      <c r="M15" s="20">
        <f>SUM(K15:L15)</f>
        <v>126304</v>
      </c>
      <c r="N15" s="59"/>
      <c r="O15" s="63">
        <f t="shared" si="1"/>
        <v>6.007958390775787</v>
      </c>
      <c r="P15" s="57">
        <f t="shared" si="1"/>
        <v>3.262099511816624</v>
      </c>
      <c r="Q15" s="57">
        <f t="shared" si="1"/>
        <v>4.656546851878372</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18</v>
      </c>
      <c r="B17" s="25"/>
      <c r="C17" s="26"/>
      <c r="D17" s="27"/>
      <c r="E17" s="26"/>
      <c r="F17" s="26"/>
      <c r="G17" s="26"/>
      <c r="H17" s="25"/>
      <c r="I17" s="26"/>
      <c r="J17" s="27"/>
      <c r="K17" s="26"/>
      <c r="L17" s="26"/>
      <c r="M17" s="26"/>
      <c r="N17" s="56"/>
      <c r="O17" s="26"/>
      <c r="P17" s="26"/>
      <c r="Q17" s="26"/>
    </row>
    <row r="18" spans="1:17" ht="12.75">
      <c r="A18" s="212" t="s">
        <v>61</v>
      </c>
      <c r="B18" s="11">
        <f>SUM(ZBL_SO_1819_1!B38,ZBL_SO_1819_1!B44)</f>
        <v>781</v>
      </c>
      <c r="C18" s="12">
        <f>SUM(ZBL_SO_1819_1!C38,ZBL_SO_1819_1!C44)</f>
        <v>458</v>
      </c>
      <c r="D18" s="13">
        <f>SUM(ZBL_SO_1819_1!D38,ZBL_SO_1819_1!D44)</f>
        <v>1239</v>
      </c>
      <c r="E18" s="12">
        <f>SUM(ZBL_SO_1819_1!E38,ZBL_SO_1819_1!E44)</f>
        <v>20473</v>
      </c>
      <c r="F18" s="12">
        <f>SUM(ZBL_SO_1819_1!F38,ZBL_SO_1819_1!F44)</f>
        <v>28000</v>
      </c>
      <c r="G18" s="12">
        <f>SUM(ZBL_SO_1819_1!G38,ZBL_SO_1819_1!G44)</f>
        <v>48473</v>
      </c>
      <c r="H18" s="11">
        <f>SUM(ZBL_SO_1819_1!H38,ZBL_SO_1819_1!H44)</f>
        <v>59</v>
      </c>
      <c r="I18" s="12">
        <f>SUM(ZBL_SO_1819_1!I38,ZBL_SO_1819_1!I44)</f>
        <v>84</v>
      </c>
      <c r="J18" s="13">
        <f>SUM(ZBL_SO_1819_1!J38,ZBL_SO_1819_1!J44)</f>
        <v>143</v>
      </c>
      <c r="K18" s="12">
        <f aca="true" t="shared" si="3" ref="K18:L22">SUM(H18,E18,B18)</f>
        <v>21313</v>
      </c>
      <c r="L18" s="12">
        <f t="shared" si="3"/>
        <v>28542</v>
      </c>
      <c r="M18" s="12">
        <f>SUM(K18:L18)</f>
        <v>49855</v>
      </c>
      <c r="N18" s="55"/>
      <c r="O18" s="51">
        <f aca="true" t="shared" si="4" ref="O18:Q22">B18/(B18+E18)*100</f>
        <v>3.674602427778301</v>
      </c>
      <c r="P18" s="51">
        <f t="shared" si="4"/>
        <v>1.609389275423431</v>
      </c>
      <c r="Q18" s="51">
        <f t="shared" si="4"/>
        <v>2.492355970389443</v>
      </c>
    </row>
    <row r="19" spans="1:17" ht="12.75">
      <c r="A19" s="212" t="s">
        <v>63</v>
      </c>
      <c r="B19" s="11">
        <f>SUM(ZBL_SO_1819_1!B39,ZBL_SO_1819_1!B45)</f>
        <v>2100</v>
      </c>
      <c r="C19" s="12">
        <f>SUM(ZBL_SO_1819_1!C39,ZBL_SO_1819_1!C45)</f>
        <v>939</v>
      </c>
      <c r="D19" s="13">
        <f>SUM(ZBL_SO_1819_1!D39,ZBL_SO_1819_1!D45)</f>
        <v>3039</v>
      </c>
      <c r="E19" s="12">
        <f>SUM(ZBL_SO_1819_1!E39,ZBL_SO_1819_1!E45)</f>
        <v>20863</v>
      </c>
      <c r="F19" s="12">
        <f>SUM(ZBL_SO_1819_1!F39,ZBL_SO_1819_1!F45)</f>
        <v>16316</v>
      </c>
      <c r="G19" s="12">
        <f>SUM(ZBL_SO_1819_1!G39,ZBL_SO_1819_1!G45)</f>
        <v>37179</v>
      </c>
      <c r="H19" s="11">
        <f>SUM(ZBL_SO_1819_1!H39,ZBL_SO_1819_1!H45)</f>
        <v>47</v>
      </c>
      <c r="I19" s="12">
        <f>SUM(ZBL_SO_1819_1!I39,ZBL_SO_1819_1!I45)</f>
        <v>52</v>
      </c>
      <c r="J19" s="13">
        <f>SUM(ZBL_SO_1819_1!J39,ZBL_SO_1819_1!J45)</f>
        <v>99</v>
      </c>
      <c r="K19" s="12">
        <f t="shared" si="3"/>
        <v>23010</v>
      </c>
      <c r="L19" s="12">
        <f t="shared" si="3"/>
        <v>17307</v>
      </c>
      <c r="M19" s="12">
        <f>SUM(K19:L19)</f>
        <v>40317</v>
      </c>
      <c r="N19" s="55"/>
      <c r="O19" s="51">
        <f t="shared" si="4"/>
        <v>9.145146540086225</v>
      </c>
      <c r="P19" s="51">
        <f t="shared" si="4"/>
        <v>5.441900898290351</v>
      </c>
      <c r="Q19" s="51">
        <f t="shared" si="4"/>
        <v>7.55631806653737</v>
      </c>
    </row>
    <row r="20" spans="1:17" ht="12.75">
      <c r="A20" s="212" t="s">
        <v>62</v>
      </c>
      <c r="B20" s="11">
        <f>SUM(ZBL_SO_1819_1!B40,ZBL_SO_1819_1!B46)</f>
        <v>115</v>
      </c>
      <c r="C20" s="12">
        <f>SUM(ZBL_SO_1819_1!C40,ZBL_SO_1819_1!C46)</f>
        <v>129</v>
      </c>
      <c r="D20" s="13">
        <f>SUM(ZBL_SO_1819_1!D40,ZBL_SO_1819_1!D46)</f>
        <v>244</v>
      </c>
      <c r="E20" s="12">
        <f>SUM(ZBL_SO_1819_1!E40,ZBL_SO_1819_1!E46)</f>
        <v>997</v>
      </c>
      <c r="F20" s="12">
        <f>SUM(ZBL_SO_1819_1!F40,ZBL_SO_1819_1!F46)</f>
        <v>1837</v>
      </c>
      <c r="G20" s="12">
        <f>SUM(ZBL_SO_1819_1!G40,ZBL_SO_1819_1!G46)</f>
        <v>2834</v>
      </c>
      <c r="H20" s="11">
        <f>SUM(ZBL_SO_1819_1!H40,ZBL_SO_1819_1!H46)</f>
        <v>17</v>
      </c>
      <c r="I20" s="12">
        <f>SUM(ZBL_SO_1819_1!I40,ZBL_SO_1819_1!I46)</f>
        <v>13</v>
      </c>
      <c r="J20" s="13">
        <f>SUM(ZBL_SO_1819_1!J40,ZBL_SO_1819_1!J46)</f>
        <v>30</v>
      </c>
      <c r="K20" s="12">
        <f t="shared" si="3"/>
        <v>1129</v>
      </c>
      <c r="L20" s="12">
        <f t="shared" si="3"/>
        <v>1979</v>
      </c>
      <c r="M20" s="12">
        <f>SUM(K20:L20)</f>
        <v>3108</v>
      </c>
      <c r="N20" s="55"/>
      <c r="O20" s="51">
        <f t="shared" si="4"/>
        <v>10.341726618705035</v>
      </c>
      <c r="P20" s="51">
        <f t="shared" si="4"/>
        <v>6.561546286876907</v>
      </c>
      <c r="Q20" s="51">
        <f t="shared" si="4"/>
        <v>7.927225471085119</v>
      </c>
    </row>
    <row r="21" spans="1:17" ht="12.75">
      <c r="A21" s="212" t="s">
        <v>64</v>
      </c>
      <c r="B21" s="11">
        <f>SUM(ZBL_SO_1819_1!B41,ZBL_SO_1819_1!B47)</f>
        <v>923</v>
      </c>
      <c r="C21" s="12">
        <f>SUM(ZBL_SO_1819_1!C41,ZBL_SO_1819_1!C47)</f>
        <v>587</v>
      </c>
      <c r="D21" s="13">
        <f>SUM(ZBL_SO_1819_1!D41,ZBL_SO_1819_1!D47)</f>
        <v>1510</v>
      </c>
      <c r="E21" s="12">
        <f>SUM(ZBL_SO_1819_1!E41,ZBL_SO_1819_1!E47)</f>
        <v>12730</v>
      </c>
      <c r="F21" s="12">
        <f>SUM(ZBL_SO_1819_1!F41,ZBL_SO_1819_1!F47)</f>
        <v>10329</v>
      </c>
      <c r="G21" s="12">
        <f>SUM(ZBL_SO_1819_1!G41,ZBL_SO_1819_1!G47)</f>
        <v>23059</v>
      </c>
      <c r="H21" s="11">
        <f>SUM(ZBL_SO_1819_1!H41,ZBL_SO_1819_1!H47)</f>
        <v>103</v>
      </c>
      <c r="I21" s="12">
        <f>SUM(ZBL_SO_1819_1!I41,ZBL_SO_1819_1!I47)</f>
        <v>124</v>
      </c>
      <c r="J21" s="13">
        <f>SUM(ZBL_SO_1819_1!J41,ZBL_SO_1819_1!J47)</f>
        <v>227</v>
      </c>
      <c r="K21" s="12">
        <f t="shared" si="3"/>
        <v>13756</v>
      </c>
      <c r="L21" s="12">
        <f t="shared" si="3"/>
        <v>11040</v>
      </c>
      <c r="M21" s="12">
        <f>SUM(K21:L21)</f>
        <v>24796</v>
      </c>
      <c r="N21" s="55"/>
      <c r="O21" s="51">
        <f t="shared" si="4"/>
        <v>6.760418955540906</v>
      </c>
      <c r="P21" s="51">
        <f t="shared" si="4"/>
        <v>5.377427629168193</v>
      </c>
      <c r="Q21" s="51">
        <f t="shared" si="4"/>
        <v>6.1459562863771415</v>
      </c>
    </row>
    <row r="22" spans="1:17" s="60" customFormat="1" ht="12.75">
      <c r="A22" s="24" t="s">
        <v>1</v>
      </c>
      <c r="B22" s="18">
        <f aca="true" t="shared" si="5" ref="B22:J22">SUM(B18:B21)</f>
        <v>3919</v>
      </c>
      <c r="C22" s="19">
        <f t="shared" si="5"/>
        <v>2113</v>
      </c>
      <c r="D22" s="20">
        <f t="shared" si="5"/>
        <v>6032</v>
      </c>
      <c r="E22" s="19">
        <f t="shared" si="5"/>
        <v>55063</v>
      </c>
      <c r="F22" s="19">
        <f t="shared" si="5"/>
        <v>56482</v>
      </c>
      <c r="G22" s="19">
        <f t="shared" si="5"/>
        <v>111545</v>
      </c>
      <c r="H22" s="18">
        <f t="shared" si="5"/>
        <v>226</v>
      </c>
      <c r="I22" s="19">
        <f t="shared" si="5"/>
        <v>273</v>
      </c>
      <c r="J22" s="20">
        <f t="shared" si="5"/>
        <v>499</v>
      </c>
      <c r="K22" s="19">
        <f t="shared" si="3"/>
        <v>59208</v>
      </c>
      <c r="L22" s="19">
        <f t="shared" si="3"/>
        <v>58868</v>
      </c>
      <c r="M22" s="20">
        <f>SUM(K22:L22)</f>
        <v>118076</v>
      </c>
      <c r="N22" s="59"/>
      <c r="O22" s="63">
        <f t="shared" si="4"/>
        <v>6.64439998643654</v>
      </c>
      <c r="P22" s="57">
        <f t="shared" si="4"/>
        <v>3.6061097363256254</v>
      </c>
      <c r="Q22" s="57">
        <f t="shared" si="4"/>
        <v>5.130255066892334</v>
      </c>
    </row>
    <row r="23" spans="1:18" ht="12.75">
      <c r="A23" s="9" t="s">
        <v>29</v>
      </c>
      <c r="B23" s="67"/>
      <c r="C23" s="68"/>
      <c r="D23" s="69"/>
      <c r="E23" s="68"/>
      <c r="F23" s="68"/>
      <c r="G23" s="68"/>
      <c r="H23" s="67"/>
      <c r="I23" s="68"/>
      <c r="J23" s="69"/>
      <c r="K23" s="68"/>
      <c r="L23" s="68"/>
      <c r="M23" s="68"/>
      <c r="N23" s="55"/>
      <c r="O23" s="70"/>
      <c r="P23" s="70"/>
      <c r="Q23" s="70"/>
      <c r="R23" s="199"/>
    </row>
    <row r="24" spans="1:17" ht="12.75">
      <c r="A24" s="212" t="s">
        <v>61</v>
      </c>
      <c r="B24" s="11">
        <f>SUM(B18,B11)</f>
        <v>1530</v>
      </c>
      <c r="C24" s="12">
        <f aca="true" t="shared" si="6" ref="C24:J24">SUM(C18,C11)</f>
        <v>909</v>
      </c>
      <c r="D24" s="13">
        <f t="shared" si="6"/>
        <v>2439</v>
      </c>
      <c r="E24" s="12">
        <f t="shared" si="6"/>
        <v>47364</v>
      </c>
      <c r="F24" s="12">
        <f t="shared" si="6"/>
        <v>61849</v>
      </c>
      <c r="G24" s="12">
        <f t="shared" si="6"/>
        <v>109213</v>
      </c>
      <c r="H24" s="11">
        <f t="shared" si="6"/>
        <v>135</v>
      </c>
      <c r="I24" s="12">
        <f t="shared" si="6"/>
        <v>176</v>
      </c>
      <c r="J24" s="13">
        <f t="shared" si="6"/>
        <v>311</v>
      </c>
      <c r="K24" s="12">
        <f aca="true" t="shared" si="7" ref="K24:L28">SUM(H24,E24,B24)</f>
        <v>49029</v>
      </c>
      <c r="L24" s="12">
        <f t="shared" si="7"/>
        <v>62934</v>
      </c>
      <c r="M24" s="12">
        <f>SUM(K24:L24)</f>
        <v>111963</v>
      </c>
      <c r="N24" s="55"/>
      <c r="O24" s="51">
        <f aca="true" t="shared" si="8" ref="O24:Q28">B24/(B24+E24)*100</f>
        <v>3.129218308994969</v>
      </c>
      <c r="P24" s="51">
        <f t="shared" si="8"/>
        <v>1.448420918448644</v>
      </c>
      <c r="Q24" s="51">
        <f t="shared" si="8"/>
        <v>2.1844660194174756</v>
      </c>
    </row>
    <row r="25" spans="1:17" s="3" customFormat="1" ht="12.75">
      <c r="A25" s="212" t="s">
        <v>63</v>
      </c>
      <c r="B25" s="11">
        <f aca="true" t="shared" si="9" ref="B25:J25">SUM(B19,B12)</f>
        <v>4048</v>
      </c>
      <c r="C25" s="12">
        <f t="shared" si="9"/>
        <v>1847</v>
      </c>
      <c r="D25" s="13">
        <f t="shared" si="9"/>
        <v>5895</v>
      </c>
      <c r="E25" s="12">
        <f t="shared" si="9"/>
        <v>40779</v>
      </c>
      <c r="F25" s="12">
        <f t="shared" si="9"/>
        <v>30988</v>
      </c>
      <c r="G25" s="12">
        <f t="shared" si="9"/>
        <v>71767</v>
      </c>
      <c r="H25" s="11">
        <f t="shared" si="9"/>
        <v>99</v>
      </c>
      <c r="I25" s="12">
        <f t="shared" si="9"/>
        <v>102</v>
      </c>
      <c r="J25" s="13">
        <f t="shared" si="9"/>
        <v>201</v>
      </c>
      <c r="K25" s="12">
        <f t="shared" si="7"/>
        <v>44926</v>
      </c>
      <c r="L25" s="12">
        <f t="shared" si="7"/>
        <v>32937</v>
      </c>
      <c r="M25" s="12">
        <f>SUM(K25:L25)</f>
        <v>77863</v>
      </c>
      <c r="N25" s="55"/>
      <c r="O25" s="51">
        <f t="shared" si="8"/>
        <v>9.030271934325294</v>
      </c>
      <c r="P25" s="51">
        <f t="shared" si="8"/>
        <v>5.625095172833866</v>
      </c>
      <c r="Q25" s="51">
        <f t="shared" si="8"/>
        <v>7.590584842007675</v>
      </c>
    </row>
    <row r="26" spans="1:17" s="3" customFormat="1" ht="12.75">
      <c r="A26" s="212" t="s">
        <v>62</v>
      </c>
      <c r="B26" s="11">
        <f aca="true" t="shared" si="10" ref="B26:J26">SUM(B20,B13)</f>
        <v>255</v>
      </c>
      <c r="C26" s="12">
        <f t="shared" si="10"/>
        <v>282</v>
      </c>
      <c r="D26" s="13">
        <f t="shared" si="10"/>
        <v>537</v>
      </c>
      <c r="E26" s="12">
        <f t="shared" si="10"/>
        <v>1727</v>
      </c>
      <c r="F26" s="12">
        <f t="shared" si="10"/>
        <v>3442</v>
      </c>
      <c r="G26" s="12">
        <f t="shared" si="10"/>
        <v>5169</v>
      </c>
      <c r="H26" s="11">
        <f t="shared" si="10"/>
        <v>23</v>
      </c>
      <c r="I26" s="12">
        <f t="shared" si="10"/>
        <v>20</v>
      </c>
      <c r="J26" s="13">
        <f t="shared" si="10"/>
        <v>43</v>
      </c>
      <c r="K26" s="12">
        <f t="shared" si="7"/>
        <v>2005</v>
      </c>
      <c r="L26" s="12">
        <f t="shared" si="7"/>
        <v>3744</v>
      </c>
      <c r="M26" s="12">
        <f>SUM(K26:L26)</f>
        <v>5749</v>
      </c>
      <c r="N26" s="55"/>
      <c r="O26" s="51">
        <f t="shared" si="8"/>
        <v>12.865792129162463</v>
      </c>
      <c r="P26" s="51">
        <f t="shared" si="8"/>
        <v>7.572502685284641</v>
      </c>
      <c r="Q26" s="51">
        <f t="shared" si="8"/>
        <v>9.411146161934806</v>
      </c>
    </row>
    <row r="27" spans="1:17" ht="12.75">
      <c r="A27" s="212" t="s">
        <v>64</v>
      </c>
      <c r="B27" s="11">
        <f aca="true" t="shared" si="11" ref="B27:J27">SUM(B21,B14)</f>
        <v>1921</v>
      </c>
      <c r="C27" s="15">
        <f t="shared" si="11"/>
        <v>1093</v>
      </c>
      <c r="D27" s="16">
        <f t="shared" si="11"/>
        <v>3014</v>
      </c>
      <c r="E27" s="15">
        <f t="shared" si="11"/>
        <v>25190</v>
      </c>
      <c r="F27" s="15">
        <f t="shared" si="11"/>
        <v>20047</v>
      </c>
      <c r="G27" s="15">
        <f t="shared" si="11"/>
        <v>45237</v>
      </c>
      <c r="H27" s="14">
        <f t="shared" si="11"/>
        <v>282</v>
      </c>
      <c r="I27" s="15">
        <f t="shared" si="11"/>
        <v>272</v>
      </c>
      <c r="J27" s="16">
        <f t="shared" si="11"/>
        <v>554</v>
      </c>
      <c r="K27" s="15">
        <f t="shared" si="7"/>
        <v>27393</v>
      </c>
      <c r="L27" s="15">
        <f t="shared" si="7"/>
        <v>21412</v>
      </c>
      <c r="M27" s="15">
        <f>SUM(K27:L27)</f>
        <v>48805</v>
      </c>
      <c r="N27" s="55"/>
      <c r="O27" s="52">
        <f t="shared" si="8"/>
        <v>7.085684777396628</v>
      </c>
      <c r="P27" s="52">
        <f t="shared" si="8"/>
        <v>5.170293282876064</v>
      </c>
      <c r="Q27" s="52">
        <f t="shared" si="8"/>
        <v>6.246502663157241</v>
      </c>
    </row>
    <row r="28" spans="1:17" s="1" customFormat="1" ht="12.75">
      <c r="A28" s="24" t="s">
        <v>1</v>
      </c>
      <c r="B28" s="18">
        <f aca="true" t="shared" si="12" ref="B28:J28">SUM(B22,B15)</f>
        <v>7754</v>
      </c>
      <c r="C28" s="19">
        <f t="shared" si="12"/>
        <v>4131</v>
      </c>
      <c r="D28" s="20">
        <f t="shared" si="12"/>
        <v>11885</v>
      </c>
      <c r="E28" s="19">
        <f t="shared" si="12"/>
        <v>115060</v>
      </c>
      <c r="F28" s="19">
        <f t="shared" si="12"/>
        <v>116326</v>
      </c>
      <c r="G28" s="19">
        <f t="shared" si="12"/>
        <v>231386</v>
      </c>
      <c r="H28" s="18">
        <f t="shared" si="12"/>
        <v>539</v>
      </c>
      <c r="I28" s="19">
        <f t="shared" si="12"/>
        <v>570</v>
      </c>
      <c r="J28" s="20">
        <f t="shared" si="12"/>
        <v>1109</v>
      </c>
      <c r="K28" s="19">
        <f t="shared" si="7"/>
        <v>123353</v>
      </c>
      <c r="L28" s="19">
        <f t="shared" si="7"/>
        <v>121027</v>
      </c>
      <c r="M28" s="19">
        <f>SUM(K28:L28)</f>
        <v>244380</v>
      </c>
      <c r="N28" s="56"/>
      <c r="O28" s="57">
        <f t="shared" si="8"/>
        <v>6.313612454606152</v>
      </c>
      <c r="P28" s="57">
        <f t="shared" si="8"/>
        <v>3.4294395510431106</v>
      </c>
      <c r="Q28" s="57">
        <f t="shared" si="8"/>
        <v>4.88549806594292</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72</v>
      </c>
    </row>
    <row r="44" spans="1:17" ht="12.75">
      <c r="A44" s="223" t="s">
        <v>5</v>
      </c>
      <c r="B44" s="223"/>
      <c r="C44" s="223"/>
      <c r="D44" s="223"/>
      <c r="E44" s="223"/>
      <c r="F44" s="223"/>
      <c r="G44" s="223"/>
      <c r="H44" s="223"/>
      <c r="I44" s="223"/>
      <c r="J44" s="223"/>
      <c r="K44" s="223"/>
      <c r="L44" s="223"/>
      <c r="M44" s="223"/>
      <c r="N44" s="223"/>
      <c r="O44" s="223"/>
      <c r="P44" s="223"/>
      <c r="Q44" s="223"/>
    </row>
    <row r="45" spans="1:17" ht="12.75">
      <c r="A45" s="223" t="s">
        <v>28</v>
      </c>
      <c r="B45" s="223"/>
      <c r="C45" s="223"/>
      <c r="D45" s="223"/>
      <c r="E45" s="223"/>
      <c r="F45" s="223"/>
      <c r="G45" s="223"/>
      <c r="H45" s="223"/>
      <c r="I45" s="223"/>
      <c r="J45" s="223"/>
      <c r="K45" s="223"/>
      <c r="L45" s="223"/>
      <c r="M45" s="223"/>
      <c r="N45" s="223"/>
      <c r="O45" s="223"/>
      <c r="P45" s="223"/>
      <c r="Q45" s="223"/>
    </row>
    <row r="46" spans="1:17" ht="12.75">
      <c r="A46" s="239" t="s">
        <v>26</v>
      </c>
      <c r="B46" s="239"/>
      <c r="C46" s="239"/>
      <c r="D46" s="239"/>
      <c r="E46" s="239"/>
      <c r="F46" s="239"/>
      <c r="G46" s="239"/>
      <c r="H46" s="239"/>
      <c r="I46" s="239"/>
      <c r="J46" s="239"/>
      <c r="K46" s="239"/>
      <c r="L46" s="239"/>
      <c r="M46" s="239"/>
      <c r="N46" s="239"/>
      <c r="O46" s="239"/>
      <c r="P46" s="239"/>
      <c r="Q46" s="239"/>
    </row>
    <row r="47" ht="12.75">
      <c r="A47" s="1"/>
    </row>
    <row r="48" spans="1:17" ht="12.75">
      <c r="A48" s="223" t="s">
        <v>21</v>
      </c>
      <c r="B48" s="223"/>
      <c r="C48" s="223"/>
      <c r="D48" s="223"/>
      <c r="E48" s="223"/>
      <c r="F48" s="223"/>
      <c r="G48" s="223"/>
      <c r="H48" s="223"/>
      <c r="I48" s="223"/>
      <c r="J48" s="223"/>
      <c r="K48" s="223"/>
      <c r="L48" s="223"/>
      <c r="M48" s="223"/>
      <c r="N48" s="223"/>
      <c r="O48" s="223"/>
      <c r="P48" s="223"/>
      <c r="Q48" s="223"/>
    </row>
    <row r="49" ht="7.5" customHeight="1" thickBot="1"/>
    <row r="50" spans="1:109" ht="13.5" customHeight="1">
      <c r="A50" s="4"/>
      <c r="B50" s="241" t="s">
        <v>2</v>
      </c>
      <c r="C50" s="240"/>
      <c r="D50" s="242"/>
      <c r="E50" s="240" t="s">
        <v>3</v>
      </c>
      <c r="F50" s="240"/>
      <c r="G50" s="240"/>
      <c r="H50" s="243" t="s">
        <v>7</v>
      </c>
      <c r="I50" s="244"/>
      <c r="J50" s="245"/>
      <c r="K50" s="240" t="s">
        <v>1</v>
      </c>
      <c r="L50" s="240"/>
      <c r="M50" s="240"/>
      <c r="N50" s="54"/>
      <c r="O50" s="240" t="s">
        <v>53</v>
      </c>
      <c r="P50" s="240"/>
      <c r="Q50" s="240"/>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8</v>
      </c>
      <c r="C51" s="7" t="s">
        <v>0</v>
      </c>
      <c r="D51" s="8" t="s">
        <v>9</v>
      </c>
      <c r="E51" s="7" t="s">
        <v>8</v>
      </c>
      <c r="F51" s="7" t="s">
        <v>0</v>
      </c>
      <c r="G51" s="7" t="s">
        <v>9</v>
      </c>
      <c r="H51" s="6" t="s">
        <v>8</v>
      </c>
      <c r="I51" s="7" t="s">
        <v>0</v>
      </c>
      <c r="J51" s="8" t="s">
        <v>9</v>
      </c>
      <c r="K51" s="7" t="s">
        <v>8</v>
      </c>
      <c r="L51" s="7" t="s">
        <v>0</v>
      </c>
      <c r="M51" s="7" t="s">
        <v>9</v>
      </c>
      <c r="N51" s="55"/>
      <c r="O51" s="7" t="s">
        <v>8</v>
      </c>
      <c r="P51" s="7" t="s">
        <v>0</v>
      </c>
      <c r="Q51" s="7" t="s">
        <v>9</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212" t="s">
        <v>61</v>
      </c>
      <c r="B53" s="11">
        <f>SUM(ZBL_SO_1819_1!B90,ZBL_SO_1819_1!B96)</f>
        <v>73</v>
      </c>
      <c r="C53" s="12">
        <f>SUM(ZBL_SO_1819_1!C90,ZBL_SO_1819_1!C96)</f>
        <v>75</v>
      </c>
      <c r="D53" s="13">
        <f>SUM(ZBL_SO_1819_1!D90,ZBL_SO_1819_1!D96)</f>
        <v>148</v>
      </c>
      <c r="E53" s="12">
        <f>SUM(ZBL_SO_1819_1!E90,ZBL_SO_1819_1!E96)</f>
        <v>1252</v>
      </c>
      <c r="F53" s="12">
        <f>SUM(ZBL_SO_1819_1!F90,ZBL_SO_1819_1!F96)</f>
        <v>1768</v>
      </c>
      <c r="G53" s="12">
        <f>SUM(ZBL_SO_1819_1!G90,ZBL_SO_1819_1!G96)</f>
        <v>3020</v>
      </c>
      <c r="H53" s="11">
        <f>SUM(ZBL_SO_1819_1!H90,ZBL_SO_1819_1!H96)</f>
        <v>72</v>
      </c>
      <c r="I53" s="12">
        <f>SUM(ZBL_SO_1819_1!I90,ZBL_SO_1819_1!I96)</f>
        <v>110</v>
      </c>
      <c r="J53" s="13">
        <f>SUM(ZBL_SO_1819_1!J90,ZBL_SO_1819_1!J96)</f>
        <v>182</v>
      </c>
      <c r="K53" s="12">
        <f aca="true" t="shared" si="13" ref="K53:M57">(SUM(H53,E53,B53))</f>
        <v>1397</v>
      </c>
      <c r="L53" s="12">
        <f t="shared" si="13"/>
        <v>1953</v>
      </c>
      <c r="M53" s="12">
        <f t="shared" si="13"/>
        <v>3350</v>
      </c>
      <c r="N53" s="55"/>
      <c r="O53" s="51">
        <f aca="true" t="shared" si="14" ref="O53:Q57">B53/(B53+E53)*100</f>
        <v>5.509433962264151</v>
      </c>
      <c r="P53" s="51">
        <f t="shared" si="14"/>
        <v>4.0694519804666305</v>
      </c>
      <c r="Q53" s="51">
        <f t="shared" si="14"/>
        <v>4.671717171717172</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212" t="s">
        <v>63</v>
      </c>
      <c r="B54" s="11">
        <f>SUM(ZBL_SO_1819_1!B91,ZBL_SO_1819_1!B97)</f>
        <v>194</v>
      </c>
      <c r="C54" s="12">
        <f>SUM(ZBL_SO_1819_1!C91,ZBL_SO_1819_1!C97)</f>
        <v>133</v>
      </c>
      <c r="D54" s="13">
        <f>SUM(ZBL_SO_1819_1!D91,ZBL_SO_1819_1!D97)</f>
        <v>327</v>
      </c>
      <c r="E54" s="12">
        <f>SUM(ZBL_SO_1819_1!E91,ZBL_SO_1819_1!E97)</f>
        <v>1244</v>
      </c>
      <c r="F54" s="12">
        <f>SUM(ZBL_SO_1819_1!F91,ZBL_SO_1819_1!F97)</f>
        <v>1085</v>
      </c>
      <c r="G54" s="12">
        <f>SUM(ZBL_SO_1819_1!G91,ZBL_SO_1819_1!G97)</f>
        <v>2329</v>
      </c>
      <c r="H54" s="11">
        <f>SUM(ZBL_SO_1819_1!H91,ZBL_SO_1819_1!H97)</f>
        <v>177</v>
      </c>
      <c r="I54" s="12">
        <f>SUM(ZBL_SO_1819_1!I91,ZBL_SO_1819_1!I97)</f>
        <v>153</v>
      </c>
      <c r="J54" s="13">
        <f>SUM(ZBL_SO_1819_1!J91,ZBL_SO_1819_1!J97)</f>
        <v>330</v>
      </c>
      <c r="K54" s="12">
        <f t="shared" si="13"/>
        <v>1615</v>
      </c>
      <c r="L54" s="12">
        <f t="shared" si="13"/>
        <v>1371</v>
      </c>
      <c r="M54" s="12">
        <f t="shared" si="13"/>
        <v>2986</v>
      </c>
      <c r="N54" s="55"/>
      <c r="O54" s="51">
        <f t="shared" si="14"/>
        <v>13.490959666203059</v>
      </c>
      <c r="P54" s="51">
        <f t="shared" si="14"/>
        <v>10.919540229885058</v>
      </c>
      <c r="Q54" s="51">
        <f t="shared" si="14"/>
        <v>12.311746987951807</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212" t="s">
        <v>62</v>
      </c>
      <c r="B55" s="11">
        <f>SUM(ZBL_SO_1819_1!B92,ZBL_SO_1819_1!B98)</f>
        <v>7</v>
      </c>
      <c r="C55" s="12">
        <f>SUM(ZBL_SO_1819_1!C92,ZBL_SO_1819_1!C98)</f>
        <v>9</v>
      </c>
      <c r="D55" s="13">
        <f>SUM(ZBL_SO_1819_1!D92,ZBL_SO_1819_1!D98)</f>
        <v>16</v>
      </c>
      <c r="E55" s="12">
        <f>SUM(ZBL_SO_1819_1!E92,ZBL_SO_1819_1!E98)</f>
        <v>41</v>
      </c>
      <c r="F55" s="12">
        <f>SUM(ZBL_SO_1819_1!F92,ZBL_SO_1819_1!F98)</f>
        <v>100</v>
      </c>
      <c r="G55" s="12">
        <f>SUM(ZBL_SO_1819_1!G92,ZBL_SO_1819_1!G98)</f>
        <v>141</v>
      </c>
      <c r="H55" s="11">
        <f>SUM(ZBL_SO_1819_1!H92,ZBL_SO_1819_1!H98)</f>
        <v>10</v>
      </c>
      <c r="I55" s="12">
        <f>SUM(ZBL_SO_1819_1!I92,ZBL_SO_1819_1!I98)</f>
        <v>18</v>
      </c>
      <c r="J55" s="13">
        <f>SUM(ZBL_SO_1819_1!J92,ZBL_SO_1819_1!J98)</f>
        <v>28</v>
      </c>
      <c r="K55" s="12">
        <f t="shared" si="13"/>
        <v>58</v>
      </c>
      <c r="L55" s="12">
        <f t="shared" si="13"/>
        <v>127</v>
      </c>
      <c r="M55" s="12">
        <f t="shared" si="13"/>
        <v>185</v>
      </c>
      <c r="N55" s="55"/>
      <c r="O55" s="51">
        <f t="shared" si="14"/>
        <v>14.583333333333334</v>
      </c>
      <c r="P55" s="51">
        <f t="shared" si="14"/>
        <v>8.256880733944955</v>
      </c>
      <c r="Q55" s="51">
        <f t="shared" si="14"/>
        <v>10.191082802547772</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212" t="s">
        <v>64</v>
      </c>
      <c r="B56" s="11">
        <f>SUM(ZBL_SO_1819_1!B93,ZBL_SO_1819_1!B99)</f>
        <v>222</v>
      </c>
      <c r="C56" s="12">
        <f>SUM(ZBL_SO_1819_1!C93,ZBL_SO_1819_1!C99)</f>
        <v>122</v>
      </c>
      <c r="D56" s="13">
        <f>SUM(ZBL_SO_1819_1!D93,ZBL_SO_1819_1!D99)</f>
        <v>344</v>
      </c>
      <c r="E56" s="12">
        <f>SUM(ZBL_SO_1819_1!E93,ZBL_SO_1819_1!E99)</f>
        <v>2163</v>
      </c>
      <c r="F56" s="12">
        <f>SUM(ZBL_SO_1819_1!F93,ZBL_SO_1819_1!F99)</f>
        <v>1443</v>
      </c>
      <c r="G56" s="12">
        <f>SUM(ZBL_SO_1819_1!G93,ZBL_SO_1819_1!G99)</f>
        <v>3606</v>
      </c>
      <c r="H56" s="11">
        <f>SUM(ZBL_SO_1819_1!H93,ZBL_SO_1819_1!H99)</f>
        <v>373</v>
      </c>
      <c r="I56" s="12">
        <f>SUM(ZBL_SO_1819_1!I93,ZBL_SO_1819_1!I99)</f>
        <v>265</v>
      </c>
      <c r="J56" s="13">
        <f>SUM(ZBL_SO_1819_1!J93,ZBL_SO_1819_1!J99)</f>
        <v>638</v>
      </c>
      <c r="K56" s="12">
        <f t="shared" si="13"/>
        <v>2758</v>
      </c>
      <c r="L56" s="12">
        <f t="shared" si="13"/>
        <v>1830</v>
      </c>
      <c r="M56" s="12">
        <f t="shared" si="13"/>
        <v>4588</v>
      </c>
      <c r="N56" s="55"/>
      <c r="O56" s="51">
        <f t="shared" si="14"/>
        <v>9.30817610062893</v>
      </c>
      <c r="P56" s="51">
        <f t="shared" si="14"/>
        <v>7.795527156549522</v>
      </c>
      <c r="Q56" s="51">
        <f t="shared" si="14"/>
        <v>8.708860759493671</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5" ref="B57:J57">SUM(B53:B56)</f>
        <v>496</v>
      </c>
      <c r="C57" s="19">
        <f t="shared" si="15"/>
        <v>339</v>
      </c>
      <c r="D57" s="20">
        <f t="shared" si="15"/>
        <v>835</v>
      </c>
      <c r="E57" s="19">
        <f t="shared" si="15"/>
        <v>4700</v>
      </c>
      <c r="F57" s="19">
        <f t="shared" si="15"/>
        <v>4396</v>
      </c>
      <c r="G57" s="19">
        <f t="shared" si="15"/>
        <v>9096</v>
      </c>
      <c r="H57" s="18">
        <f t="shared" si="15"/>
        <v>632</v>
      </c>
      <c r="I57" s="19">
        <f t="shared" si="15"/>
        <v>546</v>
      </c>
      <c r="J57" s="20">
        <f t="shared" si="15"/>
        <v>1178</v>
      </c>
      <c r="K57" s="19">
        <f t="shared" si="13"/>
        <v>5828</v>
      </c>
      <c r="L57" s="19">
        <f t="shared" si="13"/>
        <v>5281</v>
      </c>
      <c r="M57" s="20">
        <f t="shared" si="13"/>
        <v>11109</v>
      </c>
      <c r="N57" s="59"/>
      <c r="O57" s="63">
        <f t="shared" si="14"/>
        <v>9.545804464973056</v>
      </c>
      <c r="P57" s="57">
        <f t="shared" si="14"/>
        <v>7.159450897571277</v>
      </c>
      <c r="Q57" s="57">
        <f t="shared" si="14"/>
        <v>8.4080153056087</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18</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212" t="s">
        <v>61</v>
      </c>
      <c r="B60" s="11">
        <f>SUM(ZBL_SO_1819_1!B105,ZBL_SO_1819_1!B111)</f>
        <v>62</v>
      </c>
      <c r="C60" s="12">
        <f>SUM(ZBL_SO_1819_1!C105,ZBL_SO_1819_1!C111)</f>
        <v>42</v>
      </c>
      <c r="D60" s="13">
        <f>SUM(ZBL_SO_1819_1!D105,ZBL_SO_1819_1!D111)</f>
        <v>104</v>
      </c>
      <c r="E60" s="12">
        <f>SUM(ZBL_SO_1819_1!E105,ZBL_SO_1819_1!E111)</f>
        <v>777</v>
      </c>
      <c r="F60" s="12">
        <f>SUM(ZBL_SO_1819_1!F105,ZBL_SO_1819_1!F111)</f>
        <v>1165</v>
      </c>
      <c r="G60" s="12">
        <f>SUM(ZBL_SO_1819_1!G105,ZBL_SO_1819_1!G111)</f>
        <v>1942</v>
      </c>
      <c r="H60" s="11">
        <f>SUM(ZBL_SO_1819_1!H105,ZBL_SO_1819_1!H111)</f>
        <v>58</v>
      </c>
      <c r="I60" s="12">
        <f>SUM(ZBL_SO_1819_1!I105,ZBL_SO_1819_1!I111)</f>
        <v>75</v>
      </c>
      <c r="J60" s="13">
        <f>SUM(ZBL_SO_1819_1!J105,ZBL_SO_1819_1!J111)</f>
        <v>133</v>
      </c>
      <c r="K60" s="12">
        <f aca="true" t="shared" si="16" ref="K60:M64">(SUM(H60,E60,B60))</f>
        <v>897</v>
      </c>
      <c r="L60" s="12">
        <f t="shared" si="16"/>
        <v>1282</v>
      </c>
      <c r="M60" s="12">
        <f t="shared" si="16"/>
        <v>2179</v>
      </c>
      <c r="N60" s="55"/>
      <c r="O60" s="51">
        <f aca="true" t="shared" si="17" ref="O60:Q64">B60/(B60+E60)*100</f>
        <v>7.389749702026221</v>
      </c>
      <c r="P60" s="51">
        <f t="shared" si="17"/>
        <v>3.47970173985087</v>
      </c>
      <c r="Q60" s="51">
        <f t="shared" si="17"/>
        <v>5.083088954056696</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212" t="s">
        <v>63</v>
      </c>
      <c r="B61" s="11">
        <f>SUM(ZBL_SO_1819_1!B106,ZBL_SO_1819_1!B112)</f>
        <v>147</v>
      </c>
      <c r="C61" s="12">
        <f>SUM(ZBL_SO_1819_1!C106,ZBL_SO_1819_1!C112)</f>
        <v>90</v>
      </c>
      <c r="D61" s="13">
        <f>SUM(ZBL_SO_1819_1!D106,ZBL_SO_1819_1!D112)</f>
        <v>237</v>
      </c>
      <c r="E61" s="12">
        <f>SUM(ZBL_SO_1819_1!E106,ZBL_SO_1819_1!E112)</f>
        <v>1148</v>
      </c>
      <c r="F61" s="12">
        <f>SUM(ZBL_SO_1819_1!F106,ZBL_SO_1819_1!F112)</f>
        <v>1043</v>
      </c>
      <c r="G61" s="12">
        <f>SUM(ZBL_SO_1819_1!G106,ZBL_SO_1819_1!G112)</f>
        <v>2191</v>
      </c>
      <c r="H61" s="11">
        <f>SUM(ZBL_SO_1819_1!H106,ZBL_SO_1819_1!H112)</f>
        <v>71</v>
      </c>
      <c r="I61" s="12">
        <f>SUM(ZBL_SO_1819_1!I106,ZBL_SO_1819_1!I112)</f>
        <v>79</v>
      </c>
      <c r="J61" s="13">
        <f>SUM(ZBL_SO_1819_1!J106,ZBL_SO_1819_1!J112)</f>
        <v>150</v>
      </c>
      <c r="K61" s="12">
        <f t="shared" si="16"/>
        <v>1366</v>
      </c>
      <c r="L61" s="12">
        <f t="shared" si="16"/>
        <v>1212</v>
      </c>
      <c r="M61" s="12">
        <f t="shared" si="16"/>
        <v>2578</v>
      </c>
      <c r="N61" s="55"/>
      <c r="O61" s="51">
        <f t="shared" si="17"/>
        <v>11.351351351351353</v>
      </c>
      <c r="P61" s="51">
        <f t="shared" si="17"/>
        <v>7.94351279788173</v>
      </c>
      <c r="Q61" s="51">
        <f t="shared" si="17"/>
        <v>9.761120263591433</v>
      </c>
    </row>
    <row r="62" spans="1:17" ht="12.75">
      <c r="A62" s="212" t="s">
        <v>62</v>
      </c>
      <c r="B62" s="11">
        <f>SUM(ZBL_SO_1819_1!B107,ZBL_SO_1819_1!B113)</f>
        <v>6</v>
      </c>
      <c r="C62" s="12">
        <f>SUM(ZBL_SO_1819_1!C107,ZBL_SO_1819_1!C113)</f>
        <v>14</v>
      </c>
      <c r="D62" s="13">
        <f>SUM(ZBL_SO_1819_1!D107,ZBL_SO_1819_1!D113)</f>
        <v>20</v>
      </c>
      <c r="E62" s="12">
        <f>SUM(ZBL_SO_1819_1!E107,ZBL_SO_1819_1!E113)</f>
        <v>52</v>
      </c>
      <c r="F62" s="12">
        <f>SUM(ZBL_SO_1819_1!F107,ZBL_SO_1819_1!F113)</f>
        <v>127</v>
      </c>
      <c r="G62" s="12">
        <f>SUM(ZBL_SO_1819_1!G107,ZBL_SO_1819_1!G113)</f>
        <v>179</v>
      </c>
      <c r="H62" s="11">
        <f>SUM(ZBL_SO_1819_1!H107,ZBL_SO_1819_1!H113)</f>
        <v>11</v>
      </c>
      <c r="I62" s="12">
        <f>SUM(ZBL_SO_1819_1!I107,ZBL_SO_1819_1!I113)</f>
        <v>29</v>
      </c>
      <c r="J62" s="13">
        <f>SUM(ZBL_SO_1819_1!J107,ZBL_SO_1819_1!J113)</f>
        <v>40</v>
      </c>
      <c r="K62" s="12">
        <f t="shared" si="16"/>
        <v>69</v>
      </c>
      <c r="L62" s="12">
        <f t="shared" si="16"/>
        <v>170</v>
      </c>
      <c r="M62" s="12">
        <f t="shared" si="16"/>
        <v>239</v>
      </c>
      <c r="N62" s="55"/>
      <c r="O62" s="51">
        <f t="shared" si="17"/>
        <v>10.344827586206897</v>
      </c>
      <c r="P62" s="51">
        <f t="shared" si="17"/>
        <v>9.929078014184398</v>
      </c>
      <c r="Q62" s="51">
        <f t="shared" si="17"/>
        <v>10.050251256281408</v>
      </c>
    </row>
    <row r="63" spans="1:17" ht="12.75">
      <c r="A63" s="212" t="s">
        <v>64</v>
      </c>
      <c r="B63" s="11">
        <f>SUM(ZBL_SO_1819_1!B108,ZBL_SO_1819_1!B114)</f>
        <v>138</v>
      </c>
      <c r="C63" s="12">
        <f>SUM(ZBL_SO_1819_1!C108,ZBL_SO_1819_1!C114)</f>
        <v>92</v>
      </c>
      <c r="D63" s="13">
        <f>SUM(ZBL_SO_1819_1!D108,ZBL_SO_1819_1!D114)</f>
        <v>230</v>
      </c>
      <c r="E63" s="12">
        <f>SUM(ZBL_SO_1819_1!E108,ZBL_SO_1819_1!E114)</f>
        <v>1917</v>
      </c>
      <c r="F63" s="12">
        <f>SUM(ZBL_SO_1819_1!F108,ZBL_SO_1819_1!F114)</f>
        <v>1423</v>
      </c>
      <c r="G63" s="12">
        <f>SUM(ZBL_SO_1819_1!G108,ZBL_SO_1819_1!G114)</f>
        <v>3340</v>
      </c>
      <c r="H63" s="11">
        <f>SUM(ZBL_SO_1819_1!H108,ZBL_SO_1819_1!H114)</f>
        <v>116</v>
      </c>
      <c r="I63" s="12">
        <f>SUM(ZBL_SO_1819_1!I108,ZBL_SO_1819_1!I114)</f>
        <v>80</v>
      </c>
      <c r="J63" s="13">
        <f>SUM(ZBL_SO_1819_1!J108,ZBL_SO_1819_1!J114)</f>
        <v>196</v>
      </c>
      <c r="K63" s="12">
        <f t="shared" si="16"/>
        <v>2171</v>
      </c>
      <c r="L63" s="12">
        <f t="shared" si="16"/>
        <v>1595</v>
      </c>
      <c r="M63" s="12">
        <f t="shared" si="16"/>
        <v>3766</v>
      </c>
      <c r="N63" s="55"/>
      <c r="O63" s="51">
        <f t="shared" si="17"/>
        <v>6.715328467153285</v>
      </c>
      <c r="P63" s="51">
        <f t="shared" si="17"/>
        <v>6.072607260726072</v>
      </c>
      <c r="Q63" s="51">
        <f t="shared" si="17"/>
        <v>6.442577030812324</v>
      </c>
    </row>
    <row r="64" spans="1:65" s="24" customFormat="1" ht="12.75">
      <c r="A64" s="24" t="s">
        <v>1</v>
      </c>
      <c r="B64" s="18">
        <f>SUM(B60:B63)</f>
        <v>353</v>
      </c>
      <c r="C64" s="19">
        <f aca="true" t="shared" si="18" ref="C64:J64">SUM(C60:C63)</f>
        <v>238</v>
      </c>
      <c r="D64" s="20">
        <f t="shared" si="18"/>
        <v>591</v>
      </c>
      <c r="E64" s="19">
        <f t="shared" si="18"/>
        <v>3894</v>
      </c>
      <c r="F64" s="19">
        <f t="shared" si="18"/>
        <v>3758</v>
      </c>
      <c r="G64" s="19">
        <f t="shared" si="18"/>
        <v>7652</v>
      </c>
      <c r="H64" s="18">
        <f t="shared" si="18"/>
        <v>256</v>
      </c>
      <c r="I64" s="19">
        <f t="shared" si="18"/>
        <v>263</v>
      </c>
      <c r="J64" s="20">
        <f t="shared" si="18"/>
        <v>519</v>
      </c>
      <c r="K64" s="19">
        <f t="shared" si="16"/>
        <v>4503</v>
      </c>
      <c r="L64" s="19">
        <f t="shared" si="16"/>
        <v>4259</v>
      </c>
      <c r="M64" s="20">
        <f t="shared" si="16"/>
        <v>8762</v>
      </c>
      <c r="N64" s="59"/>
      <c r="O64" s="63">
        <f t="shared" si="17"/>
        <v>8.31174947021427</v>
      </c>
      <c r="P64" s="57">
        <f t="shared" si="17"/>
        <v>5.955955955955956</v>
      </c>
      <c r="Q64" s="57">
        <f t="shared" si="17"/>
        <v>7.169719762222491</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29</v>
      </c>
      <c r="B65" s="200"/>
      <c r="C65" s="201"/>
      <c r="D65" s="202"/>
      <c r="E65" s="201"/>
      <c r="F65" s="201"/>
      <c r="G65" s="201"/>
      <c r="H65" s="200"/>
      <c r="I65" s="201"/>
      <c r="J65" s="202"/>
      <c r="K65" s="200"/>
      <c r="L65" s="201"/>
      <c r="M65" s="202"/>
      <c r="N65" s="55"/>
      <c r="O65" s="70"/>
      <c r="P65" s="70"/>
      <c r="Q65" s="70"/>
    </row>
    <row r="66" spans="1:65" ht="12.75">
      <c r="A66" s="212" t="s">
        <v>61</v>
      </c>
      <c r="B66" s="11">
        <f>SUM(B60,B53)</f>
        <v>135</v>
      </c>
      <c r="C66" s="12">
        <f aca="true" t="shared" si="19" ref="C66:J66">SUM(C60,C53)</f>
        <v>117</v>
      </c>
      <c r="D66" s="13">
        <f t="shared" si="19"/>
        <v>252</v>
      </c>
      <c r="E66" s="12">
        <f t="shared" si="19"/>
        <v>2029</v>
      </c>
      <c r="F66" s="12">
        <f t="shared" si="19"/>
        <v>2933</v>
      </c>
      <c r="G66" s="12">
        <f t="shared" si="19"/>
        <v>4962</v>
      </c>
      <c r="H66" s="11">
        <f t="shared" si="19"/>
        <v>130</v>
      </c>
      <c r="I66" s="12">
        <f t="shared" si="19"/>
        <v>185</v>
      </c>
      <c r="J66" s="13">
        <f t="shared" si="19"/>
        <v>315</v>
      </c>
      <c r="K66" s="12">
        <f aca="true" t="shared" si="20" ref="K66:M70">(SUM(H66,E66,B66))</f>
        <v>2294</v>
      </c>
      <c r="L66" s="12">
        <f t="shared" si="20"/>
        <v>3235</v>
      </c>
      <c r="M66" s="12">
        <f t="shared" si="20"/>
        <v>5529</v>
      </c>
      <c r="N66" s="55"/>
      <c r="O66" s="51">
        <f aca="true" t="shared" si="21" ref="O66:Q70">B66/(B66+E66)*100</f>
        <v>6.238447319778189</v>
      </c>
      <c r="P66" s="51">
        <f t="shared" si="21"/>
        <v>3.836065573770492</v>
      </c>
      <c r="Q66" s="51">
        <f t="shared" si="21"/>
        <v>4.833141542002301</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212" t="s">
        <v>63</v>
      </c>
      <c r="B67" s="11">
        <f aca="true" t="shared" si="22" ref="B67:J67">SUM(B61,B54)</f>
        <v>341</v>
      </c>
      <c r="C67" s="12">
        <f t="shared" si="22"/>
        <v>223</v>
      </c>
      <c r="D67" s="13">
        <f t="shared" si="22"/>
        <v>564</v>
      </c>
      <c r="E67" s="12">
        <f t="shared" si="22"/>
        <v>2392</v>
      </c>
      <c r="F67" s="12">
        <f t="shared" si="22"/>
        <v>2128</v>
      </c>
      <c r="G67" s="12">
        <f t="shared" si="22"/>
        <v>4520</v>
      </c>
      <c r="H67" s="11">
        <f t="shared" si="22"/>
        <v>248</v>
      </c>
      <c r="I67" s="12">
        <f t="shared" si="22"/>
        <v>232</v>
      </c>
      <c r="J67" s="13">
        <f t="shared" si="22"/>
        <v>480</v>
      </c>
      <c r="K67" s="12">
        <f t="shared" si="20"/>
        <v>2981</v>
      </c>
      <c r="L67" s="12">
        <f t="shared" si="20"/>
        <v>2583</v>
      </c>
      <c r="M67" s="12">
        <f t="shared" si="20"/>
        <v>5564</v>
      </c>
      <c r="N67" s="55"/>
      <c r="O67" s="51">
        <f t="shared" si="21"/>
        <v>12.47713135748262</v>
      </c>
      <c r="P67" s="51">
        <f t="shared" si="21"/>
        <v>9.485325393449596</v>
      </c>
      <c r="Q67" s="51">
        <f t="shared" si="21"/>
        <v>11.093627065302911</v>
      </c>
    </row>
    <row r="68" spans="1:17" s="3" customFormat="1" ht="12.75">
      <c r="A68" s="212" t="s">
        <v>62</v>
      </c>
      <c r="B68" s="11">
        <f aca="true" t="shared" si="23" ref="B68:J68">SUM(B62,B55)</f>
        <v>13</v>
      </c>
      <c r="C68" s="12">
        <f t="shared" si="23"/>
        <v>23</v>
      </c>
      <c r="D68" s="13">
        <f t="shared" si="23"/>
        <v>36</v>
      </c>
      <c r="E68" s="12">
        <f t="shared" si="23"/>
        <v>93</v>
      </c>
      <c r="F68" s="12">
        <f t="shared" si="23"/>
        <v>227</v>
      </c>
      <c r="G68" s="12">
        <f t="shared" si="23"/>
        <v>320</v>
      </c>
      <c r="H68" s="11">
        <f t="shared" si="23"/>
        <v>21</v>
      </c>
      <c r="I68" s="12">
        <f t="shared" si="23"/>
        <v>47</v>
      </c>
      <c r="J68" s="13">
        <f t="shared" si="23"/>
        <v>68</v>
      </c>
      <c r="K68" s="12">
        <f t="shared" si="20"/>
        <v>127</v>
      </c>
      <c r="L68" s="12">
        <f t="shared" si="20"/>
        <v>297</v>
      </c>
      <c r="M68" s="12">
        <f t="shared" si="20"/>
        <v>424</v>
      </c>
      <c r="N68" s="55"/>
      <c r="O68" s="51">
        <f t="shared" si="21"/>
        <v>12.264150943396226</v>
      </c>
      <c r="P68" s="51">
        <f t="shared" si="21"/>
        <v>9.2</v>
      </c>
      <c r="Q68" s="51">
        <f t="shared" si="21"/>
        <v>10.112359550561797</v>
      </c>
    </row>
    <row r="69" spans="1:17" ht="12.75">
      <c r="A69" s="212" t="s">
        <v>64</v>
      </c>
      <c r="B69" s="11">
        <f aca="true" t="shared" si="24" ref="B69:J69">SUM(B63,B56)</f>
        <v>360</v>
      </c>
      <c r="C69" s="39">
        <f t="shared" si="24"/>
        <v>214</v>
      </c>
      <c r="D69" s="40">
        <f t="shared" si="24"/>
        <v>574</v>
      </c>
      <c r="E69" s="39">
        <f t="shared" si="24"/>
        <v>4080</v>
      </c>
      <c r="F69" s="39">
        <f t="shared" si="24"/>
        <v>2866</v>
      </c>
      <c r="G69" s="39">
        <f t="shared" si="24"/>
        <v>6946</v>
      </c>
      <c r="H69" s="38">
        <f t="shared" si="24"/>
        <v>489</v>
      </c>
      <c r="I69" s="39">
        <f t="shared" si="24"/>
        <v>345</v>
      </c>
      <c r="J69" s="40">
        <f t="shared" si="24"/>
        <v>834</v>
      </c>
      <c r="K69" s="39">
        <f t="shared" si="20"/>
        <v>4929</v>
      </c>
      <c r="L69" s="39">
        <f t="shared" si="20"/>
        <v>3425</v>
      </c>
      <c r="M69" s="39">
        <f t="shared" si="20"/>
        <v>8354</v>
      </c>
      <c r="N69" s="55"/>
      <c r="O69" s="52">
        <f t="shared" si="21"/>
        <v>8.108108108108109</v>
      </c>
      <c r="P69" s="52">
        <f t="shared" si="21"/>
        <v>6.948051948051948</v>
      </c>
      <c r="Q69" s="52">
        <f t="shared" si="21"/>
        <v>7.632978723404256</v>
      </c>
    </row>
    <row r="70" spans="1:17" s="1" customFormat="1" ht="12.75">
      <c r="A70" s="24" t="s">
        <v>1</v>
      </c>
      <c r="B70" s="18">
        <f aca="true" t="shared" si="25" ref="B70:J70">SUM(B64,B57)</f>
        <v>849</v>
      </c>
      <c r="C70" s="42">
        <f t="shared" si="25"/>
        <v>577</v>
      </c>
      <c r="D70" s="43">
        <f t="shared" si="25"/>
        <v>1426</v>
      </c>
      <c r="E70" s="42">
        <f t="shared" si="25"/>
        <v>8594</v>
      </c>
      <c r="F70" s="42">
        <f t="shared" si="25"/>
        <v>8154</v>
      </c>
      <c r="G70" s="42">
        <f t="shared" si="25"/>
        <v>16748</v>
      </c>
      <c r="H70" s="41">
        <f t="shared" si="25"/>
        <v>888</v>
      </c>
      <c r="I70" s="42">
        <f t="shared" si="25"/>
        <v>809</v>
      </c>
      <c r="J70" s="43">
        <f t="shared" si="25"/>
        <v>1697</v>
      </c>
      <c r="K70" s="42">
        <f t="shared" si="20"/>
        <v>10331</v>
      </c>
      <c r="L70" s="42">
        <f t="shared" si="20"/>
        <v>9540</v>
      </c>
      <c r="M70" s="42">
        <f t="shared" si="20"/>
        <v>19871</v>
      </c>
      <c r="N70" s="56"/>
      <c r="O70" s="57">
        <f t="shared" si="21"/>
        <v>8.99078682622048</v>
      </c>
      <c r="P70" s="57">
        <f t="shared" si="21"/>
        <v>6.608635895086473</v>
      </c>
      <c r="Q70" s="57">
        <f t="shared" si="21"/>
        <v>7.846373940794542</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72</v>
      </c>
    </row>
    <row r="86" spans="1:17" ht="12.75">
      <c r="A86" s="223" t="s">
        <v>5</v>
      </c>
      <c r="B86" s="223"/>
      <c r="C86" s="223"/>
      <c r="D86" s="223"/>
      <c r="E86" s="223"/>
      <c r="F86" s="223"/>
      <c r="G86" s="223"/>
      <c r="H86" s="223"/>
      <c r="I86" s="223"/>
      <c r="J86" s="223"/>
      <c r="K86" s="223"/>
      <c r="L86" s="223"/>
      <c r="M86" s="223"/>
      <c r="N86" s="223"/>
      <c r="O86" s="223"/>
      <c r="P86" s="223"/>
      <c r="Q86" s="223"/>
    </row>
    <row r="87" spans="1:17" ht="12.75">
      <c r="A87" s="223" t="s">
        <v>28</v>
      </c>
      <c r="B87" s="223"/>
      <c r="C87" s="223"/>
      <c r="D87" s="223"/>
      <c r="E87" s="223"/>
      <c r="F87" s="223"/>
      <c r="G87" s="223"/>
      <c r="H87" s="223"/>
      <c r="I87" s="223"/>
      <c r="J87" s="223"/>
      <c r="K87" s="223"/>
      <c r="L87" s="223"/>
      <c r="M87" s="223"/>
      <c r="N87" s="223"/>
      <c r="O87" s="223"/>
      <c r="P87" s="223"/>
      <c r="Q87" s="223"/>
    </row>
    <row r="88" spans="1:17" ht="12.75">
      <c r="A88" s="239" t="s">
        <v>26</v>
      </c>
      <c r="B88" s="239"/>
      <c r="C88" s="239"/>
      <c r="D88" s="239"/>
      <c r="E88" s="239"/>
      <c r="F88" s="239"/>
      <c r="G88" s="239"/>
      <c r="H88" s="239"/>
      <c r="I88" s="239"/>
      <c r="J88" s="239"/>
      <c r="K88" s="239"/>
      <c r="L88" s="239"/>
      <c r="M88" s="239"/>
      <c r="N88" s="239"/>
      <c r="O88" s="239"/>
      <c r="P88" s="239"/>
      <c r="Q88" s="239"/>
    </row>
    <row r="89" ht="12.75">
      <c r="A89" s="1"/>
    </row>
    <row r="90" spans="1:17" ht="12.75">
      <c r="A90" s="223" t="s">
        <v>22</v>
      </c>
      <c r="B90" s="223"/>
      <c r="C90" s="223"/>
      <c r="D90" s="223"/>
      <c r="E90" s="223"/>
      <c r="F90" s="223"/>
      <c r="G90" s="223"/>
      <c r="H90" s="223"/>
      <c r="I90" s="223"/>
      <c r="J90" s="223"/>
      <c r="K90" s="223"/>
      <c r="L90" s="223"/>
      <c r="M90" s="223"/>
      <c r="N90" s="223"/>
      <c r="O90" s="223"/>
      <c r="P90" s="223"/>
      <c r="Q90" s="223"/>
    </row>
    <row r="91" ht="9" customHeight="1" thickBot="1"/>
    <row r="92" spans="1:17" ht="13.5" customHeight="1">
      <c r="A92" s="4"/>
      <c r="B92" s="241" t="s">
        <v>2</v>
      </c>
      <c r="C92" s="240"/>
      <c r="D92" s="242"/>
      <c r="E92" s="240" t="s">
        <v>3</v>
      </c>
      <c r="F92" s="240"/>
      <c r="G92" s="240"/>
      <c r="H92" s="243" t="s">
        <v>7</v>
      </c>
      <c r="I92" s="244"/>
      <c r="J92" s="245"/>
      <c r="K92" s="240" t="s">
        <v>1</v>
      </c>
      <c r="L92" s="240"/>
      <c r="M92" s="240"/>
      <c r="N92" s="54"/>
      <c r="O92" s="240" t="s">
        <v>53</v>
      </c>
      <c r="P92" s="240"/>
      <c r="Q92" s="240"/>
    </row>
    <row r="93" spans="1:17" ht="12.75">
      <c r="A93" s="5"/>
      <c r="B93" s="6" t="s">
        <v>8</v>
      </c>
      <c r="C93" s="7" t="s">
        <v>0</v>
      </c>
      <c r="D93" s="8" t="s">
        <v>9</v>
      </c>
      <c r="E93" s="7" t="s">
        <v>8</v>
      </c>
      <c r="F93" s="7" t="s">
        <v>0</v>
      </c>
      <c r="G93" s="7" t="s">
        <v>9</v>
      </c>
      <c r="H93" s="6" t="s">
        <v>8</v>
      </c>
      <c r="I93" s="7" t="s">
        <v>0</v>
      </c>
      <c r="J93" s="8" t="s">
        <v>9</v>
      </c>
      <c r="K93" s="7" t="s">
        <v>8</v>
      </c>
      <c r="L93" s="7" t="s">
        <v>0</v>
      </c>
      <c r="M93" s="7" t="s">
        <v>9</v>
      </c>
      <c r="N93" s="55"/>
      <c r="O93" s="7" t="s">
        <v>8</v>
      </c>
      <c r="P93" s="7" t="s">
        <v>0</v>
      </c>
      <c r="Q93" s="7" t="s">
        <v>9</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212" t="s">
        <v>61</v>
      </c>
      <c r="B95" s="11">
        <f>SUM(B53,B11)</f>
        <v>822</v>
      </c>
      <c r="C95" s="12">
        <f aca="true" t="shared" si="26" ref="C95:M95">SUM(C53,C11)</f>
        <v>526</v>
      </c>
      <c r="D95" s="13">
        <f t="shared" si="26"/>
        <v>1348</v>
      </c>
      <c r="E95" s="12">
        <f t="shared" si="26"/>
        <v>28143</v>
      </c>
      <c r="F95" s="12">
        <f t="shared" si="26"/>
        <v>35617</v>
      </c>
      <c r="G95" s="12">
        <f t="shared" si="26"/>
        <v>63760</v>
      </c>
      <c r="H95" s="11">
        <f t="shared" si="26"/>
        <v>148</v>
      </c>
      <c r="I95" s="12">
        <f t="shared" si="26"/>
        <v>202</v>
      </c>
      <c r="J95" s="13">
        <f t="shared" si="26"/>
        <v>350</v>
      </c>
      <c r="K95" s="12">
        <f t="shared" si="26"/>
        <v>29113</v>
      </c>
      <c r="L95" s="12">
        <f t="shared" si="26"/>
        <v>36345</v>
      </c>
      <c r="M95" s="12">
        <f t="shared" si="26"/>
        <v>65458</v>
      </c>
      <c r="N95" s="55"/>
      <c r="O95" s="51">
        <f aca="true" t="shared" si="27" ref="O95:Q99">B95/(B95+E95)*100</f>
        <v>2.837907819782496</v>
      </c>
      <c r="P95" s="51">
        <f t="shared" si="27"/>
        <v>1.4553302160861026</v>
      </c>
      <c r="Q95" s="51">
        <f t="shared" si="27"/>
        <v>2.0704060944891562</v>
      </c>
    </row>
    <row r="96" spans="1:17" ht="12.75">
      <c r="A96" s="212" t="s">
        <v>63</v>
      </c>
      <c r="B96" s="11">
        <f aca="true" t="shared" si="28" ref="B96:M96">SUM(B54,B12)</f>
        <v>2142</v>
      </c>
      <c r="C96" s="12">
        <f t="shared" si="28"/>
        <v>1041</v>
      </c>
      <c r="D96" s="13">
        <f t="shared" si="28"/>
        <v>3183</v>
      </c>
      <c r="E96" s="12">
        <f t="shared" si="28"/>
        <v>21160</v>
      </c>
      <c r="F96" s="12">
        <f t="shared" si="28"/>
        <v>15757</v>
      </c>
      <c r="G96" s="12">
        <f t="shared" si="28"/>
        <v>36917</v>
      </c>
      <c r="H96" s="11">
        <f t="shared" si="28"/>
        <v>229</v>
      </c>
      <c r="I96" s="12">
        <f t="shared" si="28"/>
        <v>203</v>
      </c>
      <c r="J96" s="13">
        <f t="shared" si="28"/>
        <v>432</v>
      </c>
      <c r="K96" s="12">
        <f t="shared" si="28"/>
        <v>23531</v>
      </c>
      <c r="L96" s="12">
        <f t="shared" si="28"/>
        <v>17001</v>
      </c>
      <c r="M96" s="12">
        <f t="shared" si="28"/>
        <v>40532</v>
      </c>
      <c r="N96" s="55"/>
      <c r="O96" s="51">
        <f t="shared" si="27"/>
        <v>9.192344004806454</v>
      </c>
      <c r="P96" s="51">
        <f t="shared" si="27"/>
        <v>6.1971663293249195</v>
      </c>
      <c r="Q96" s="51">
        <f t="shared" si="27"/>
        <v>7.937655860349127</v>
      </c>
    </row>
    <row r="97" spans="1:17" ht="12.75">
      <c r="A97" s="212" t="s">
        <v>62</v>
      </c>
      <c r="B97" s="11">
        <f aca="true" t="shared" si="29" ref="B97:M97">SUM(B55,B13)</f>
        <v>147</v>
      </c>
      <c r="C97" s="12">
        <f t="shared" si="29"/>
        <v>162</v>
      </c>
      <c r="D97" s="13">
        <f t="shared" si="29"/>
        <v>309</v>
      </c>
      <c r="E97" s="12">
        <f t="shared" si="29"/>
        <v>771</v>
      </c>
      <c r="F97" s="12">
        <f t="shared" si="29"/>
        <v>1705</v>
      </c>
      <c r="G97" s="12">
        <f t="shared" si="29"/>
        <v>2476</v>
      </c>
      <c r="H97" s="11">
        <f t="shared" si="29"/>
        <v>16</v>
      </c>
      <c r="I97" s="12">
        <f t="shared" si="29"/>
        <v>25</v>
      </c>
      <c r="J97" s="13">
        <f t="shared" si="29"/>
        <v>41</v>
      </c>
      <c r="K97" s="12">
        <f t="shared" si="29"/>
        <v>934</v>
      </c>
      <c r="L97" s="12">
        <f t="shared" si="29"/>
        <v>1892</v>
      </c>
      <c r="M97" s="12">
        <f t="shared" si="29"/>
        <v>2826</v>
      </c>
      <c r="N97" s="55"/>
      <c r="O97" s="51">
        <f t="shared" si="27"/>
        <v>16.013071895424837</v>
      </c>
      <c r="P97" s="51">
        <f t="shared" si="27"/>
        <v>8.67702196036422</v>
      </c>
      <c r="Q97" s="51">
        <f t="shared" si="27"/>
        <v>11.095152603231599</v>
      </c>
    </row>
    <row r="98" spans="1:17" ht="12.75">
      <c r="A98" s="212" t="s">
        <v>64</v>
      </c>
      <c r="B98" s="11">
        <f aca="true" t="shared" si="30" ref="B98:M98">SUM(B56,B14)</f>
        <v>1220</v>
      </c>
      <c r="C98" s="12">
        <f t="shared" si="30"/>
        <v>628</v>
      </c>
      <c r="D98" s="13">
        <f t="shared" si="30"/>
        <v>1848</v>
      </c>
      <c r="E98" s="12">
        <f t="shared" si="30"/>
        <v>14623</v>
      </c>
      <c r="F98" s="12">
        <f t="shared" si="30"/>
        <v>11161</v>
      </c>
      <c r="G98" s="12">
        <f t="shared" si="30"/>
        <v>25784</v>
      </c>
      <c r="H98" s="11">
        <f t="shared" si="30"/>
        <v>552</v>
      </c>
      <c r="I98" s="12">
        <f t="shared" si="30"/>
        <v>413</v>
      </c>
      <c r="J98" s="13">
        <f t="shared" si="30"/>
        <v>965</v>
      </c>
      <c r="K98" s="12">
        <f t="shared" si="30"/>
        <v>16395</v>
      </c>
      <c r="L98" s="12">
        <f t="shared" si="30"/>
        <v>12202</v>
      </c>
      <c r="M98" s="12">
        <f t="shared" si="30"/>
        <v>28597</v>
      </c>
      <c r="N98" s="55"/>
      <c r="O98" s="51">
        <f t="shared" si="27"/>
        <v>7.7005617622924944</v>
      </c>
      <c r="P98" s="51">
        <f t="shared" si="27"/>
        <v>5.326999745525489</v>
      </c>
      <c r="Q98" s="51">
        <f t="shared" si="27"/>
        <v>6.687898089171974</v>
      </c>
    </row>
    <row r="99" spans="1:17" s="62" customFormat="1" ht="12.75">
      <c r="A99" s="24" t="s">
        <v>1</v>
      </c>
      <c r="B99" s="18">
        <f aca="true" t="shared" si="31" ref="B99:M99">SUM(B57,B15)</f>
        <v>4331</v>
      </c>
      <c r="C99" s="19">
        <f t="shared" si="31"/>
        <v>2357</v>
      </c>
      <c r="D99" s="20">
        <f t="shared" si="31"/>
        <v>6688</v>
      </c>
      <c r="E99" s="19">
        <f t="shared" si="31"/>
        <v>64697</v>
      </c>
      <c r="F99" s="19">
        <f t="shared" si="31"/>
        <v>64240</v>
      </c>
      <c r="G99" s="19">
        <f t="shared" si="31"/>
        <v>128937</v>
      </c>
      <c r="H99" s="18">
        <f t="shared" si="31"/>
        <v>945</v>
      </c>
      <c r="I99" s="19">
        <f t="shared" si="31"/>
        <v>843</v>
      </c>
      <c r="J99" s="20">
        <f t="shared" si="31"/>
        <v>1788</v>
      </c>
      <c r="K99" s="19">
        <f t="shared" si="31"/>
        <v>69973</v>
      </c>
      <c r="L99" s="19">
        <f t="shared" si="31"/>
        <v>67440</v>
      </c>
      <c r="M99" s="20">
        <f t="shared" si="31"/>
        <v>137413</v>
      </c>
      <c r="N99" s="61"/>
      <c r="O99" s="63">
        <f t="shared" si="27"/>
        <v>6.274265515443009</v>
      </c>
      <c r="P99" s="57">
        <f t="shared" si="27"/>
        <v>3.5391984623932013</v>
      </c>
      <c r="Q99" s="57">
        <f t="shared" si="27"/>
        <v>4.9312442396313365</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18</v>
      </c>
      <c r="B101" s="25"/>
      <c r="C101" s="26"/>
      <c r="D101" s="27"/>
      <c r="E101" s="26"/>
      <c r="F101" s="26"/>
      <c r="G101" s="26"/>
      <c r="H101" s="25"/>
      <c r="I101" s="26"/>
      <c r="J101" s="27"/>
      <c r="K101" s="26"/>
      <c r="L101" s="26"/>
      <c r="M101" s="26"/>
      <c r="N101" s="56"/>
      <c r="O101" s="26"/>
      <c r="P101" s="26"/>
      <c r="Q101" s="26"/>
    </row>
    <row r="102" spans="1:17" ht="12.75">
      <c r="A102" s="212" t="s">
        <v>61</v>
      </c>
      <c r="B102" s="11">
        <f aca="true" t="shared" si="32" ref="B102:M102">SUM(B60,B18)</f>
        <v>843</v>
      </c>
      <c r="C102" s="12">
        <f t="shared" si="32"/>
        <v>500</v>
      </c>
      <c r="D102" s="13">
        <f t="shared" si="32"/>
        <v>1343</v>
      </c>
      <c r="E102" s="12">
        <f t="shared" si="32"/>
        <v>21250</v>
      </c>
      <c r="F102" s="12">
        <f t="shared" si="32"/>
        <v>29165</v>
      </c>
      <c r="G102" s="12">
        <f t="shared" si="32"/>
        <v>50415</v>
      </c>
      <c r="H102" s="11">
        <f t="shared" si="32"/>
        <v>117</v>
      </c>
      <c r="I102" s="12">
        <f t="shared" si="32"/>
        <v>159</v>
      </c>
      <c r="J102" s="13">
        <f t="shared" si="32"/>
        <v>276</v>
      </c>
      <c r="K102" s="12">
        <f t="shared" si="32"/>
        <v>22210</v>
      </c>
      <c r="L102" s="12">
        <f t="shared" si="32"/>
        <v>29824</v>
      </c>
      <c r="M102" s="12">
        <f t="shared" si="32"/>
        <v>52034</v>
      </c>
      <c r="N102" s="55"/>
      <c r="O102" s="51">
        <f aca="true" t="shared" si="33" ref="O102:Q106">B102/(B102+E102)*100</f>
        <v>3.8156882270402392</v>
      </c>
      <c r="P102" s="51">
        <f t="shared" si="33"/>
        <v>1.6854879487611663</v>
      </c>
      <c r="Q102" s="51">
        <f t="shared" si="33"/>
        <v>2.5947679585764516</v>
      </c>
    </row>
    <row r="103" spans="1:17" ht="12.75">
      <c r="A103" s="212" t="s">
        <v>63</v>
      </c>
      <c r="B103" s="11">
        <f aca="true" t="shared" si="34" ref="B103:M103">SUM(B61,B19)</f>
        <v>2247</v>
      </c>
      <c r="C103" s="12">
        <f t="shared" si="34"/>
        <v>1029</v>
      </c>
      <c r="D103" s="13">
        <f t="shared" si="34"/>
        <v>3276</v>
      </c>
      <c r="E103" s="12">
        <f t="shared" si="34"/>
        <v>22011</v>
      </c>
      <c r="F103" s="12">
        <f t="shared" si="34"/>
        <v>17359</v>
      </c>
      <c r="G103" s="12">
        <f t="shared" si="34"/>
        <v>39370</v>
      </c>
      <c r="H103" s="11">
        <f t="shared" si="34"/>
        <v>118</v>
      </c>
      <c r="I103" s="12">
        <f t="shared" si="34"/>
        <v>131</v>
      </c>
      <c r="J103" s="13">
        <f t="shared" si="34"/>
        <v>249</v>
      </c>
      <c r="K103" s="12">
        <f t="shared" si="34"/>
        <v>24376</v>
      </c>
      <c r="L103" s="12">
        <f t="shared" si="34"/>
        <v>18519</v>
      </c>
      <c r="M103" s="12">
        <f t="shared" si="34"/>
        <v>42895</v>
      </c>
      <c r="N103" s="55"/>
      <c r="O103" s="51">
        <f t="shared" si="33"/>
        <v>9.262923571605244</v>
      </c>
      <c r="P103" s="51">
        <f t="shared" si="33"/>
        <v>5.596040896236676</v>
      </c>
      <c r="Q103" s="51">
        <f t="shared" si="33"/>
        <v>7.681845894104958</v>
      </c>
    </row>
    <row r="104" spans="1:17" ht="12.75">
      <c r="A104" s="212" t="s">
        <v>62</v>
      </c>
      <c r="B104" s="11">
        <f aca="true" t="shared" si="35" ref="B104:M104">SUM(B62,B20)</f>
        <v>121</v>
      </c>
      <c r="C104" s="12">
        <f t="shared" si="35"/>
        <v>143</v>
      </c>
      <c r="D104" s="13">
        <f t="shared" si="35"/>
        <v>264</v>
      </c>
      <c r="E104" s="12">
        <f t="shared" si="35"/>
        <v>1049</v>
      </c>
      <c r="F104" s="12">
        <f t="shared" si="35"/>
        <v>1964</v>
      </c>
      <c r="G104" s="12">
        <f t="shared" si="35"/>
        <v>3013</v>
      </c>
      <c r="H104" s="11">
        <f t="shared" si="35"/>
        <v>28</v>
      </c>
      <c r="I104" s="12">
        <f t="shared" si="35"/>
        <v>42</v>
      </c>
      <c r="J104" s="13">
        <f t="shared" si="35"/>
        <v>70</v>
      </c>
      <c r="K104" s="12">
        <f t="shared" si="35"/>
        <v>1198</v>
      </c>
      <c r="L104" s="12">
        <f t="shared" si="35"/>
        <v>2149</v>
      </c>
      <c r="M104" s="12">
        <f t="shared" si="35"/>
        <v>3347</v>
      </c>
      <c r="N104" s="55"/>
      <c r="O104" s="51">
        <f t="shared" si="33"/>
        <v>10.34188034188034</v>
      </c>
      <c r="P104" s="51">
        <f t="shared" si="33"/>
        <v>6.786900806834362</v>
      </c>
      <c r="Q104" s="51">
        <f t="shared" si="33"/>
        <v>8.056148916692097</v>
      </c>
    </row>
    <row r="105" spans="1:17" ht="12.75">
      <c r="A105" s="212" t="s">
        <v>64</v>
      </c>
      <c r="B105" s="11">
        <f aca="true" t="shared" si="36" ref="B105:M105">SUM(B63,B21)</f>
        <v>1061</v>
      </c>
      <c r="C105" s="12">
        <f t="shared" si="36"/>
        <v>679</v>
      </c>
      <c r="D105" s="13">
        <f t="shared" si="36"/>
        <v>1740</v>
      </c>
      <c r="E105" s="12">
        <f t="shared" si="36"/>
        <v>14647</v>
      </c>
      <c r="F105" s="12">
        <f t="shared" si="36"/>
        <v>11752</v>
      </c>
      <c r="G105" s="12">
        <f t="shared" si="36"/>
        <v>26399</v>
      </c>
      <c r="H105" s="11">
        <f t="shared" si="36"/>
        <v>219</v>
      </c>
      <c r="I105" s="12">
        <f t="shared" si="36"/>
        <v>204</v>
      </c>
      <c r="J105" s="13">
        <f t="shared" si="36"/>
        <v>423</v>
      </c>
      <c r="K105" s="12">
        <f t="shared" si="36"/>
        <v>15927</v>
      </c>
      <c r="L105" s="12">
        <f t="shared" si="36"/>
        <v>12635</v>
      </c>
      <c r="M105" s="12">
        <f t="shared" si="36"/>
        <v>28562</v>
      </c>
      <c r="N105" s="55"/>
      <c r="O105" s="51">
        <f t="shared" si="33"/>
        <v>6.754519989814107</v>
      </c>
      <c r="P105" s="51">
        <f t="shared" si="33"/>
        <v>5.462151073928083</v>
      </c>
      <c r="Q105" s="51">
        <f t="shared" si="33"/>
        <v>6.1835886136678635</v>
      </c>
    </row>
    <row r="106" spans="1:17" s="62" customFormat="1" ht="12.75">
      <c r="A106" s="24" t="s">
        <v>1</v>
      </c>
      <c r="B106" s="18">
        <f aca="true" t="shared" si="37" ref="B106:M106">SUM(B64,B22)</f>
        <v>4272</v>
      </c>
      <c r="C106" s="19">
        <f t="shared" si="37"/>
        <v>2351</v>
      </c>
      <c r="D106" s="20">
        <f t="shared" si="37"/>
        <v>6623</v>
      </c>
      <c r="E106" s="19">
        <f t="shared" si="37"/>
        <v>58957</v>
      </c>
      <c r="F106" s="19">
        <f t="shared" si="37"/>
        <v>60240</v>
      </c>
      <c r="G106" s="19">
        <f t="shared" si="37"/>
        <v>119197</v>
      </c>
      <c r="H106" s="18">
        <f t="shared" si="37"/>
        <v>482</v>
      </c>
      <c r="I106" s="19">
        <f t="shared" si="37"/>
        <v>536</v>
      </c>
      <c r="J106" s="20">
        <f t="shared" si="37"/>
        <v>1018</v>
      </c>
      <c r="K106" s="19">
        <f t="shared" si="37"/>
        <v>63711</v>
      </c>
      <c r="L106" s="19">
        <f t="shared" si="37"/>
        <v>63127</v>
      </c>
      <c r="M106" s="20">
        <f t="shared" si="37"/>
        <v>126838</v>
      </c>
      <c r="N106" s="61"/>
      <c r="O106" s="63">
        <f t="shared" si="33"/>
        <v>6.756393427066694</v>
      </c>
      <c r="P106" s="57">
        <f t="shared" si="33"/>
        <v>3.756131073157483</v>
      </c>
      <c r="Q106" s="57">
        <f t="shared" si="33"/>
        <v>5.263869019233826</v>
      </c>
    </row>
    <row r="107" spans="1:17" ht="12.75">
      <c r="A107" s="9" t="s">
        <v>29</v>
      </c>
      <c r="B107" s="67"/>
      <c r="C107" s="68"/>
      <c r="D107" s="69"/>
      <c r="E107" s="68"/>
      <c r="F107" s="68"/>
      <c r="G107" s="68"/>
      <c r="H107" s="67"/>
      <c r="I107" s="68"/>
      <c r="J107" s="69"/>
      <c r="K107" s="68"/>
      <c r="L107" s="68"/>
      <c r="M107" s="68"/>
      <c r="N107" s="55"/>
      <c r="O107" s="70"/>
      <c r="P107" s="70"/>
      <c r="Q107" s="70"/>
    </row>
    <row r="108" spans="1:17" ht="12.75">
      <c r="A108" s="212" t="s">
        <v>61</v>
      </c>
      <c r="B108" s="11">
        <f aca="true" t="shared" si="38" ref="B108:M108">SUM(B66,B24)</f>
        <v>1665</v>
      </c>
      <c r="C108" s="12">
        <f t="shared" si="38"/>
        <v>1026</v>
      </c>
      <c r="D108" s="13">
        <f t="shared" si="38"/>
        <v>2691</v>
      </c>
      <c r="E108" s="12">
        <f t="shared" si="38"/>
        <v>49393</v>
      </c>
      <c r="F108" s="12">
        <f t="shared" si="38"/>
        <v>64782</v>
      </c>
      <c r="G108" s="12">
        <f t="shared" si="38"/>
        <v>114175</v>
      </c>
      <c r="H108" s="11">
        <f t="shared" si="38"/>
        <v>265</v>
      </c>
      <c r="I108" s="12">
        <f t="shared" si="38"/>
        <v>361</v>
      </c>
      <c r="J108" s="13">
        <f t="shared" si="38"/>
        <v>626</v>
      </c>
      <c r="K108" s="12">
        <f t="shared" si="38"/>
        <v>51323</v>
      </c>
      <c r="L108" s="12">
        <f t="shared" si="38"/>
        <v>66169</v>
      </c>
      <c r="M108" s="12">
        <f t="shared" si="38"/>
        <v>117492</v>
      </c>
      <c r="N108" s="55"/>
      <c r="O108" s="51">
        <f aca="true" t="shared" si="39" ref="O108:Q112">B108/(B108+E108)*100</f>
        <v>3.2609972971914294</v>
      </c>
      <c r="P108" s="51">
        <f t="shared" si="39"/>
        <v>1.5590809628008753</v>
      </c>
      <c r="Q108" s="51">
        <f t="shared" si="39"/>
        <v>2.302637208426745</v>
      </c>
    </row>
    <row r="109" spans="1:17" s="3" customFormat="1" ht="12.75">
      <c r="A109" s="212" t="s">
        <v>63</v>
      </c>
      <c r="B109" s="11">
        <f aca="true" t="shared" si="40" ref="B109:M109">SUM(B67,B25)</f>
        <v>4389</v>
      </c>
      <c r="C109" s="12">
        <f t="shared" si="40"/>
        <v>2070</v>
      </c>
      <c r="D109" s="13">
        <f t="shared" si="40"/>
        <v>6459</v>
      </c>
      <c r="E109" s="12">
        <f t="shared" si="40"/>
        <v>43171</v>
      </c>
      <c r="F109" s="12">
        <f t="shared" si="40"/>
        <v>33116</v>
      </c>
      <c r="G109" s="12">
        <f t="shared" si="40"/>
        <v>76287</v>
      </c>
      <c r="H109" s="11">
        <f t="shared" si="40"/>
        <v>347</v>
      </c>
      <c r="I109" s="12">
        <f t="shared" si="40"/>
        <v>334</v>
      </c>
      <c r="J109" s="13">
        <f t="shared" si="40"/>
        <v>681</v>
      </c>
      <c r="K109" s="12">
        <f t="shared" si="40"/>
        <v>47907</v>
      </c>
      <c r="L109" s="12">
        <f t="shared" si="40"/>
        <v>35520</v>
      </c>
      <c r="M109" s="12">
        <f t="shared" si="40"/>
        <v>83427</v>
      </c>
      <c r="N109" s="55"/>
      <c r="O109" s="51">
        <f t="shared" si="39"/>
        <v>9.22834314550042</v>
      </c>
      <c r="P109" s="51">
        <f t="shared" si="39"/>
        <v>5.88302165634059</v>
      </c>
      <c r="Q109" s="51">
        <f t="shared" si="39"/>
        <v>7.805815386846494</v>
      </c>
    </row>
    <row r="110" spans="1:17" s="3" customFormat="1" ht="12.75">
      <c r="A110" s="212" t="s">
        <v>62</v>
      </c>
      <c r="B110" s="11">
        <f aca="true" t="shared" si="41" ref="B110:M110">SUM(B68,B26)</f>
        <v>268</v>
      </c>
      <c r="C110" s="12">
        <f t="shared" si="41"/>
        <v>305</v>
      </c>
      <c r="D110" s="13">
        <f t="shared" si="41"/>
        <v>573</v>
      </c>
      <c r="E110" s="12">
        <f t="shared" si="41"/>
        <v>1820</v>
      </c>
      <c r="F110" s="12">
        <f t="shared" si="41"/>
        <v>3669</v>
      </c>
      <c r="G110" s="12">
        <f t="shared" si="41"/>
        <v>5489</v>
      </c>
      <c r="H110" s="11">
        <f t="shared" si="41"/>
        <v>44</v>
      </c>
      <c r="I110" s="12">
        <f t="shared" si="41"/>
        <v>67</v>
      </c>
      <c r="J110" s="13">
        <f t="shared" si="41"/>
        <v>111</v>
      </c>
      <c r="K110" s="12">
        <f t="shared" si="41"/>
        <v>2132</v>
      </c>
      <c r="L110" s="12">
        <f t="shared" si="41"/>
        <v>4041</v>
      </c>
      <c r="M110" s="12">
        <f t="shared" si="41"/>
        <v>6173</v>
      </c>
      <c r="N110" s="55"/>
      <c r="O110" s="51">
        <f t="shared" si="39"/>
        <v>12.835249042145595</v>
      </c>
      <c r="P110" s="51">
        <f t="shared" si="39"/>
        <v>7.674886763965777</v>
      </c>
      <c r="Q110" s="51">
        <f t="shared" si="39"/>
        <v>9.452325965028043</v>
      </c>
    </row>
    <row r="111" spans="1:17" ht="12.75">
      <c r="A111" s="212" t="s">
        <v>64</v>
      </c>
      <c r="B111" s="11">
        <f aca="true" t="shared" si="42" ref="B111:M111">SUM(B69,B27)</f>
        <v>2281</v>
      </c>
      <c r="C111" s="39">
        <f t="shared" si="42"/>
        <v>1307</v>
      </c>
      <c r="D111" s="40">
        <f t="shared" si="42"/>
        <v>3588</v>
      </c>
      <c r="E111" s="39">
        <f t="shared" si="42"/>
        <v>29270</v>
      </c>
      <c r="F111" s="39">
        <f t="shared" si="42"/>
        <v>22913</v>
      </c>
      <c r="G111" s="39">
        <f t="shared" si="42"/>
        <v>52183</v>
      </c>
      <c r="H111" s="38">
        <f t="shared" si="42"/>
        <v>771</v>
      </c>
      <c r="I111" s="39">
        <f t="shared" si="42"/>
        <v>617</v>
      </c>
      <c r="J111" s="40">
        <f t="shared" si="42"/>
        <v>1388</v>
      </c>
      <c r="K111" s="39">
        <f t="shared" si="42"/>
        <v>32322</v>
      </c>
      <c r="L111" s="39">
        <f t="shared" si="42"/>
        <v>24837</v>
      </c>
      <c r="M111" s="39">
        <f t="shared" si="42"/>
        <v>57159</v>
      </c>
      <c r="N111" s="55"/>
      <c r="O111" s="52">
        <f t="shared" si="39"/>
        <v>7.229564831542581</v>
      </c>
      <c r="P111" s="52">
        <f t="shared" si="39"/>
        <v>5.396366639141205</v>
      </c>
      <c r="Q111" s="52">
        <f t="shared" si="39"/>
        <v>6.433451076724463</v>
      </c>
    </row>
    <row r="112" spans="1:17" s="1" customFormat="1" ht="12.75">
      <c r="A112" s="24" t="s">
        <v>1</v>
      </c>
      <c r="B112" s="18">
        <f aca="true" t="shared" si="43" ref="B112:M112">SUM(B70,B28)</f>
        <v>8603</v>
      </c>
      <c r="C112" s="42">
        <f t="shared" si="43"/>
        <v>4708</v>
      </c>
      <c r="D112" s="43">
        <f t="shared" si="43"/>
        <v>13311</v>
      </c>
      <c r="E112" s="42">
        <f t="shared" si="43"/>
        <v>123654</v>
      </c>
      <c r="F112" s="42">
        <f t="shared" si="43"/>
        <v>124480</v>
      </c>
      <c r="G112" s="42">
        <f t="shared" si="43"/>
        <v>248134</v>
      </c>
      <c r="H112" s="41">
        <f t="shared" si="43"/>
        <v>1427</v>
      </c>
      <c r="I112" s="42">
        <f t="shared" si="43"/>
        <v>1379</v>
      </c>
      <c r="J112" s="43">
        <f t="shared" si="43"/>
        <v>2806</v>
      </c>
      <c r="K112" s="42">
        <f t="shared" si="43"/>
        <v>133684</v>
      </c>
      <c r="L112" s="42">
        <f t="shared" si="43"/>
        <v>130567</v>
      </c>
      <c r="M112" s="42">
        <f t="shared" si="43"/>
        <v>264251</v>
      </c>
      <c r="N112" s="56"/>
      <c r="O112" s="57">
        <f t="shared" si="39"/>
        <v>6.504759672455901</v>
      </c>
      <c r="P112" s="57">
        <f t="shared" si="39"/>
        <v>3.644301328296746</v>
      </c>
      <c r="Q112" s="57">
        <f t="shared" si="39"/>
        <v>5.09131939796133</v>
      </c>
    </row>
    <row r="114" spans="1:71" ht="12.75">
      <c r="A114" s="3"/>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row>
    <row r="115" spans="1:71" ht="12.75">
      <c r="A115" s="3"/>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row>
    <row r="116" spans="1:71" ht="12.75">
      <c r="A116" s="3"/>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row>
    <row r="117" spans="1:71" ht="12.75">
      <c r="A117" s="3"/>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row>
    <row r="118" spans="1:71" ht="12.75">
      <c r="A118" s="3"/>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row>
    <row r="119" spans="1:71" ht="12.75">
      <c r="A119" s="3"/>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row>
    <row r="120" spans="1:71" ht="12.75">
      <c r="A120" s="3"/>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row>
    <row r="121" spans="1:71" ht="12.75">
      <c r="A121" s="3"/>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row>
    <row r="122" spans="1:71" ht="12.75">
      <c r="A122" s="3"/>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row>
    <row r="123" spans="1:71" ht="12.75">
      <c r="A123" s="3"/>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row>
    <row r="124" spans="1:71" ht="12.75">
      <c r="A124" s="3"/>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row>
    <row r="125" spans="18:71" ht="12.75">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row>
    <row r="126" spans="18:71" ht="12.75">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row>
  </sheetData>
  <sheetProtection/>
  <mergeCells count="27">
    <mergeCell ref="A88:Q88"/>
    <mergeCell ref="A86:Q86"/>
    <mergeCell ref="A87:Q87"/>
    <mergeCell ref="A90:Q90"/>
    <mergeCell ref="O92:Q92"/>
    <mergeCell ref="B92:D92"/>
    <mergeCell ref="E92:G92"/>
    <mergeCell ref="H92:J92"/>
    <mergeCell ref="K92:M92"/>
    <mergeCell ref="A3:Q3"/>
    <mergeCell ref="A2:Q2"/>
    <mergeCell ref="O8:Q8"/>
    <mergeCell ref="B8:D8"/>
    <mergeCell ref="E8:G8"/>
    <mergeCell ref="H8:J8"/>
    <mergeCell ref="K8:M8"/>
    <mergeCell ref="A6:Q6"/>
    <mergeCell ref="A4:Q4"/>
    <mergeCell ref="A44:Q44"/>
    <mergeCell ref="A45:Q45"/>
    <mergeCell ref="B50:D50"/>
    <mergeCell ref="E50:G50"/>
    <mergeCell ref="H50:J50"/>
    <mergeCell ref="K50:M50"/>
    <mergeCell ref="O50:Q50"/>
    <mergeCell ref="A46:Q46"/>
    <mergeCell ref="A48:Q4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Vertriest, Jerry</cp:lastModifiedBy>
  <cp:lastPrinted>2019-07-03T09:16:33Z</cp:lastPrinted>
  <dcterms:created xsi:type="dcterms:W3CDTF">2010-08-09T14:07:59Z</dcterms:created>
  <dcterms:modified xsi:type="dcterms:W3CDTF">2020-02-27T16:00:26Z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