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tabRatio="691" activeTab="0"/>
  </bookViews>
  <sheets>
    <sheet name="INHOUD" sheetId="1" r:id="rId1"/>
    <sheet name="18PHOG01" sheetId="2" r:id="rId2"/>
    <sheet name="18PHOG02" sheetId="3" r:id="rId3"/>
    <sheet name="18PHOG03" sheetId="4" r:id="rId4"/>
    <sheet name="18PUNIV01" sheetId="5" r:id="rId5"/>
    <sheet name="18PUNIV02" sheetId="6" r:id="rId6"/>
  </sheets>
  <definedNames>
    <definedName name="_xlnm.Print_Area" localSheetId="1">'18PHOG01'!$A$1:$J$33</definedName>
    <definedName name="_xlnm.Print_Area" localSheetId="2">'18PHOG02'!$A$1:$J$36</definedName>
    <definedName name="_xlnm.Print_Area" localSheetId="3">'18PHOG03'!$A$1:$J$33</definedName>
    <definedName name="_xlnm.Print_Area" localSheetId="5">'18PUNIV02'!$A$1:$S$31</definedName>
  </definedNames>
  <calcPr fullCalcOnLoad="1"/>
</workbook>
</file>

<file path=xl/sharedStrings.xml><?xml version="1.0" encoding="utf-8"?>
<sst xmlns="http://schemas.openxmlformats.org/spreadsheetml/2006/main" count="260" uniqueCount="91">
  <si>
    <t>BESTUURS- EN ONDERWIJZEND PERSONEEL NAAR STATUUT EN GESLACHT</t>
  </si>
  <si>
    <t>HOGESCHOLENONDERWIJS</t>
  </si>
  <si>
    <t>Vastbenoemden</t>
  </si>
  <si>
    <t>Tijdelijken</t>
  </si>
  <si>
    <t>Totaal</t>
  </si>
  <si>
    <t>Mannen</t>
  </si>
  <si>
    <t>Vrouwen</t>
  </si>
  <si>
    <t>ANDERE PERSONEELSCATEGORIEËN NAAR STATUUT EN GESLACHT</t>
  </si>
  <si>
    <t xml:space="preserve">        Vastbenoemden</t>
  </si>
  <si>
    <t xml:space="preserve">        Tijdelijken</t>
  </si>
  <si>
    <t xml:space="preserve">        Totaal</t>
  </si>
  <si>
    <t>,</t>
  </si>
  <si>
    <t>BESTUURS- EN ONDERWIJZEND PERSONEEL NAAR LEEFTIJD, STATUUT EN GESLACHT</t>
  </si>
  <si>
    <t>Leeftijd</t>
  </si>
  <si>
    <t>20-24</t>
  </si>
  <si>
    <t>25-29</t>
  </si>
  <si>
    <t>30-34</t>
  </si>
  <si>
    <t>35-39</t>
  </si>
  <si>
    <t>40-44</t>
  </si>
  <si>
    <t>45-49</t>
  </si>
  <si>
    <t>50-54</t>
  </si>
  <si>
    <t>55-59</t>
  </si>
  <si>
    <t>60+</t>
  </si>
  <si>
    <t>ANDERE PERSONEELSCATEGORIEËN NAAR LEEFTIJD, STATUUT EN GESLACHT</t>
  </si>
  <si>
    <t>PERSONEEL HOGESCHOLENONDERWIJS</t>
  </si>
  <si>
    <t>Bestuurs- en onderwijzend personeel naar statuut en geslacht - budgettaire fulltime-equivalenten</t>
  </si>
  <si>
    <t>Budgettaire fulltime-equivalenten</t>
  </si>
  <si>
    <t>Aantal personen</t>
  </si>
  <si>
    <t>Bestuurs- en onderwijzend personeel naar leeftijd, statuut en geslacht - aantal personen</t>
  </si>
  <si>
    <t>Andere personeelscategorieën naar leeftijd, statuut en geslacht - aantal personen</t>
  </si>
  <si>
    <t>Academiejaar 2018-2019</t>
  </si>
  <si>
    <t xml:space="preserve">Aantal budgettaire fulltime-equivalenten (inclusief alle vervangingen, TBS+ en Bonus) - januari 2019 </t>
  </si>
  <si>
    <t>Aantal budgettaire fulltime-equivalenten (inclusief alle vervangingen, TBS+ en Bonus) - januari 2019</t>
  </si>
  <si>
    <t>Aantal personen (inclusief alle vervangingen, TBS+ en Bonus) - januari 2019</t>
  </si>
  <si>
    <t>Aantal personen (inclusief alle vervangingen, TBS+ en Bonus) -  januari 2019</t>
  </si>
  <si>
    <t>18PHOG01</t>
  </si>
  <si>
    <t>18PHOG02</t>
  </si>
  <si>
    <t>18PHOG03</t>
  </si>
  <si>
    <t>Vanaf deze publicatie wordt de definitie van leeftijd gebruikt die ook gehanteerd wordt in internationale dataverzamelingen (UOE-dataverzameling, UNESCO/OESO/Eurostat) : de leeftijd op 31 december 2018 voor schooljaar 2018-2019. Dit zorgt voor een breuklijn t.o.v. vorige publicaties.</t>
  </si>
  <si>
    <t>UNIVERSITAIR ONDERWIJS</t>
  </si>
  <si>
    <t>PERSONEEL AAN DE UNIVERSITEITEN BETAALD TEN LASTE VAN DE WERKINGSUITKERINGEN</t>
  </si>
  <si>
    <t>Aantal voltijdse eenheden op 1 februari 2019</t>
  </si>
  <si>
    <t>Zelfstandig academisch personeel</t>
  </si>
  <si>
    <t>Assisterend academisch personeel</t>
  </si>
  <si>
    <t>Administratief en technisch personeel (inclusief integratiekader ATP)</t>
  </si>
  <si>
    <t>Integratiekader OP1, OP2, OP3 (2)</t>
  </si>
  <si>
    <t>Katholieke Universiteit Leuven</t>
  </si>
  <si>
    <t>Universiteit Antwerpen</t>
  </si>
  <si>
    <t>Universiteit Gent</t>
  </si>
  <si>
    <t xml:space="preserve">Universiteit Hasselt (1) </t>
  </si>
  <si>
    <t>Vrije Universiteit Brussel</t>
  </si>
  <si>
    <t>Aantal voltijdse eenheden op 1 februari</t>
  </si>
  <si>
    <t>Academisch personeel</t>
  </si>
  <si>
    <t>- Zelfstandig academisch personeel</t>
  </si>
  <si>
    <t>- Assisterend academisch personeel</t>
  </si>
  <si>
    <t>Administratief en technisch personeel  (inclusief integratiekader ATP (2))</t>
  </si>
  <si>
    <t>Algemeen totaal</t>
  </si>
  <si>
    <t>Bestuurspersoneel binnen het</t>
  </si>
  <si>
    <t>administratief en technisch personeel (3)</t>
  </si>
  <si>
    <t xml:space="preserve">147,95 </t>
  </si>
  <si>
    <t xml:space="preserve"> 100,60 </t>
  </si>
  <si>
    <t xml:space="preserve"> 248,55</t>
  </si>
  <si>
    <t>(1) Het personeel van de transnationale Universiteit Limburg wordt in deze tabel bij dat van Universiteit Hasselt geteld.</t>
  </si>
  <si>
    <t xml:space="preserve">(2) In het kader van de integratieprocedure van het onderwijs van het lange type van de hogescholen in het universitair onderwijs, zijn de personeelsleden van het integratiekader van de </t>
  </si>
  <si>
    <t xml:space="preserve">     universiteiten integraal in de personeelsstatistieken van de universiteiten opgenomen. De personeelsleden van het integratiekader van de universiteiten die door het beleidsdomein Onderwijs</t>
  </si>
  <si>
    <t xml:space="preserve">     en Vorming blijven betaald (Universiteit Antwerpen, Universiteit Hasselt en Vrije Universiteit Brussel), blijven in de statistieken van het personeel van de universiteiten opgenomen. </t>
  </si>
  <si>
    <t xml:space="preserve">(3) Dit is een door de Stafdiensten Onderwijs en Vorming opgestelde categorie die bestaat uit de beheerders en de graden 10, 11, 12, 13, 15, 16, 17 van het administratief en technisch personeel.                             </t>
  </si>
  <si>
    <t>Bron : Vlaamse Interuniversitaire Raad (VLIR), Ravensteingalerij 27, 1000 Brussel.</t>
  </si>
  <si>
    <t>PERSONEEL UNIVERSITAIR ONDERWIJS</t>
  </si>
  <si>
    <t>Academisch, administratief en technisch personeel, bestuurspersoneel en integratiepersoneel - voltijdse eenheden</t>
  </si>
  <si>
    <t>Academisch, administratief en technisch personeel, bestuurspersoneel en integratiepersoneel - aantal personen</t>
  </si>
  <si>
    <t>18PUNIV01</t>
  </si>
  <si>
    <t>18PUNIV02</t>
  </si>
  <si>
    <t>Aantal personen op 1 februari 2019</t>
  </si>
  <si>
    <t>Zelfstandig academisch</t>
  </si>
  <si>
    <t>Assisterend academisch</t>
  </si>
  <si>
    <t>Administratief en technisch personeel (inclusief integratiekader ATP (2) )</t>
  </si>
  <si>
    <t xml:space="preserve">Bestuurspersoneel binnen het </t>
  </si>
  <si>
    <t>personeel</t>
  </si>
  <si>
    <t xml:space="preserve">administratief en technisch </t>
  </si>
  <si>
    <t>personeel (1)</t>
  </si>
  <si>
    <t>&lt;30</t>
  </si>
  <si>
    <t>60-64</t>
  </si>
  <si>
    <t>65 en +</t>
  </si>
  <si>
    <t>universiteiten integraal in de personeelsstatistieken van de universiteiten opgenomen.</t>
  </si>
  <si>
    <t>De personeelsleden van het integratiekader van de universiteiten die door het beleidsdomein Onderwijs en Vorming blijven betaald (universiteit Antwerpen, universiteit Hasselt en Vrije universiteit Brussel),</t>
  </si>
  <si>
    <t xml:space="preserve"> blijven in de statistieken van het personeel van de universiteiten opgenomen. </t>
  </si>
  <si>
    <t>personeel (3)</t>
  </si>
  <si>
    <t>(1) Inclusief 'Ander ZAP' (zie toelichting vooraan hoofdstuk Bft's en personen).</t>
  </si>
  <si>
    <t xml:space="preserve">   </t>
  </si>
  <si>
    <t xml:space="preserve">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</si>
</sst>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quot;-&quot;"/>
    <numFmt numFmtId="167" formatCode="_-* #,##0.00\ _B_F_-;\-* #,##0.00\ _B_F_-;_-* &quot;-&quot;??\ _B_F_-;_-@_-"/>
    <numFmt numFmtId="168" formatCode="&quot;Ja&quot;;&quot;Ja&quot;;&quot;Nee&quot;"/>
    <numFmt numFmtId="169" formatCode="&quot;Waar&quot;;&quot;Waar&quot;;&quot;Onwaar&quot;"/>
    <numFmt numFmtId="170" formatCode="&quot;Aan&quot;;&quot;Aan&quot;;&quot;Uit&quot;"/>
    <numFmt numFmtId="171" formatCode="[$€-2]\ #.##000_);[Red]\([$€-2]\ #.##000\)"/>
    <numFmt numFmtId="172" formatCode="#,##0.0;0.0;&quot;-&quot;"/>
  </numFmts>
  <fonts count="48">
    <font>
      <sz val="10"/>
      <name val="MS Sans Serif"/>
      <family val="0"/>
    </font>
    <font>
      <sz val="11"/>
      <color indexed="8"/>
      <name val="Calibri"/>
      <family val="2"/>
    </font>
    <font>
      <b/>
      <sz val="10"/>
      <name val="Arial"/>
      <family val="2"/>
    </font>
    <font>
      <sz val="10"/>
      <name val="Arial"/>
      <family val="2"/>
    </font>
    <font>
      <sz val="10"/>
      <color indexed="9"/>
      <name val="Arial"/>
      <family val="2"/>
    </font>
    <font>
      <sz val="8"/>
      <name val="MS Sans Serif"/>
      <family val="2"/>
    </font>
    <font>
      <b/>
      <sz val="12"/>
      <name val="Arial"/>
      <family val="2"/>
    </font>
    <font>
      <sz val="8"/>
      <name val="Arial"/>
      <family val="2"/>
    </font>
    <font>
      <sz val="11"/>
      <color indexed="9"/>
      <name val="Calibri"/>
      <family val="2"/>
    </font>
    <font>
      <b/>
      <sz val="11"/>
      <color indexed="10"/>
      <name val="Calibri"/>
      <family val="2"/>
    </font>
    <font>
      <b/>
      <sz val="11"/>
      <color indexed="9"/>
      <name val="Calibri"/>
      <family val="2"/>
    </font>
    <font>
      <sz val="11"/>
      <color indexed="10"/>
      <name val="Calibri"/>
      <family val="2"/>
    </font>
    <font>
      <u val="single"/>
      <sz val="10"/>
      <color indexed="20"/>
      <name val="MS Sans Serif"/>
      <family val="0"/>
    </font>
    <font>
      <sz val="11"/>
      <color indexed="17"/>
      <name val="Calibri"/>
      <family val="2"/>
    </font>
    <font>
      <u val="single"/>
      <sz val="10"/>
      <color indexed="12"/>
      <name val="MS Sans Serif"/>
      <family val="0"/>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sz val="18"/>
      <color indexed="62"/>
      <name val="Cambria"/>
      <family val="2"/>
    </font>
    <font>
      <b/>
      <sz val="11"/>
      <color indexed="8"/>
      <name val="Calibri"/>
      <family val="2"/>
    </font>
    <font>
      <b/>
      <sz val="11"/>
      <color indexed="63"/>
      <name val="Calibri"/>
      <family val="2"/>
    </font>
    <font>
      <i/>
      <sz val="11"/>
      <color indexed="23"/>
      <name val="Calibri"/>
      <family val="2"/>
    </font>
    <font>
      <b/>
      <u val="single"/>
      <sz val="10"/>
      <color indexed="12"/>
      <name val="MS Sans Serif"/>
      <family val="0"/>
    </font>
    <font>
      <sz val="10"/>
      <color indexed="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MS Sans Serif"/>
      <family val="0"/>
    </font>
    <font>
      <sz val="11"/>
      <color rgb="FF006100"/>
      <name val="Calibri"/>
      <family val="2"/>
    </font>
    <font>
      <u val="single"/>
      <sz val="10"/>
      <color theme="10"/>
      <name val="MS Sans Serif"/>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u val="single"/>
      <sz val="10"/>
      <color theme="10"/>
      <name val="MS Sans Serif"/>
      <family val="0"/>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style="thin"/>
    </border>
    <border>
      <left/>
      <right/>
      <top style="medium"/>
      <bottom style="thin"/>
    </border>
    <border>
      <left/>
      <right/>
      <top/>
      <bottom style="thin"/>
    </border>
    <border>
      <left style="thin"/>
      <right/>
      <top/>
      <bottom style="thin"/>
    </border>
    <border>
      <left style="thin"/>
      <right/>
      <top/>
      <bottom/>
    </border>
    <border>
      <left style="thin"/>
      <right/>
      <top style="medium"/>
      <bottom/>
    </border>
    <border>
      <left style="thin"/>
      <right/>
      <top style="thin"/>
      <bottom style="thin"/>
    </border>
    <border>
      <left/>
      <right/>
      <top style="thin"/>
      <bottom style="thin"/>
    </border>
    <border>
      <left style="thin"/>
      <right/>
      <top style="thin"/>
      <bottom/>
    </border>
    <border>
      <left/>
      <right/>
      <top style="thin"/>
      <bottom/>
    </border>
    <border>
      <left/>
      <right style="thin"/>
      <top style="medium"/>
      <bottom style="thin"/>
    </border>
    <border>
      <left/>
      <right style="thin"/>
      <top style="thin"/>
      <bottom style="thin"/>
    </border>
    <border>
      <left/>
      <right style="thin"/>
      <top/>
      <bottom/>
    </border>
    <border>
      <left/>
      <right style="thin"/>
      <top style="thin"/>
      <bottom/>
    </border>
    <border>
      <left/>
      <right style="thin"/>
      <top style="medium"/>
      <bottom/>
    </border>
    <border>
      <left/>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29"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7" fontId="3"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0" fillId="0" borderId="0">
      <alignment/>
      <protection/>
    </xf>
    <xf numFmtId="0" fontId="3" fillId="0" borderId="0" applyBorder="0">
      <alignment/>
      <protection/>
    </xf>
    <xf numFmtId="0" fontId="3" fillId="0" borderId="0" applyBorder="0">
      <alignment/>
      <protection/>
    </xf>
    <xf numFmtId="0" fontId="3" fillId="0" borderId="0">
      <alignment/>
      <protection/>
    </xf>
    <xf numFmtId="0" fontId="3" fillId="0" borderId="0">
      <alignment/>
      <protection/>
    </xf>
    <xf numFmtId="0" fontId="7" fillId="0" borderId="0">
      <alignment/>
      <protection/>
    </xf>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210">
    <xf numFmtId="0" fontId="0" fillId="0" borderId="0" xfId="0" applyAlignment="1">
      <alignment/>
    </xf>
    <xf numFmtId="3" fontId="2" fillId="0" borderId="0" xfId="0" applyNumberFormat="1" applyFont="1" applyAlignment="1">
      <alignment/>
    </xf>
    <xf numFmtId="3" fontId="3" fillId="0" borderId="0" xfId="0" applyNumberFormat="1" applyFont="1" applyAlignment="1">
      <alignment/>
    </xf>
    <xf numFmtId="3" fontId="2" fillId="0" borderId="0" xfId="0" applyNumberFormat="1" applyFont="1" applyAlignment="1">
      <alignment horizontal="centerContinuous"/>
    </xf>
    <xf numFmtId="3" fontId="3" fillId="0" borderId="0" xfId="0" applyNumberFormat="1" applyFont="1" applyAlignment="1">
      <alignment horizontal="centerContinuous"/>
    </xf>
    <xf numFmtId="0" fontId="3" fillId="0" borderId="0" xfId="0" applyFont="1" applyAlignment="1">
      <alignment horizontal="centerContinuous"/>
    </xf>
    <xf numFmtId="3" fontId="3" fillId="0" borderId="10" xfId="0" applyNumberFormat="1" applyFont="1" applyBorder="1" applyAlignment="1">
      <alignment/>
    </xf>
    <xf numFmtId="3" fontId="3" fillId="0" borderId="11" xfId="0" applyNumberFormat="1" applyFont="1" applyBorder="1" applyAlignment="1">
      <alignment/>
    </xf>
    <xf numFmtId="3" fontId="3" fillId="0" borderId="12" xfId="0" applyNumberFormat="1" applyFont="1" applyBorder="1" applyAlignment="1">
      <alignment horizontal="center"/>
    </xf>
    <xf numFmtId="3" fontId="3" fillId="0" borderId="12" xfId="0" applyNumberFormat="1" applyFont="1" applyBorder="1" applyAlignment="1">
      <alignment/>
    </xf>
    <xf numFmtId="3" fontId="3" fillId="0" borderId="12" xfId="0" applyNumberFormat="1" applyFont="1" applyBorder="1" applyAlignment="1">
      <alignment/>
    </xf>
    <xf numFmtId="3" fontId="3" fillId="0" borderId="13" xfId="0" applyNumberFormat="1" applyFont="1" applyBorder="1" applyAlignment="1">
      <alignment/>
    </xf>
    <xf numFmtId="3" fontId="3" fillId="0" borderId="14" xfId="0" applyNumberFormat="1" applyFont="1" applyBorder="1" applyAlignment="1">
      <alignment horizontal="right"/>
    </xf>
    <xf numFmtId="3" fontId="3" fillId="0" borderId="13" xfId="0" applyNumberFormat="1" applyFont="1" applyBorder="1" applyAlignment="1">
      <alignment horizontal="right"/>
    </xf>
    <xf numFmtId="3" fontId="3" fillId="0" borderId="0" xfId="0" applyNumberFormat="1" applyFont="1" applyBorder="1" applyAlignment="1">
      <alignment/>
    </xf>
    <xf numFmtId="3" fontId="3" fillId="0" borderId="15" xfId="0" applyNumberFormat="1" applyFont="1" applyBorder="1" applyAlignment="1">
      <alignment horizontal="right"/>
    </xf>
    <xf numFmtId="3" fontId="3" fillId="0" borderId="0" xfId="0" applyNumberFormat="1" applyFont="1" applyBorder="1" applyAlignment="1">
      <alignment horizontal="right"/>
    </xf>
    <xf numFmtId="3" fontId="2" fillId="0" borderId="0" xfId="0" applyNumberFormat="1" applyFont="1" applyAlignment="1">
      <alignment horizontal="right"/>
    </xf>
    <xf numFmtId="3" fontId="2" fillId="0" borderId="0" xfId="0" applyNumberFormat="1" applyFont="1" applyBorder="1" applyAlignment="1">
      <alignment/>
    </xf>
    <xf numFmtId="166" fontId="2" fillId="0" borderId="0" xfId="0" applyNumberFormat="1" applyFont="1" applyBorder="1" applyAlignment="1">
      <alignment/>
    </xf>
    <xf numFmtId="3" fontId="2" fillId="0" borderId="0" xfId="0" applyNumberFormat="1" applyFont="1" applyBorder="1" applyAlignment="1">
      <alignment horizontal="right"/>
    </xf>
    <xf numFmtId="3" fontId="4" fillId="0" borderId="0" xfId="0" applyNumberFormat="1" applyFont="1" applyAlignment="1">
      <alignment horizontal="centerContinuous"/>
    </xf>
    <xf numFmtId="3" fontId="3" fillId="0" borderId="10" xfId="0" applyNumberFormat="1" applyFont="1" applyBorder="1" applyAlignment="1">
      <alignment horizontal="center"/>
    </xf>
    <xf numFmtId="3" fontId="3" fillId="0" borderId="16" xfId="0" applyNumberFormat="1" applyFont="1" applyBorder="1" applyAlignment="1">
      <alignment horizontal="center"/>
    </xf>
    <xf numFmtId="3" fontId="3" fillId="0" borderId="0" xfId="0" applyNumberFormat="1" applyFont="1" applyAlignment="1">
      <alignment horizontal="center"/>
    </xf>
    <xf numFmtId="3" fontId="3" fillId="0" borderId="17" xfId="0" applyNumberFormat="1" applyFont="1" applyBorder="1" applyAlignment="1">
      <alignment horizontal="right"/>
    </xf>
    <xf numFmtId="3" fontId="3" fillId="0" borderId="18" xfId="0" applyNumberFormat="1" applyFont="1" applyBorder="1" applyAlignment="1">
      <alignment horizontal="right"/>
    </xf>
    <xf numFmtId="3" fontId="3" fillId="0" borderId="0" xfId="60" applyNumberFormat="1" applyFont="1">
      <alignment/>
      <protection/>
    </xf>
    <xf numFmtId="3" fontId="2" fillId="0" borderId="0" xfId="60" applyNumberFormat="1" applyFont="1" applyAlignment="1">
      <alignment horizontal="centerContinuous"/>
      <protection/>
    </xf>
    <xf numFmtId="3" fontId="3" fillId="0" borderId="0" xfId="60" applyNumberFormat="1" applyFont="1" applyAlignment="1">
      <alignment horizontal="centerContinuous"/>
      <protection/>
    </xf>
    <xf numFmtId="0" fontId="3" fillId="0" borderId="0" xfId="60" applyFont="1" applyAlignment="1">
      <alignment horizontal="centerContinuous"/>
      <protection/>
    </xf>
    <xf numFmtId="0" fontId="3" fillId="0" borderId="0" xfId="60" applyFont="1">
      <alignment/>
      <protection/>
    </xf>
    <xf numFmtId="166" fontId="3" fillId="0" borderId="0" xfId="60" applyNumberFormat="1" applyFont="1">
      <alignment/>
      <protection/>
    </xf>
    <xf numFmtId="166" fontId="3" fillId="0" borderId="0" xfId="60" applyNumberFormat="1" applyFont="1" applyAlignment="1">
      <alignment horizontal="centerContinuous"/>
      <protection/>
    </xf>
    <xf numFmtId="166" fontId="2" fillId="0" borderId="0" xfId="60" applyNumberFormat="1" applyFont="1" applyAlignment="1">
      <alignment horizontal="centerContinuous"/>
      <protection/>
    </xf>
    <xf numFmtId="3" fontId="3" fillId="0" borderId="10" xfId="60" applyNumberFormat="1" applyFont="1" applyBorder="1" applyAlignment="1">
      <alignment horizontal="center"/>
      <protection/>
    </xf>
    <xf numFmtId="166" fontId="3" fillId="0" borderId="16" xfId="60" applyNumberFormat="1" applyFont="1" applyBorder="1" applyAlignment="1">
      <alignment horizontal="centerContinuous"/>
      <protection/>
    </xf>
    <xf numFmtId="166" fontId="3" fillId="0" borderId="10" xfId="60" applyNumberFormat="1" applyFont="1" applyBorder="1" applyAlignment="1">
      <alignment horizontal="centerContinuous"/>
      <protection/>
    </xf>
    <xf numFmtId="166" fontId="3" fillId="0" borderId="17" xfId="60" applyNumberFormat="1" applyFont="1" applyBorder="1" applyAlignment="1">
      <alignment horizontal="centerContinuous"/>
      <protection/>
    </xf>
    <xf numFmtId="166" fontId="3" fillId="0" borderId="18" xfId="60" applyNumberFormat="1" applyFont="1" applyBorder="1" applyAlignment="1">
      <alignment horizontal="centerContinuous"/>
      <protection/>
    </xf>
    <xf numFmtId="3" fontId="3" fillId="0" borderId="0" xfId="60" applyNumberFormat="1" applyFont="1" applyBorder="1" applyAlignment="1">
      <alignment horizontal="right"/>
      <protection/>
    </xf>
    <xf numFmtId="166" fontId="3" fillId="0" borderId="15" xfId="60" applyNumberFormat="1" applyFont="1" applyBorder="1" applyAlignment="1">
      <alignment horizontal="right"/>
      <protection/>
    </xf>
    <xf numFmtId="166" fontId="3" fillId="0" borderId="0" xfId="60" applyNumberFormat="1" applyFont="1" applyBorder="1" applyAlignment="1">
      <alignment horizontal="right"/>
      <protection/>
    </xf>
    <xf numFmtId="166" fontId="3" fillId="0" borderId="15" xfId="60" applyNumberFormat="1" applyFont="1" applyBorder="1">
      <alignment/>
      <protection/>
    </xf>
    <xf numFmtId="166" fontId="3" fillId="0" borderId="13" xfId="60" applyNumberFormat="1" applyFont="1" applyBorder="1">
      <alignment/>
      <protection/>
    </xf>
    <xf numFmtId="3" fontId="2" fillId="0" borderId="0" xfId="60" applyNumberFormat="1" applyFont="1" applyAlignment="1">
      <alignment horizontal="right"/>
      <protection/>
    </xf>
    <xf numFmtId="166" fontId="2" fillId="0" borderId="19" xfId="60" applyNumberFormat="1" applyFont="1" applyBorder="1">
      <alignment/>
      <protection/>
    </xf>
    <xf numFmtId="166" fontId="2" fillId="0" borderId="20" xfId="60" applyNumberFormat="1" applyFont="1" applyBorder="1">
      <alignment/>
      <protection/>
    </xf>
    <xf numFmtId="3" fontId="3" fillId="0" borderId="0" xfId="61" applyNumberFormat="1" applyFont="1">
      <alignment/>
      <protection/>
    </xf>
    <xf numFmtId="0" fontId="3" fillId="0" borderId="0" xfId="61">
      <alignment/>
      <protection/>
    </xf>
    <xf numFmtId="3" fontId="2" fillId="0" borderId="0" xfId="61" applyNumberFormat="1" applyFont="1" applyAlignment="1">
      <alignment horizontal="centerContinuous"/>
      <protection/>
    </xf>
    <xf numFmtId="3" fontId="3" fillId="0" borderId="0" xfId="61" applyNumberFormat="1" applyFont="1" applyAlignment="1">
      <alignment horizontal="centerContinuous"/>
      <protection/>
    </xf>
    <xf numFmtId="0" fontId="3" fillId="0" borderId="0" xfId="61" applyFont="1" applyAlignment="1">
      <alignment horizontal="centerContinuous"/>
      <protection/>
    </xf>
    <xf numFmtId="0" fontId="3" fillId="0" borderId="0" xfId="61" applyFont="1">
      <alignment/>
      <protection/>
    </xf>
    <xf numFmtId="166" fontId="3" fillId="0" borderId="0" xfId="61" applyNumberFormat="1" applyFont="1">
      <alignment/>
      <protection/>
    </xf>
    <xf numFmtId="166" fontId="3" fillId="0" borderId="0" xfId="61" applyNumberFormat="1" applyFont="1" applyAlignment="1">
      <alignment horizontal="centerContinuous"/>
      <protection/>
    </xf>
    <xf numFmtId="166" fontId="2" fillId="0" borderId="0" xfId="61" applyNumberFormat="1" applyFont="1" applyAlignment="1">
      <alignment horizontal="centerContinuous"/>
      <protection/>
    </xf>
    <xf numFmtId="3" fontId="3" fillId="0" borderId="10" xfId="61" applyNumberFormat="1" applyFont="1" applyBorder="1" applyAlignment="1">
      <alignment horizontal="center"/>
      <protection/>
    </xf>
    <xf numFmtId="166" fontId="3" fillId="0" borderId="16" xfId="61" applyNumberFormat="1" applyFont="1" applyBorder="1" applyAlignment="1">
      <alignment horizontal="centerContinuous"/>
      <protection/>
    </xf>
    <xf numFmtId="166" fontId="3" fillId="0" borderId="10" xfId="61" applyNumberFormat="1" applyFont="1" applyBorder="1" applyAlignment="1">
      <alignment horizontal="centerContinuous"/>
      <protection/>
    </xf>
    <xf numFmtId="166" fontId="3" fillId="0" borderId="17" xfId="61" applyNumberFormat="1" applyFont="1" applyBorder="1" applyAlignment="1">
      <alignment horizontal="centerContinuous"/>
      <protection/>
    </xf>
    <xf numFmtId="166" fontId="3" fillId="0" borderId="18" xfId="61" applyNumberFormat="1" applyFont="1" applyBorder="1" applyAlignment="1">
      <alignment horizontal="centerContinuous"/>
      <protection/>
    </xf>
    <xf numFmtId="3" fontId="3" fillId="0" borderId="0" xfId="61" applyNumberFormat="1" applyFont="1" applyBorder="1" applyAlignment="1">
      <alignment horizontal="right"/>
      <protection/>
    </xf>
    <xf numFmtId="166" fontId="3" fillId="0" borderId="15" xfId="61" applyNumberFormat="1" applyFont="1" applyBorder="1" applyAlignment="1">
      <alignment horizontal="right"/>
      <protection/>
    </xf>
    <xf numFmtId="166" fontId="3" fillId="0" borderId="0" xfId="61" applyNumberFormat="1" applyFont="1" applyBorder="1" applyAlignment="1">
      <alignment horizontal="right"/>
      <protection/>
    </xf>
    <xf numFmtId="166" fontId="3" fillId="0" borderId="15" xfId="61" applyNumberFormat="1" applyFont="1" applyBorder="1">
      <alignment/>
      <protection/>
    </xf>
    <xf numFmtId="166" fontId="3" fillId="0" borderId="13" xfId="61" applyNumberFormat="1" applyFont="1" applyBorder="1">
      <alignment/>
      <protection/>
    </xf>
    <xf numFmtId="3" fontId="2" fillId="0" borderId="0" xfId="61" applyNumberFormat="1" applyFont="1" applyAlignment="1">
      <alignment horizontal="right"/>
      <protection/>
    </xf>
    <xf numFmtId="166" fontId="2" fillId="0" borderId="19" xfId="61" applyNumberFormat="1" applyFont="1" applyBorder="1">
      <alignment/>
      <protection/>
    </xf>
    <xf numFmtId="166" fontId="2" fillId="0" borderId="20" xfId="61" applyNumberFormat="1" applyFont="1" applyBorder="1">
      <alignment/>
      <protection/>
    </xf>
    <xf numFmtId="166" fontId="2" fillId="0" borderId="15" xfId="0" applyNumberFormat="1" applyFont="1" applyBorder="1" applyAlignment="1">
      <alignment horizontal="right"/>
    </xf>
    <xf numFmtId="166" fontId="2" fillId="0" borderId="0" xfId="0" applyNumberFormat="1" applyFont="1" applyBorder="1" applyAlignment="1">
      <alignment horizontal="right"/>
    </xf>
    <xf numFmtId="3" fontId="3" fillId="0" borderId="14" xfId="0" applyNumberFormat="1" applyFont="1" applyBorder="1" applyAlignment="1">
      <alignment horizontal="center"/>
    </xf>
    <xf numFmtId="3" fontId="3" fillId="0" borderId="13"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3" fontId="3" fillId="0" borderId="13" xfId="60" applyNumberFormat="1" applyFont="1" applyBorder="1" applyAlignment="1">
      <alignment horizontal="left"/>
      <protection/>
    </xf>
    <xf numFmtId="3" fontId="3" fillId="0" borderId="13" xfId="61" applyNumberFormat="1" applyFont="1" applyBorder="1" applyAlignment="1">
      <alignment horizontal="left"/>
      <protection/>
    </xf>
    <xf numFmtId="166" fontId="3" fillId="0" borderId="15" xfId="60" applyNumberFormat="1" applyBorder="1">
      <alignment/>
      <protection/>
    </xf>
    <xf numFmtId="166" fontId="3" fillId="0" borderId="0" xfId="60" applyNumberFormat="1">
      <alignment/>
      <protection/>
    </xf>
    <xf numFmtId="166" fontId="3" fillId="0" borderId="14" xfId="60" applyNumberFormat="1" applyBorder="1">
      <alignment/>
      <protection/>
    </xf>
    <xf numFmtId="0" fontId="2" fillId="0" borderId="0" xfId="0" applyFont="1" applyAlignment="1">
      <alignment/>
    </xf>
    <xf numFmtId="0" fontId="3" fillId="0" borderId="0" xfId="0" applyFont="1" applyAlignment="1">
      <alignment/>
    </xf>
    <xf numFmtId="0" fontId="6" fillId="0" borderId="0" xfId="0" applyFont="1" applyAlignment="1">
      <alignment/>
    </xf>
    <xf numFmtId="3" fontId="2" fillId="0" borderId="0" xfId="60" applyNumberFormat="1" applyFont="1">
      <alignment/>
      <protection/>
    </xf>
    <xf numFmtId="0" fontId="3" fillId="0" borderId="0" xfId="0" applyFont="1" applyAlignment="1">
      <alignment/>
    </xf>
    <xf numFmtId="0" fontId="46" fillId="0" borderId="0" xfId="44" applyFont="1" applyAlignment="1">
      <alignment/>
    </xf>
    <xf numFmtId="3" fontId="2" fillId="0" borderId="0" xfId="60" applyNumberFormat="1" applyFont="1" applyFill="1" applyProtection="1">
      <alignment/>
      <protection locked="0"/>
    </xf>
    <xf numFmtId="3" fontId="3" fillId="0" borderId="0" xfId="60" applyNumberFormat="1" applyFont="1" applyFill="1" applyProtection="1">
      <alignment/>
      <protection locked="0"/>
    </xf>
    <xf numFmtId="0" fontId="3" fillId="0" borderId="0" xfId="60" applyFont="1" applyFill="1" applyProtection="1">
      <alignment/>
      <protection locked="0"/>
    </xf>
    <xf numFmtId="166" fontId="3" fillId="0" borderId="0" xfId="60" applyNumberFormat="1" applyFont="1" applyFill="1" applyProtection="1">
      <alignment/>
      <protection locked="0"/>
    </xf>
    <xf numFmtId="2" fontId="3" fillId="0" borderId="10" xfId="60" applyNumberFormat="1" applyFont="1" applyFill="1" applyBorder="1" applyAlignment="1" applyProtection="1">
      <alignment horizontal="center"/>
      <protection locked="0"/>
    </xf>
    <xf numFmtId="2" fontId="3" fillId="0" borderId="11" xfId="48" applyNumberFormat="1" applyFont="1" applyFill="1" applyBorder="1" applyAlignment="1" applyProtection="1">
      <alignment horizontal="centerContinuous" wrapText="1" shrinkToFit="1"/>
      <protection locked="0"/>
    </xf>
    <xf numFmtId="2" fontId="3" fillId="0" borderId="12" xfId="48" applyNumberFormat="1" applyFont="1" applyFill="1" applyBorder="1" applyAlignment="1" applyProtection="1">
      <alignment horizontal="centerContinuous"/>
      <protection locked="0"/>
    </xf>
    <xf numFmtId="2" fontId="3" fillId="0" borderId="21" xfId="48" applyNumberFormat="1" applyFont="1" applyFill="1" applyBorder="1" applyAlignment="1" applyProtection="1">
      <alignment horizontal="centerContinuous"/>
      <protection locked="0"/>
    </xf>
    <xf numFmtId="2" fontId="3" fillId="0" borderId="10" xfId="60" applyNumberFormat="1" applyFont="1" applyFill="1" applyBorder="1" applyAlignment="1" applyProtection="1">
      <alignment horizontal="centerContinuous"/>
      <protection locked="0"/>
    </xf>
    <xf numFmtId="2" fontId="3" fillId="0" borderId="13" xfId="60" applyNumberFormat="1" applyFont="1" applyFill="1" applyBorder="1" applyAlignment="1" applyProtection="1">
      <alignment horizontal="center"/>
      <protection locked="0"/>
    </xf>
    <xf numFmtId="2" fontId="3" fillId="0" borderId="17" xfId="60" applyNumberFormat="1" applyFont="1" applyFill="1" applyBorder="1" applyAlignment="1" applyProtection="1">
      <alignment horizontal="centerContinuous"/>
      <protection locked="0"/>
    </xf>
    <xf numFmtId="2" fontId="3" fillId="0" borderId="18" xfId="60" applyNumberFormat="1" applyFont="1" applyFill="1" applyBorder="1" applyAlignment="1" applyProtection="1">
      <alignment horizontal="centerContinuous"/>
      <protection locked="0"/>
    </xf>
    <xf numFmtId="2" fontId="3" fillId="0" borderId="22" xfId="60" applyNumberFormat="1" applyFont="1" applyFill="1" applyBorder="1" applyAlignment="1" applyProtection="1">
      <alignment horizontal="center"/>
      <protection locked="0"/>
    </xf>
    <xf numFmtId="2" fontId="3" fillId="0" borderId="22" xfId="60" applyNumberFormat="1" applyFont="1" applyFill="1" applyBorder="1" applyAlignment="1" applyProtection="1">
      <alignment horizontal="centerContinuous"/>
      <protection locked="0"/>
    </xf>
    <xf numFmtId="2" fontId="3" fillId="0" borderId="0" xfId="60" applyNumberFormat="1" applyFont="1" applyFill="1" applyBorder="1" applyAlignment="1" applyProtection="1">
      <alignment horizontal="right"/>
      <protection locked="0"/>
    </xf>
    <xf numFmtId="2" fontId="3" fillId="0" borderId="15" xfId="60" applyNumberFormat="1" applyFont="1" applyFill="1" applyBorder="1" applyAlignment="1" applyProtection="1">
      <alignment horizontal="right"/>
      <protection locked="0"/>
    </xf>
    <xf numFmtId="2" fontId="3" fillId="0" borderId="23" xfId="60" applyNumberFormat="1" applyFont="1" applyFill="1" applyBorder="1" applyAlignment="1" applyProtection="1">
      <alignment horizontal="right"/>
      <protection locked="0"/>
    </xf>
    <xf numFmtId="2" fontId="3" fillId="0" borderId="24" xfId="60" applyNumberFormat="1" applyFont="1" applyFill="1" applyBorder="1" applyAlignment="1" applyProtection="1">
      <alignment horizontal="right"/>
      <protection locked="0"/>
    </xf>
    <xf numFmtId="2" fontId="3" fillId="0" borderId="0" xfId="60" applyNumberFormat="1" applyFont="1" applyFill="1" applyProtection="1">
      <alignment/>
      <protection locked="0"/>
    </xf>
    <xf numFmtId="2" fontId="3" fillId="0" borderId="0" xfId="48" applyNumberFormat="1" applyFont="1" applyFill="1" applyAlignment="1" applyProtection="1">
      <alignment/>
      <protection locked="0"/>
    </xf>
    <xf numFmtId="2" fontId="2" fillId="0" borderId="0" xfId="60" applyNumberFormat="1" applyFont="1" applyFill="1" applyAlignment="1" applyProtection="1">
      <alignment horizontal="right"/>
      <protection locked="0"/>
    </xf>
    <xf numFmtId="2" fontId="2" fillId="0" borderId="0" xfId="60" applyNumberFormat="1" applyFont="1" applyFill="1" applyBorder="1" applyProtection="1">
      <alignment/>
      <protection locked="0"/>
    </xf>
    <xf numFmtId="2" fontId="2" fillId="0" borderId="0" xfId="60" applyNumberFormat="1" applyFont="1" applyFill="1" applyProtection="1">
      <alignment/>
      <protection locked="0"/>
    </xf>
    <xf numFmtId="1" fontId="3" fillId="0" borderId="25" xfId="60" applyNumberFormat="1" applyFont="1" applyFill="1" applyBorder="1" applyAlignment="1" applyProtection="1">
      <alignment horizontal="center"/>
      <protection locked="0"/>
    </xf>
    <xf numFmtId="3" fontId="3" fillId="0" borderId="26" xfId="60" applyNumberFormat="1" applyFont="1" applyFill="1" applyBorder="1" applyAlignment="1" applyProtection="1">
      <alignment horizontal="center"/>
      <protection locked="0"/>
    </xf>
    <xf numFmtId="166" fontId="3" fillId="0" borderId="17" xfId="60" applyNumberFormat="1" applyFont="1" applyFill="1" applyBorder="1" applyAlignment="1" applyProtection="1">
      <alignment horizontal="centerContinuous"/>
      <protection locked="0"/>
    </xf>
    <xf numFmtId="166" fontId="3" fillId="0" borderId="18" xfId="60" applyNumberFormat="1" applyFont="1" applyFill="1" applyBorder="1" applyAlignment="1" applyProtection="1">
      <alignment horizontal="centerContinuous"/>
      <protection locked="0"/>
    </xf>
    <xf numFmtId="166" fontId="3" fillId="0" borderId="22" xfId="60" applyNumberFormat="1" applyFont="1" applyFill="1" applyBorder="1" applyAlignment="1" applyProtection="1">
      <alignment horizontal="centerContinuous"/>
      <protection locked="0"/>
    </xf>
    <xf numFmtId="3" fontId="3" fillId="0" borderId="23" xfId="60" applyNumberFormat="1" applyFont="1" applyFill="1" applyBorder="1" applyAlignment="1" applyProtection="1">
      <alignment horizontal="right"/>
      <protection locked="0"/>
    </xf>
    <xf numFmtId="166" fontId="3" fillId="0" borderId="15" xfId="60" applyNumberFormat="1" applyFont="1" applyFill="1" applyBorder="1" applyAlignment="1" applyProtection="1">
      <alignment horizontal="right"/>
      <protection locked="0"/>
    </xf>
    <xf numFmtId="166" fontId="3" fillId="0" borderId="0" xfId="60" applyNumberFormat="1" applyFont="1" applyFill="1" applyBorder="1" applyAlignment="1" applyProtection="1">
      <alignment horizontal="right"/>
      <protection locked="0"/>
    </xf>
    <xf numFmtId="166" fontId="3" fillId="0" borderId="23" xfId="60" applyNumberFormat="1" applyFont="1" applyFill="1" applyBorder="1" applyAlignment="1" applyProtection="1">
      <alignment horizontal="right"/>
      <protection locked="0"/>
    </xf>
    <xf numFmtId="3" fontId="2" fillId="0" borderId="23" xfId="60" applyNumberFormat="1" applyFont="1" applyFill="1" applyBorder="1" applyProtection="1">
      <alignment/>
      <protection locked="0"/>
    </xf>
    <xf numFmtId="166" fontId="3" fillId="0" borderId="15" xfId="60" applyNumberFormat="1" applyFont="1" applyFill="1" applyBorder="1" applyProtection="1">
      <alignment/>
      <protection locked="0"/>
    </xf>
    <xf numFmtId="166" fontId="3" fillId="0" borderId="0" xfId="60" applyNumberFormat="1" applyFont="1" applyFill="1" applyBorder="1" applyProtection="1">
      <alignment/>
      <protection locked="0"/>
    </xf>
    <xf numFmtId="166" fontId="3" fillId="0" borderId="23" xfId="60" applyNumberFormat="1" applyFont="1" applyFill="1" applyBorder="1" applyProtection="1">
      <alignment/>
      <protection locked="0"/>
    </xf>
    <xf numFmtId="3" fontId="3" fillId="0" borderId="23" xfId="60" applyNumberFormat="1" applyFont="1" applyFill="1" applyBorder="1" applyProtection="1">
      <alignment/>
      <protection locked="0"/>
    </xf>
    <xf numFmtId="4" fontId="3" fillId="0" borderId="15" xfId="60" applyNumberFormat="1" applyFont="1" applyFill="1" applyBorder="1" applyProtection="1">
      <alignment/>
      <protection locked="0"/>
    </xf>
    <xf numFmtId="4" fontId="3" fillId="0" borderId="0" xfId="60" applyNumberFormat="1" applyFont="1" applyFill="1" applyProtection="1">
      <alignment/>
      <protection locked="0"/>
    </xf>
    <xf numFmtId="4" fontId="3" fillId="0" borderId="0" xfId="60" applyNumberFormat="1" applyFont="1" applyFill="1" applyBorder="1" applyProtection="1">
      <alignment/>
      <protection locked="0"/>
    </xf>
    <xf numFmtId="4" fontId="3" fillId="0" borderId="23" xfId="60" applyNumberFormat="1" applyFont="1" applyFill="1" applyBorder="1" applyProtection="1">
      <alignment/>
      <protection locked="0"/>
    </xf>
    <xf numFmtId="3" fontId="2" fillId="0" borderId="23" xfId="60" applyNumberFormat="1" applyFont="1" applyFill="1" applyBorder="1" applyAlignment="1" applyProtection="1">
      <alignment horizontal="right"/>
      <protection locked="0"/>
    </xf>
    <xf numFmtId="4" fontId="2" fillId="0" borderId="20" xfId="60" applyNumberFormat="1" applyFont="1" applyFill="1" applyBorder="1" applyProtection="1">
      <alignment/>
      <protection locked="0"/>
    </xf>
    <xf numFmtId="4" fontId="2" fillId="0" borderId="19" xfId="60" applyNumberFormat="1" applyFont="1" applyFill="1" applyBorder="1" applyProtection="1">
      <alignment/>
      <protection locked="0"/>
    </xf>
    <xf numFmtId="4" fontId="2" fillId="0" borderId="24" xfId="60" applyNumberFormat="1" applyFont="1" applyFill="1" applyBorder="1" applyProtection="1">
      <alignment/>
      <protection locked="0"/>
    </xf>
    <xf numFmtId="3" fontId="2" fillId="0" borderId="23" xfId="60" applyNumberFormat="1" applyFont="1" applyFill="1" applyBorder="1" applyAlignment="1" applyProtection="1">
      <alignment wrapText="1" shrinkToFit="1"/>
      <protection locked="0"/>
    </xf>
    <xf numFmtId="3" fontId="2" fillId="0" borderId="0" xfId="60" applyNumberFormat="1" applyFont="1" applyFill="1" applyBorder="1" applyAlignment="1" applyProtection="1">
      <alignment horizontal="right"/>
      <protection locked="0"/>
    </xf>
    <xf numFmtId="0" fontId="2" fillId="0" borderId="0" xfId="60" applyFont="1" applyFill="1" applyProtection="1">
      <alignment/>
      <protection locked="0"/>
    </xf>
    <xf numFmtId="4" fontId="3" fillId="0" borderId="0" xfId="60" applyNumberFormat="1" applyFill="1" applyProtection="1">
      <alignment/>
      <protection locked="0"/>
    </xf>
    <xf numFmtId="4" fontId="3" fillId="0" borderId="0" xfId="60" applyNumberFormat="1" applyFill="1" applyBorder="1" applyProtection="1">
      <alignment/>
      <protection locked="0"/>
    </xf>
    <xf numFmtId="4" fontId="3" fillId="0" borderId="23" xfId="60" applyNumberFormat="1" applyFill="1" applyBorder="1" applyProtection="1">
      <alignment/>
      <protection locked="0"/>
    </xf>
    <xf numFmtId="4" fontId="2" fillId="0" borderId="0" xfId="60" applyNumberFormat="1" applyFont="1" applyFill="1" applyProtection="1">
      <alignment/>
      <protection locked="0"/>
    </xf>
    <xf numFmtId="4" fontId="2" fillId="0" borderId="15" xfId="60" applyNumberFormat="1" applyFont="1" applyFill="1" applyBorder="1" applyProtection="1">
      <alignment/>
      <protection locked="0"/>
    </xf>
    <xf numFmtId="4" fontId="2" fillId="0" borderId="0" xfId="60" applyNumberFormat="1" applyFont="1" applyFill="1" applyBorder="1" applyProtection="1">
      <alignment/>
      <protection locked="0"/>
    </xf>
    <xf numFmtId="4" fontId="2" fillId="0" borderId="23" xfId="60" applyNumberFormat="1" applyFont="1" applyFill="1" applyBorder="1" applyProtection="1">
      <alignment/>
      <protection locked="0"/>
    </xf>
    <xf numFmtId="0" fontId="7" fillId="0" borderId="0" xfId="60" applyFont="1" applyFill="1" applyProtection="1">
      <alignment/>
      <protection locked="0"/>
    </xf>
    <xf numFmtId="0" fontId="3" fillId="0" borderId="0" xfId="60" applyFill="1" applyProtection="1">
      <alignment/>
      <protection locked="0"/>
    </xf>
    <xf numFmtId="0" fontId="3" fillId="0" borderId="0" xfId="62" applyFont="1" applyFill="1" applyProtection="1">
      <alignment/>
      <protection locked="0"/>
    </xf>
    <xf numFmtId="1" fontId="3" fillId="0" borderId="0" xfId="48" applyNumberFormat="1" applyFont="1" applyFill="1" applyAlignment="1" applyProtection="1">
      <alignment/>
      <protection locked="0"/>
    </xf>
    <xf numFmtId="4" fontId="2" fillId="0" borderId="15" xfId="60" applyNumberFormat="1" applyFont="1" applyFill="1" applyBorder="1" applyAlignment="1" applyProtection="1">
      <alignment horizontal="right"/>
      <protection locked="0"/>
    </xf>
    <xf numFmtId="4" fontId="2" fillId="0" borderId="0" xfId="60" applyNumberFormat="1" applyFont="1" applyFill="1" applyAlignment="1" applyProtection="1">
      <alignment horizontal="right"/>
      <protection locked="0"/>
    </xf>
    <xf numFmtId="4" fontId="47" fillId="0" borderId="15" xfId="57" applyNumberFormat="1" applyFont="1" applyFill="1" applyBorder="1" applyProtection="1">
      <alignment/>
      <protection locked="0"/>
    </xf>
    <xf numFmtId="4" fontId="47" fillId="0" borderId="0" xfId="57" applyNumberFormat="1" applyFont="1" applyFill="1" applyProtection="1">
      <alignment/>
      <protection locked="0"/>
    </xf>
    <xf numFmtId="4" fontId="3" fillId="0" borderId="15" xfId="60" applyNumberFormat="1" applyFont="1" applyFill="1" applyBorder="1" applyAlignment="1" applyProtection="1">
      <alignment horizontal="right"/>
      <protection locked="0"/>
    </xf>
    <xf numFmtId="0" fontId="46" fillId="0" borderId="0" xfId="44" applyFont="1" applyFill="1" applyAlignment="1">
      <alignment/>
    </xf>
    <xf numFmtId="0" fontId="0" fillId="0" borderId="0" xfId="0" applyFill="1" applyAlignment="1">
      <alignment/>
    </xf>
    <xf numFmtId="0" fontId="3" fillId="0" borderId="0" xfId="60" applyFill="1" applyBorder="1">
      <alignment/>
      <protection/>
    </xf>
    <xf numFmtId="3" fontId="2" fillId="0" borderId="0" xfId="60" applyNumberFormat="1" applyFont="1" applyFill="1" applyBorder="1">
      <alignment/>
      <protection/>
    </xf>
    <xf numFmtId="3" fontId="3" fillId="0" borderId="0" xfId="60" applyNumberFormat="1" applyFont="1" applyFill="1" applyBorder="1">
      <alignment/>
      <protection/>
    </xf>
    <xf numFmtId="0" fontId="3" fillId="0" borderId="0" xfId="60" applyFont="1" applyFill="1" applyBorder="1">
      <alignment/>
      <protection/>
    </xf>
    <xf numFmtId="3" fontId="3" fillId="0" borderId="0" xfId="60" applyNumberFormat="1" applyFont="1" applyFill="1" applyBorder="1" applyAlignment="1">
      <alignment horizontal="centerContinuous"/>
      <protection/>
    </xf>
    <xf numFmtId="166" fontId="3" fillId="0" borderId="0" xfId="60" applyNumberFormat="1" applyFont="1" applyFill="1" applyBorder="1">
      <alignment/>
      <protection/>
    </xf>
    <xf numFmtId="0" fontId="3" fillId="0" borderId="10" xfId="60" applyFill="1" applyBorder="1">
      <alignment/>
      <protection/>
    </xf>
    <xf numFmtId="0" fontId="3" fillId="0" borderId="16" xfId="60" applyFont="1" applyFill="1" applyBorder="1" applyAlignment="1">
      <alignment horizontal="centerContinuous"/>
      <protection/>
    </xf>
    <xf numFmtId="0" fontId="3" fillId="0" borderId="10" xfId="60" applyFont="1" applyFill="1" applyBorder="1" applyAlignment="1">
      <alignment horizontal="centerContinuous"/>
      <protection/>
    </xf>
    <xf numFmtId="0" fontId="3" fillId="0" borderId="25" xfId="60" applyFont="1" applyFill="1" applyBorder="1" applyAlignment="1">
      <alignment horizontal="centerContinuous"/>
      <protection/>
    </xf>
    <xf numFmtId="0" fontId="3" fillId="0" borderId="15" xfId="60" applyFont="1" applyFill="1" applyBorder="1" applyAlignment="1">
      <alignment horizontal="centerContinuous"/>
      <protection/>
    </xf>
    <xf numFmtId="0" fontId="3" fillId="0" borderId="0" xfId="60" applyFont="1" applyFill="1" applyBorder="1" applyAlignment="1">
      <alignment horizontal="centerContinuous"/>
      <protection/>
    </xf>
    <xf numFmtId="0" fontId="3" fillId="0" borderId="23" xfId="60" applyFont="1" applyFill="1" applyBorder="1" applyAlignment="1">
      <alignment horizontal="centerContinuous"/>
      <protection/>
    </xf>
    <xf numFmtId="0" fontId="3" fillId="0" borderId="0" xfId="60" applyFont="1" applyFill="1" applyBorder="1" applyAlignment="1">
      <alignment/>
      <protection/>
    </xf>
    <xf numFmtId="0" fontId="3" fillId="0" borderId="14" xfId="60" applyFont="1" applyFill="1" applyBorder="1" applyAlignment="1">
      <alignment horizontal="centerContinuous"/>
      <protection/>
    </xf>
    <xf numFmtId="0" fontId="3" fillId="0" borderId="13" xfId="60" applyFont="1" applyFill="1" applyBorder="1" applyAlignment="1">
      <alignment horizontal="centerContinuous"/>
      <protection/>
    </xf>
    <xf numFmtId="0" fontId="3" fillId="0" borderId="26" xfId="60" applyFont="1" applyFill="1" applyBorder="1" applyAlignment="1">
      <alignment horizontal="centerContinuous"/>
      <protection/>
    </xf>
    <xf numFmtId="0" fontId="3" fillId="0" borderId="26" xfId="60" applyFill="1" applyBorder="1" applyAlignment="1">
      <alignment horizontal="center"/>
      <protection/>
    </xf>
    <xf numFmtId="0" fontId="3" fillId="0" borderId="17" xfId="60" applyFont="1" applyFill="1" applyBorder="1" applyAlignment="1">
      <alignment horizontal="center"/>
      <protection/>
    </xf>
    <xf numFmtId="0" fontId="3" fillId="0" borderId="18" xfId="60" applyFont="1" applyFill="1" applyBorder="1" applyAlignment="1">
      <alignment horizontal="center"/>
      <protection/>
    </xf>
    <xf numFmtId="0" fontId="3" fillId="0" borderId="22" xfId="60" applyFont="1" applyFill="1" applyBorder="1" applyAlignment="1">
      <alignment horizontal="center"/>
      <protection/>
    </xf>
    <xf numFmtId="0" fontId="3" fillId="0" borderId="0" xfId="60" applyFill="1" applyBorder="1" applyAlignment="1">
      <alignment horizontal="center"/>
      <protection/>
    </xf>
    <xf numFmtId="0" fontId="3" fillId="0" borderId="19" xfId="60" applyFont="1" applyFill="1" applyBorder="1" applyAlignment="1">
      <alignment horizontal="center"/>
      <protection/>
    </xf>
    <xf numFmtId="0" fontId="3" fillId="0" borderId="20" xfId="60" applyFont="1" applyFill="1" applyBorder="1" applyAlignment="1">
      <alignment horizontal="center"/>
      <protection/>
    </xf>
    <xf numFmtId="0" fontId="3" fillId="0" borderId="24" xfId="60" applyFont="1" applyFill="1" applyBorder="1" applyAlignment="1">
      <alignment horizontal="center"/>
      <protection/>
    </xf>
    <xf numFmtId="166" fontId="3" fillId="0" borderId="15" xfId="60" applyNumberFormat="1" applyFill="1" applyBorder="1">
      <alignment/>
      <protection/>
    </xf>
    <xf numFmtId="166" fontId="3" fillId="0" borderId="0" xfId="60" applyNumberFormat="1" applyFill="1" applyBorder="1">
      <alignment/>
      <protection/>
    </xf>
    <xf numFmtId="166" fontId="3" fillId="0" borderId="23" xfId="60" applyNumberFormat="1" applyFill="1" applyBorder="1">
      <alignment/>
      <protection/>
    </xf>
    <xf numFmtId="3" fontId="2" fillId="0" borderId="0" xfId="60" applyNumberFormat="1" applyFont="1" applyFill="1" applyBorder="1" applyAlignment="1">
      <alignment horizontal="right"/>
      <protection/>
    </xf>
    <xf numFmtId="166" fontId="2" fillId="0" borderId="19" xfId="60" applyNumberFormat="1" applyFont="1" applyFill="1" applyBorder="1">
      <alignment/>
      <protection/>
    </xf>
    <xf numFmtId="166" fontId="2" fillId="0" borderId="20" xfId="60" applyNumberFormat="1" applyFont="1" applyFill="1" applyBorder="1">
      <alignment/>
      <protection/>
    </xf>
    <xf numFmtId="166" fontId="2" fillId="0" borderId="24" xfId="60" applyNumberFormat="1" applyFont="1" applyFill="1" applyBorder="1">
      <alignment/>
      <protection/>
    </xf>
    <xf numFmtId="1" fontId="3" fillId="0" borderId="0" xfId="48" applyNumberFormat="1" applyFont="1" applyFill="1" applyBorder="1" applyAlignment="1">
      <alignment/>
    </xf>
    <xf numFmtId="0" fontId="3" fillId="0" borderId="0" xfId="0" applyFont="1" applyAlignment="1">
      <alignment horizontal="left" wrapText="1"/>
    </xf>
    <xf numFmtId="0" fontId="0" fillId="0" borderId="0" xfId="0" applyAlignment="1">
      <alignment horizontal="left" wrapText="1"/>
    </xf>
    <xf numFmtId="1" fontId="2" fillId="0" borderId="0" xfId="48" applyNumberFormat="1" applyFont="1" applyFill="1" applyAlignment="1" applyProtection="1">
      <alignment horizontal="center"/>
      <protection locked="0"/>
    </xf>
    <xf numFmtId="3" fontId="2" fillId="0" borderId="0" xfId="60" applyNumberFormat="1" applyFont="1" applyFill="1" applyAlignment="1" applyProtection="1">
      <alignment horizontal="center"/>
      <protection locked="0"/>
    </xf>
    <xf numFmtId="1" fontId="3" fillId="0" borderId="11" xfId="60" applyNumberFormat="1" applyFont="1" applyFill="1" applyBorder="1" applyAlignment="1" applyProtection="1">
      <alignment horizontal="center"/>
      <protection locked="0"/>
    </xf>
    <xf numFmtId="1" fontId="3" fillId="0" borderId="12" xfId="60" applyNumberFormat="1" applyFont="1" applyFill="1" applyBorder="1" applyAlignment="1" applyProtection="1">
      <alignment horizontal="center"/>
      <protection locked="0"/>
    </xf>
    <xf numFmtId="2" fontId="3" fillId="0" borderId="11" xfId="48" applyNumberFormat="1" applyFont="1" applyFill="1" applyBorder="1" applyAlignment="1" applyProtection="1">
      <alignment horizontal="center" wrapText="1"/>
      <protection locked="0"/>
    </xf>
    <xf numFmtId="2" fontId="3" fillId="0" borderId="12" xfId="48" applyNumberFormat="1" applyFont="1" applyFill="1" applyBorder="1" applyAlignment="1" applyProtection="1">
      <alignment horizontal="center" wrapText="1"/>
      <protection locked="0"/>
    </xf>
    <xf numFmtId="2" fontId="3" fillId="0" borderId="21" xfId="48" applyNumberFormat="1" applyFont="1" applyFill="1" applyBorder="1" applyAlignment="1" applyProtection="1">
      <alignment horizontal="center" wrapText="1"/>
      <protection locked="0"/>
    </xf>
    <xf numFmtId="1" fontId="3" fillId="0" borderId="21" xfId="60" applyNumberFormat="1" applyFont="1" applyFill="1" applyBorder="1" applyAlignment="1" applyProtection="1">
      <alignment horizontal="center"/>
      <protection locked="0"/>
    </xf>
    <xf numFmtId="0" fontId="3" fillId="0" borderId="16" xfId="60" applyFont="1" applyFill="1" applyBorder="1" applyAlignment="1">
      <alignment horizontal="center" wrapText="1" shrinkToFit="1"/>
      <protection/>
    </xf>
    <xf numFmtId="0" fontId="0" fillId="0" borderId="10" xfId="0" applyFill="1" applyBorder="1" applyAlignment="1">
      <alignment wrapText="1" shrinkToFit="1"/>
    </xf>
    <xf numFmtId="0" fontId="0" fillId="0" borderId="25" xfId="0" applyFill="1" applyBorder="1" applyAlignment="1">
      <alignment wrapText="1" shrinkToFit="1"/>
    </xf>
    <xf numFmtId="0" fontId="0" fillId="0" borderId="15" xfId="0" applyFill="1" applyBorder="1" applyAlignment="1">
      <alignment wrapText="1" shrinkToFit="1"/>
    </xf>
    <xf numFmtId="0" fontId="0" fillId="0" borderId="0" xfId="0" applyFill="1" applyBorder="1" applyAlignment="1">
      <alignment wrapText="1" shrinkToFit="1"/>
    </xf>
    <xf numFmtId="0" fontId="0" fillId="0" borderId="23" xfId="0" applyFill="1" applyBorder="1" applyAlignment="1">
      <alignment wrapText="1" shrinkToFit="1"/>
    </xf>
    <xf numFmtId="3" fontId="2" fillId="0" borderId="0" xfId="60" applyNumberFormat="1" applyFont="1" applyFill="1" applyBorder="1" applyAlignment="1">
      <alignment horizontal="center"/>
      <protection/>
    </xf>
    <xf numFmtId="1" fontId="2" fillId="0" borderId="0" xfId="48" applyNumberFormat="1" applyFont="1" applyFill="1" applyBorder="1" applyAlignment="1">
      <alignment horizontal="center"/>
    </xf>
    <xf numFmtId="0" fontId="3" fillId="0" borderId="16" xfId="60" applyFont="1" applyFill="1" applyBorder="1" applyAlignment="1">
      <alignment horizontal="center" wrapText="1"/>
      <protection/>
    </xf>
    <xf numFmtId="0" fontId="3" fillId="0" borderId="10" xfId="60" applyFont="1" applyFill="1" applyBorder="1" applyAlignment="1">
      <alignment horizontal="center" wrapText="1"/>
      <protection/>
    </xf>
    <xf numFmtId="0" fontId="3" fillId="0" borderId="25" xfId="60" applyFont="1" applyFill="1" applyBorder="1" applyAlignment="1">
      <alignment horizontal="center" wrapText="1"/>
      <protection/>
    </xf>
    <xf numFmtId="0" fontId="3" fillId="0" borderId="15" xfId="60" applyFont="1" applyFill="1" applyBorder="1" applyAlignment="1">
      <alignment horizontal="center" wrapText="1"/>
      <protection/>
    </xf>
    <xf numFmtId="0" fontId="3" fillId="0" borderId="0" xfId="60" applyFont="1" applyFill="1" applyBorder="1" applyAlignment="1">
      <alignment horizontal="center" wrapText="1"/>
      <protection/>
    </xf>
    <xf numFmtId="0" fontId="3" fillId="0" borderId="23" xfId="60" applyFont="1" applyFill="1" applyBorder="1" applyAlignment="1">
      <alignment horizont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mma_pers_un" xfId="48"/>
    <cellStyle name="Kop 1" xfId="49"/>
    <cellStyle name="Kop 2" xfId="50"/>
    <cellStyle name="Kop 3" xfId="51"/>
    <cellStyle name="Kop 4" xfId="52"/>
    <cellStyle name="Neutraal" xfId="53"/>
    <cellStyle name="Notitie" xfId="54"/>
    <cellStyle name="Ongeldig" xfId="55"/>
    <cellStyle name="Percent" xfId="56"/>
    <cellStyle name="Standaard 2" xfId="57"/>
    <cellStyle name="Standaard 3" xfId="58"/>
    <cellStyle name="Standaard 4" xfId="59"/>
    <cellStyle name="Standaard_96PHOG03" xfId="60"/>
    <cellStyle name="Standaard_96PHOG04" xfId="61"/>
    <cellStyle name="Standaard_l_hoger0203" xfId="62"/>
    <cellStyle name="Titel" xfId="63"/>
    <cellStyle name="Totaal" xfId="64"/>
    <cellStyle name="Uitvoer" xfId="65"/>
    <cellStyle name="Currency" xfId="66"/>
    <cellStyle name="Currency [0]" xfId="67"/>
    <cellStyle name="Verklarende tekst" xfId="68"/>
    <cellStyle name="Waarschuwingsteks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15"/>
  <sheetViews>
    <sheetView tabSelected="1" zoomScale="115" zoomScaleNormal="115" zoomScalePageLayoutView="0" workbookViewId="0" topLeftCell="A1">
      <selection activeCell="A58" sqref="A58"/>
    </sheetView>
  </sheetViews>
  <sheetFormatPr defaultColWidth="9.140625" defaultRowHeight="12.75"/>
  <cols>
    <col min="1" max="1" width="11.57421875" style="82" customWidth="1"/>
    <col min="2" max="2" width="3.8515625" style="82" customWidth="1"/>
    <col min="3" max="16384" width="9.140625" style="82" customWidth="1"/>
  </cols>
  <sheetData>
    <row r="1" ht="15.75">
      <c r="A1" s="83" t="s">
        <v>24</v>
      </c>
    </row>
    <row r="3" ht="12.75">
      <c r="A3" s="81" t="s">
        <v>26</v>
      </c>
    </row>
    <row r="4" spans="1:3" ht="12.75">
      <c r="A4" s="86" t="s">
        <v>35</v>
      </c>
      <c r="C4" s="82" t="s">
        <v>25</v>
      </c>
    </row>
    <row r="6" ht="12.75">
      <c r="A6" s="81" t="s">
        <v>27</v>
      </c>
    </row>
    <row r="7" spans="1:3" ht="12.75">
      <c r="A7" s="86" t="s">
        <v>36</v>
      </c>
      <c r="C7" s="82" t="s">
        <v>28</v>
      </c>
    </row>
    <row r="8" spans="1:3" ht="12.75">
      <c r="A8" s="86" t="s">
        <v>37</v>
      </c>
      <c r="C8" s="82" t="s">
        <v>29</v>
      </c>
    </row>
    <row r="9" ht="12.75">
      <c r="A9" s="86"/>
    </row>
    <row r="11" spans="1:4" ht="15.75">
      <c r="A11" s="83" t="s">
        <v>68</v>
      </c>
      <c r="B11" s="85"/>
      <c r="C11" s="85"/>
      <c r="D11" s="85"/>
    </row>
    <row r="12" spans="1:4" ht="12.75">
      <c r="A12" s="151" t="s">
        <v>71</v>
      </c>
      <c r="B12" s="85"/>
      <c r="C12" s="85" t="s">
        <v>69</v>
      </c>
      <c r="D12" s="85"/>
    </row>
    <row r="13" spans="1:4" ht="12.75">
      <c r="A13" s="151" t="s">
        <v>72</v>
      </c>
      <c r="B13" s="85"/>
      <c r="C13" s="85" t="s">
        <v>70</v>
      </c>
      <c r="D13" s="85"/>
    </row>
    <row r="14" ht="12.75">
      <c r="A14" s="85"/>
    </row>
    <row r="15" ht="12.75">
      <c r="A15" s="85"/>
    </row>
  </sheetData>
  <sheetProtection/>
  <hyperlinks>
    <hyperlink ref="A4" location="'18PHOG01'!A1" display="14PHOG01"/>
    <hyperlink ref="A7" location="'18PHOG02'!A1" display="14PHOG02"/>
    <hyperlink ref="A8" location="'18PHOG03'!A1" display="14PHOG03"/>
    <hyperlink ref="A12" location="'18PUNIV01'!A1" display="18PUNIV01"/>
    <hyperlink ref="A13" location="'18PUNIV02'!A1" display="18PUNIV02"/>
  </hyperlink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59" sqref="A59"/>
    </sheetView>
  </sheetViews>
  <sheetFormatPr defaultColWidth="9.140625" defaultRowHeight="12.75"/>
  <cols>
    <col min="1" max="1" width="21.8515625" style="2" customWidth="1"/>
    <col min="2" max="10" width="7.8515625" style="2" customWidth="1"/>
    <col min="11" max="16384" width="9.140625" style="2" customWidth="1"/>
  </cols>
  <sheetData>
    <row r="1" ht="12.75">
      <c r="A1" s="84" t="s">
        <v>30</v>
      </c>
    </row>
    <row r="2" spans="1:10" ht="12.75">
      <c r="A2" s="3" t="s">
        <v>0</v>
      </c>
      <c r="B2" s="4"/>
      <c r="C2" s="5"/>
      <c r="D2" s="4"/>
      <c r="E2" s="5"/>
      <c r="F2" s="5"/>
      <c r="G2" s="4"/>
      <c r="H2" s="5"/>
      <c r="I2" s="4"/>
      <c r="J2" s="4"/>
    </row>
    <row r="3" spans="1:10" ht="12.75">
      <c r="A3" s="3"/>
      <c r="B3" s="4"/>
      <c r="C3" s="3"/>
      <c r="D3" s="4"/>
      <c r="E3" s="5"/>
      <c r="F3" s="5"/>
      <c r="G3" s="4"/>
      <c r="H3" s="5"/>
      <c r="I3" s="4"/>
      <c r="J3" s="4"/>
    </row>
    <row r="4" spans="1:10" ht="12.75">
      <c r="A4" s="3" t="s">
        <v>31</v>
      </c>
      <c r="B4" s="4"/>
      <c r="C4" s="3"/>
      <c r="D4" s="4"/>
      <c r="E4" s="5"/>
      <c r="F4" s="5"/>
      <c r="G4" s="4"/>
      <c r="H4" s="5"/>
      <c r="I4" s="4"/>
      <c r="J4" s="4"/>
    </row>
    <row r="5" spans="1:10" ht="12.75">
      <c r="A5" s="3"/>
      <c r="B5" s="4"/>
      <c r="C5" s="3"/>
      <c r="D5" s="4"/>
      <c r="E5" s="5"/>
      <c r="F5" s="5"/>
      <c r="G5" s="4"/>
      <c r="H5" s="5"/>
      <c r="I5" s="4"/>
      <c r="J5" s="4"/>
    </row>
    <row r="6" spans="1:10" ht="12.75">
      <c r="A6" s="3" t="s">
        <v>1</v>
      </c>
      <c r="B6" s="4"/>
      <c r="C6" s="3"/>
      <c r="D6" s="4"/>
      <c r="E6" s="4"/>
      <c r="F6" s="4"/>
      <c r="G6" s="4"/>
      <c r="H6" s="4"/>
      <c r="I6" s="4"/>
      <c r="J6" s="4"/>
    </row>
    <row r="7" ht="14.25" customHeight="1" thickBot="1"/>
    <row r="8" spans="1:10" ht="12.75">
      <c r="A8" s="6"/>
      <c r="B8" s="7"/>
      <c r="C8" s="8" t="s">
        <v>2</v>
      </c>
      <c r="D8" s="9"/>
      <c r="E8" s="7"/>
      <c r="F8" s="8" t="s">
        <v>3</v>
      </c>
      <c r="G8" s="9"/>
      <c r="H8" s="7"/>
      <c r="I8" s="8" t="s">
        <v>4</v>
      </c>
      <c r="J8" s="9"/>
    </row>
    <row r="9" spans="1:10" ht="12.75">
      <c r="A9" s="11"/>
      <c r="B9" s="72" t="s">
        <v>5</v>
      </c>
      <c r="C9" s="73" t="s">
        <v>6</v>
      </c>
      <c r="D9" s="73" t="s">
        <v>4</v>
      </c>
      <c r="E9" s="72" t="s">
        <v>5</v>
      </c>
      <c r="F9" s="73" t="s">
        <v>6</v>
      </c>
      <c r="G9" s="73" t="s">
        <v>4</v>
      </c>
      <c r="H9" s="72" t="s">
        <v>5</v>
      </c>
      <c r="I9" s="73" t="s">
        <v>6</v>
      </c>
      <c r="J9" s="73" t="s">
        <v>4</v>
      </c>
    </row>
    <row r="10" spans="1:10" ht="12.75">
      <c r="A10" s="14"/>
      <c r="B10" s="15"/>
      <c r="C10" s="16"/>
      <c r="D10" s="16"/>
      <c r="E10" s="15"/>
      <c r="F10" s="16"/>
      <c r="G10" s="16"/>
      <c r="H10" s="15"/>
      <c r="I10" s="16"/>
      <c r="J10" s="16"/>
    </row>
    <row r="11" spans="1:10" s="1" customFormat="1" ht="12.75">
      <c r="A11" s="20" t="s">
        <v>4</v>
      </c>
      <c r="B11" s="70">
        <v>1628</v>
      </c>
      <c r="C11" s="71">
        <v>2197</v>
      </c>
      <c r="D11" s="71">
        <f>SUM(B11:C11)</f>
        <v>3825</v>
      </c>
      <c r="E11" s="70">
        <v>1092</v>
      </c>
      <c r="F11" s="71">
        <v>1501</v>
      </c>
      <c r="G11" s="71">
        <f>SUM(E11:F11)</f>
        <v>2593</v>
      </c>
      <c r="H11" s="70">
        <f>SUM(B11,E11)</f>
        <v>2720</v>
      </c>
      <c r="I11" s="71">
        <f>SUM(C11,F11)</f>
        <v>3698</v>
      </c>
      <c r="J11" s="71">
        <f>SUM(H11:I11)</f>
        <v>6418</v>
      </c>
    </row>
    <row r="12" spans="1:10" s="1" customFormat="1" ht="12.75">
      <c r="A12" s="17"/>
      <c r="B12" s="19"/>
      <c r="C12" s="19"/>
      <c r="D12" s="19"/>
      <c r="E12" s="19"/>
      <c r="F12" s="19"/>
      <c r="G12" s="19"/>
      <c r="H12" s="19"/>
      <c r="I12" s="19"/>
      <c r="J12" s="19"/>
    </row>
    <row r="13" spans="1:10" s="1" customFormat="1" ht="12.75">
      <c r="A13" s="17"/>
      <c r="B13" s="19"/>
      <c r="C13" s="19"/>
      <c r="D13" s="19"/>
      <c r="E13" s="19"/>
      <c r="F13" s="19"/>
      <c r="G13" s="19"/>
      <c r="H13" s="19"/>
      <c r="I13" s="19"/>
      <c r="J13" s="19"/>
    </row>
    <row r="14" spans="1:10" s="1" customFormat="1" ht="12.75">
      <c r="A14" s="17"/>
      <c r="B14" s="19"/>
      <c r="C14" s="19"/>
      <c r="D14" s="19"/>
      <c r="E14" s="19"/>
      <c r="F14" s="19"/>
      <c r="G14" s="19"/>
      <c r="H14" s="19"/>
      <c r="I14" s="19"/>
      <c r="J14" s="19"/>
    </row>
    <row r="15" spans="1:10" s="1" customFormat="1" ht="12.75">
      <c r="A15" s="17"/>
      <c r="B15" s="19"/>
      <c r="C15" s="19"/>
      <c r="D15" s="19"/>
      <c r="E15" s="19"/>
      <c r="F15" s="19"/>
      <c r="G15" s="19"/>
      <c r="H15" s="19"/>
      <c r="I15" s="19"/>
      <c r="J15" s="19"/>
    </row>
    <row r="16" spans="1:10" s="1" customFormat="1" ht="12.75">
      <c r="A16" s="17"/>
      <c r="B16" s="19"/>
      <c r="C16" s="19"/>
      <c r="D16" s="19"/>
      <c r="E16" s="19"/>
      <c r="F16" s="19"/>
      <c r="G16" s="19"/>
      <c r="H16" s="19"/>
      <c r="I16" s="19"/>
      <c r="J16" s="19"/>
    </row>
    <row r="17" spans="1:10" s="1" customFormat="1" ht="12.75">
      <c r="A17" s="17"/>
      <c r="B17" s="19"/>
      <c r="C17" s="19"/>
      <c r="D17" s="19"/>
      <c r="E17" s="19"/>
      <c r="F17" s="19"/>
      <c r="G17" s="19"/>
      <c r="H17" s="19"/>
      <c r="I17" s="19"/>
      <c r="J17" s="19"/>
    </row>
    <row r="18" spans="1:10" s="1" customFormat="1" ht="12.75">
      <c r="A18" s="17"/>
      <c r="B18" s="19"/>
      <c r="C18" s="19"/>
      <c r="D18" s="19"/>
      <c r="E18" s="19"/>
      <c r="F18" s="19"/>
      <c r="G18" s="19"/>
      <c r="H18" s="19"/>
      <c r="I18" s="19"/>
      <c r="J18" s="19"/>
    </row>
    <row r="19" spans="1:10" s="1" customFormat="1" ht="12.75">
      <c r="A19" s="17"/>
      <c r="B19" s="19"/>
      <c r="C19" s="19"/>
      <c r="D19" s="19"/>
      <c r="E19" s="19"/>
      <c r="F19" s="19"/>
      <c r="G19" s="19"/>
      <c r="H19" s="19"/>
      <c r="I19" s="19"/>
      <c r="J19" s="19"/>
    </row>
    <row r="20" spans="1:10" s="1" customFormat="1" ht="12.75">
      <c r="A20" s="17"/>
      <c r="B20" s="19"/>
      <c r="C20" s="19"/>
      <c r="D20" s="19"/>
      <c r="E20" s="19"/>
      <c r="F20" s="19"/>
      <c r="G20" s="19"/>
      <c r="H20" s="19"/>
      <c r="I20" s="19"/>
      <c r="J20" s="19"/>
    </row>
    <row r="21" spans="1:10" s="1" customFormat="1" ht="12.75">
      <c r="A21" s="17"/>
      <c r="B21" s="19"/>
      <c r="C21" s="19"/>
      <c r="D21" s="19"/>
      <c r="E21" s="19"/>
      <c r="F21" s="19"/>
      <c r="G21" s="19"/>
      <c r="H21" s="19"/>
      <c r="I21" s="19"/>
      <c r="J21" s="19"/>
    </row>
    <row r="22" spans="1:10" s="1" customFormat="1" ht="12.75">
      <c r="A22" s="3" t="s">
        <v>7</v>
      </c>
      <c r="B22" s="4"/>
      <c r="C22" s="5"/>
      <c r="D22" s="4"/>
      <c r="E22" s="5"/>
      <c r="F22" s="5"/>
      <c r="G22" s="4"/>
      <c r="H22" s="5"/>
      <c r="I22" s="4"/>
      <c r="J22" s="4"/>
    </row>
    <row r="23" spans="1:10" ht="12.75">
      <c r="A23" s="3"/>
      <c r="B23" s="4"/>
      <c r="C23" s="3"/>
      <c r="D23" s="4"/>
      <c r="E23" s="5"/>
      <c r="F23" s="5"/>
      <c r="G23" s="4"/>
      <c r="H23" s="5"/>
      <c r="I23" s="4"/>
      <c r="J23" s="4"/>
    </row>
    <row r="24" spans="1:10" ht="12.75">
      <c r="A24" s="3" t="s">
        <v>32</v>
      </c>
      <c r="B24" s="4"/>
      <c r="C24" s="3"/>
      <c r="D24" s="4"/>
      <c r="E24" s="5"/>
      <c r="F24" s="5"/>
      <c r="G24" s="4"/>
      <c r="H24" s="5"/>
      <c r="I24" s="4"/>
      <c r="J24" s="4"/>
    </row>
    <row r="25" spans="1:10" ht="12.75">
      <c r="A25" s="3"/>
      <c r="B25" s="4"/>
      <c r="C25" s="3"/>
      <c r="D25" s="4"/>
      <c r="E25" s="5"/>
      <c r="F25" s="5"/>
      <c r="G25" s="4"/>
      <c r="H25" s="5"/>
      <c r="I25" s="4"/>
      <c r="J25" s="4"/>
    </row>
    <row r="26" spans="1:10" ht="12.75">
      <c r="A26" s="3" t="s">
        <v>1</v>
      </c>
      <c r="B26" s="4"/>
      <c r="C26" s="3"/>
      <c r="D26" s="4"/>
      <c r="E26" s="5"/>
      <c r="F26" s="5"/>
      <c r="G26" s="4"/>
      <c r="H26" s="5"/>
      <c r="I26" s="4"/>
      <c r="J26" s="4"/>
    </row>
    <row r="27" spans="1:10" ht="13.5" thickBot="1">
      <c r="A27" s="3"/>
      <c r="B27" s="4"/>
      <c r="C27" s="3"/>
      <c r="D27" s="4"/>
      <c r="E27" s="5"/>
      <c r="F27" s="5"/>
      <c r="G27" s="4"/>
      <c r="H27" s="5"/>
      <c r="I27" s="4"/>
      <c r="J27" s="4"/>
    </row>
    <row r="28" spans="1:10" ht="12.75">
      <c r="A28" s="6"/>
      <c r="B28" s="7"/>
      <c r="C28" s="8" t="s">
        <v>8</v>
      </c>
      <c r="D28" s="9"/>
      <c r="E28" s="7"/>
      <c r="F28" s="8" t="s">
        <v>9</v>
      </c>
      <c r="G28" s="9"/>
      <c r="H28" s="7"/>
      <c r="I28" s="10" t="s">
        <v>10</v>
      </c>
      <c r="J28" s="9"/>
    </row>
    <row r="29" spans="1:10" ht="12.75">
      <c r="A29" s="11"/>
      <c r="B29" s="12" t="s">
        <v>5</v>
      </c>
      <c r="C29" s="13" t="s">
        <v>6</v>
      </c>
      <c r="D29" s="13" t="s">
        <v>4</v>
      </c>
      <c r="E29" s="12" t="s">
        <v>5</v>
      </c>
      <c r="F29" s="13" t="s">
        <v>6</v>
      </c>
      <c r="G29" s="13" t="s">
        <v>4</v>
      </c>
      <c r="H29" s="12" t="s">
        <v>5</v>
      </c>
      <c r="I29" s="13" t="s">
        <v>6</v>
      </c>
      <c r="J29" s="13" t="s">
        <v>4</v>
      </c>
    </row>
    <row r="30" spans="1:10" ht="12.75">
      <c r="A30" s="14"/>
      <c r="B30" s="15"/>
      <c r="C30" s="16"/>
      <c r="D30" s="16"/>
      <c r="E30" s="15"/>
      <c r="F30" s="16"/>
      <c r="G30" s="16"/>
      <c r="H30" s="15"/>
      <c r="I30" s="16"/>
      <c r="J30" s="16"/>
    </row>
    <row r="31" spans="1:10" ht="12.75">
      <c r="A31" s="20" t="s">
        <v>4</v>
      </c>
      <c r="B31" s="70">
        <v>529</v>
      </c>
      <c r="C31" s="71">
        <v>996</v>
      </c>
      <c r="D31" s="71">
        <f>SUM(B31:C31)</f>
        <v>1525</v>
      </c>
      <c r="E31" s="70">
        <v>221</v>
      </c>
      <c r="F31" s="71">
        <v>462</v>
      </c>
      <c r="G31" s="71">
        <f>SUM(E31:F31)</f>
        <v>683</v>
      </c>
      <c r="H31" s="70">
        <f>SUM(B31,E31)</f>
        <v>750</v>
      </c>
      <c r="I31" s="71">
        <f>SUM(C31,F31)</f>
        <v>1458</v>
      </c>
      <c r="J31" s="71">
        <f>SUM(H31:I31)</f>
        <v>2208</v>
      </c>
    </row>
  </sheetData>
  <sheetProtection/>
  <printOptions horizontalCentered="1"/>
  <pageMargins left="0.3937007874015748" right="0.3937007874015748" top="0.7874015748031497" bottom="0" header="0.5118110236220472" footer="0.5118110236220472"/>
  <pageSetup fitToHeight="1" fitToWidth="1" orientation="portrait" paperSize="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P35"/>
  <sheetViews>
    <sheetView zoomScalePageLayoutView="0" workbookViewId="0" topLeftCell="A1">
      <selection activeCell="A51" sqref="A51"/>
    </sheetView>
  </sheetViews>
  <sheetFormatPr defaultColWidth="9.140625" defaultRowHeight="12.75"/>
  <cols>
    <col min="1" max="1" width="28.57421875" style="2" customWidth="1"/>
    <col min="2" max="10" width="10.421875" style="2" customWidth="1"/>
    <col min="11" max="16" width="7.7109375" style="2" customWidth="1"/>
    <col min="17" max="16384" width="9.140625" style="2" customWidth="1"/>
  </cols>
  <sheetData>
    <row r="1" ht="12.75">
      <c r="A1" s="84" t="s">
        <v>30</v>
      </c>
    </row>
    <row r="2" spans="1:16" ht="12.75">
      <c r="A2" s="3" t="s">
        <v>0</v>
      </c>
      <c r="B2" s="4"/>
      <c r="C2" s="5"/>
      <c r="D2" s="5"/>
      <c r="E2" s="4"/>
      <c r="F2" s="4"/>
      <c r="G2" s="4"/>
      <c r="H2" s="5"/>
      <c r="I2" s="4"/>
      <c r="J2" s="4"/>
      <c r="K2" s="21" t="s">
        <v>11</v>
      </c>
      <c r="L2" s="4"/>
      <c r="M2" s="4"/>
      <c r="N2" s="4"/>
      <c r="O2" s="4"/>
      <c r="P2" s="4"/>
    </row>
    <row r="3" spans="1:16" ht="12.75">
      <c r="A3" s="3"/>
      <c r="B3" s="4"/>
      <c r="C3" s="3"/>
      <c r="D3" s="5"/>
      <c r="E3" s="4"/>
      <c r="F3" s="4"/>
      <c r="G3" s="4"/>
      <c r="H3" s="5"/>
      <c r="I3" s="4"/>
      <c r="J3" s="4"/>
      <c r="K3" s="21"/>
      <c r="L3" s="4"/>
      <c r="M3" s="4"/>
      <c r="N3" s="4"/>
      <c r="O3" s="4"/>
      <c r="P3" s="4"/>
    </row>
    <row r="4" spans="1:16" ht="12.75">
      <c r="A4" s="3" t="s">
        <v>33</v>
      </c>
      <c r="B4" s="4"/>
      <c r="C4" s="3"/>
      <c r="D4" s="5"/>
      <c r="E4" s="5"/>
      <c r="F4" s="4"/>
      <c r="G4" s="4"/>
      <c r="H4" s="5"/>
      <c r="I4" s="4"/>
      <c r="J4" s="4"/>
      <c r="K4" s="21" t="s">
        <v>11</v>
      </c>
      <c r="L4" s="4"/>
      <c r="M4" s="4"/>
      <c r="N4" s="4"/>
      <c r="O4" s="4"/>
      <c r="P4" s="4"/>
    </row>
    <row r="5" spans="1:16" ht="12.75">
      <c r="A5" s="3"/>
      <c r="B5" s="4"/>
      <c r="C5" s="3"/>
      <c r="D5" s="5"/>
      <c r="E5" s="5"/>
      <c r="F5" s="4"/>
      <c r="G5" s="4"/>
      <c r="H5" s="5"/>
      <c r="I5" s="4"/>
      <c r="J5" s="4"/>
      <c r="K5" s="21"/>
      <c r="L5" s="4"/>
      <c r="M5" s="4"/>
      <c r="N5" s="4"/>
      <c r="O5" s="4"/>
      <c r="P5" s="4"/>
    </row>
    <row r="6" spans="1:16" ht="12.75">
      <c r="A6" s="3" t="s">
        <v>1</v>
      </c>
      <c r="B6" s="4"/>
      <c r="C6" s="3"/>
      <c r="D6" s="4"/>
      <c r="E6" s="5"/>
      <c r="F6" s="4"/>
      <c r="G6" s="4"/>
      <c r="H6" s="4"/>
      <c r="I6" s="4"/>
      <c r="J6" s="4"/>
      <c r="K6" s="21" t="s">
        <v>11</v>
      </c>
      <c r="L6" s="4"/>
      <c r="M6" s="4"/>
      <c r="N6" s="4"/>
      <c r="O6" s="4"/>
      <c r="P6" s="4"/>
    </row>
    <row r="7" ht="13.5" thickBot="1"/>
    <row r="8" spans="1:10" s="24" customFormat="1" ht="12.75">
      <c r="A8" s="22"/>
      <c r="B8" s="23"/>
      <c r="C8" s="22" t="s">
        <v>2</v>
      </c>
      <c r="D8" s="22"/>
      <c r="E8" s="23"/>
      <c r="F8" s="22" t="s">
        <v>3</v>
      </c>
      <c r="G8" s="22"/>
      <c r="H8" s="23"/>
      <c r="I8" s="22" t="s">
        <v>4</v>
      </c>
      <c r="J8" s="22"/>
    </row>
    <row r="9" spans="1:10" ht="12.75">
      <c r="A9" s="11"/>
      <c r="B9" s="74" t="s">
        <v>5</v>
      </c>
      <c r="C9" s="75" t="s">
        <v>6</v>
      </c>
      <c r="D9" s="75" t="s">
        <v>4</v>
      </c>
      <c r="E9" s="74" t="s">
        <v>5</v>
      </c>
      <c r="F9" s="75" t="s">
        <v>6</v>
      </c>
      <c r="G9" s="75" t="s">
        <v>4</v>
      </c>
      <c r="H9" s="74" t="s">
        <v>5</v>
      </c>
      <c r="I9" s="75" t="s">
        <v>6</v>
      </c>
      <c r="J9" s="75" t="s">
        <v>4</v>
      </c>
    </row>
    <row r="10" spans="1:10" ht="12.75">
      <c r="A10" s="14"/>
      <c r="B10" s="15"/>
      <c r="C10" s="16"/>
      <c r="D10" s="16"/>
      <c r="E10" s="15"/>
      <c r="F10" s="16"/>
      <c r="G10" s="16"/>
      <c r="H10" s="15"/>
      <c r="I10" s="16"/>
      <c r="J10" s="16"/>
    </row>
    <row r="11" spans="1:10" s="1" customFormat="1" ht="12.75">
      <c r="A11" s="20" t="s">
        <v>4</v>
      </c>
      <c r="B11" s="70">
        <v>1896</v>
      </c>
      <c r="C11" s="71">
        <v>2714</v>
      </c>
      <c r="D11" s="71">
        <f>SUM(B11:C11)</f>
        <v>4610</v>
      </c>
      <c r="E11" s="70">
        <v>1767</v>
      </c>
      <c r="F11" s="71">
        <v>2202</v>
      </c>
      <c r="G11" s="71">
        <f>SUM(E11:F11)</f>
        <v>3969</v>
      </c>
      <c r="H11" s="70">
        <f>SUM(B11,E11)</f>
        <v>3663</v>
      </c>
      <c r="I11" s="71">
        <f>SUM(C11,F11)</f>
        <v>4916</v>
      </c>
      <c r="J11" s="71">
        <f>SUM(H11:I11)</f>
        <v>8579</v>
      </c>
    </row>
    <row r="12" spans="1:10" s="1" customFormat="1" ht="12.75">
      <c r="A12" s="18"/>
      <c r="B12" s="20"/>
      <c r="C12" s="20"/>
      <c r="D12" s="20"/>
      <c r="E12" s="20"/>
      <c r="F12" s="20"/>
      <c r="G12" s="20"/>
      <c r="H12" s="20"/>
      <c r="I12" s="20"/>
      <c r="J12" s="20"/>
    </row>
    <row r="13" spans="1:10" s="1" customFormat="1" ht="12.75">
      <c r="A13" s="18"/>
      <c r="B13" s="20"/>
      <c r="C13" s="20"/>
      <c r="D13" s="20"/>
      <c r="E13" s="20"/>
      <c r="F13" s="20"/>
      <c r="G13" s="20"/>
      <c r="H13" s="20"/>
      <c r="I13" s="20"/>
      <c r="J13" s="20"/>
    </row>
    <row r="14" spans="1:10" s="1" customFormat="1" ht="12.75">
      <c r="A14" s="18"/>
      <c r="B14" s="20"/>
      <c r="C14" s="20"/>
      <c r="D14" s="20"/>
      <c r="E14" s="20"/>
      <c r="F14" s="20"/>
      <c r="G14" s="20"/>
      <c r="H14" s="20"/>
      <c r="I14" s="20"/>
      <c r="J14" s="20"/>
    </row>
    <row r="15" spans="1:10" s="1" customFormat="1" ht="12.75">
      <c r="A15" s="28" t="s">
        <v>12</v>
      </c>
      <c r="B15" s="29"/>
      <c r="C15" s="29"/>
      <c r="D15" s="29"/>
      <c r="E15" s="30"/>
      <c r="F15" s="30"/>
      <c r="G15" s="29"/>
      <c r="H15" s="29"/>
      <c r="I15" s="29"/>
      <c r="J15" s="29"/>
    </row>
    <row r="16" spans="1:10" ht="12.75">
      <c r="A16" s="29"/>
      <c r="B16" s="29"/>
      <c r="C16" s="29"/>
      <c r="D16" s="29"/>
      <c r="E16" s="30"/>
      <c r="F16" s="28"/>
      <c r="G16" s="29"/>
      <c r="H16" s="29"/>
      <c r="I16" s="29"/>
      <c r="J16" s="29"/>
    </row>
    <row r="17" spans="1:10" ht="12.75">
      <c r="A17" s="28" t="s">
        <v>33</v>
      </c>
      <c r="B17" s="29"/>
      <c r="C17" s="29"/>
      <c r="D17" s="29"/>
      <c r="E17" s="30"/>
      <c r="F17" s="30"/>
      <c r="G17" s="29"/>
      <c r="H17" s="29"/>
      <c r="I17" s="29"/>
      <c r="J17" s="29"/>
    </row>
    <row r="18" spans="1:10" ht="12.75">
      <c r="A18" s="31"/>
      <c r="B18" s="32"/>
      <c r="C18" s="32"/>
      <c r="D18" s="32"/>
      <c r="E18" s="32"/>
      <c r="F18" s="32"/>
      <c r="G18" s="32"/>
      <c r="H18" s="32"/>
      <c r="I18" s="32"/>
      <c r="J18" s="32"/>
    </row>
    <row r="19" spans="1:10" ht="12.75">
      <c r="A19" s="28" t="s">
        <v>1</v>
      </c>
      <c r="B19" s="33"/>
      <c r="C19" s="33"/>
      <c r="D19" s="33"/>
      <c r="E19" s="33"/>
      <c r="F19" s="34"/>
      <c r="G19" s="33"/>
      <c r="H19" s="33"/>
      <c r="I19" s="33"/>
      <c r="J19" s="33"/>
    </row>
    <row r="20" spans="1:10" ht="13.5" thickBot="1">
      <c r="A20" s="27"/>
      <c r="B20" s="32"/>
      <c r="C20" s="32"/>
      <c r="D20" s="32"/>
      <c r="E20" s="32"/>
      <c r="F20" s="32"/>
      <c r="G20" s="32"/>
      <c r="H20" s="32"/>
      <c r="I20" s="32"/>
      <c r="J20" s="32"/>
    </row>
    <row r="21" spans="1:10" ht="12.75">
      <c r="A21" s="35"/>
      <c r="B21" s="36" t="s">
        <v>2</v>
      </c>
      <c r="C21" s="37"/>
      <c r="D21" s="37"/>
      <c r="E21" s="36" t="s">
        <v>3</v>
      </c>
      <c r="F21" s="37"/>
      <c r="G21" s="37"/>
      <c r="H21" s="36" t="s">
        <v>4</v>
      </c>
      <c r="I21" s="37"/>
      <c r="J21" s="37"/>
    </row>
    <row r="22" spans="1:10" ht="12.75">
      <c r="A22" s="76" t="s">
        <v>13</v>
      </c>
      <c r="B22" s="38" t="s">
        <v>5</v>
      </c>
      <c r="C22" s="39" t="s">
        <v>6</v>
      </c>
      <c r="D22" s="39" t="s">
        <v>4</v>
      </c>
      <c r="E22" s="38" t="s">
        <v>5</v>
      </c>
      <c r="F22" s="39" t="s">
        <v>6</v>
      </c>
      <c r="G22" s="39" t="s">
        <v>4</v>
      </c>
      <c r="H22" s="38" t="s">
        <v>5</v>
      </c>
      <c r="I22" s="39" t="s">
        <v>6</v>
      </c>
      <c r="J22" s="39" t="s">
        <v>4</v>
      </c>
    </row>
    <row r="23" spans="1:10" ht="12.75">
      <c r="A23" s="40"/>
      <c r="B23" s="41"/>
      <c r="C23" s="42"/>
      <c r="D23" s="42"/>
      <c r="E23" s="41"/>
      <c r="F23" s="42"/>
      <c r="G23" s="42"/>
      <c r="H23" s="41"/>
      <c r="I23" s="42"/>
      <c r="J23" s="42"/>
    </row>
    <row r="24" spans="1:10" ht="12.75">
      <c r="A24" s="27" t="s">
        <v>14</v>
      </c>
      <c r="B24" s="78">
        <v>0</v>
      </c>
      <c r="C24" s="79">
        <v>0</v>
      </c>
      <c r="D24" s="32">
        <f>SUM(B24:C24)</f>
        <v>0</v>
      </c>
      <c r="E24" s="43">
        <v>19</v>
      </c>
      <c r="F24" s="32">
        <v>35</v>
      </c>
      <c r="G24" s="32">
        <f aca="true" t="shared" si="0" ref="G24:G32">SUM(E24:F24)</f>
        <v>54</v>
      </c>
      <c r="H24" s="43">
        <f>B24+E24</f>
        <v>19</v>
      </c>
      <c r="I24" s="32">
        <f>C24+F24</f>
        <v>35</v>
      </c>
      <c r="J24" s="32">
        <f aca="true" t="shared" si="1" ref="J24:J32">SUM(H24:I24)</f>
        <v>54</v>
      </c>
    </row>
    <row r="25" spans="1:10" ht="12.75">
      <c r="A25" s="27" t="s">
        <v>15</v>
      </c>
      <c r="B25" s="78">
        <v>7</v>
      </c>
      <c r="C25" s="79">
        <v>8</v>
      </c>
      <c r="D25" s="32">
        <f aca="true" t="shared" si="2" ref="D25:D32">SUM(B25:C25)</f>
        <v>15</v>
      </c>
      <c r="E25" s="43">
        <v>157</v>
      </c>
      <c r="F25" s="32">
        <v>284</v>
      </c>
      <c r="G25" s="32">
        <f t="shared" si="0"/>
        <v>441</v>
      </c>
      <c r="H25" s="43">
        <f aca="true" t="shared" si="3" ref="H25:I32">B25+E25</f>
        <v>164</v>
      </c>
      <c r="I25" s="32">
        <f t="shared" si="3"/>
        <v>292</v>
      </c>
      <c r="J25" s="32">
        <f t="shared" si="1"/>
        <v>456</v>
      </c>
    </row>
    <row r="26" spans="1:10" ht="12.75">
      <c r="A26" s="27" t="s">
        <v>16</v>
      </c>
      <c r="B26" s="78">
        <v>53</v>
      </c>
      <c r="C26" s="79">
        <v>115</v>
      </c>
      <c r="D26" s="32">
        <f t="shared" si="2"/>
        <v>168</v>
      </c>
      <c r="E26" s="43">
        <v>286</v>
      </c>
      <c r="F26" s="32">
        <v>501</v>
      </c>
      <c r="G26" s="32">
        <f t="shared" si="0"/>
        <v>787</v>
      </c>
      <c r="H26" s="43">
        <f t="shared" si="3"/>
        <v>339</v>
      </c>
      <c r="I26" s="32">
        <f t="shared" si="3"/>
        <v>616</v>
      </c>
      <c r="J26" s="32">
        <f t="shared" si="1"/>
        <v>955</v>
      </c>
    </row>
    <row r="27" spans="1:10" ht="12.75">
      <c r="A27" s="27" t="s">
        <v>17</v>
      </c>
      <c r="B27" s="78">
        <v>156</v>
      </c>
      <c r="C27" s="79">
        <v>328</v>
      </c>
      <c r="D27" s="32">
        <f t="shared" si="2"/>
        <v>484</v>
      </c>
      <c r="E27" s="43">
        <v>325</v>
      </c>
      <c r="F27" s="32">
        <v>531</v>
      </c>
      <c r="G27" s="32">
        <f t="shared" si="0"/>
        <v>856</v>
      </c>
      <c r="H27" s="43">
        <f t="shared" si="3"/>
        <v>481</v>
      </c>
      <c r="I27" s="32">
        <f t="shared" si="3"/>
        <v>859</v>
      </c>
      <c r="J27" s="32">
        <f t="shared" si="1"/>
        <v>1340</v>
      </c>
    </row>
    <row r="28" spans="1:10" ht="12.75">
      <c r="A28" s="27" t="s">
        <v>18</v>
      </c>
      <c r="B28" s="78">
        <v>268</v>
      </c>
      <c r="C28" s="79">
        <v>532</v>
      </c>
      <c r="D28" s="32">
        <f t="shared" si="2"/>
        <v>800</v>
      </c>
      <c r="E28" s="43">
        <v>321</v>
      </c>
      <c r="F28" s="32">
        <v>388</v>
      </c>
      <c r="G28" s="32">
        <f t="shared" si="0"/>
        <v>709</v>
      </c>
      <c r="H28" s="43">
        <f t="shared" si="3"/>
        <v>589</v>
      </c>
      <c r="I28" s="32">
        <f t="shared" si="3"/>
        <v>920</v>
      </c>
      <c r="J28" s="32">
        <f t="shared" si="1"/>
        <v>1509</v>
      </c>
    </row>
    <row r="29" spans="1:10" ht="12.75">
      <c r="A29" s="27" t="s">
        <v>19</v>
      </c>
      <c r="B29" s="78">
        <v>299</v>
      </c>
      <c r="C29" s="79">
        <v>474</v>
      </c>
      <c r="D29" s="32">
        <f t="shared" si="2"/>
        <v>773</v>
      </c>
      <c r="E29" s="43">
        <v>216</v>
      </c>
      <c r="F29" s="32">
        <v>227</v>
      </c>
      <c r="G29" s="32">
        <f t="shared" si="0"/>
        <v>443</v>
      </c>
      <c r="H29" s="43">
        <f t="shared" si="3"/>
        <v>515</v>
      </c>
      <c r="I29" s="32">
        <f t="shared" si="3"/>
        <v>701</v>
      </c>
      <c r="J29" s="32">
        <f t="shared" si="1"/>
        <v>1216</v>
      </c>
    </row>
    <row r="30" spans="1:10" ht="12.75">
      <c r="A30" s="27" t="s">
        <v>20</v>
      </c>
      <c r="B30" s="78">
        <v>343</v>
      </c>
      <c r="C30" s="79">
        <v>516</v>
      </c>
      <c r="D30" s="32">
        <f t="shared" si="2"/>
        <v>859</v>
      </c>
      <c r="E30" s="43">
        <v>201</v>
      </c>
      <c r="F30" s="32">
        <v>147</v>
      </c>
      <c r="G30" s="32">
        <f t="shared" si="0"/>
        <v>348</v>
      </c>
      <c r="H30" s="43">
        <f t="shared" si="3"/>
        <v>544</v>
      </c>
      <c r="I30" s="32">
        <f t="shared" si="3"/>
        <v>663</v>
      </c>
      <c r="J30" s="32">
        <f t="shared" si="1"/>
        <v>1207</v>
      </c>
    </row>
    <row r="31" spans="1:10" ht="12.75">
      <c r="A31" s="27" t="s">
        <v>21</v>
      </c>
      <c r="B31" s="78">
        <v>474</v>
      </c>
      <c r="C31" s="79">
        <v>540</v>
      </c>
      <c r="D31" s="32">
        <f t="shared" si="2"/>
        <v>1014</v>
      </c>
      <c r="E31" s="43">
        <v>135</v>
      </c>
      <c r="F31" s="32">
        <v>68</v>
      </c>
      <c r="G31" s="32">
        <f t="shared" si="0"/>
        <v>203</v>
      </c>
      <c r="H31" s="43">
        <f t="shared" si="3"/>
        <v>609</v>
      </c>
      <c r="I31" s="32">
        <f t="shared" si="3"/>
        <v>608</v>
      </c>
      <c r="J31" s="32">
        <f t="shared" si="1"/>
        <v>1217</v>
      </c>
    </row>
    <row r="32" spans="1:10" ht="12.75">
      <c r="A32" s="27" t="s">
        <v>22</v>
      </c>
      <c r="B32" s="80">
        <f>295+1</f>
        <v>296</v>
      </c>
      <c r="C32" s="79">
        <f>199+2</f>
        <v>201</v>
      </c>
      <c r="D32" s="32">
        <f t="shared" si="2"/>
        <v>497</v>
      </c>
      <c r="E32" s="43">
        <f>75+32</f>
        <v>107</v>
      </c>
      <c r="F32" s="32">
        <f>17+4</f>
        <v>21</v>
      </c>
      <c r="G32" s="44">
        <f t="shared" si="0"/>
        <v>128</v>
      </c>
      <c r="H32" s="43">
        <f t="shared" si="3"/>
        <v>403</v>
      </c>
      <c r="I32" s="32">
        <f t="shared" si="3"/>
        <v>222</v>
      </c>
      <c r="J32" s="44">
        <f t="shared" si="1"/>
        <v>625</v>
      </c>
    </row>
    <row r="33" spans="1:10" ht="12.75">
      <c r="A33" s="45" t="s">
        <v>4</v>
      </c>
      <c r="B33" s="46">
        <f aca="true" t="shared" si="4" ref="B33:J33">SUM(B24:B32)</f>
        <v>1896</v>
      </c>
      <c r="C33" s="47">
        <f t="shared" si="4"/>
        <v>2714</v>
      </c>
      <c r="D33" s="47">
        <f t="shared" si="4"/>
        <v>4610</v>
      </c>
      <c r="E33" s="46">
        <f>SUM(E24:E32)</f>
        <v>1767</v>
      </c>
      <c r="F33" s="47">
        <f t="shared" si="4"/>
        <v>2202</v>
      </c>
      <c r="G33" s="47">
        <f t="shared" si="4"/>
        <v>3969</v>
      </c>
      <c r="H33" s="46">
        <f t="shared" si="4"/>
        <v>3663</v>
      </c>
      <c r="I33" s="47">
        <f t="shared" si="4"/>
        <v>4916</v>
      </c>
      <c r="J33" s="47">
        <f t="shared" si="4"/>
        <v>8579</v>
      </c>
    </row>
    <row r="34" ht="9" customHeight="1"/>
    <row r="35" spans="1:10" ht="27.75" customHeight="1">
      <c r="A35" s="186" t="s">
        <v>38</v>
      </c>
      <c r="B35" s="187"/>
      <c r="C35" s="187"/>
      <c r="D35" s="187"/>
      <c r="E35" s="187"/>
      <c r="F35" s="187"/>
      <c r="G35" s="187"/>
      <c r="H35" s="187"/>
      <c r="I35" s="187"/>
      <c r="J35" s="187"/>
    </row>
    <row r="45" s="1" customFormat="1" ht="12.75"/>
    <row r="53" s="1" customFormat="1" ht="12.75"/>
    <row r="60" s="1" customFormat="1" ht="12.75"/>
  </sheetData>
  <sheetProtection/>
  <mergeCells count="1">
    <mergeCell ref="A35:J35"/>
  </mergeCells>
  <printOptions horizontalCentered="1"/>
  <pageMargins left="0.1968503937007874" right="0.1968503937007874" top="0.7874015748031497" bottom="0.3937007874015748" header="0.5118110236220472" footer="0.5118110236220472"/>
  <pageSetup horizontalDpi="1200" verticalDpi="1200" orientation="portrait" paperSize="9" scale="9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dimension ref="A1:J35"/>
  <sheetViews>
    <sheetView zoomScalePageLayoutView="0" workbookViewId="0" topLeftCell="A1">
      <selection activeCell="A49" sqref="A49"/>
    </sheetView>
  </sheetViews>
  <sheetFormatPr defaultColWidth="9.140625" defaultRowHeight="12.75"/>
  <cols>
    <col min="1" max="1" width="28.8515625" style="49" customWidth="1"/>
    <col min="2" max="10" width="9.8515625" style="49" customWidth="1"/>
    <col min="11" max="16384" width="9.140625" style="49" customWidth="1"/>
  </cols>
  <sheetData>
    <row r="1" ht="12.75">
      <c r="A1" s="84" t="s">
        <v>30</v>
      </c>
    </row>
    <row r="2" spans="1:10" s="2" customFormat="1" ht="12.75">
      <c r="A2" s="3" t="s">
        <v>7</v>
      </c>
      <c r="B2" s="4"/>
      <c r="C2" s="5"/>
      <c r="D2" s="5"/>
      <c r="E2" s="4"/>
      <c r="F2" s="4"/>
      <c r="G2" s="4"/>
      <c r="H2" s="5"/>
      <c r="I2" s="4"/>
      <c r="J2" s="4"/>
    </row>
    <row r="3" spans="1:10" s="2" customFormat="1" ht="12.75">
      <c r="A3" s="3"/>
      <c r="B3" s="4"/>
      <c r="C3" s="3"/>
      <c r="D3" s="5"/>
      <c r="E3" s="4"/>
      <c r="F3" s="4"/>
      <c r="G3" s="4"/>
      <c r="H3" s="5"/>
      <c r="I3" s="4"/>
      <c r="J3" s="4"/>
    </row>
    <row r="4" spans="1:10" s="2" customFormat="1" ht="12.75">
      <c r="A4" s="3" t="s">
        <v>34</v>
      </c>
      <c r="B4" s="4"/>
      <c r="C4" s="3"/>
      <c r="D4" s="5"/>
      <c r="E4" s="5"/>
      <c r="F4" s="4"/>
      <c r="G4" s="4"/>
      <c r="H4" s="5"/>
      <c r="I4" s="4"/>
      <c r="J4" s="4"/>
    </row>
    <row r="5" spans="1:10" s="2" customFormat="1" ht="12.75">
      <c r="A5" s="3"/>
      <c r="B5" s="4"/>
      <c r="C5" s="3"/>
      <c r="D5" s="5"/>
      <c r="E5" s="5"/>
      <c r="F5" s="4"/>
      <c r="G5" s="4"/>
      <c r="H5" s="5"/>
      <c r="I5" s="4"/>
      <c r="J5" s="4"/>
    </row>
    <row r="6" spans="1:10" s="2" customFormat="1" ht="12.75">
      <c r="A6" s="3" t="s">
        <v>1</v>
      </c>
      <c r="B6" s="4"/>
      <c r="C6" s="3"/>
      <c r="D6" s="4"/>
      <c r="E6" s="5"/>
      <c r="F6" s="4"/>
      <c r="G6" s="4"/>
      <c r="H6" s="4"/>
      <c r="I6" s="4"/>
      <c r="J6" s="4"/>
    </row>
    <row r="7" s="2" customFormat="1" ht="13.5" thickBot="1"/>
    <row r="8" spans="1:10" s="2" customFormat="1" ht="12.75">
      <c r="A8" s="22"/>
      <c r="B8" s="23"/>
      <c r="C8" s="22" t="s">
        <v>2</v>
      </c>
      <c r="D8" s="22"/>
      <c r="E8" s="23"/>
      <c r="F8" s="22" t="s">
        <v>3</v>
      </c>
      <c r="G8" s="22"/>
      <c r="H8" s="23"/>
      <c r="I8" s="22" t="s">
        <v>4</v>
      </c>
      <c r="J8" s="22"/>
    </row>
    <row r="9" spans="1:10" s="2" customFormat="1" ht="12.75">
      <c r="A9" s="11"/>
      <c r="B9" s="25" t="s">
        <v>5</v>
      </c>
      <c r="C9" s="26" t="s">
        <v>6</v>
      </c>
      <c r="D9" s="26" t="s">
        <v>4</v>
      </c>
      <c r="E9" s="25" t="s">
        <v>5</v>
      </c>
      <c r="F9" s="26" t="s">
        <v>6</v>
      </c>
      <c r="G9" s="26" t="s">
        <v>4</v>
      </c>
      <c r="H9" s="25" t="s">
        <v>5</v>
      </c>
      <c r="I9" s="26" t="s">
        <v>6</v>
      </c>
      <c r="J9" s="26" t="s">
        <v>4</v>
      </c>
    </row>
    <row r="10" spans="1:10" s="2" customFormat="1" ht="12.75">
      <c r="A10" s="14"/>
      <c r="B10" s="15"/>
      <c r="C10" s="16"/>
      <c r="D10" s="16"/>
      <c r="E10" s="15"/>
      <c r="F10" s="16"/>
      <c r="G10" s="16"/>
      <c r="H10" s="15"/>
      <c r="I10" s="16"/>
      <c r="J10" s="16"/>
    </row>
    <row r="11" spans="1:10" s="1" customFormat="1" ht="12.75">
      <c r="A11" s="20" t="s">
        <v>4</v>
      </c>
      <c r="B11" s="70">
        <v>568</v>
      </c>
      <c r="C11" s="71">
        <v>1201</v>
      </c>
      <c r="D11" s="71">
        <f>SUM(B11:C11)</f>
        <v>1769</v>
      </c>
      <c r="E11" s="70">
        <v>245</v>
      </c>
      <c r="F11" s="71">
        <v>541</v>
      </c>
      <c r="G11" s="71">
        <f>SUM(E11:F11)</f>
        <v>786</v>
      </c>
      <c r="H11" s="70">
        <f>SUM(B11,E11)</f>
        <v>813</v>
      </c>
      <c r="I11" s="71">
        <f>SUM(C11,F11)</f>
        <v>1742</v>
      </c>
      <c r="J11" s="71">
        <f>SUM(H11:I11)</f>
        <v>2555</v>
      </c>
    </row>
    <row r="15" spans="1:10" ht="12.75">
      <c r="A15" s="50" t="s">
        <v>23</v>
      </c>
      <c r="B15" s="51"/>
      <c r="C15" s="51"/>
      <c r="D15" s="51"/>
      <c r="E15" s="52"/>
      <c r="F15" s="52"/>
      <c r="G15" s="51"/>
      <c r="H15" s="51"/>
      <c r="I15" s="51"/>
      <c r="J15" s="51"/>
    </row>
    <row r="16" spans="1:10" ht="12.75">
      <c r="A16" s="51"/>
      <c r="B16" s="51"/>
      <c r="C16" s="51"/>
      <c r="D16" s="51"/>
      <c r="E16" s="52"/>
      <c r="F16" s="50"/>
      <c r="G16" s="51"/>
      <c r="H16" s="51"/>
      <c r="I16" s="51"/>
      <c r="J16" s="51"/>
    </row>
    <row r="17" spans="1:10" ht="12.75">
      <c r="A17" s="50" t="s">
        <v>34</v>
      </c>
      <c r="B17" s="51"/>
      <c r="C17" s="51"/>
      <c r="D17" s="51"/>
      <c r="E17" s="52"/>
      <c r="F17" s="52"/>
      <c r="G17" s="51"/>
      <c r="H17" s="51"/>
      <c r="I17" s="51"/>
      <c r="J17" s="51"/>
    </row>
    <row r="18" spans="1:10" ht="12.75">
      <c r="A18" s="53"/>
      <c r="B18" s="54"/>
      <c r="C18" s="54"/>
      <c r="D18" s="54"/>
      <c r="E18" s="54"/>
      <c r="F18" s="54"/>
      <c r="G18" s="54"/>
      <c r="H18" s="54"/>
      <c r="I18" s="54"/>
      <c r="J18" s="54"/>
    </row>
    <row r="19" spans="1:10" ht="12.75">
      <c r="A19" s="50" t="s">
        <v>1</v>
      </c>
      <c r="B19" s="55"/>
      <c r="C19" s="55"/>
      <c r="D19" s="55"/>
      <c r="E19" s="55"/>
      <c r="F19" s="56"/>
      <c r="G19" s="55"/>
      <c r="H19" s="55"/>
      <c r="I19" s="55"/>
      <c r="J19" s="55"/>
    </row>
    <row r="20" spans="1:10" ht="13.5" thickBot="1">
      <c r="A20" s="48"/>
      <c r="B20" s="54"/>
      <c r="C20" s="54"/>
      <c r="D20" s="54"/>
      <c r="E20" s="54"/>
      <c r="F20" s="54"/>
      <c r="G20" s="54"/>
      <c r="H20" s="54"/>
      <c r="I20" s="54"/>
      <c r="J20" s="54"/>
    </row>
    <row r="21" spans="1:10" ht="12.75">
      <c r="A21" s="57"/>
      <c r="B21" s="58" t="s">
        <v>2</v>
      </c>
      <c r="C21" s="59"/>
      <c r="D21" s="59"/>
      <c r="E21" s="58" t="s">
        <v>3</v>
      </c>
      <c r="F21" s="59"/>
      <c r="G21" s="59"/>
      <c r="H21" s="58" t="s">
        <v>4</v>
      </c>
      <c r="I21" s="59"/>
      <c r="J21" s="59"/>
    </row>
    <row r="22" spans="1:10" ht="12.75">
      <c r="A22" s="77" t="s">
        <v>13</v>
      </c>
      <c r="B22" s="60" t="s">
        <v>5</v>
      </c>
      <c r="C22" s="61" t="s">
        <v>6</v>
      </c>
      <c r="D22" s="61" t="s">
        <v>4</v>
      </c>
      <c r="E22" s="60" t="s">
        <v>5</v>
      </c>
      <c r="F22" s="61" t="s">
        <v>6</v>
      </c>
      <c r="G22" s="61" t="s">
        <v>4</v>
      </c>
      <c r="H22" s="60" t="s">
        <v>5</v>
      </c>
      <c r="I22" s="61" t="s">
        <v>6</v>
      </c>
      <c r="J22" s="61" t="s">
        <v>4</v>
      </c>
    </row>
    <row r="23" spans="1:10" ht="12.75">
      <c r="A23" s="62"/>
      <c r="B23" s="63"/>
      <c r="C23" s="64"/>
      <c r="D23" s="64"/>
      <c r="E23" s="63"/>
      <c r="F23" s="64"/>
      <c r="G23" s="64"/>
      <c r="H23" s="63"/>
      <c r="I23" s="64"/>
      <c r="J23" s="64"/>
    </row>
    <row r="24" spans="1:10" ht="12.75">
      <c r="A24" s="48" t="s">
        <v>14</v>
      </c>
      <c r="B24" s="43">
        <v>0</v>
      </c>
      <c r="C24" s="32">
        <v>0</v>
      </c>
      <c r="D24" s="54">
        <f>SUM(B24:C24)</f>
        <v>0</v>
      </c>
      <c r="E24" s="65">
        <v>6</v>
      </c>
      <c r="F24" s="54">
        <v>20</v>
      </c>
      <c r="G24" s="54">
        <f aca="true" t="shared" si="0" ref="G24:G32">SUM(E24:F24)</f>
        <v>26</v>
      </c>
      <c r="H24" s="65">
        <f>SUM('18PHOG03'!B24,E24)</f>
        <v>6</v>
      </c>
      <c r="I24" s="54">
        <f>SUM('18PHOG03'!C24,F24)</f>
        <v>20</v>
      </c>
      <c r="J24" s="54">
        <f aca="true" t="shared" si="1" ref="J24:J32">SUM(H24:I24)</f>
        <v>26</v>
      </c>
    </row>
    <row r="25" spans="1:10" ht="12.75">
      <c r="A25" s="48" t="s">
        <v>15</v>
      </c>
      <c r="B25" s="43">
        <v>5</v>
      </c>
      <c r="C25" s="32">
        <v>10</v>
      </c>
      <c r="D25" s="54">
        <f aca="true" t="shared" si="2" ref="D25:D32">SUM(B25:C25)</f>
        <v>15</v>
      </c>
      <c r="E25" s="65">
        <v>54</v>
      </c>
      <c r="F25" s="54">
        <v>111</v>
      </c>
      <c r="G25" s="54">
        <f t="shared" si="0"/>
        <v>165</v>
      </c>
      <c r="H25" s="65">
        <f>SUM('18PHOG03'!B25,E25)</f>
        <v>59</v>
      </c>
      <c r="I25" s="54">
        <f>SUM('18PHOG03'!C25,F25)</f>
        <v>121</v>
      </c>
      <c r="J25" s="54">
        <f t="shared" si="1"/>
        <v>180</v>
      </c>
    </row>
    <row r="26" spans="1:10" ht="12.75">
      <c r="A26" s="48" t="s">
        <v>16</v>
      </c>
      <c r="B26" s="43">
        <v>37</v>
      </c>
      <c r="C26" s="32">
        <v>80</v>
      </c>
      <c r="D26" s="54">
        <f t="shared" si="2"/>
        <v>117</v>
      </c>
      <c r="E26" s="65">
        <v>46</v>
      </c>
      <c r="F26" s="54">
        <v>132</v>
      </c>
      <c r="G26" s="54">
        <f t="shared" si="0"/>
        <v>178</v>
      </c>
      <c r="H26" s="65">
        <f>SUM('18PHOG03'!B26,E26)</f>
        <v>83</v>
      </c>
      <c r="I26" s="54">
        <f>SUM('18PHOG03'!C26,F26)</f>
        <v>212</v>
      </c>
      <c r="J26" s="54">
        <f t="shared" si="1"/>
        <v>295</v>
      </c>
    </row>
    <row r="27" spans="1:10" ht="12.75">
      <c r="A27" s="48" t="s">
        <v>17</v>
      </c>
      <c r="B27" s="41">
        <v>95</v>
      </c>
      <c r="C27" s="32">
        <v>193</v>
      </c>
      <c r="D27" s="54">
        <f t="shared" si="2"/>
        <v>288</v>
      </c>
      <c r="E27" s="65">
        <v>50</v>
      </c>
      <c r="F27" s="54">
        <v>118</v>
      </c>
      <c r="G27" s="54">
        <f t="shared" si="0"/>
        <v>168</v>
      </c>
      <c r="H27" s="65">
        <f>SUM('18PHOG03'!B27,E27)</f>
        <v>145</v>
      </c>
      <c r="I27" s="54">
        <f>SUM('18PHOG03'!C27,F27)</f>
        <v>311</v>
      </c>
      <c r="J27" s="54">
        <f t="shared" si="1"/>
        <v>456</v>
      </c>
    </row>
    <row r="28" spans="1:10" ht="12.75">
      <c r="A28" s="48" t="s">
        <v>18</v>
      </c>
      <c r="B28" s="41">
        <v>110</v>
      </c>
      <c r="C28" s="32">
        <v>182</v>
      </c>
      <c r="D28" s="54">
        <f t="shared" si="2"/>
        <v>292</v>
      </c>
      <c r="E28" s="65">
        <v>34</v>
      </c>
      <c r="F28" s="54">
        <v>62</v>
      </c>
      <c r="G28" s="54">
        <f t="shared" si="0"/>
        <v>96</v>
      </c>
      <c r="H28" s="65">
        <f>SUM('18PHOG03'!B28,E28)</f>
        <v>144</v>
      </c>
      <c r="I28" s="54">
        <f>SUM('18PHOG03'!C28,F28)</f>
        <v>244</v>
      </c>
      <c r="J28" s="54">
        <f t="shared" si="1"/>
        <v>388</v>
      </c>
    </row>
    <row r="29" spans="1:10" ht="12.75">
      <c r="A29" s="48" t="s">
        <v>19</v>
      </c>
      <c r="B29" s="41">
        <v>80</v>
      </c>
      <c r="C29" s="32">
        <v>192</v>
      </c>
      <c r="D29" s="54">
        <f t="shared" si="2"/>
        <v>272</v>
      </c>
      <c r="E29" s="65">
        <v>33</v>
      </c>
      <c r="F29" s="54">
        <v>53</v>
      </c>
      <c r="G29" s="54">
        <f t="shared" si="0"/>
        <v>86</v>
      </c>
      <c r="H29" s="65">
        <f>SUM('18PHOG03'!B29,E29)</f>
        <v>113</v>
      </c>
      <c r="I29" s="54">
        <f>SUM('18PHOG03'!C29,F29)</f>
        <v>245</v>
      </c>
      <c r="J29" s="54">
        <f t="shared" si="1"/>
        <v>358</v>
      </c>
    </row>
    <row r="30" spans="1:10" ht="12.75">
      <c r="A30" s="48" t="s">
        <v>20</v>
      </c>
      <c r="B30" s="41">
        <v>98</v>
      </c>
      <c r="C30" s="32">
        <v>235</v>
      </c>
      <c r="D30" s="54">
        <f t="shared" si="2"/>
        <v>333</v>
      </c>
      <c r="E30" s="65">
        <v>12</v>
      </c>
      <c r="F30" s="54">
        <v>27</v>
      </c>
      <c r="G30" s="54">
        <f t="shared" si="0"/>
        <v>39</v>
      </c>
      <c r="H30" s="65">
        <f>SUM('18PHOG03'!B30,E30)</f>
        <v>110</v>
      </c>
      <c r="I30" s="54">
        <f>SUM('18PHOG03'!C30,F30)</f>
        <v>262</v>
      </c>
      <c r="J30" s="54">
        <f t="shared" si="1"/>
        <v>372</v>
      </c>
    </row>
    <row r="31" spans="1:10" ht="12.75">
      <c r="A31" s="48" t="s">
        <v>21</v>
      </c>
      <c r="B31" s="41">
        <v>94</v>
      </c>
      <c r="C31" s="32">
        <v>231</v>
      </c>
      <c r="D31" s="54">
        <f t="shared" si="2"/>
        <v>325</v>
      </c>
      <c r="E31" s="65">
        <v>8</v>
      </c>
      <c r="F31" s="54">
        <v>18</v>
      </c>
      <c r="G31" s="54">
        <f t="shared" si="0"/>
        <v>26</v>
      </c>
      <c r="H31" s="65">
        <f>SUM('18PHOG03'!B31,E31)</f>
        <v>102</v>
      </c>
      <c r="I31" s="54">
        <f>SUM('18PHOG03'!C31,F31)</f>
        <v>249</v>
      </c>
      <c r="J31" s="54">
        <f t="shared" si="1"/>
        <v>351</v>
      </c>
    </row>
    <row r="32" spans="1:10" ht="12.75">
      <c r="A32" s="48" t="s">
        <v>22</v>
      </c>
      <c r="B32" s="41">
        <v>49</v>
      </c>
      <c r="C32" s="32">
        <v>78</v>
      </c>
      <c r="D32" s="54">
        <f t="shared" si="2"/>
        <v>127</v>
      </c>
      <c r="E32" s="65">
        <v>2</v>
      </c>
      <c r="F32" s="54">
        <v>0</v>
      </c>
      <c r="G32" s="66">
        <f t="shared" si="0"/>
        <v>2</v>
      </c>
      <c r="H32" s="65">
        <f>SUM('18PHOG03'!B32,E32)</f>
        <v>51</v>
      </c>
      <c r="I32" s="54">
        <f>SUM('18PHOG03'!C32,F32)</f>
        <v>78</v>
      </c>
      <c r="J32" s="66">
        <f t="shared" si="1"/>
        <v>129</v>
      </c>
    </row>
    <row r="33" spans="1:10" ht="12.75">
      <c r="A33" s="67" t="s">
        <v>4</v>
      </c>
      <c r="B33" s="68">
        <f>SUM(B24:B32)</f>
        <v>568</v>
      </c>
      <c r="C33" s="69">
        <f>SUM(C24:C32)</f>
        <v>1201</v>
      </c>
      <c r="D33" s="69">
        <f aca="true" t="shared" si="3" ref="D33:J33">SUM(D24:D32)</f>
        <v>1769</v>
      </c>
      <c r="E33" s="68">
        <f t="shared" si="3"/>
        <v>245</v>
      </c>
      <c r="F33" s="69">
        <f t="shared" si="3"/>
        <v>541</v>
      </c>
      <c r="G33" s="69">
        <f t="shared" si="3"/>
        <v>786</v>
      </c>
      <c r="H33" s="68">
        <f t="shared" si="3"/>
        <v>813</v>
      </c>
      <c r="I33" s="69">
        <f t="shared" si="3"/>
        <v>1742</v>
      </c>
      <c r="J33" s="69">
        <f t="shared" si="3"/>
        <v>2555</v>
      </c>
    </row>
    <row r="34" ht="8.25" customHeight="1"/>
    <row r="35" spans="1:10" ht="27.75" customHeight="1">
      <c r="A35" s="186" t="s">
        <v>38</v>
      </c>
      <c r="B35" s="187"/>
      <c r="C35" s="187"/>
      <c r="D35" s="187"/>
      <c r="E35" s="187"/>
      <c r="F35" s="187"/>
      <c r="G35" s="187"/>
      <c r="H35" s="187"/>
      <c r="I35" s="187"/>
      <c r="J35" s="187"/>
    </row>
  </sheetData>
  <sheetProtection/>
  <mergeCells count="1">
    <mergeCell ref="A35:J35"/>
  </mergeCells>
  <printOptions horizontalCentered="1"/>
  <pageMargins left="0.1968503937007874" right="0.1968503937007874" top="0.7874015748031497" bottom="0.3937007874015748" header="0.5118110236220472" footer="0.5118110236220472"/>
  <pageSetup horizontalDpi="1200" verticalDpi="1200" orientation="portrait" paperSize="9" scale="85"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dimension ref="A1:P41"/>
  <sheetViews>
    <sheetView zoomScalePageLayoutView="0" workbookViewId="0" topLeftCell="A1">
      <selection activeCell="A62" sqref="A62"/>
    </sheetView>
  </sheetViews>
  <sheetFormatPr defaultColWidth="9.140625" defaultRowHeight="12.75"/>
  <cols>
    <col min="1" max="1" width="37.7109375" style="0" customWidth="1"/>
  </cols>
  <sheetData>
    <row r="1" spans="1:16" ht="12.75">
      <c r="A1" s="87" t="s">
        <v>30</v>
      </c>
      <c r="B1" s="88"/>
      <c r="C1" s="88"/>
      <c r="D1" s="88"/>
      <c r="E1" s="88"/>
      <c r="F1" s="88"/>
      <c r="G1" s="88"/>
      <c r="H1" s="88"/>
      <c r="I1" s="88"/>
      <c r="J1" s="88"/>
      <c r="K1" s="89"/>
      <c r="L1" s="89"/>
      <c r="M1" s="89"/>
      <c r="N1" s="89"/>
      <c r="O1" s="89"/>
      <c r="P1" s="89"/>
    </row>
    <row r="2" spans="1:16" ht="12.75">
      <c r="A2" s="189" t="s">
        <v>39</v>
      </c>
      <c r="B2" s="189"/>
      <c r="C2" s="189"/>
      <c r="D2" s="189"/>
      <c r="E2" s="189"/>
      <c r="F2" s="189"/>
      <c r="G2" s="189"/>
      <c r="H2" s="189"/>
      <c r="I2" s="189"/>
      <c r="J2" s="189"/>
      <c r="K2" s="189"/>
      <c r="L2" s="189"/>
      <c r="M2" s="189"/>
      <c r="N2" s="189"/>
      <c r="O2" s="189"/>
      <c r="P2" s="189"/>
    </row>
    <row r="3" spans="1:16" ht="12.75">
      <c r="A3" s="88"/>
      <c r="B3" s="88"/>
      <c r="C3" s="88"/>
      <c r="D3" s="88"/>
      <c r="E3" s="88"/>
      <c r="F3" s="88"/>
      <c r="G3" s="88"/>
      <c r="H3" s="88"/>
      <c r="I3" s="88"/>
      <c r="J3" s="88"/>
      <c r="K3" s="89"/>
      <c r="L3" s="89"/>
      <c r="M3" s="89"/>
      <c r="N3" s="89"/>
      <c r="O3" s="89"/>
      <c r="P3" s="89"/>
    </row>
    <row r="4" spans="1:16" ht="12.75">
      <c r="A4" s="188" t="s">
        <v>40</v>
      </c>
      <c r="B4" s="188"/>
      <c r="C4" s="188"/>
      <c r="D4" s="188"/>
      <c r="E4" s="188"/>
      <c r="F4" s="188"/>
      <c r="G4" s="188"/>
      <c r="H4" s="188"/>
      <c r="I4" s="188"/>
      <c r="J4" s="188"/>
      <c r="K4" s="188"/>
      <c r="L4" s="188"/>
      <c r="M4" s="188"/>
      <c r="N4" s="188"/>
      <c r="O4" s="188"/>
      <c r="P4" s="188"/>
    </row>
    <row r="5" spans="1:16" ht="12.75">
      <c r="A5" s="188" t="s">
        <v>41</v>
      </c>
      <c r="B5" s="188"/>
      <c r="C5" s="188"/>
      <c r="D5" s="188"/>
      <c r="E5" s="188"/>
      <c r="F5" s="188"/>
      <c r="G5" s="188"/>
      <c r="H5" s="188"/>
      <c r="I5" s="188"/>
      <c r="J5" s="188"/>
      <c r="K5" s="188"/>
      <c r="L5" s="188"/>
      <c r="M5" s="188"/>
      <c r="N5" s="188"/>
      <c r="O5" s="188"/>
      <c r="P5" s="188"/>
    </row>
    <row r="6" spans="1:16" ht="13.5" thickBot="1">
      <c r="A6" s="89"/>
      <c r="B6" s="90"/>
      <c r="C6" s="90"/>
      <c r="D6" s="90"/>
      <c r="E6" s="90"/>
      <c r="F6" s="90"/>
      <c r="G6" s="90"/>
      <c r="H6" s="90"/>
      <c r="I6" s="90"/>
      <c r="J6" s="90"/>
      <c r="K6" s="89"/>
      <c r="L6" s="89"/>
      <c r="M6" s="89"/>
      <c r="N6" s="89"/>
      <c r="O6" s="89"/>
      <c r="P6" s="89"/>
    </row>
    <row r="7" spans="1:16" ht="38.25">
      <c r="A7" s="91"/>
      <c r="B7" s="192" t="s">
        <v>42</v>
      </c>
      <c r="C7" s="193"/>
      <c r="D7" s="194"/>
      <c r="E7" s="192" t="s">
        <v>43</v>
      </c>
      <c r="F7" s="193"/>
      <c r="G7" s="194"/>
      <c r="H7" s="92" t="s">
        <v>44</v>
      </c>
      <c r="I7" s="93"/>
      <c r="J7" s="94"/>
      <c r="K7" s="192" t="s">
        <v>45</v>
      </c>
      <c r="L7" s="193"/>
      <c r="M7" s="194"/>
      <c r="N7" s="95" t="s">
        <v>4</v>
      </c>
      <c r="O7" s="95"/>
      <c r="P7" s="95"/>
    </row>
    <row r="8" spans="1:16" ht="12.75">
      <c r="A8" s="96"/>
      <c r="B8" s="97" t="s">
        <v>5</v>
      </c>
      <c r="C8" s="98" t="s">
        <v>6</v>
      </c>
      <c r="D8" s="98" t="s">
        <v>4</v>
      </c>
      <c r="E8" s="97" t="s">
        <v>5</v>
      </c>
      <c r="F8" s="98" t="s">
        <v>6</v>
      </c>
      <c r="G8" s="98" t="s">
        <v>4</v>
      </c>
      <c r="H8" s="97" t="s">
        <v>5</v>
      </c>
      <c r="I8" s="98" t="s">
        <v>6</v>
      </c>
      <c r="J8" s="99" t="s">
        <v>4</v>
      </c>
      <c r="K8" s="98" t="s">
        <v>5</v>
      </c>
      <c r="L8" s="98" t="s">
        <v>6</v>
      </c>
      <c r="M8" s="100" t="s">
        <v>4</v>
      </c>
      <c r="N8" s="98" t="s">
        <v>5</v>
      </c>
      <c r="O8" s="98" t="s">
        <v>6</v>
      </c>
      <c r="P8" s="98" t="s">
        <v>4</v>
      </c>
    </row>
    <row r="9" spans="1:16" ht="12.75">
      <c r="A9" s="101"/>
      <c r="B9" s="102"/>
      <c r="C9" s="101"/>
      <c r="D9" s="101"/>
      <c r="E9" s="102"/>
      <c r="F9" s="101"/>
      <c r="G9" s="101"/>
      <c r="H9" s="102"/>
      <c r="I9" s="101"/>
      <c r="J9" s="103"/>
      <c r="K9" s="101"/>
      <c r="L9" s="101"/>
      <c r="M9" s="104"/>
      <c r="N9" s="105"/>
      <c r="O9" s="105"/>
      <c r="P9" s="105"/>
    </row>
    <row r="10" spans="1:16" ht="12.75">
      <c r="A10" s="106" t="s">
        <v>46</v>
      </c>
      <c r="B10" s="124">
        <v>910.6</v>
      </c>
      <c r="C10" s="125">
        <v>355.6</v>
      </c>
      <c r="D10" s="125">
        <v>1266.2</v>
      </c>
      <c r="E10" s="148">
        <v>233.1</v>
      </c>
      <c r="F10" s="149">
        <v>278.75</v>
      </c>
      <c r="G10" s="125">
        <v>511.85</v>
      </c>
      <c r="H10" s="124">
        <v>910.15</v>
      </c>
      <c r="I10" s="126">
        <v>1284.75</v>
      </c>
      <c r="J10" s="127">
        <v>2194.9</v>
      </c>
      <c r="K10" s="126">
        <v>196.15</v>
      </c>
      <c r="L10" s="126">
        <v>110.85</v>
      </c>
      <c r="M10" s="127">
        <v>307</v>
      </c>
      <c r="N10" s="125">
        <v>2250</v>
      </c>
      <c r="O10" s="125">
        <v>2029.95</v>
      </c>
      <c r="P10" s="125">
        <v>4279.95</v>
      </c>
    </row>
    <row r="11" spans="1:16" ht="12.75">
      <c r="A11" s="105" t="s">
        <v>47</v>
      </c>
      <c r="B11" s="124">
        <v>348.25</v>
      </c>
      <c r="C11" s="125">
        <v>127.65</v>
      </c>
      <c r="D11" s="125">
        <v>475.9</v>
      </c>
      <c r="E11" s="148">
        <v>131.7</v>
      </c>
      <c r="F11" s="149">
        <v>152.15</v>
      </c>
      <c r="G11" s="125">
        <v>283.85</v>
      </c>
      <c r="H11" s="124">
        <v>280.5</v>
      </c>
      <c r="I11" s="125">
        <v>452.08</v>
      </c>
      <c r="J11" s="127">
        <v>732.58</v>
      </c>
      <c r="K11" s="126">
        <v>57.45</v>
      </c>
      <c r="L11" s="126">
        <v>30.5</v>
      </c>
      <c r="M11" s="127">
        <v>87.95</v>
      </c>
      <c r="N11" s="125">
        <v>817.9</v>
      </c>
      <c r="O11" s="125">
        <v>762.38</v>
      </c>
      <c r="P11" s="125">
        <v>1580.28</v>
      </c>
    </row>
    <row r="12" spans="1:16" ht="12.75">
      <c r="A12" s="106" t="s">
        <v>48</v>
      </c>
      <c r="B12" s="124">
        <v>741.95</v>
      </c>
      <c r="C12" s="125">
        <v>264.75</v>
      </c>
      <c r="D12" s="125">
        <v>1006.7</v>
      </c>
      <c r="E12" s="148">
        <v>411.5</v>
      </c>
      <c r="F12" s="149">
        <v>464.45</v>
      </c>
      <c r="G12" s="125">
        <v>875.95</v>
      </c>
      <c r="H12" s="124">
        <v>580.22</v>
      </c>
      <c r="I12" s="126">
        <v>797.81</v>
      </c>
      <c r="J12" s="127">
        <v>1378.03</v>
      </c>
      <c r="K12" s="126">
        <v>66.6</v>
      </c>
      <c r="L12" s="126">
        <v>47</v>
      </c>
      <c r="M12" s="127">
        <v>113.6</v>
      </c>
      <c r="N12" s="125">
        <v>1800.27</v>
      </c>
      <c r="O12" s="125">
        <v>1574.01</v>
      </c>
      <c r="P12" s="125">
        <v>3374.28</v>
      </c>
    </row>
    <row r="13" spans="1:16" ht="12.75">
      <c r="A13" s="106" t="s">
        <v>49</v>
      </c>
      <c r="B13" s="150">
        <v>121.05</v>
      </c>
      <c r="C13" s="125">
        <v>48</v>
      </c>
      <c r="D13" s="125">
        <v>169.05</v>
      </c>
      <c r="E13" s="148">
        <v>44.5</v>
      </c>
      <c r="F13" s="149">
        <v>68.1</v>
      </c>
      <c r="G13" s="125">
        <v>112.6</v>
      </c>
      <c r="H13" s="124">
        <v>60.5</v>
      </c>
      <c r="I13" s="126">
        <v>116.36</v>
      </c>
      <c r="J13" s="127">
        <v>176.86</v>
      </c>
      <c r="K13" s="126">
        <v>16.6</v>
      </c>
      <c r="L13" s="126">
        <v>14.3</v>
      </c>
      <c r="M13" s="127">
        <v>30.9</v>
      </c>
      <c r="N13" s="125">
        <v>242.65</v>
      </c>
      <c r="O13" s="125">
        <v>246.76</v>
      </c>
      <c r="P13" s="125">
        <v>489.41</v>
      </c>
    </row>
    <row r="14" spans="1:16" ht="12.75">
      <c r="A14" s="106" t="s">
        <v>50</v>
      </c>
      <c r="B14" s="124">
        <v>282.45</v>
      </c>
      <c r="C14" s="125">
        <v>117.6</v>
      </c>
      <c r="D14" s="125">
        <v>400.05</v>
      </c>
      <c r="E14" s="148">
        <v>56.55</v>
      </c>
      <c r="F14" s="149">
        <v>80.3</v>
      </c>
      <c r="G14" s="125">
        <v>136.85</v>
      </c>
      <c r="H14" s="124">
        <v>206.12</v>
      </c>
      <c r="I14" s="126">
        <v>259.33</v>
      </c>
      <c r="J14" s="127">
        <v>465.45</v>
      </c>
      <c r="K14" s="126">
        <v>5.5</v>
      </c>
      <c r="L14" s="126">
        <v>6.35</v>
      </c>
      <c r="M14" s="127">
        <v>11.85</v>
      </c>
      <c r="N14" s="125">
        <v>550.62</v>
      </c>
      <c r="O14" s="125">
        <v>463.58</v>
      </c>
      <c r="P14" s="125">
        <v>1014.2</v>
      </c>
    </row>
    <row r="15" spans="1:16" ht="15" customHeight="1">
      <c r="A15" s="107" t="s">
        <v>4</v>
      </c>
      <c r="B15" s="130">
        <v>2404.2999999999997</v>
      </c>
      <c r="C15" s="129">
        <v>913.6</v>
      </c>
      <c r="D15" s="131">
        <v>3317.9000000000005</v>
      </c>
      <c r="E15" s="130">
        <v>877.3499999999999</v>
      </c>
      <c r="F15" s="129">
        <v>1043.75</v>
      </c>
      <c r="G15" s="131">
        <v>1921.1</v>
      </c>
      <c r="H15" s="130">
        <v>2037.4900000000002</v>
      </c>
      <c r="I15" s="129">
        <v>2910.33</v>
      </c>
      <c r="J15" s="131">
        <v>4947.82</v>
      </c>
      <c r="K15" s="129">
        <v>342.30000000000007</v>
      </c>
      <c r="L15" s="129">
        <v>209</v>
      </c>
      <c r="M15" s="129">
        <v>551.3</v>
      </c>
      <c r="N15" s="130">
        <v>5661.44</v>
      </c>
      <c r="O15" s="129">
        <v>5076.68</v>
      </c>
      <c r="P15" s="129">
        <v>10738.12</v>
      </c>
    </row>
    <row r="16" spans="1:16" ht="12.75">
      <c r="A16" s="107"/>
      <c r="B16" s="108"/>
      <c r="C16" s="108"/>
      <c r="D16" s="108"/>
      <c r="E16" s="108"/>
      <c r="F16" s="108"/>
      <c r="G16" s="108"/>
      <c r="H16" s="108"/>
      <c r="I16" s="108"/>
      <c r="J16" s="108"/>
      <c r="K16" s="108"/>
      <c r="L16" s="108"/>
      <c r="M16" s="108"/>
      <c r="N16" s="109"/>
      <c r="O16" s="105"/>
      <c r="P16" s="109"/>
    </row>
    <row r="17" spans="1:16" ht="12.75">
      <c r="A17" s="105"/>
      <c r="B17" s="105"/>
      <c r="C17" s="105"/>
      <c r="D17" s="105"/>
      <c r="E17" s="105"/>
      <c r="F17" s="105"/>
      <c r="G17" s="105"/>
      <c r="H17" s="105"/>
      <c r="I17" s="105"/>
      <c r="J17" s="105"/>
      <c r="K17" s="105"/>
      <c r="L17" s="105"/>
      <c r="M17" s="105"/>
      <c r="N17" s="105"/>
      <c r="O17" s="105"/>
      <c r="P17" s="105"/>
    </row>
    <row r="18" spans="1:16" ht="12.75">
      <c r="A18" s="188" t="s">
        <v>40</v>
      </c>
      <c r="B18" s="188"/>
      <c r="C18" s="188"/>
      <c r="D18" s="188"/>
      <c r="E18" s="188"/>
      <c r="F18" s="188"/>
      <c r="G18" s="188"/>
      <c r="H18" s="188"/>
      <c r="I18" s="188"/>
      <c r="J18" s="188"/>
      <c r="K18" s="188"/>
      <c r="L18" s="188"/>
      <c r="M18" s="188"/>
      <c r="N18" s="188"/>
      <c r="O18" s="188"/>
      <c r="P18" s="188"/>
    </row>
    <row r="19" spans="1:16" ht="12.75">
      <c r="A19" s="188" t="s">
        <v>51</v>
      </c>
      <c r="B19" s="188"/>
      <c r="C19" s="188"/>
      <c r="D19" s="188"/>
      <c r="E19" s="188"/>
      <c r="F19" s="188"/>
      <c r="G19" s="188"/>
      <c r="H19" s="188"/>
      <c r="I19" s="188"/>
      <c r="J19" s="188"/>
      <c r="K19" s="188"/>
      <c r="L19" s="188"/>
      <c r="M19" s="188"/>
      <c r="N19" s="188"/>
      <c r="O19" s="188"/>
      <c r="P19" s="188"/>
    </row>
    <row r="20" spans="1:16" ht="13.5" thickBot="1">
      <c r="A20" s="89"/>
      <c r="B20" s="90"/>
      <c r="C20" s="90"/>
      <c r="D20" s="90"/>
      <c r="E20" s="90"/>
      <c r="F20" s="90"/>
      <c r="G20" s="90"/>
      <c r="H20" s="90"/>
      <c r="I20" s="90"/>
      <c r="J20" s="90"/>
      <c r="K20" s="89"/>
      <c r="L20" s="89"/>
      <c r="M20" s="89"/>
      <c r="N20" s="89"/>
      <c r="O20" s="89"/>
      <c r="P20" s="89"/>
    </row>
    <row r="21" spans="1:16" ht="12.75">
      <c r="A21" s="110"/>
      <c r="B21" s="191">
        <v>2012</v>
      </c>
      <c r="C21" s="191"/>
      <c r="D21" s="191"/>
      <c r="E21" s="190">
        <v>2014</v>
      </c>
      <c r="F21" s="191"/>
      <c r="G21" s="191"/>
      <c r="H21" s="190">
        <v>2016</v>
      </c>
      <c r="I21" s="191"/>
      <c r="J21" s="195"/>
      <c r="K21" s="190">
        <v>2018</v>
      </c>
      <c r="L21" s="191"/>
      <c r="M21" s="191"/>
      <c r="N21" s="190">
        <v>2019</v>
      </c>
      <c r="O21" s="191"/>
      <c r="P21" s="191"/>
    </row>
    <row r="22" spans="1:16" ht="12.75">
      <c r="A22" s="111"/>
      <c r="B22" s="112" t="s">
        <v>5</v>
      </c>
      <c r="C22" s="113" t="s">
        <v>6</v>
      </c>
      <c r="D22" s="113" t="s">
        <v>4</v>
      </c>
      <c r="E22" s="112" t="s">
        <v>5</v>
      </c>
      <c r="F22" s="113" t="s">
        <v>6</v>
      </c>
      <c r="G22" s="113" t="s">
        <v>4</v>
      </c>
      <c r="H22" s="112" t="s">
        <v>5</v>
      </c>
      <c r="I22" s="113" t="s">
        <v>6</v>
      </c>
      <c r="J22" s="114" t="s">
        <v>4</v>
      </c>
      <c r="K22" s="112" t="s">
        <v>5</v>
      </c>
      <c r="L22" s="113" t="s">
        <v>6</v>
      </c>
      <c r="M22" s="113" t="s">
        <v>4</v>
      </c>
      <c r="N22" s="112" t="s">
        <v>5</v>
      </c>
      <c r="O22" s="113" t="s">
        <v>6</v>
      </c>
      <c r="P22" s="113" t="s">
        <v>4</v>
      </c>
    </row>
    <row r="23" spans="1:16" ht="12.75">
      <c r="A23" s="115"/>
      <c r="B23" s="116"/>
      <c r="C23" s="117"/>
      <c r="D23" s="117"/>
      <c r="E23" s="116"/>
      <c r="F23" s="117"/>
      <c r="G23" s="117"/>
      <c r="H23" s="116"/>
      <c r="I23" s="117"/>
      <c r="J23" s="118"/>
      <c r="K23" s="116"/>
      <c r="L23" s="117"/>
      <c r="M23" s="117"/>
      <c r="N23" s="116"/>
      <c r="O23" s="117"/>
      <c r="P23" s="117"/>
    </row>
    <row r="24" spans="1:16" ht="12.75">
      <c r="A24" s="119" t="s">
        <v>52</v>
      </c>
      <c r="B24" s="120"/>
      <c r="C24" s="90"/>
      <c r="D24" s="90"/>
      <c r="E24" s="120"/>
      <c r="F24" s="90"/>
      <c r="G24" s="90"/>
      <c r="H24" s="120"/>
      <c r="I24" s="121"/>
      <c r="J24" s="122"/>
      <c r="K24" s="120"/>
      <c r="L24" s="90"/>
      <c r="M24" s="90"/>
      <c r="N24" s="120"/>
      <c r="O24" s="90"/>
      <c r="P24" s="90"/>
    </row>
    <row r="25" spans="1:16" ht="12.75">
      <c r="A25" s="123" t="s">
        <v>53</v>
      </c>
      <c r="B25" s="124">
        <v>2064.5</v>
      </c>
      <c r="C25" s="125">
        <v>595.25</v>
      </c>
      <c r="D25" s="125">
        <v>2659.75</v>
      </c>
      <c r="E25" s="124">
        <v>2162.75</v>
      </c>
      <c r="F25" s="125">
        <v>696.5</v>
      </c>
      <c r="G25" s="125">
        <v>2859.25</v>
      </c>
      <c r="H25" s="124">
        <v>2350.85</v>
      </c>
      <c r="I25" s="126">
        <v>801.35</v>
      </c>
      <c r="J25" s="127">
        <v>3152.2</v>
      </c>
      <c r="K25" s="124">
        <v>2380</v>
      </c>
      <c r="L25" s="125">
        <v>899.5000000000001</v>
      </c>
      <c r="M25" s="125">
        <v>3279.5</v>
      </c>
      <c r="N25" s="124">
        <v>2404.2999999999997</v>
      </c>
      <c r="O25" s="125">
        <v>913.6</v>
      </c>
      <c r="P25" s="125">
        <v>3317.9000000000005</v>
      </c>
    </row>
    <row r="26" spans="1:16" ht="12.75">
      <c r="A26" s="123" t="s">
        <v>54</v>
      </c>
      <c r="B26" s="124">
        <v>826.11</v>
      </c>
      <c r="C26" s="126">
        <v>993.2999999999998</v>
      </c>
      <c r="D26" s="125">
        <v>1819.4099999999999</v>
      </c>
      <c r="E26" s="124">
        <v>792.96</v>
      </c>
      <c r="F26" s="126">
        <v>1065.75</v>
      </c>
      <c r="G26" s="125">
        <v>1858.71</v>
      </c>
      <c r="H26" s="124">
        <v>814.15</v>
      </c>
      <c r="I26" s="126">
        <v>1082.25</v>
      </c>
      <c r="J26" s="127">
        <v>1896.4</v>
      </c>
      <c r="K26" s="124">
        <v>853.05</v>
      </c>
      <c r="L26" s="126">
        <v>1068.15</v>
      </c>
      <c r="M26" s="125">
        <v>1921.2</v>
      </c>
      <c r="N26" s="124">
        <v>877.3499999999999</v>
      </c>
      <c r="O26" s="126">
        <v>1043.75</v>
      </c>
      <c r="P26" s="125">
        <v>1921.1</v>
      </c>
    </row>
    <row r="27" spans="1:16" ht="15.75" customHeight="1">
      <c r="A27" s="128" t="s">
        <v>4</v>
      </c>
      <c r="B27" s="129">
        <v>2890.61</v>
      </c>
      <c r="C27" s="129">
        <v>1588.5499999999997</v>
      </c>
      <c r="D27" s="129">
        <v>4479.16</v>
      </c>
      <c r="E27" s="130">
        <v>2955.71</v>
      </c>
      <c r="F27" s="129">
        <v>1762.25</v>
      </c>
      <c r="G27" s="129">
        <v>4717.96</v>
      </c>
      <c r="H27" s="130">
        <v>3165</v>
      </c>
      <c r="I27" s="129">
        <v>1883.6</v>
      </c>
      <c r="J27" s="131">
        <v>5048.6</v>
      </c>
      <c r="K27" s="130">
        <v>3233.05</v>
      </c>
      <c r="L27" s="129">
        <v>1967.65</v>
      </c>
      <c r="M27" s="129">
        <v>5200.700000000001</v>
      </c>
      <c r="N27" s="130">
        <v>3281.6499999999996</v>
      </c>
      <c r="O27" s="129">
        <v>1957.35</v>
      </c>
      <c r="P27" s="129">
        <v>5239</v>
      </c>
    </row>
    <row r="28" spans="1:16" ht="12.75">
      <c r="A28" s="123"/>
      <c r="B28" s="126"/>
      <c r="C28" s="126"/>
      <c r="D28" s="125"/>
      <c r="E28" s="124"/>
      <c r="F28" s="126"/>
      <c r="G28" s="125"/>
      <c r="H28" s="124"/>
      <c r="I28" s="126"/>
      <c r="J28" s="127"/>
      <c r="K28" s="124"/>
      <c r="L28" s="126"/>
      <c r="M28" s="125"/>
      <c r="N28" s="124"/>
      <c r="O28" s="126"/>
      <c r="P28" s="125"/>
    </row>
    <row r="29" spans="1:16" ht="12.75">
      <c r="A29" s="119" t="s">
        <v>45</v>
      </c>
      <c r="B29" s="126"/>
      <c r="C29" s="126"/>
      <c r="D29" s="125"/>
      <c r="E29" s="124">
        <v>705.05</v>
      </c>
      <c r="F29" s="126">
        <v>393.70000000000005</v>
      </c>
      <c r="G29" s="125">
        <v>1098.75</v>
      </c>
      <c r="H29" s="124">
        <v>503.74999999999994</v>
      </c>
      <c r="I29" s="126">
        <v>283.5</v>
      </c>
      <c r="J29" s="127">
        <v>787.25</v>
      </c>
      <c r="K29" s="124">
        <v>397.2</v>
      </c>
      <c r="L29" s="126">
        <v>244.8</v>
      </c>
      <c r="M29" s="125">
        <v>642</v>
      </c>
      <c r="N29" s="124">
        <v>342.30000000000007</v>
      </c>
      <c r="O29" s="126">
        <v>209</v>
      </c>
      <c r="P29" s="125">
        <v>551.3</v>
      </c>
    </row>
    <row r="30" spans="1:16" ht="25.5">
      <c r="A30" s="132" t="s">
        <v>55</v>
      </c>
      <c r="B30" s="126">
        <v>1851.3</v>
      </c>
      <c r="C30" s="126">
        <v>2287.72</v>
      </c>
      <c r="D30" s="125">
        <v>4139.0199999999995</v>
      </c>
      <c r="E30" s="124">
        <v>1942.7999999999997</v>
      </c>
      <c r="F30" s="126">
        <v>2660.96</v>
      </c>
      <c r="G30" s="125">
        <v>4603.76</v>
      </c>
      <c r="H30" s="124">
        <v>1968.5</v>
      </c>
      <c r="I30" s="126">
        <v>2724.5199999999995</v>
      </c>
      <c r="J30" s="127">
        <v>4693.0199999999995</v>
      </c>
      <c r="K30" s="124">
        <v>2021.5700000000002</v>
      </c>
      <c r="L30" s="126">
        <v>2820.78</v>
      </c>
      <c r="M30" s="125">
        <v>4842.35</v>
      </c>
      <c r="N30" s="124">
        <v>2037.4900000000002</v>
      </c>
      <c r="O30" s="126">
        <v>2910.33</v>
      </c>
      <c r="P30" s="125">
        <v>4947.82</v>
      </c>
    </row>
    <row r="31" spans="1:16" ht="16.5" customHeight="1">
      <c r="A31" s="133" t="s">
        <v>56</v>
      </c>
      <c r="B31" s="130">
        <v>4741.91</v>
      </c>
      <c r="C31" s="129">
        <v>3876.2699999999995</v>
      </c>
      <c r="D31" s="129">
        <v>8618.18</v>
      </c>
      <c r="E31" s="130">
        <v>5603.5599999999995</v>
      </c>
      <c r="F31" s="129">
        <v>4816.91</v>
      </c>
      <c r="G31" s="129">
        <v>10420.470000000001</v>
      </c>
      <c r="H31" s="130">
        <v>5637.25</v>
      </c>
      <c r="I31" s="129">
        <v>4891.619999999999</v>
      </c>
      <c r="J31" s="131">
        <v>10528.869999999999</v>
      </c>
      <c r="K31" s="130">
        <v>5651.82</v>
      </c>
      <c r="L31" s="129">
        <v>5033.2300000000005</v>
      </c>
      <c r="M31" s="129">
        <v>10685.050000000001</v>
      </c>
      <c r="N31" s="130">
        <v>5661.4400000000005</v>
      </c>
      <c r="O31" s="129">
        <v>5076.68</v>
      </c>
      <c r="P31" s="129">
        <v>10738.119999999999</v>
      </c>
    </row>
    <row r="32" spans="1:16" ht="12.75">
      <c r="A32" s="134" t="s">
        <v>57</v>
      </c>
      <c r="B32" s="124"/>
      <c r="C32" s="135"/>
      <c r="D32" s="135"/>
      <c r="E32" s="124"/>
      <c r="F32" s="135"/>
      <c r="G32" s="135"/>
      <c r="H32" s="124"/>
      <c r="I32" s="136"/>
      <c r="J32" s="137"/>
      <c r="K32" s="124"/>
      <c r="L32" s="135"/>
      <c r="M32" s="135"/>
      <c r="N32" s="124"/>
      <c r="O32" s="135"/>
      <c r="P32" s="135"/>
    </row>
    <row r="33" spans="1:16" ht="12.75">
      <c r="A33" s="134" t="s">
        <v>58</v>
      </c>
      <c r="B33" s="139">
        <v>120.9</v>
      </c>
      <c r="C33" s="138">
        <v>52.2</v>
      </c>
      <c r="D33" s="138">
        <v>173.10000000000002</v>
      </c>
      <c r="E33" s="139">
        <v>132.10000000000002</v>
      </c>
      <c r="F33" s="138">
        <v>70.17</v>
      </c>
      <c r="G33" s="138">
        <v>202.27000000000004</v>
      </c>
      <c r="H33" s="139">
        <v>132.05</v>
      </c>
      <c r="I33" s="140">
        <v>82.39999999999999</v>
      </c>
      <c r="J33" s="141">
        <v>214.45</v>
      </c>
      <c r="K33" s="139">
        <v>143.85</v>
      </c>
      <c r="L33" s="138">
        <v>92.8</v>
      </c>
      <c r="M33" s="138">
        <v>236.64999999999998</v>
      </c>
      <c r="N33" s="146" t="s">
        <v>59</v>
      </c>
      <c r="O33" s="147" t="s">
        <v>60</v>
      </c>
      <c r="P33" s="147" t="s">
        <v>61</v>
      </c>
    </row>
    <row r="34" spans="1:16" ht="12.75">
      <c r="A34" s="142"/>
      <c r="B34" s="143"/>
      <c r="C34" s="143"/>
      <c r="D34" s="143"/>
      <c r="E34" s="143"/>
      <c r="F34" s="143"/>
      <c r="G34" s="143"/>
      <c r="H34" s="143"/>
      <c r="I34" s="143"/>
      <c r="J34" s="143"/>
      <c r="K34" s="143"/>
      <c r="L34" s="143"/>
      <c r="M34" s="143"/>
      <c r="N34" s="143"/>
      <c r="O34" s="143"/>
      <c r="P34" s="143"/>
    </row>
    <row r="35" spans="1:16" ht="12.75">
      <c r="A35" s="144" t="s">
        <v>62</v>
      </c>
      <c r="B35" s="89"/>
      <c r="C35" s="89"/>
      <c r="D35" s="89"/>
      <c r="E35" s="89"/>
      <c r="F35" s="89"/>
      <c r="G35" s="89"/>
      <c r="H35" s="89"/>
      <c r="I35" s="89"/>
      <c r="J35" s="89"/>
      <c r="K35" s="89"/>
      <c r="L35" s="89"/>
      <c r="M35" s="89"/>
      <c r="N35" s="89"/>
      <c r="O35" s="89"/>
      <c r="P35" s="89"/>
    </row>
    <row r="36" spans="1:16" ht="12.75">
      <c r="A36" s="89" t="s">
        <v>63</v>
      </c>
      <c r="B36" s="89"/>
      <c r="C36" s="89"/>
      <c r="D36" s="89"/>
      <c r="E36" s="89"/>
      <c r="F36" s="89"/>
      <c r="G36" s="89"/>
      <c r="H36" s="89"/>
      <c r="I36" s="89"/>
      <c r="J36" s="89"/>
      <c r="K36" s="89"/>
      <c r="L36" s="89"/>
      <c r="M36" s="89"/>
      <c r="N36" s="89"/>
      <c r="O36" s="89"/>
      <c r="P36" s="89"/>
    </row>
    <row r="37" spans="1:16" ht="12.75">
      <c r="A37" s="89" t="s">
        <v>64</v>
      </c>
      <c r="B37" s="89"/>
      <c r="C37" s="89"/>
      <c r="D37" s="89"/>
      <c r="E37" s="89"/>
      <c r="F37" s="89"/>
      <c r="G37" s="89"/>
      <c r="H37" s="89"/>
      <c r="I37" s="89"/>
      <c r="J37" s="89"/>
      <c r="K37" s="89"/>
      <c r="L37" s="89"/>
      <c r="M37" s="89"/>
      <c r="N37" s="89"/>
      <c r="O37" s="89"/>
      <c r="P37" s="89"/>
    </row>
    <row r="38" spans="1:16" ht="12.75">
      <c r="A38" s="89" t="s">
        <v>65</v>
      </c>
      <c r="B38" s="89"/>
      <c r="C38" s="89"/>
      <c r="D38" s="89"/>
      <c r="E38" s="89"/>
      <c r="F38" s="89"/>
      <c r="G38" s="89"/>
      <c r="H38" s="89"/>
      <c r="I38" s="89"/>
      <c r="J38" s="89"/>
      <c r="K38" s="89"/>
      <c r="L38" s="89"/>
      <c r="M38" s="89"/>
      <c r="N38" s="89"/>
      <c r="O38" s="89"/>
      <c r="P38" s="89"/>
    </row>
    <row r="39" spans="1:16" ht="12.75">
      <c r="A39" s="89" t="s">
        <v>66</v>
      </c>
      <c r="B39" s="89"/>
      <c r="C39" s="89"/>
      <c r="D39" s="89"/>
      <c r="E39" s="89"/>
      <c r="F39" s="89"/>
      <c r="G39" s="89"/>
      <c r="H39" s="89"/>
      <c r="I39" s="89"/>
      <c r="J39" s="89"/>
      <c r="K39" s="89"/>
      <c r="L39" s="89"/>
      <c r="M39" s="89"/>
      <c r="N39" s="89"/>
      <c r="O39" s="89"/>
      <c r="P39" s="89"/>
    </row>
    <row r="40" spans="1:16" ht="12.75">
      <c r="A40" s="89"/>
      <c r="B40" s="89"/>
      <c r="C40" s="89"/>
      <c r="D40" s="89"/>
      <c r="E40" s="89"/>
      <c r="F40" s="89"/>
      <c r="G40" s="89"/>
      <c r="H40" s="89"/>
      <c r="I40" s="89"/>
      <c r="J40" s="89"/>
      <c r="K40" s="89"/>
      <c r="L40" s="89"/>
      <c r="M40" s="89"/>
      <c r="N40" s="89"/>
      <c r="O40" s="89"/>
      <c r="P40" s="89"/>
    </row>
    <row r="41" spans="1:16" ht="12.75">
      <c r="A41" s="145" t="s">
        <v>67</v>
      </c>
      <c r="B41" s="89"/>
      <c r="C41" s="89"/>
      <c r="D41" s="89"/>
      <c r="E41" s="89"/>
      <c r="F41" s="89"/>
      <c r="G41" s="89"/>
      <c r="H41" s="89"/>
      <c r="I41" s="89"/>
      <c r="J41" s="89"/>
      <c r="K41" s="89"/>
      <c r="L41" s="89"/>
      <c r="M41" s="89"/>
      <c r="N41" s="89"/>
      <c r="O41" s="89"/>
      <c r="P41" s="89"/>
    </row>
  </sheetData>
  <sheetProtection/>
  <mergeCells count="13">
    <mergeCell ref="E21:G21"/>
    <mergeCell ref="H21:J21"/>
    <mergeCell ref="K21:M21"/>
    <mergeCell ref="A4:P4"/>
    <mergeCell ref="A2:P2"/>
    <mergeCell ref="A5:P5"/>
    <mergeCell ref="A18:P18"/>
    <mergeCell ref="A19:P19"/>
    <mergeCell ref="N21:P21"/>
    <mergeCell ref="B7:D7"/>
    <mergeCell ref="E7:G7"/>
    <mergeCell ref="K7:M7"/>
    <mergeCell ref="B21:D2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31"/>
  <sheetViews>
    <sheetView workbookViewId="0" topLeftCell="A1">
      <selection activeCell="A53" sqref="A53"/>
    </sheetView>
  </sheetViews>
  <sheetFormatPr defaultColWidth="9.140625" defaultRowHeight="12.75"/>
  <cols>
    <col min="1" max="1" width="12.7109375" style="152" customWidth="1"/>
    <col min="2" max="10" width="9.140625" style="152" customWidth="1"/>
    <col min="11" max="11" width="8.7109375" style="152" customWidth="1"/>
    <col min="12" max="12" width="9.140625" style="152" customWidth="1"/>
    <col min="13" max="13" width="8.57421875" style="152" customWidth="1"/>
    <col min="14" max="16384" width="9.140625" style="152" customWidth="1"/>
  </cols>
  <sheetData>
    <row r="1" spans="1:19" ht="12.75">
      <c r="A1" s="154" t="s">
        <v>30</v>
      </c>
      <c r="B1" s="155"/>
      <c r="C1" s="155"/>
      <c r="D1" s="155"/>
      <c r="E1" s="156"/>
      <c r="F1" s="156"/>
      <c r="G1" s="156"/>
      <c r="H1" s="156"/>
      <c r="I1" s="156"/>
      <c r="J1" s="156"/>
      <c r="K1" s="156"/>
      <c r="L1" s="156"/>
      <c r="M1" s="156"/>
      <c r="N1" s="156"/>
      <c r="O1" s="156"/>
      <c r="P1" s="156"/>
      <c r="Q1" s="156"/>
      <c r="R1" s="156"/>
      <c r="S1" s="156"/>
    </row>
    <row r="2" spans="1:19" ht="12.75">
      <c r="A2" s="202" t="s">
        <v>39</v>
      </c>
      <c r="B2" s="202"/>
      <c r="C2" s="202"/>
      <c r="D2" s="202"/>
      <c r="E2" s="202"/>
      <c r="F2" s="202"/>
      <c r="G2" s="202"/>
      <c r="H2" s="202"/>
      <c r="I2" s="202"/>
      <c r="J2" s="202"/>
      <c r="K2" s="202"/>
      <c r="L2" s="202"/>
      <c r="M2" s="202"/>
      <c r="N2" s="202"/>
      <c r="O2" s="202"/>
      <c r="P2" s="202"/>
      <c r="Q2" s="202"/>
      <c r="R2" s="202"/>
      <c r="S2" s="202"/>
    </row>
    <row r="3" spans="1:19" ht="12.75">
      <c r="A3" s="155"/>
      <c r="B3" s="155"/>
      <c r="C3" s="155"/>
      <c r="D3" s="155"/>
      <c r="E3" s="156"/>
      <c r="F3" s="156"/>
      <c r="G3" s="156"/>
      <c r="H3" s="156"/>
      <c r="I3" s="156"/>
      <c r="J3" s="156"/>
      <c r="K3" s="156"/>
      <c r="L3" s="156"/>
      <c r="M3" s="156"/>
      <c r="N3" s="156"/>
      <c r="O3" s="156"/>
      <c r="P3" s="156"/>
      <c r="Q3" s="156"/>
      <c r="R3" s="156"/>
      <c r="S3" s="156"/>
    </row>
    <row r="4" spans="1:19" ht="12.75">
      <c r="A4" s="203" t="s">
        <v>40</v>
      </c>
      <c r="B4" s="203"/>
      <c r="C4" s="203"/>
      <c r="D4" s="203"/>
      <c r="E4" s="203"/>
      <c r="F4" s="203"/>
      <c r="G4" s="203"/>
      <c r="H4" s="203"/>
      <c r="I4" s="203"/>
      <c r="J4" s="203"/>
      <c r="K4" s="203"/>
      <c r="L4" s="203"/>
      <c r="M4" s="203"/>
      <c r="N4" s="203"/>
      <c r="O4" s="203"/>
      <c r="P4" s="203"/>
      <c r="Q4" s="203"/>
      <c r="R4" s="203"/>
      <c r="S4" s="203"/>
    </row>
    <row r="5" spans="1:19" ht="12.75">
      <c r="A5" s="157"/>
      <c r="B5" s="157"/>
      <c r="C5" s="157"/>
      <c r="D5" s="157"/>
      <c r="E5" s="153"/>
      <c r="F5" s="153"/>
      <c r="G5" s="153"/>
      <c r="H5" s="153"/>
      <c r="I5" s="153"/>
      <c r="J5" s="153"/>
      <c r="K5" s="153"/>
      <c r="L5" s="153"/>
      <c r="M5" s="153"/>
      <c r="N5" s="153"/>
      <c r="O5" s="153"/>
      <c r="P5" s="153"/>
      <c r="Q5" s="153"/>
      <c r="R5" s="153"/>
      <c r="S5" s="153"/>
    </row>
    <row r="6" spans="1:19" ht="12.75">
      <c r="A6" s="202" t="s">
        <v>73</v>
      </c>
      <c r="B6" s="202"/>
      <c r="C6" s="202"/>
      <c r="D6" s="202"/>
      <c r="E6" s="202"/>
      <c r="F6" s="202"/>
      <c r="G6" s="202"/>
      <c r="H6" s="202"/>
      <c r="I6" s="202"/>
      <c r="J6" s="202"/>
      <c r="K6" s="202"/>
      <c r="L6" s="202"/>
      <c r="M6" s="202"/>
      <c r="N6" s="202"/>
      <c r="O6" s="202"/>
      <c r="P6" s="202"/>
      <c r="Q6" s="202"/>
      <c r="R6" s="202"/>
      <c r="S6" s="202"/>
    </row>
    <row r="7" spans="1:19" ht="13.5" thickBot="1">
      <c r="A7" s="156"/>
      <c r="B7" s="158"/>
      <c r="C7" s="158"/>
      <c r="D7" s="158"/>
      <c r="E7" s="153"/>
      <c r="F7" s="153"/>
      <c r="G7" s="153"/>
      <c r="H7" s="153"/>
      <c r="I7" s="153"/>
      <c r="J7" s="153"/>
      <c r="K7" s="153"/>
      <c r="L7" s="153"/>
      <c r="M7" s="153"/>
      <c r="N7" s="153"/>
      <c r="O7" s="153"/>
      <c r="P7" s="153"/>
      <c r="Q7" s="153"/>
      <c r="R7" s="153"/>
      <c r="S7" s="153"/>
    </row>
    <row r="8" spans="1:19" ht="12.75">
      <c r="A8" s="159"/>
      <c r="B8" s="160" t="s">
        <v>74</v>
      </c>
      <c r="C8" s="161"/>
      <c r="D8" s="162"/>
      <c r="E8" s="161" t="s">
        <v>75</v>
      </c>
      <c r="F8" s="161"/>
      <c r="G8" s="161"/>
      <c r="H8" s="196" t="s">
        <v>76</v>
      </c>
      <c r="I8" s="197"/>
      <c r="J8" s="198"/>
      <c r="K8" s="204" t="s">
        <v>45</v>
      </c>
      <c r="L8" s="205"/>
      <c r="M8" s="206"/>
      <c r="N8" s="161" t="s">
        <v>4</v>
      </c>
      <c r="O8" s="161"/>
      <c r="P8" s="161"/>
      <c r="Q8" s="160" t="s">
        <v>77</v>
      </c>
      <c r="R8" s="161"/>
      <c r="S8" s="161"/>
    </row>
    <row r="9" spans="1:19" ht="12.75">
      <c r="A9" s="153"/>
      <c r="B9" s="163" t="s">
        <v>80</v>
      </c>
      <c r="C9" s="164"/>
      <c r="D9" s="165"/>
      <c r="E9" s="164" t="s">
        <v>78</v>
      </c>
      <c r="F9" s="164"/>
      <c r="G9" s="164"/>
      <c r="H9" s="199"/>
      <c r="I9" s="200"/>
      <c r="J9" s="201"/>
      <c r="K9" s="207"/>
      <c r="L9" s="208"/>
      <c r="M9" s="209"/>
      <c r="N9" s="166"/>
      <c r="O9" s="166"/>
      <c r="P9" s="166"/>
      <c r="Q9" s="163" t="s">
        <v>79</v>
      </c>
      <c r="R9" s="164"/>
      <c r="S9" s="164"/>
    </row>
    <row r="10" spans="1:19" ht="12.75">
      <c r="A10" s="153"/>
      <c r="B10" s="163"/>
      <c r="C10" s="164"/>
      <c r="D10" s="165"/>
      <c r="E10" s="164"/>
      <c r="F10" s="164"/>
      <c r="G10" s="164"/>
      <c r="H10" s="167"/>
      <c r="I10" s="168"/>
      <c r="J10" s="169"/>
      <c r="K10" s="164"/>
      <c r="L10" s="164"/>
      <c r="M10" s="165"/>
      <c r="N10" s="166"/>
      <c r="O10" s="166"/>
      <c r="P10" s="166"/>
      <c r="Q10" s="167" t="s">
        <v>87</v>
      </c>
      <c r="R10" s="168"/>
      <c r="S10" s="168"/>
    </row>
    <row r="11" spans="1:19" ht="12.75">
      <c r="A11" s="170"/>
      <c r="B11" s="171" t="s">
        <v>5</v>
      </c>
      <c r="C11" s="172" t="s">
        <v>6</v>
      </c>
      <c r="D11" s="173" t="s">
        <v>4</v>
      </c>
      <c r="E11" s="172" t="s">
        <v>5</v>
      </c>
      <c r="F11" s="172" t="s">
        <v>6</v>
      </c>
      <c r="G11" s="172" t="s">
        <v>4</v>
      </c>
      <c r="H11" s="171" t="s">
        <v>5</v>
      </c>
      <c r="I11" s="172" t="s">
        <v>6</v>
      </c>
      <c r="J11" s="173" t="s">
        <v>4</v>
      </c>
      <c r="K11" s="171" t="s">
        <v>5</v>
      </c>
      <c r="L11" s="172" t="s">
        <v>6</v>
      </c>
      <c r="M11" s="173" t="s">
        <v>4</v>
      </c>
      <c r="N11" s="172" t="s">
        <v>5</v>
      </c>
      <c r="O11" s="172" t="s">
        <v>6</v>
      </c>
      <c r="P11" s="172" t="s">
        <v>4</v>
      </c>
      <c r="Q11" s="171" t="s">
        <v>5</v>
      </c>
      <c r="R11" s="172" t="s">
        <v>6</v>
      </c>
      <c r="S11" s="172" t="s">
        <v>4</v>
      </c>
    </row>
    <row r="12" spans="1:19" ht="12.75">
      <c r="A12" s="174"/>
      <c r="B12" s="175"/>
      <c r="C12" s="176"/>
      <c r="D12" s="177"/>
      <c r="E12" s="176"/>
      <c r="F12" s="176"/>
      <c r="G12" s="176"/>
      <c r="H12" s="175"/>
      <c r="I12" s="176"/>
      <c r="J12" s="177"/>
      <c r="K12" s="176"/>
      <c r="L12" s="176"/>
      <c r="M12" s="177"/>
      <c r="N12" s="176"/>
      <c r="O12" s="176"/>
      <c r="P12" s="176"/>
      <c r="Q12" s="175"/>
      <c r="R12" s="176"/>
      <c r="S12" s="176"/>
    </row>
    <row r="13" spans="1:19" ht="12.75">
      <c r="A13" s="155" t="s">
        <v>81</v>
      </c>
      <c r="B13" s="178">
        <v>39</v>
      </c>
      <c r="C13" s="179">
        <v>25</v>
      </c>
      <c r="D13" s="180">
        <v>64</v>
      </c>
      <c r="E13" s="179">
        <v>565</v>
      </c>
      <c r="F13" s="179">
        <v>748</v>
      </c>
      <c r="G13" s="179">
        <v>1313</v>
      </c>
      <c r="H13" s="178">
        <v>95</v>
      </c>
      <c r="I13" s="179">
        <v>221</v>
      </c>
      <c r="J13" s="180">
        <v>316</v>
      </c>
      <c r="K13" s="179">
        <v>1</v>
      </c>
      <c r="L13" s="179" t="s">
        <v>89</v>
      </c>
      <c r="M13" s="180">
        <v>1</v>
      </c>
      <c r="N13" s="179">
        <v>700</v>
      </c>
      <c r="O13" s="179">
        <v>994</v>
      </c>
      <c r="P13" s="179">
        <v>1694</v>
      </c>
      <c r="Q13" s="178" t="s">
        <v>90</v>
      </c>
      <c r="R13" s="179">
        <v>1</v>
      </c>
      <c r="S13" s="179">
        <v>1</v>
      </c>
    </row>
    <row r="14" spans="1:19" ht="12.75">
      <c r="A14" s="155" t="s">
        <v>16</v>
      </c>
      <c r="B14" s="178">
        <v>210</v>
      </c>
      <c r="C14" s="179">
        <v>124</v>
      </c>
      <c r="D14" s="180">
        <v>334</v>
      </c>
      <c r="E14" s="179">
        <v>358</v>
      </c>
      <c r="F14" s="179">
        <v>409</v>
      </c>
      <c r="G14" s="179">
        <v>767</v>
      </c>
      <c r="H14" s="178">
        <v>193</v>
      </c>
      <c r="I14" s="179">
        <v>383</v>
      </c>
      <c r="J14" s="180">
        <v>576</v>
      </c>
      <c r="K14" s="179">
        <v>7</v>
      </c>
      <c r="L14" s="179">
        <v>11</v>
      </c>
      <c r="M14" s="180">
        <v>18</v>
      </c>
      <c r="N14" s="179">
        <v>768</v>
      </c>
      <c r="O14" s="179">
        <v>927</v>
      </c>
      <c r="P14" s="179">
        <v>1695</v>
      </c>
      <c r="Q14" s="178" t="s">
        <v>90</v>
      </c>
      <c r="R14" s="179" t="s">
        <v>89</v>
      </c>
      <c r="S14" s="179" t="s">
        <v>90</v>
      </c>
    </row>
    <row r="15" spans="1:19" ht="12.75">
      <c r="A15" s="155" t="s">
        <v>17</v>
      </c>
      <c r="B15" s="178">
        <v>543</v>
      </c>
      <c r="C15" s="179">
        <v>298</v>
      </c>
      <c r="D15" s="180">
        <v>841</v>
      </c>
      <c r="E15" s="179">
        <v>205</v>
      </c>
      <c r="F15" s="179">
        <v>223</v>
      </c>
      <c r="G15" s="179">
        <v>428</v>
      </c>
      <c r="H15" s="178">
        <v>330</v>
      </c>
      <c r="I15" s="179">
        <v>532</v>
      </c>
      <c r="J15" s="180">
        <v>862</v>
      </c>
      <c r="K15" s="179">
        <v>25</v>
      </c>
      <c r="L15" s="179">
        <v>30</v>
      </c>
      <c r="M15" s="180">
        <v>55</v>
      </c>
      <c r="N15" s="179">
        <v>1103</v>
      </c>
      <c r="O15" s="179">
        <v>1083</v>
      </c>
      <c r="P15" s="179">
        <v>2186</v>
      </c>
      <c r="Q15" s="178">
        <v>7</v>
      </c>
      <c r="R15" s="179">
        <v>3</v>
      </c>
      <c r="S15" s="179">
        <v>10</v>
      </c>
    </row>
    <row r="16" spans="1:19" ht="12.75">
      <c r="A16" s="155" t="s">
        <v>18</v>
      </c>
      <c r="B16" s="178">
        <v>791</v>
      </c>
      <c r="C16" s="179">
        <v>342</v>
      </c>
      <c r="D16" s="180">
        <v>1133</v>
      </c>
      <c r="E16" s="179">
        <v>136</v>
      </c>
      <c r="F16" s="179">
        <v>139</v>
      </c>
      <c r="G16" s="179">
        <v>275</v>
      </c>
      <c r="H16" s="178">
        <v>358</v>
      </c>
      <c r="I16" s="179">
        <v>602</v>
      </c>
      <c r="J16" s="180">
        <v>960</v>
      </c>
      <c r="K16" s="179">
        <v>57</v>
      </c>
      <c r="L16" s="179">
        <v>38</v>
      </c>
      <c r="M16" s="180">
        <v>95</v>
      </c>
      <c r="N16" s="179">
        <v>1342</v>
      </c>
      <c r="O16" s="179">
        <v>1121</v>
      </c>
      <c r="P16" s="179">
        <v>2463</v>
      </c>
      <c r="Q16" s="178">
        <v>21</v>
      </c>
      <c r="R16" s="179">
        <v>16</v>
      </c>
      <c r="S16" s="179">
        <v>37</v>
      </c>
    </row>
    <row r="17" spans="1:19" ht="12.75">
      <c r="A17" s="155" t="s">
        <v>19</v>
      </c>
      <c r="B17" s="178">
        <v>628</v>
      </c>
      <c r="C17" s="179">
        <v>344</v>
      </c>
      <c r="D17" s="180">
        <v>972</v>
      </c>
      <c r="E17" s="179">
        <v>75</v>
      </c>
      <c r="F17" s="179">
        <v>91</v>
      </c>
      <c r="G17" s="179">
        <v>166</v>
      </c>
      <c r="H17" s="178">
        <v>362</v>
      </c>
      <c r="I17" s="179">
        <v>589</v>
      </c>
      <c r="J17" s="180">
        <v>951</v>
      </c>
      <c r="K17" s="179">
        <v>51</v>
      </c>
      <c r="L17" s="179">
        <v>39</v>
      </c>
      <c r="M17" s="180">
        <v>90</v>
      </c>
      <c r="N17" s="179">
        <v>1116</v>
      </c>
      <c r="O17" s="179">
        <v>1063</v>
      </c>
      <c r="P17" s="179">
        <v>2179</v>
      </c>
      <c r="Q17" s="178">
        <v>33</v>
      </c>
      <c r="R17" s="179">
        <v>28</v>
      </c>
      <c r="S17" s="179">
        <v>61</v>
      </c>
    </row>
    <row r="18" spans="1:19" ht="12.75">
      <c r="A18" s="155" t="s">
        <v>20</v>
      </c>
      <c r="B18" s="178">
        <v>632</v>
      </c>
      <c r="C18" s="179">
        <v>245</v>
      </c>
      <c r="D18" s="180">
        <v>877</v>
      </c>
      <c r="E18" s="179">
        <v>64</v>
      </c>
      <c r="F18" s="179">
        <v>61</v>
      </c>
      <c r="G18" s="179">
        <v>125</v>
      </c>
      <c r="H18" s="178">
        <v>365</v>
      </c>
      <c r="I18" s="179">
        <v>508</v>
      </c>
      <c r="J18" s="180">
        <v>873</v>
      </c>
      <c r="K18" s="179">
        <v>74</v>
      </c>
      <c r="L18" s="179">
        <v>48</v>
      </c>
      <c r="M18" s="180">
        <v>122</v>
      </c>
      <c r="N18" s="179">
        <v>1135</v>
      </c>
      <c r="O18" s="179">
        <v>862</v>
      </c>
      <c r="P18" s="179">
        <v>1997</v>
      </c>
      <c r="Q18" s="178">
        <v>38</v>
      </c>
      <c r="R18" s="179">
        <v>33</v>
      </c>
      <c r="S18" s="179">
        <v>71</v>
      </c>
    </row>
    <row r="19" spans="1:19" ht="12.75">
      <c r="A19" s="155" t="s">
        <v>21</v>
      </c>
      <c r="B19" s="178">
        <v>677</v>
      </c>
      <c r="C19" s="179">
        <v>182</v>
      </c>
      <c r="D19" s="180">
        <v>859</v>
      </c>
      <c r="E19" s="179">
        <v>60</v>
      </c>
      <c r="F19" s="179">
        <v>34</v>
      </c>
      <c r="G19" s="179">
        <v>94</v>
      </c>
      <c r="H19" s="178">
        <v>358</v>
      </c>
      <c r="I19" s="179">
        <v>458</v>
      </c>
      <c r="J19" s="180">
        <v>816</v>
      </c>
      <c r="K19" s="179">
        <v>147</v>
      </c>
      <c r="L19" s="179">
        <v>96</v>
      </c>
      <c r="M19" s="180">
        <v>243</v>
      </c>
      <c r="N19" s="179">
        <v>1242</v>
      </c>
      <c r="O19" s="179">
        <v>770</v>
      </c>
      <c r="P19" s="179">
        <v>2012</v>
      </c>
      <c r="Q19" s="178">
        <v>38</v>
      </c>
      <c r="R19" s="179">
        <v>21</v>
      </c>
      <c r="S19" s="179">
        <v>59</v>
      </c>
    </row>
    <row r="20" spans="1:19" ht="12.75">
      <c r="A20" s="155" t="s">
        <v>82</v>
      </c>
      <c r="B20" s="178">
        <v>584</v>
      </c>
      <c r="C20" s="179">
        <v>103</v>
      </c>
      <c r="D20" s="180">
        <v>687</v>
      </c>
      <c r="E20" s="179">
        <v>37</v>
      </c>
      <c r="F20" s="179">
        <v>15</v>
      </c>
      <c r="G20" s="179">
        <v>52</v>
      </c>
      <c r="H20" s="178">
        <v>163</v>
      </c>
      <c r="I20" s="179">
        <v>240</v>
      </c>
      <c r="J20" s="180">
        <v>403</v>
      </c>
      <c r="K20" s="179">
        <v>130</v>
      </c>
      <c r="L20" s="179">
        <v>35</v>
      </c>
      <c r="M20" s="180">
        <v>165</v>
      </c>
      <c r="N20" s="179">
        <v>914</v>
      </c>
      <c r="O20" s="179">
        <v>393</v>
      </c>
      <c r="P20" s="179">
        <v>1307</v>
      </c>
      <c r="Q20" s="178">
        <v>20</v>
      </c>
      <c r="R20" s="179">
        <v>6</v>
      </c>
      <c r="S20" s="179">
        <v>26</v>
      </c>
    </row>
    <row r="21" spans="1:19" ht="12.75">
      <c r="A21" s="155" t="s">
        <v>83</v>
      </c>
      <c r="B21" s="178">
        <v>99</v>
      </c>
      <c r="C21" s="179">
        <v>16</v>
      </c>
      <c r="D21" s="180">
        <v>115</v>
      </c>
      <c r="E21" s="179">
        <v>5</v>
      </c>
      <c r="F21" s="179" t="s">
        <v>89</v>
      </c>
      <c r="G21" s="179">
        <v>5</v>
      </c>
      <c r="H21" s="178">
        <v>4</v>
      </c>
      <c r="I21" s="179" t="s">
        <v>89</v>
      </c>
      <c r="J21" s="180">
        <v>4</v>
      </c>
      <c r="K21" s="179">
        <v>1</v>
      </c>
      <c r="L21" s="179">
        <v>1</v>
      </c>
      <c r="M21" s="180">
        <v>2</v>
      </c>
      <c r="N21" s="179">
        <v>109</v>
      </c>
      <c r="O21" s="179">
        <v>17</v>
      </c>
      <c r="P21" s="179">
        <v>126</v>
      </c>
      <c r="Q21" s="178">
        <v>1</v>
      </c>
      <c r="R21" s="179" t="s">
        <v>89</v>
      </c>
      <c r="S21" s="179">
        <v>1</v>
      </c>
    </row>
    <row r="22" spans="1:19" ht="15" customHeight="1">
      <c r="A22" s="181" t="s">
        <v>4</v>
      </c>
      <c r="B22" s="182">
        <f aca="true" t="shared" si="0" ref="B22:S22">SUM(B13:B21)</f>
        <v>4203</v>
      </c>
      <c r="C22" s="183">
        <f t="shared" si="0"/>
        <v>1679</v>
      </c>
      <c r="D22" s="184">
        <f t="shared" si="0"/>
        <v>5882</v>
      </c>
      <c r="E22" s="183">
        <f t="shared" si="0"/>
        <v>1505</v>
      </c>
      <c r="F22" s="183">
        <f t="shared" si="0"/>
        <v>1720</v>
      </c>
      <c r="G22" s="184">
        <f t="shared" si="0"/>
        <v>3225</v>
      </c>
      <c r="H22" s="183">
        <f t="shared" si="0"/>
        <v>2228</v>
      </c>
      <c r="I22" s="183">
        <f t="shared" si="0"/>
        <v>3533</v>
      </c>
      <c r="J22" s="184">
        <f t="shared" si="0"/>
        <v>5761</v>
      </c>
      <c r="K22" s="183">
        <f t="shared" si="0"/>
        <v>493</v>
      </c>
      <c r="L22" s="183">
        <f t="shared" si="0"/>
        <v>298</v>
      </c>
      <c r="M22" s="184">
        <f t="shared" si="0"/>
        <v>791</v>
      </c>
      <c r="N22" s="183">
        <f t="shared" si="0"/>
        <v>8429</v>
      </c>
      <c r="O22" s="183">
        <f t="shared" si="0"/>
        <v>7230</v>
      </c>
      <c r="P22" s="184">
        <f t="shared" si="0"/>
        <v>15659</v>
      </c>
      <c r="Q22" s="183">
        <f t="shared" si="0"/>
        <v>158</v>
      </c>
      <c r="R22" s="183">
        <f t="shared" si="0"/>
        <v>108</v>
      </c>
      <c r="S22" s="183">
        <f t="shared" si="0"/>
        <v>266</v>
      </c>
    </row>
    <row r="23" spans="1:19" ht="12.75">
      <c r="A23" s="153"/>
      <c r="B23" s="153"/>
      <c r="C23" s="153"/>
      <c r="D23" s="153"/>
      <c r="E23" s="153"/>
      <c r="F23" s="153"/>
      <c r="G23" s="153"/>
      <c r="H23" s="153"/>
      <c r="I23" s="153"/>
      <c r="J23" s="153"/>
      <c r="K23" s="153"/>
      <c r="L23" s="153"/>
      <c r="M23" s="153"/>
      <c r="N23" s="153"/>
      <c r="O23" s="153"/>
      <c r="P23" s="153"/>
      <c r="Q23" s="153"/>
      <c r="R23" s="153"/>
      <c r="S23" s="153"/>
    </row>
    <row r="24" spans="1:19" ht="12.75">
      <c r="A24" s="155" t="s">
        <v>88</v>
      </c>
      <c r="B24" s="156"/>
      <c r="C24" s="156"/>
      <c r="D24" s="156"/>
      <c r="E24" s="156"/>
      <c r="F24" s="156"/>
      <c r="G24" s="156"/>
      <c r="H24" s="156"/>
      <c r="I24" s="156"/>
      <c r="J24" s="156"/>
      <c r="K24" s="156"/>
      <c r="L24" s="156"/>
      <c r="M24" s="156"/>
      <c r="N24" s="156"/>
      <c r="O24" s="156"/>
      <c r="P24" s="156"/>
      <c r="Q24" s="156"/>
      <c r="R24" s="156"/>
      <c r="S24" s="156"/>
    </row>
    <row r="25" spans="1:19" ht="12.75">
      <c r="A25" s="153" t="s">
        <v>63</v>
      </c>
      <c r="B25" s="153"/>
      <c r="C25" s="153"/>
      <c r="D25" s="153"/>
      <c r="E25" s="153"/>
      <c r="F25" s="153"/>
      <c r="G25" s="153"/>
      <c r="H25" s="153"/>
      <c r="I25" s="153"/>
      <c r="J25" s="153"/>
      <c r="K25" s="153"/>
      <c r="L25" s="153"/>
      <c r="M25" s="153"/>
      <c r="N25" s="153"/>
      <c r="O25" s="153"/>
      <c r="P25" s="153"/>
      <c r="Q25" s="153"/>
      <c r="R25" s="153"/>
      <c r="S25" s="153"/>
    </row>
    <row r="26" spans="1:19" ht="12.75">
      <c r="A26" s="153" t="s">
        <v>84</v>
      </c>
      <c r="B26" s="153"/>
      <c r="C26" s="153"/>
      <c r="D26" s="153"/>
      <c r="E26" s="153"/>
      <c r="F26" s="153"/>
      <c r="G26" s="153"/>
      <c r="H26" s="153"/>
      <c r="I26" s="153"/>
      <c r="J26" s="153"/>
      <c r="K26" s="153"/>
      <c r="L26" s="153"/>
      <c r="M26" s="153"/>
      <c r="N26" s="153"/>
      <c r="O26" s="153"/>
      <c r="P26" s="153"/>
      <c r="Q26" s="153"/>
      <c r="R26" s="153"/>
      <c r="S26" s="153"/>
    </row>
    <row r="27" spans="1:19" ht="12.75">
      <c r="A27" s="153" t="s">
        <v>85</v>
      </c>
      <c r="B27" s="153"/>
      <c r="C27" s="153"/>
      <c r="D27" s="153"/>
      <c r="E27" s="153"/>
      <c r="F27" s="153"/>
      <c r="G27" s="153"/>
      <c r="H27" s="153"/>
      <c r="I27" s="153"/>
      <c r="J27" s="153"/>
      <c r="K27" s="153"/>
      <c r="L27" s="153"/>
      <c r="M27" s="153"/>
      <c r="N27" s="153"/>
      <c r="O27" s="153"/>
      <c r="P27" s="153"/>
      <c r="Q27" s="153"/>
      <c r="R27" s="153"/>
      <c r="S27" s="153"/>
    </row>
    <row r="28" spans="1:19" ht="12.75">
      <c r="A28" s="153" t="s">
        <v>86</v>
      </c>
      <c r="B28" s="153"/>
      <c r="C28" s="153"/>
      <c r="D28" s="153"/>
      <c r="E28" s="153"/>
      <c r="F28" s="153"/>
      <c r="G28" s="153"/>
      <c r="H28" s="153"/>
      <c r="I28" s="153"/>
      <c r="J28" s="153"/>
      <c r="K28" s="153"/>
      <c r="L28" s="153"/>
      <c r="M28" s="153"/>
      <c r="N28" s="153"/>
      <c r="O28" s="153"/>
      <c r="P28" s="153"/>
      <c r="Q28" s="153"/>
      <c r="R28" s="153"/>
      <c r="S28" s="153"/>
    </row>
    <row r="29" spans="1:19" ht="12.75">
      <c r="A29" s="156" t="s">
        <v>66</v>
      </c>
      <c r="B29" s="153"/>
      <c r="C29" s="153"/>
      <c r="D29" s="153"/>
      <c r="E29" s="153"/>
      <c r="F29" s="153"/>
      <c r="G29" s="153"/>
      <c r="H29" s="153"/>
      <c r="I29" s="153"/>
      <c r="J29" s="153"/>
      <c r="K29" s="153"/>
      <c r="L29" s="153"/>
      <c r="M29" s="153"/>
      <c r="N29" s="153"/>
      <c r="O29" s="153"/>
      <c r="P29" s="153"/>
      <c r="Q29" s="153"/>
      <c r="R29" s="153"/>
      <c r="S29" s="153"/>
    </row>
    <row r="30" spans="1:19" ht="12.75">
      <c r="A30" s="156"/>
      <c r="B30" s="153"/>
      <c r="C30" s="153"/>
      <c r="D30" s="153"/>
      <c r="E30" s="153"/>
      <c r="F30" s="153"/>
      <c r="G30" s="153"/>
      <c r="H30" s="153"/>
      <c r="I30" s="153"/>
      <c r="J30" s="153"/>
      <c r="K30" s="153"/>
      <c r="L30" s="153"/>
      <c r="M30" s="153"/>
      <c r="N30" s="153"/>
      <c r="O30" s="153"/>
      <c r="P30" s="153"/>
      <c r="Q30" s="153"/>
      <c r="R30" s="153"/>
      <c r="S30" s="153"/>
    </row>
    <row r="31" spans="1:19" ht="12.75">
      <c r="A31" s="185" t="s">
        <v>67</v>
      </c>
      <c r="B31" s="153"/>
      <c r="C31" s="153"/>
      <c r="D31" s="153"/>
      <c r="E31" s="153"/>
      <c r="F31" s="153"/>
      <c r="G31" s="153"/>
      <c r="H31" s="153"/>
      <c r="I31" s="153"/>
      <c r="J31" s="153"/>
      <c r="K31" s="153"/>
      <c r="L31" s="153"/>
      <c r="M31" s="153"/>
      <c r="N31" s="153"/>
      <c r="O31" s="153"/>
      <c r="P31" s="153"/>
      <c r="Q31" s="153"/>
      <c r="R31" s="153"/>
      <c r="S31" s="153"/>
    </row>
  </sheetData>
  <sheetProtection/>
  <mergeCells count="5">
    <mergeCell ref="H8:J9"/>
    <mergeCell ref="A2:S2"/>
    <mergeCell ref="A4:S4"/>
    <mergeCell ref="A6:S6"/>
    <mergeCell ref="K8:M9"/>
  </mergeCells>
  <printOptions gridLines="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Vermeulen, Geert</cp:lastModifiedBy>
  <cp:lastPrinted>2020-01-17T15:35:21Z</cp:lastPrinted>
  <dcterms:created xsi:type="dcterms:W3CDTF">1999-11-09T10:41:36Z</dcterms:created>
  <dcterms:modified xsi:type="dcterms:W3CDTF">2020-10-23T08:45:45Z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0x0101003469F0671AEE1641A22D649C188EA117</vt:lpwstr>
  </property>
</Properties>
</file>