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685" tabRatio="788"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SV_LA_Belg_NBelg" sheetId="9" r:id="rId9"/>
    <sheet name="8_SES_ZBL_LA_geslacht" sheetId="10" r:id="rId10"/>
    <sheet name="9_SES_ZBL_LA_Belg_NBelg" sheetId="11" r:id="rId11"/>
  </sheets>
  <definedNames>
    <definedName name="_xlnm.Print_Area" localSheetId="0">'INHOUD'!$A$1:$O$20</definedName>
    <definedName name="_xlnm.Print_Area" localSheetId="1">'TOELICHTING'!$A$1:$M$39</definedName>
  </definedNames>
  <calcPr fullCalcOnLoad="1"/>
</workbook>
</file>

<file path=xl/sharedStrings.xml><?xml version="1.0" encoding="utf-8"?>
<sst xmlns="http://schemas.openxmlformats.org/spreadsheetml/2006/main" count="846" uniqueCount="102">
  <si>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</si>
  <si>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</si>
  <si>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</si>
  <si>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</si>
  <si>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</si>
  <si>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</si>
  <si>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</si>
  <si>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</si>
  <si>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</si>
  <si>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</si>
  <si>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</si>
  <si>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</si>
  <si>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</si>
  <si>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</si>
  <si>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</si>
  <si>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</si>
  <si>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</si>
  <si>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</si>
  <si>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</si>
  <si>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</si>
  <si>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</si>
  <si>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</si>
  <si>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</si>
  <si>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</si>
  <si>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</si>
  <si>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</si>
  <si>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</si>
  <si>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</si>
  <si>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</si>
  <si>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</si>
  <si>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</si>
  <si>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</si>
  <si>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</si>
  <si>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</si>
  <si>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</si>
  <si>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</si>
  <si>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</si>
  <si>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</si>
  <si>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</si>
  <si>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</si>
  <si>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</si>
  <si>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</si>
  <si>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</si>
  <si>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</si>
  <si>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</si>
  <si>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</si>
  <si>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</si>
  <si>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</si>
  <si>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</si>
  <si>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</si>
  <si>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</si>
  <si>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</si>
  <si>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</si>
  <si>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</si>
  <si>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</si>
  <si>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</si>
  <si>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</si>
  <si>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</si>
  <si>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</si>
  <si>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</si>
  <si>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</si>
  <si>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</si>
  <si>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</si>
  <si>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</si>
  <si>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</si>
  <si>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</si>
  <si>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</si>
  <si>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</si>
  <si>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</si>
  <si>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</si>
  <si>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</si>
  <si>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</si>
  <si>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</si>
  <si>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</si>
  <si>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</si>
  <si>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</si>
  <si>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</si>
  <si>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</si>
  <si>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</si>
  <si>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</si>
  <si>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</si>
  <si>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 xml:space="preserve">  2014-2015</t>
  </si>
  <si>
    <t xml:space="preserve">  2015-2016</t>
  </si>
  <si>
    <t>7_SES_SV_LA_Belg_NBelg</t>
  </si>
  <si>
    <t>8_SES_ZBL_LA_geslacht</t>
  </si>
  <si>
    <t>AANTAL LEERLINGEN DAT AANTIKT OP DE LEERLINGENKENMERKEN</t>
  </si>
  <si>
    <t>Schoolse vorderingen van leerlingen in het gewoon lager onderwijs die aantikken op een combinatie van leerlingenkenmerken , naar geslacht - aantallen</t>
  </si>
  <si>
    <t>Schoolse vorderingen van leerlingen in het gewoon lager onderwijs die aantikken op een combinatie van leerlingenkenmerken , naar geslacht - procentueel</t>
  </si>
  <si>
    <t>Schoolse vorderingen van leerlingen in het gewoon lager onderwijs die aantikken op een combinatie van leerlingenkenmerken, naar Belg/niet-Belg - procentueel</t>
  </si>
  <si>
    <t>Schoolse vorderingen van leerlingen in het gewoon lager onderwijs die aantikken op een combinatie van leerlingenkenmerken, naar Belg/niet-Belg - aantallen</t>
  </si>
  <si>
    <t>Zittenblijven van leerlingen in het gewoon lager onderwijs die aantikken op een combinatie van leerlingenkenmerken, naar geslacht- aantallen</t>
  </si>
  <si>
    <t>Zittenblijven van leerlingen in het gewoon lager onderwijs die aantikken op een combinatie van leerlingenkenmerken, naar geslacht- procentueel</t>
  </si>
  <si>
    <t>Zittenblijven van leerlingen in het gewoon lager onderwijs die aantikken op een combinatie van leerlingenkenmerken, naar Belg/niet-Belg - aantallen</t>
  </si>
  <si>
    <t>Zittenblijven van leerlingen in het gewoon lager onderwijs die aantikken op een combinatie van leerlingenkenmerken, naar Belg/niet-Belg - procentueel</t>
  </si>
  <si>
    <t>LEERLINGENKENMERKEN BASISONDERWIJS</t>
  </si>
  <si>
    <t xml:space="preserve">  2016-2017</t>
  </si>
  <si>
    <t xml:space="preserve">  2017-2018</t>
  </si>
  <si>
    <t>-</t>
  </si>
  <si>
    <t>Data schooljaar 2018-2019</t>
  </si>
  <si>
    <t>Totale leerlingen-           populatie 2018-2019</t>
  </si>
  <si>
    <t>Totale leerlingen-                        populatie 2018-2019</t>
  </si>
  <si>
    <t xml:space="preserve">  2018-2019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</si>
</sst>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s>
  <fonts count="58">
    <font>
      <sz val="11"/>
      <color theme="1"/>
      <name val="Calibri"/>
      <family val="2"/>
    </font>
    <font>
      <sz val="11"/>
      <color indexed="8"/>
      <name val="Calibri"/>
      <family val="2"/>
    </font>
    <font>
      <b/>
      <sz val="10"/>
      <name val="Arial"/>
      <family val="2"/>
    </font>
    <font>
      <sz val="8"/>
      <name val="Arial"/>
      <family val="2"/>
    </font>
    <font>
      <sz val="9"/>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0"/>
      <color indexed="8"/>
      <name val="Arial"/>
      <family val="2"/>
    </font>
    <font>
      <b/>
      <sz val="10"/>
      <color indexed="8"/>
      <name val="Arial"/>
      <family val="2"/>
    </font>
    <font>
      <b/>
      <sz val="11"/>
      <color indexed="10"/>
      <name val="Calibri"/>
      <family val="2"/>
    </font>
    <font>
      <b/>
      <sz val="11"/>
      <name val="Calibri"/>
      <family val="2"/>
    </font>
    <font>
      <b/>
      <sz val="10"/>
      <color indexed="10"/>
      <name val="Arial"/>
      <family val="2"/>
    </font>
    <font>
      <sz val="10"/>
      <color indexed="10"/>
      <name val="Arial"/>
      <family val="2"/>
    </font>
    <font>
      <b/>
      <sz val="14"/>
      <color indexed="10"/>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0"/>
      <color theme="1"/>
      <name val="Arial"/>
      <family val="2"/>
    </font>
    <font>
      <b/>
      <sz val="10"/>
      <color theme="1"/>
      <name val="Arial"/>
      <family val="2"/>
    </font>
    <font>
      <b/>
      <sz val="11"/>
      <color rgb="FFFF0000"/>
      <name val="Calibri"/>
      <family val="2"/>
    </font>
    <font>
      <b/>
      <sz val="10"/>
      <color rgb="FFFF0000"/>
      <name val="Arial"/>
      <family val="2"/>
    </font>
    <font>
      <sz val="10"/>
      <color rgb="FFFF0000"/>
      <name val="Arial"/>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right/>
      <top style="thin"/>
      <bottom/>
    </border>
    <border>
      <left/>
      <right style="medium"/>
      <top/>
      <bottom/>
    </border>
    <border>
      <left style="medium"/>
      <right/>
      <top style="thin"/>
      <bottom style="thin"/>
    </border>
    <border>
      <left style="medium"/>
      <right/>
      <top style="thin"/>
      <bottom/>
    </border>
    <border>
      <left style="thin"/>
      <right style="thin"/>
      <top style="medium"/>
      <bottom/>
    </border>
    <border>
      <left style="thin"/>
      <right/>
      <top style="medium"/>
      <bottom style="thin">
        <color indexed="8"/>
      </bottom>
    </border>
    <border>
      <left/>
      <right style="thin"/>
      <top style="medium"/>
      <bottom style="thin">
        <color indexed="8"/>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top style="thick"/>
      <bottom style="thin"/>
    </border>
    <border>
      <left/>
      <right/>
      <top style="thick"/>
      <bottom style="thin"/>
    </border>
    <border>
      <left/>
      <right style="medium"/>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28">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4" fontId="0" fillId="0" borderId="16" xfId="0" applyNumberFormat="1" applyFill="1" applyBorder="1" applyAlignment="1">
      <alignment/>
    </xf>
    <xf numFmtId="0" fontId="2" fillId="0" borderId="0" xfId="0" applyFont="1" applyBorder="1" applyAlignment="1">
      <alignment horizontal="right"/>
    </xf>
    <xf numFmtId="174" fontId="2" fillId="0" borderId="15" xfId="0" applyNumberFormat="1" applyFont="1" applyBorder="1" applyAlignment="1">
      <alignment horizontal="right"/>
    </xf>
    <xf numFmtId="174" fontId="2" fillId="0" borderId="14" xfId="0" applyNumberFormat="1" applyFont="1" applyFill="1" applyBorder="1" applyAlignment="1">
      <alignment horizontal="right"/>
    </xf>
    <xf numFmtId="174" fontId="2" fillId="0" borderId="15" xfId="0" applyNumberFormat="1" applyFont="1" applyFill="1" applyBorder="1" applyAlignment="1">
      <alignment horizontal="right"/>
    </xf>
    <xf numFmtId="0" fontId="2" fillId="0" borderId="17" xfId="0" applyFont="1" applyBorder="1" applyAlignment="1">
      <alignment/>
    </xf>
    <xf numFmtId="17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7" fillId="0" borderId="0" xfId="0" applyFont="1" applyAlignment="1">
      <alignment/>
    </xf>
    <xf numFmtId="0" fontId="47" fillId="0" borderId="0" xfId="0" applyFont="1" applyBorder="1" applyAlignment="1">
      <alignment/>
    </xf>
    <xf numFmtId="0" fontId="47" fillId="0" borderId="0" xfId="0" applyFont="1" applyBorder="1" applyAlignment="1">
      <alignment horizontal="right"/>
    </xf>
    <xf numFmtId="0" fontId="2" fillId="0" borderId="0" xfId="0" applyFont="1" applyFill="1" applyBorder="1" applyAlignment="1">
      <alignment/>
    </xf>
    <xf numFmtId="0" fontId="47" fillId="0" borderId="0" xfId="0" applyFont="1" applyFill="1" applyBorder="1" applyAlignment="1">
      <alignment/>
    </xf>
    <xf numFmtId="174" fontId="0" fillId="0" borderId="16" xfId="0" applyNumberFormat="1" applyBorder="1" applyAlignment="1">
      <alignment horizontal="right"/>
    </xf>
    <xf numFmtId="174" fontId="0" fillId="0" borderId="0" xfId="0" applyNumberFormat="1" applyBorder="1" applyAlignment="1">
      <alignment horizontal="right"/>
    </xf>
    <xf numFmtId="174" fontId="0" fillId="0" borderId="0" xfId="0" applyNumberFormat="1" applyAlignment="1">
      <alignment horizontal="right"/>
    </xf>
    <xf numFmtId="174" fontId="0" fillId="0" borderId="0" xfId="0" applyNumberFormat="1" applyFill="1" applyAlignment="1">
      <alignment horizontal="right"/>
    </xf>
    <xf numFmtId="174" fontId="0" fillId="0" borderId="0" xfId="0" applyNumberFormat="1" applyFill="1" applyBorder="1" applyAlignment="1">
      <alignment horizontal="right"/>
    </xf>
    <xf numFmtId="174" fontId="0" fillId="0" borderId="16" xfId="0" applyNumberFormat="1" applyFill="1" applyBorder="1" applyAlignment="1">
      <alignment horizontal="right"/>
    </xf>
    <xf numFmtId="174" fontId="0" fillId="0" borderId="15" xfId="0" applyNumberFormat="1" applyBorder="1" applyAlignment="1">
      <alignment horizontal="right"/>
    </xf>
    <xf numFmtId="174" fontId="0" fillId="0" borderId="14" xfId="0" applyNumberFormat="1" applyFill="1" applyBorder="1" applyAlignment="1">
      <alignment horizontal="right"/>
    </xf>
    <xf numFmtId="174"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47" fillId="0" borderId="0" xfId="0" applyFont="1" applyBorder="1" applyAlignment="1">
      <alignment horizontal="center"/>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174" fontId="47" fillId="0" borderId="16" xfId="0" applyNumberFormat="1" applyFont="1" applyFill="1" applyBorder="1" applyAlignment="1">
      <alignment/>
    </xf>
    <xf numFmtId="174" fontId="47" fillId="0" borderId="15" xfId="0" applyNumberFormat="1" applyFont="1" applyFill="1" applyBorder="1" applyAlignment="1">
      <alignment/>
    </xf>
    <xf numFmtId="0" fontId="47" fillId="0" borderId="0" xfId="0" applyFont="1" applyFill="1" applyAlignment="1">
      <alignment/>
    </xf>
    <xf numFmtId="174" fontId="0" fillId="0" borderId="18" xfId="0" applyNumberFormat="1" applyBorder="1" applyAlignment="1">
      <alignment horizontal="right"/>
    </xf>
    <xf numFmtId="174" fontId="0" fillId="0" borderId="18" xfId="0" applyNumberFormat="1" applyFill="1" applyBorder="1" applyAlignment="1">
      <alignment horizontal="right"/>
    </xf>
    <xf numFmtId="174" fontId="2" fillId="0" borderId="23" xfId="0" applyNumberFormat="1" applyFont="1" applyFill="1" applyBorder="1" applyAlignment="1">
      <alignment horizontal="right"/>
    </xf>
    <xf numFmtId="174"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74" fontId="47" fillId="0" borderId="0" xfId="0" applyNumberFormat="1" applyFont="1" applyFill="1" applyBorder="1" applyAlignment="1">
      <alignment/>
    </xf>
    <xf numFmtId="174" fontId="2" fillId="0" borderId="0" xfId="0" applyNumberFormat="1" applyFont="1" applyFill="1" applyBorder="1" applyAlignment="1">
      <alignment horizontal="right"/>
    </xf>
    <xf numFmtId="0" fontId="47"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47" fillId="0" borderId="28" xfId="0" applyFont="1" applyFill="1" applyBorder="1" applyAlignment="1">
      <alignment horizontal="center" wrapText="1"/>
    </xf>
    <xf numFmtId="0" fontId="47" fillId="0" borderId="29" xfId="0" applyFont="1" applyFill="1" applyBorder="1" applyAlignment="1">
      <alignment horizontal="center" wrapText="1"/>
    </xf>
    <xf numFmtId="0" fontId="2" fillId="0" borderId="30" xfId="0" applyFont="1" applyFill="1" applyBorder="1" applyAlignment="1">
      <alignment/>
    </xf>
    <xf numFmtId="0" fontId="51" fillId="0" borderId="0" xfId="0" applyFont="1" applyAlignment="1">
      <alignment/>
    </xf>
    <xf numFmtId="0" fontId="47"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center"/>
    </xf>
    <xf numFmtId="0" fontId="0" fillId="0" borderId="34" xfId="0" applyBorder="1" applyAlignment="1">
      <alignment horizontal="right"/>
    </xf>
    <xf numFmtId="0" fontId="0" fillId="0" borderId="33" xfId="0" applyBorder="1" applyAlignment="1">
      <alignment horizontal="center" wrapText="1"/>
    </xf>
    <xf numFmtId="0" fontId="0" fillId="0" borderId="35" xfId="0" applyBorder="1" applyAlignment="1">
      <alignment horizontal="right" wrapText="1"/>
    </xf>
    <xf numFmtId="0" fontId="0" fillId="0" borderId="33"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0" fontId="0" fillId="0" borderId="31" xfId="0" applyBorder="1" applyAlignment="1">
      <alignment horizontal="right"/>
    </xf>
    <xf numFmtId="0" fontId="0" fillId="0" borderId="33" xfId="0" applyBorder="1" applyAlignment="1">
      <alignment horizontal="right"/>
    </xf>
    <xf numFmtId="174" fontId="0" fillId="0" borderId="32" xfId="0" applyNumberFormat="1" applyBorder="1" applyAlignment="1">
      <alignment/>
    </xf>
    <xf numFmtId="174" fontId="0" fillId="0" borderId="21" xfId="0" applyNumberFormat="1" applyBorder="1" applyAlignment="1">
      <alignment/>
    </xf>
    <xf numFmtId="174" fontId="0" fillId="0" borderId="31" xfId="0" applyNumberFormat="1" applyBorder="1" applyAlignment="1">
      <alignment/>
    </xf>
    <xf numFmtId="174" fontId="0" fillId="0" borderId="34" xfId="0" applyNumberFormat="1" applyBorder="1" applyAlignment="1">
      <alignment/>
    </xf>
    <xf numFmtId="174" fontId="0" fillId="0" borderId="33" xfId="0" applyNumberFormat="1" applyBorder="1" applyAlignment="1">
      <alignment/>
    </xf>
    <xf numFmtId="174" fontId="47" fillId="0" borderId="36" xfId="0" applyNumberFormat="1" applyFont="1" applyBorder="1" applyAlignment="1">
      <alignment/>
    </xf>
    <xf numFmtId="174" fontId="47" fillId="0" borderId="37" xfId="0" applyNumberFormat="1" applyFont="1" applyBorder="1" applyAlignment="1">
      <alignment/>
    </xf>
    <xf numFmtId="174" fontId="47" fillId="0" borderId="38" xfId="0" applyNumberFormat="1" applyFont="1" applyBorder="1" applyAlignment="1">
      <alignment/>
    </xf>
    <xf numFmtId="174" fontId="47" fillId="0" borderId="39" xfId="0" applyNumberFormat="1" applyFont="1" applyBorder="1" applyAlignment="1">
      <alignment/>
    </xf>
    <xf numFmtId="174" fontId="47" fillId="0" borderId="40" xfId="0" applyNumberFormat="1" applyFont="1" applyBorder="1" applyAlignment="1">
      <alignment/>
    </xf>
    <xf numFmtId="0" fontId="47" fillId="0" borderId="41" xfId="0" applyFont="1" applyFill="1" applyBorder="1" applyAlignment="1">
      <alignment horizontal="right"/>
    </xf>
    <xf numFmtId="0" fontId="0" fillId="0" borderId="32" xfId="0" applyBorder="1" applyAlignment="1">
      <alignment wrapText="1"/>
    </xf>
    <xf numFmtId="0" fontId="0" fillId="0" borderId="31" xfId="0" applyBorder="1" applyAlignment="1">
      <alignment horizontal="center" wrapText="1"/>
    </xf>
    <xf numFmtId="0" fontId="0" fillId="0" borderId="34" xfId="0" applyBorder="1" applyAlignment="1">
      <alignment horizontal="center" wrapText="1"/>
    </xf>
    <xf numFmtId="0" fontId="47" fillId="0" borderId="42" xfId="0" applyFont="1" applyBorder="1" applyAlignment="1">
      <alignment/>
    </xf>
    <xf numFmtId="0" fontId="47" fillId="0" borderId="41" xfId="0" applyFont="1" applyBorder="1" applyAlignment="1">
      <alignment horizontal="right"/>
    </xf>
    <xf numFmtId="0" fontId="47"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47" fillId="0" borderId="42" xfId="0" applyFont="1" applyFill="1" applyBorder="1" applyAlignment="1">
      <alignment/>
    </xf>
    <xf numFmtId="0" fontId="47" fillId="0" borderId="42"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3" xfId="0" applyBorder="1" applyAlignment="1">
      <alignment horizontal="right"/>
    </xf>
    <xf numFmtId="0" fontId="47" fillId="0" borderId="42" xfId="0" applyFont="1" applyBorder="1" applyAlignment="1">
      <alignment horizontal="right"/>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right"/>
    </xf>
    <xf numFmtId="0" fontId="0" fillId="0" borderId="31" xfId="0" applyBorder="1" applyAlignment="1">
      <alignment horizontal="right" wrapText="1"/>
    </xf>
    <xf numFmtId="174" fontId="0" fillId="0" borderId="34" xfId="0" applyNumberFormat="1" applyFill="1" applyBorder="1" applyAlignment="1">
      <alignment/>
    </xf>
    <xf numFmtId="174" fontId="0" fillId="0" borderId="21" xfId="0" applyNumberFormat="1" applyFill="1" applyBorder="1" applyAlignment="1">
      <alignment/>
    </xf>
    <xf numFmtId="174" fontId="0" fillId="0" borderId="33" xfId="0" applyNumberFormat="1" applyFill="1" applyBorder="1" applyAlignment="1">
      <alignment/>
    </xf>
    <xf numFmtId="174" fontId="0" fillId="0" borderId="32" xfId="0" applyNumberFormat="1" applyFill="1" applyBorder="1" applyAlignment="1">
      <alignment/>
    </xf>
    <xf numFmtId="174" fontId="0" fillId="0" borderId="31" xfId="0" applyNumberFormat="1" applyFill="1" applyBorder="1" applyAlignment="1">
      <alignment/>
    </xf>
    <xf numFmtId="174" fontId="47" fillId="0" borderId="39" xfId="0" applyNumberFormat="1" applyFont="1" applyFill="1" applyBorder="1" applyAlignment="1">
      <alignment horizontal="right"/>
    </xf>
    <xf numFmtId="174" fontId="47" fillId="0" borderId="37" xfId="0" applyNumberFormat="1" applyFont="1" applyFill="1" applyBorder="1" applyAlignment="1">
      <alignment horizontal="right"/>
    </xf>
    <xf numFmtId="174" fontId="47" fillId="0" borderId="40" xfId="0" applyNumberFormat="1" applyFont="1" applyFill="1" applyBorder="1" applyAlignment="1">
      <alignment horizontal="right"/>
    </xf>
    <xf numFmtId="174" fontId="47" fillId="0" borderId="36" xfId="0" applyNumberFormat="1" applyFont="1" applyFill="1" applyBorder="1" applyAlignment="1">
      <alignment horizontal="right"/>
    </xf>
    <xf numFmtId="174" fontId="47" fillId="0" borderId="38" xfId="0" applyNumberFormat="1" applyFont="1" applyFill="1" applyBorder="1" applyAlignment="1">
      <alignment horizontal="right"/>
    </xf>
    <xf numFmtId="0" fontId="4"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47" fillId="0" borderId="42" xfId="0" applyNumberFormat="1" applyFont="1" applyBorder="1" applyAlignment="1">
      <alignment/>
    </xf>
    <xf numFmtId="2" fontId="47" fillId="0" borderId="38" xfId="0" applyNumberFormat="1" applyFont="1" applyBorder="1" applyAlignment="1">
      <alignment/>
    </xf>
    <xf numFmtId="2" fontId="47" fillId="0" borderId="37" xfId="0" applyNumberFormat="1" applyFont="1" applyBorder="1" applyAlignment="1">
      <alignment/>
    </xf>
    <xf numFmtId="2" fontId="47" fillId="0" borderId="36" xfId="0" applyNumberFormat="1" applyFont="1" applyBorder="1" applyAlignment="1">
      <alignment/>
    </xf>
    <xf numFmtId="2" fontId="0" fillId="0" borderId="0" xfId="0" applyNumberFormat="1" applyFill="1" applyBorder="1" applyAlignment="1">
      <alignment/>
    </xf>
    <xf numFmtId="2" fontId="0" fillId="0" borderId="44" xfId="0" applyNumberFormat="1" applyBorder="1" applyAlignment="1">
      <alignment/>
    </xf>
    <xf numFmtId="2" fontId="0" fillId="0" borderId="35" xfId="0" applyNumberFormat="1" applyBorder="1" applyAlignment="1">
      <alignment/>
    </xf>
    <xf numFmtId="2" fontId="0" fillId="0" borderId="34" xfId="0" applyNumberFormat="1" applyBorder="1" applyAlignment="1">
      <alignment/>
    </xf>
    <xf numFmtId="2" fontId="0" fillId="0" borderId="33" xfId="0" applyNumberFormat="1" applyBorder="1" applyAlignment="1">
      <alignment/>
    </xf>
    <xf numFmtId="2" fontId="47" fillId="0" borderId="39" xfId="0" applyNumberFormat="1" applyFont="1" applyBorder="1" applyAlignment="1">
      <alignment/>
    </xf>
    <xf numFmtId="2" fontId="47" fillId="0" borderId="40" xfId="0" applyNumberFormat="1" applyFont="1" applyBorder="1" applyAlignment="1">
      <alignment/>
    </xf>
    <xf numFmtId="2" fontId="47" fillId="0" borderId="45" xfId="0" applyNumberFormat="1" applyFont="1" applyBorder="1" applyAlignment="1">
      <alignment/>
    </xf>
    <xf numFmtId="2" fontId="0" fillId="0" borderId="34" xfId="0" applyNumberFormat="1" applyFill="1" applyBorder="1" applyAlignment="1">
      <alignment/>
    </xf>
    <xf numFmtId="2" fontId="0" fillId="0" borderId="21" xfId="0" applyNumberFormat="1" applyFill="1" applyBorder="1" applyAlignment="1">
      <alignment/>
    </xf>
    <xf numFmtId="2" fontId="0" fillId="0" borderId="33"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47" fillId="0" borderId="39" xfId="0" applyNumberFormat="1" applyFont="1" applyFill="1" applyBorder="1" applyAlignment="1">
      <alignment/>
    </xf>
    <xf numFmtId="2" fontId="47" fillId="0" borderId="37" xfId="0" applyNumberFormat="1" applyFont="1" applyFill="1" applyBorder="1" applyAlignment="1">
      <alignment/>
    </xf>
    <xf numFmtId="2" fontId="47" fillId="0" borderId="40" xfId="0" applyNumberFormat="1" applyFont="1" applyFill="1" applyBorder="1" applyAlignment="1">
      <alignment/>
    </xf>
    <xf numFmtId="2" fontId="47" fillId="0" borderId="36" xfId="0" applyNumberFormat="1" applyFont="1" applyFill="1" applyBorder="1" applyAlignment="1">
      <alignment/>
    </xf>
    <xf numFmtId="2" fontId="47" fillId="0" borderId="38" xfId="0" applyNumberFormat="1" applyFont="1" applyFill="1" applyBorder="1" applyAlignment="1">
      <alignment/>
    </xf>
    <xf numFmtId="0" fontId="2" fillId="0" borderId="0" xfId="0" applyFont="1" applyFill="1" applyBorder="1" applyAlignment="1">
      <alignment/>
    </xf>
    <xf numFmtId="0" fontId="52" fillId="0" borderId="0" xfId="0" applyFont="1" applyFill="1" applyAlignment="1">
      <alignment/>
    </xf>
    <xf numFmtId="0" fontId="53"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6"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7" fillId="0" borderId="15" xfId="0" applyFont="1" applyFill="1" applyBorder="1" applyAlignment="1">
      <alignment/>
    </xf>
    <xf numFmtId="0" fontId="0" fillId="0" borderId="15" xfId="0" applyFill="1" applyBorder="1" applyAlignment="1">
      <alignment/>
    </xf>
    <xf numFmtId="0" fontId="47"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47" fillId="0" borderId="15" xfId="0" applyFont="1" applyFill="1" applyBorder="1" applyAlignment="1">
      <alignment horizontal="right"/>
    </xf>
    <xf numFmtId="0" fontId="0" fillId="0" borderId="18" xfId="0" applyFill="1" applyBorder="1" applyAlignment="1">
      <alignment/>
    </xf>
    <xf numFmtId="17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4" fontId="0" fillId="0" borderId="14" xfId="0" applyNumberFormat="1" applyFill="1" applyBorder="1" applyAlignment="1">
      <alignment/>
    </xf>
    <xf numFmtId="0" fontId="54" fillId="0" borderId="0" xfId="0" applyFont="1" applyFill="1" applyBorder="1" applyAlignment="1">
      <alignment horizontal="left"/>
    </xf>
    <xf numFmtId="0" fontId="28"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4" fontId="0" fillId="0" borderId="44" xfId="0" applyNumberFormat="1" applyBorder="1" applyAlignment="1">
      <alignment/>
    </xf>
    <xf numFmtId="174" fontId="0" fillId="0" borderId="26" xfId="0" applyNumberFormat="1" applyBorder="1" applyAlignment="1">
      <alignment/>
    </xf>
    <xf numFmtId="174" fontId="47" fillId="0" borderId="45" xfId="0" applyNumberFormat="1" applyFont="1" applyBorder="1" applyAlignment="1">
      <alignment/>
    </xf>
    <xf numFmtId="174" fontId="47" fillId="0" borderId="42" xfId="0" applyNumberFormat="1" applyFont="1" applyBorder="1" applyAlignment="1">
      <alignment/>
    </xf>
    <xf numFmtId="174" fontId="0" fillId="0" borderId="0" xfId="0" applyNumberFormat="1" applyAlignment="1">
      <alignment/>
    </xf>
    <xf numFmtId="0" fontId="0" fillId="0" borderId="31" xfId="0" applyBorder="1" applyAlignment="1">
      <alignment horizontal="center"/>
    </xf>
    <xf numFmtId="0" fontId="55" fillId="0" borderId="0" xfId="0" applyFont="1" applyAlignment="1">
      <alignment/>
    </xf>
    <xf numFmtId="0" fontId="50" fillId="0" borderId="0" xfId="0" applyFont="1" applyFill="1" applyAlignment="1">
      <alignment/>
    </xf>
    <xf numFmtId="0" fontId="56" fillId="0" borderId="0" xfId="0" applyFont="1" applyFill="1" applyAlignment="1">
      <alignment/>
    </xf>
    <xf numFmtId="0" fontId="50" fillId="0" borderId="0" xfId="0" applyFont="1" applyAlignment="1">
      <alignment/>
    </xf>
    <xf numFmtId="0" fontId="55" fillId="0" borderId="0" xfId="0" applyFont="1" applyBorder="1" applyAlignment="1">
      <alignment/>
    </xf>
    <xf numFmtId="0" fontId="39" fillId="0" borderId="0" xfId="44" applyFill="1" applyAlignment="1">
      <alignment/>
    </xf>
    <xf numFmtId="0" fontId="57" fillId="0" borderId="0" xfId="0" applyFont="1" applyAlignment="1">
      <alignment/>
    </xf>
    <xf numFmtId="0" fontId="55" fillId="0" borderId="0" xfId="0" applyFont="1" applyFill="1" applyBorder="1" applyAlignment="1">
      <alignment horizontal="center"/>
    </xf>
    <xf numFmtId="174" fontId="47" fillId="0" borderId="0" xfId="0" applyNumberFormat="1" applyFont="1" applyFill="1" applyAlignment="1">
      <alignment/>
    </xf>
    <xf numFmtId="3" fontId="0" fillId="0" borderId="0" xfId="0" applyNumberFormat="1" applyAlignment="1">
      <alignment/>
    </xf>
    <xf numFmtId="3" fontId="2" fillId="0" borderId="0" xfId="0" applyNumberFormat="1" applyFont="1" applyBorder="1" applyAlignment="1">
      <alignment horizontal="right"/>
    </xf>
    <xf numFmtId="0" fontId="0" fillId="0" borderId="47"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55" fillId="0" borderId="0" xfId="0" applyFont="1"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55" fillId="0" borderId="0" xfId="0" applyFont="1" applyFill="1" applyBorder="1" applyAlignment="1">
      <alignment horizontal="center"/>
    </xf>
    <xf numFmtId="0" fontId="53" fillId="0" borderId="0" xfId="0" applyFont="1" applyFill="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44" xfId="0" applyBorder="1" applyAlignment="1">
      <alignment horizontal="center"/>
    </xf>
    <xf numFmtId="0" fontId="0" fillId="0" borderId="55" xfId="0" applyBorder="1" applyAlignment="1">
      <alignment horizontal="center"/>
    </xf>
    <xf numFmtId="0" fontId="47" fillId="0" borderId="54" xfId="0" applyFont="1" applyBorder="1" applyAlignment="1">
      <alignment horizontal="center"/>
    </xf>
    <xf numFmtId="0" fontId="47" fillId="0" borderId="55" xfId="0" applyFont="1" applyBorder="1" applyAlignment="1">
      <alignment horizontal="center"/>
    </xf>
    <xf numFmtId="0" fontId="47" fillId="0" borderId="0"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209550</xdr:colOff>
      <xdr:row>31</xdr:row>
      <xdr:rowOff>9525</xdr:rowOff>
    </xdr:to>
    <xdr:sp>
      <xdr:nvSpPr>
        <xdr:cNvPr id="1" name="Tekstvak 1"/>
        <xdr:cNvSpPr txBox="1">
          <a:spLocks noChangeArrowheads="1"/>
        </xdr:cNvSpPr>
      </xdr:nvSpPr>
      <xdr:spPr>
        <a:xfrm>
          <a:off x="0" y="9525"/>
          <a:ext cx="7524750" cy="59055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In dit statistisch jaarboek wordt gerapporteerd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847725"/>
          <a:ext cx="1695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52450"/>
          <a:ext cx="1562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Rectangle 1"/>
        <xdr:cNvSpPr>
          <a:spLocks/>
        </xdr:cNvSpPr>
      </xdr:nvSpPr>
      <xdr:spPr>
        <a:xfrm>
          <a:off x="0" y="1133475"/>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PageLayoutView="0" workbookViewId="0" topLeftCell="A1">
      <selection activeCell="A45" sqref="A45"/>
    </sheetView>
  </sheetViews>
  <sheetFormatPr defaultColWidth="9.140625" defaultRowHeight="15"/>
  <cols>
    <col min="1" max="1" width="29.140625" style="0" customWidth="1"/>
  </cols>
  <sheetData>
    <row r="1" ht="18.75">
      <c r="A1" s="73" t="s">
        <v>94</v>
      </c>
    </row>
    <row r="2" ht="18.75">
      <c r="A2" s="196" t="s">
        <v>98</v>
      </c>
    </row>
    <row r="4" ht="15">
      <c r="A4" s="26" t="s">
        <v>56</v>
      </c>
    </row>
    <row r="5" spans="1:2" ht="15">
      <c r="A5" s="195" t="s">
        <v>39</v>
      </c>
      <c r="B5" t="s">
        <v>54</v>
      </c>
    </row>
    <row r="6" spans="1:2" ht="15">
      <c r="A6" s="195" t="s">
        <v>40</v>
      </c>
      <c r="B6" t="s">
        <v>55</v>
      </c>
    </row>
    <row r="7" ht="9.75" customHeight="1">
      <c r="A7" s="22"/>
    </row>
    <row r="8" spans="1:2" ht="15">
      <c r="A8" s="195" t="s">
        <v>71</v>
      </c>
      <c r="B8" t="s">
        <v>57</v>
      </c>
    </row>
    <row r="9" ht="15">
      <c r="A9" s="22"/>
    </row>
    <row r="10" ht="15">
      <c r="A10" s="22"/>
    </row>
    <row r="11" ht="15">
      <c r="A11" s="55" t="s">
        <v>58</v>
      </c>
    </row>
    <row r="12" spans="1:2" ht="15">
      <c r="A12" s="195" t="s">
        <v>72</v>
      </c>
      <c r="B12" t="s">
        <v>54</v>
      </c>
    </row>
    <row r="13" spans="1:2" ht="15">
      <c r="A13" s="195" t="s">
        <v>73</v>
      </c>
      <c r="B13" t="s">
        <v>55</v>
      </c>
    </row>
    <row r="14" ht="15">
      <c r="A14" s="22"/>
    </row>
    <row r="15" ht="15">
      <c r="A15" s="22"/>
    </row>
    <row r="16" ht="15">
      <c r="A16" s="55" t="s">
        <v>70</v>
      </c>
    </row>
    <row r="17" spans="1:2" ht="15">
      <c r="A17" s="195" t="s">
        <v>74</v>
      </c>
      <c r="B17" t="s">
        <v>67</v>
      </c>
    </row>
    <row r="18" spans="1:2" ht="15">
      <c r="A18" s="195" t="s">
        <v>83</v>
      </c>
      <c r="B18" t="s">
        <v>77</v>
      </c>
    </row>
    <row r="19" spans="1:2" ht="15">
      <c r="A19" s="195" t="s">
        <v>84</v>
      </c>
      <c r="B19" t="s">
        <v>68</v>
      </c>
    </row>
    <row r="20" spans="1:2" ht="15">
      <c r="A20" s="195" t="s">
        <v>75</v>
      </c>
      <c r="B20" t="s">
        <v>69</v>
      </c>
    </row>
  </sheetData>
  <sheetProtection/>
  <hyperlinks>
    <hyperlink ref="A5" location="'1_SES_KL'!A1" display="1_SES_KL"/>
    <hyperlink ref="A6" location="'2_SES_LA'!A1" display="2_SES_LA"/>
    <hyperlink ref="A8" location="'3_Evolutie SES'!A1" display="3_SES_evolutie"/>
    <hyperlink ref="A12" location="'4_KL_SES_DETAIL'!A1" display="4_KL_SES_detail"/>
    <hyperlink ref="A13" location="'5_LA_SES_DETAIL'!A1" display="5_LA_SES_detail"/>
    <hyperlink ref="A17" location="'6_SES_SV_LA_geslacht'!A1" display="6_SES_SV_LA_geslacht"/>
    <hyperlink ref="A18" location="'7_SES_SV_LA_Belg_NBelg'!A1" display="7_SES_SV_LA_Belg_NBelg"/>
    <hyperlink ref="A19" location="'8_SES_ZBL_LA_geslacht'!A1" display="8_SES_ZBL_LA_geslacht"/>
    <hyperlink ref="A20" location="'9_SES_ZBL_LA_Belg_NBelg'!A1" display="9_SES_ZBL_LA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R51"/>
  <sheetViews>
    <sheetView zoomScalePageLayoutView="0" workbookViewId="0" topLeftCell="A1">
      <selection activeCell="A46" sqref="A46"/>
    </sheetView>
  </sheetViews>
  <sheetFormatPr defaultColWidth="9.140625" defaultRowHeight="15"/>
  <cols>
    <col min="1" max="1" width="13.28125" style="2" customWidth="1"/>
    <col min="2" max="2" width="15.57421875" style="0" customWidth="1"/>
    <col min="3" max="3" width="14.28125" style="0" customWidth="1"/>
    <col min="4" max="15" width="12.28125" style="0" customWidth="1"/>
    <col min="16" max="18" width="12.00390625" style="0" customWidth="1"/>
  </cols>
  <sheetData>
    <row r="1" ht="15">
      <c r="A1" s="1"/>
    </row>
    <row r="2" spans="1:18" ht="15">
      <c r="A2" s="203" t="s">
        <v>22</v>
      </c>
      <c r="B2" s="203"/>
      <c r="C2" s="203"/>
      <c r="D2" s="203"/>
      <c r="E2" s="203"/>
      <c r="F2" s="203"/>
      <c r="G2" s="203"/>
      <c r="H2" s="203"/>
      <c r="I2" s="203"/>
      <c r="J2" s="203"/>
      <c r="K2" s="203"/>
      <c r="L2" s="203"/>
      <c r="M2" s="203"/>
      <c r="N2" s="203"/>
      <c r="O2" s="203"/>
      <c r="P2" s="64"/>
      <c r="Q2" s="64"/>
      <c r="R2" s="64"/>
    </row>
    <row r="3" spans="1:18" s="193" customFormat="1" ht="15">
      <c r="A3" s="207" t="s">
        <v>98</v>
      </c>
      <c r="B3" s="207"/>
      <c r="C3" s="207"/>
      <c r="D3" s="207"/>
      <c r="E3" s="207"/>
      <c r="F3" s="207"/>
      <c r="G3" s="207"/>
      <c r="H3" s="207"/>
      <c r="I3" s="207"/>
      <c r="J3" s="207"/>
      <c r="K3" s="207"/>
      <c r="L3" s="207"/>
      <c r="M3" s="207"/>
      <c r="N3" s="207"/>
      <c r="O3" s="207"/>
      <c r="P3" s="194"/>
      <c r="Q3" s="194"/>
      <c r="R3" s="194"/>
    </row>
    <row r="4" spans="1:18" ht="6.75" customHeight="1">
      <c r="A4" s="24"/>
      <c r="B4" s="24"/>
      <c r="C4" s="24"/>
      <c r="D4" s="24"/>
      <c r="E4" s="24"/>
      <c r="F4" s="24"/>
      <c r="G4" s="24"/>
      <c r="H4" s="24"/>
      <c r="I4" s="24"/>
      <c r="J4" s="24"/>
      <c r="K4" s="24"/>
      <c r="L4" s="24"/>
      <c r="M4" s="24"/>
      <c r="N4" s="24"/>
      <c r="O4" s="24"/>
      <c r="P4" s="64"/>
      <c r="Q4" s="64"/>
      <c r="R4" s="64"/>
    </row>
    <row r="5" spans="1:18" ht="15">
      <c r="A5" s="224" t="s">
        <v>90</v>
      </c>
      <c r="B5" s="224"/>
      <c r="C5" s="224"/>
      <c r="D5" s="224"/>
      <c r="E5" s="224"/>
      <c r="F5" s="224"/>
      <c r="G5" s="224"/>
      <c r="H5" s="224"/>
      <c r="I5" s="224"/>
      <c r="J5" s="224"/>
      <c r="K5" s="224"/>
      <c r="L5" s="224"/>
      <c r="M5" s="224"/>
      <c r="N5" s="224"/>
      <c r="O5" s="224"/>
      <c r="P5" s="105"/>
      <c r="Q5" s="105"/>
      <c r="R5" s="105"/>
    </row>
    <row r="6" ht="6.75" customHeight="1" thickBot="1"/>
    <row r="7" spans="1:15" ht="15.75" thickTop="1">
      <c r="A7" s="222" t="s">
        <v>51</v>
      </c>
      <c r="B7" s="222"/>
      <c r="C7" s="223"/>
      <c r="D7" s="219" t="s">
        <v>1</v>
      </c>
      <c r="E7" s="219"/>
      <c r="F7" s="219"/>
      <c r="G7" s="219"/>
      <c r="H7" s="218" t="s">
        <v>2</v>
      </c>
      <c r="I7" s="219"/>
      <c r="J7" s="219"/>
      <c r="K7" s="221"/>
      <c r="L7" s="218" t="s">
        <v>0</v>
      </c>
      <c r="M7" s="219"/>
      <c r="N7" s="219"/>
      <c r="O7" s="219"/>
    </row>
    <row r="8" spans="1:15" ht="45">
      <c r="A8" s="84" t="s">
        <v>42</v>
      </c>
      <c r="B8" s="48" t="s">
        <v>66</v>
      </c>
      <c r="C8" s="81" t="s">
        <v>41</v>
      </c>
      <c r="D8" s="84" t="s">
        <v>19</v>
      </c>
      <c r="E8" s="48" t="s">
        <v>20</v>
      </c>
      <c r="F8" s="48" t="s">
        <v>43</v>
      </c>
      <c r="G8" s="87" t="s">
        <v>0</v>
      </c>
      <c r="H8" s="102" t="s">
        <v>19</v>
      </c>
      <c r="I8" s="48" t="s">
        <v>20</v>
      </c>
      <c r="J8" s="48" t="s">
        <v>43</v>
      </c>
      <c r="K8" s="81" t="s">
        <v>0</v>
      </c>
      <c r="L8" s="102" t="s">
        <v>19</v>
      </c>
      <c r="M8" s="48" t="s">
        <v>20</v>
      </c>
      <c r="N8" s="48" t="s">
        <v>43</v>
      </c>
      <c r="O8" s="119" t="s">
        <v>0</v>
      </c>
    </row>
    <row r="9" spans="1:15" ht="15">
      <c r="A9" s="86" t="s">
        <v>64</v>
      </c>
      <c r="B9" s="77" t="s">
        <v>64</v>
      </c>
      <c r="C9" s="83" t="s">
        <v>64</v>
      </c>
      <c r="D9" s="89">
        <v>927</v>
      </c>
      <c r="E9" s="90">
        <v>14316</v>
      </c>
      <c r="F9" s="90">
        <v>396</v>
      </c>
      <c r="G9" s="91">
        <v>15639</v>
      </c>
      <c r="H9" s="92">
        <v>882</v>
      </c>
      <c r="I9" s="90">
        <v>14553</v>
      </c>
      <c r="J9" s="90">
        <v>385</v>
      </c>
      <c r="K9" s="93">
        <v>15820</v>
      </c>
      <c r="L9" s="184">
        <f>SUM(H9,D9)</f>
        <v>1809</v>
      </c>
      <c r="M9" s="90">
        <f aca="true" t="shared" si="0" ref="M9:O16">SUM(I9,E9)</f>
        <v>28869</v>
      </c>
      <c r="N9" s="90">
        <f t="shared" si="0"/>
        <v>781</v>
      </c>
      <c r="O9" s="185">
        <f t="shared" si="0"/>
        <v>31459</v>
      </c>
    </row>
    <row r="10" spans="1:15" ht="15">
      <c r="A10" s="86" t="s">
        <v>64</v>
      </c>
      <c r="B10" s="77" t="s">
        <v>64</v>
      </c>
      <c r="C10" s="83" t="s">
        <v>65</v>
      </c>
      <c r="D10" s="89">
        <v>380</v>
      </c>
      <c r="E10" s="90">
        <v>5624</v>
      </c>
      <c r="F10" s="90">
        <v>954</v>
      </c>
      <c r="G10" s="91">
        <v>6958</v>
      </c>
      <c r="H10" s="92">
        <v>378</v>
      </c>
      <c r="I10" s="90">
        <v>5707</v>
      </c>
      <c r="J10" s="90">
        <v>888</v>
      </c>
      <c r="K10" s="93">
        <v>6973</v>
      </c>
      <c r="L10" s="184">
        <f aca="true" t="shared" si="1" ref="L10:L16">SUM(H10,D10)</f>
        <v>758</v>
      </c>
      <c r="M10" s="90">
        <f t="shared" si="0"/>
        <v>11331</v>
      </c>
      <c r="N10" s="90">
        <f t="shared" si="0"/>
        <v>1842</v>
      </c>
      <c r="O10" s="185">
        <f t="shared" si="0"/>
        <v>13931</v>
      </c>
    </row>
    <row r="11" spans="1:15" ht="15">
      <c r="A11" s="86" t="s">
        <v>64</v>
      </c>
      <c r="B11" s="77" t="s">
        <v>65</v>
      </c>
      <c r="C11" s="83" t="s">
        <v>64</v>
      </c>
      <c r="D11" s="89">
        <v>295</v>
      </c>
      <c r="E11" s="90">
        <v>8923</v>
      </c>
      <c r="F11" s="90">
        <v>212</v>
      </c>
      <c r="G11" s="91">
        <v>9430</v>
      </c>
      <c r="H11" s="92">
        <v>299</v>
      </c>
      <c r="I11" s="90">
        <v>8943</v>
      </c>
      <c r="J11" s="90">
        <v>189</v>
      </c>
      <c r="K11" s="93">
        <v>9431</v>
      </c>
      <c r="L11" s="184">
        <f t="shared" si="1"/>
        <v>594</v>
      </c>
      <c r="M11" s="90">
        <f t="shared" si="0"/>
        <v>17866</v>
      </c>
      <c r="N11" s="90">
        <f t="shared" si="0"/>
        <v>401</v>
      </c>
      <c r="O11" s="185">
        <f t="shared" si="0"/>
        <v>18861</v>
      </c>
    </row>
    <row r="12" spans="1:15" ht="15">
      <c r="A12" s="86" t="s">
        <v>65</v>
      </c>
      <c r="B12" s="77" t="s">
        <v>64</v>
      </c>
      <c r="C12" s="83" t="s">
        <v>64</v>
      </c>
      <c r="D12" s="89">
        <v>500</v>
      </c>
      <c r="E12" s="90">
        <v>10427</v>
      </c>
      <c r="F12" s="90">
        <v>69</v>
      </c>
      <c r="G12" s="91">
        <v>10996</v>
      </c>
      <c r="H12" s="92">
        <v>502</v>
      </c>
      <c r="I12" s="90">
        <v>10880</v>
      </c>
      <c r="J12" s="90">
        <v>81</v>
      </c>
      <c r="K12" s="93">
        <v>11463</v>
      </c>
      <c r="L12" s="184">
        <f t="shared" si="1"/>
        <v>1002</v>
      </c>
      <c r="M12" s="90">
        <f t="shared" si="0"/>
        <v>21307</v>
      </c>
      <c r="N12" s="90">
        <f t="shared" si="0"/>
        <v>150</v>
      </c>
      <c r="O12" s="185">
        <f t="shared" si="0"/>
        <v>22459</v>
      </c>
    </row>
    <row r="13" spans="1:15" ht="15">
      <c r="A13" s="86" t="s">
        <v>64</v>
      </c>
      <c r="B13" s="77" t="s">
        <v>65</v>
      </c>
      <c r="C13" s="83" t="s">
        <v>65</v>
      </c>
      <c r="D13" s="89">
        <v>250</v>
      </c>
      <c r="E13" s="90">
        <v>11982</v>
      </c>
      <c r="F13" s="90">
        <v>900</v>
      </c>
      <c r="G13" s="91">
        <v>13132</v>
      </c>
      <c r="H13" s="92">
        <v>205</v>
      </c>
      <c r="I13" s="90">
        <v>11963</v>
      </c>
      <c r="J13" s="90">
        <v>880</v>
      </c>
      <c r="K13" s="93">
        <v>13048</v>
      </c>
      <c r="L13" s="184">
        <f t="shared" si="1"/>
        <v>455</v>
      </c>
      <c r="M13" s="90">
        <f t="shared" si="0"/>
        <v>23945</v>
      </c>
      <c r="N13" s="90">
        <f t="shared" si="0"/>
        <v>1780</v>
      </c>
      <c r="O13" s="185">
        <f t="shared" si="0"/>
        <v>26180</v>
      </c>
    </row>
    <row r="14" spans="1:15" ht="15">
      <c r="A14" s="86" t="s">
        <v>65</v>
      </c>
      <c r="B14" s="77" t="s">
        <v>64</v>
      </c>
      <c r="C14" s="83" t="s">
        <v>65</v>
      </c>
      <c r="D14" s="89">
        <v>361</v>
      </c>
      <c r="E14" s="90">
        <v>9756</v>
      </c>
      <c r="F14" s="90">
        <v>122</v>
      </c>
      <c r="G14" s="91">
        <v>10239</v>
      </c>
      <c r="H14" s="92">
        <v>357</v>
      </c>
      <c r="I14" s="90">
        <v>9859</v>
      </c>
      <c r="J14" s="90">
        <v>118</v>
      </c>
      <c r="K14" s="93">
        <v>10334</v>
      </c>
      <c r="L14" s="184">
        <f t="shared" si="1"/>
        <v>718</v>
      </c>
      <c r="M14" s="90">
        <f t="shared" si="0"/>
        <v>19615</v>
      </c>
      <c r="N14" s="90">
        <f t="shared" si="0"/>
        <v>240</v>
      </c>
      <c r="O14" s="185">
        <f t="shared" si="0"/>
        <v>20573</v>
      </c>
    </row>
    <row r="15" spans="1:15" ht="15">
      <c r="A15" s="86" t="s">
        <v>65</v>
      </c>
      <c r="B15" s="77" t="s">
        <v>65</v>
      </c>
      <c r="C15" s="83" t="s">
        <v>64</v>
      </c>
      <c r="D15" s="89">
        <v>490</v>
      </c>
      <c r="E15" s="90">
        <v>19758</v>
      </c>
      <c r="F15" s="90">
        <v>122</v>
      </c>
      <c r="G15" s="91">
        <v>20370</v>
      </c>
      <c r="H15" s="92">
        <v>508</v>
      </c>
      <c r="I15" s="90">
        <v>20140</v>
      </c>
      <c r="J15" s="90">
        <v>137</v>
      </c>
      <c r="K15" s="93">
        <v>20785</v>
      </c>
      <c r="L15" s="184">
        <f t="shared" si="1"/>
        <v>998</v>
      </c>
      <c r="M15" s="90">
        <f t="shared" si="0"/>
        <v>39898</v>
      </c>
      <c r="N15" s="90">
        <f t="shared" si="0"/>
        <v>259</v>
      </c>
      <c r="O15" s="185">
        <f t="shared" si="0"/>
        <v>41155</v>
      </c>
    </row>
    <row r="16" spans="1:15" ht="15">
      <c r="A16" s="86" t="s">
        <v>65</v>
      </c>
      <c r="B16" s="77" t="s">
        <v>65</v>
      </c>
      <c r="C16" s="83" t="s">
        <v>65</v>
      </c>
      <c r="D16" s="89">
        <v>965</v>
      </c>
      <c r="E16" s="90">
        <v>125259</v>
      </c>
      <c r="F16" s="90">
        <v>565</v>
      </c>
      <c r="G16" s="91">
        <v>126789</v>
      </c>
      <c r="H16" s="92">
        <v>908</v>
      </c>
      <c r="I16" s="90">
        <v>121709</v>
      </c>
      <c r="J16" s="90">
        <v>562</v>
      </c>
      <c r="K16" s="93">
        <v>123179</v>
      </c>
      <c r="L16" s="184">
        <f t="shared" si="1"/>
        <v>1873</v>
      </c>
      <c r="M16" s="90">
        <f t="shared" si="0"/>
        <v>246968</v>
      </c>
      <c r="N16" s="90">
        <f t="shared" si="0"/>
        <v>1127</v>
      </c>
      <c r="O16" s="185">
        <f t="shared" si="0"/>
        <v>249968</v>
      </c>
    </row>
    <row r="17" spans="1:15" s="27" customFormat="1" ht="15">
      <c r="A17" s="103"/>
      <c r="B17" s="103"/>
      <c r="C17" s="104" t="s">
        <v>0</v>
      </c>
      <c r="D17" s="94">
        <f>SUM(D9:D16)</f>
        <v>4168</v>
      </c>
      <c r="E17" s="95">
        <f aca="true" t="shared" si="2" ref="E17:O17">SUM(E9:E16)</f>
        <v>206045</v>
      </c>
      <c r="F17" s="95">
        <f t="shared" si="2"/>
        <v>3340</v>
      </c>
      <c r="G17" s="96">
        <f t="shared" si="2"/>
        <v>213553</v>
      </c>
      <c r="H17" s="97">
        <f t="shared" si="2"/>
        <v>4039</v>
      </c>
      <c r="I17" s="95">
        <f t="shared" si="2"/>
        <v>203754</v>
      </c>
      <c r="J17" s="95">
        <f t="shared" si="2"/>
        <v>3240</v>
      </c>
      <c r="K17" s="98">
        <f t="shared" si="2"/>
        <v>211033</v>
      </c>
      <c r="L17" s="186">
        <f t="shared" si="2"/>
        <v>8207</v>
      </c>
      <c r="M17" s="95">
        <f t="shared" si="2"/>
        <v>409799</v>
      </c>
      <c r="N17" s="95">
        <f t="shared" si="2"/>
        <v>6580</v>
      </c>
      <c r="O17" s="187">
        <f t="shared" si="2"/>
        <v>424586</v>
      </c>
    </row>
    <row r="20" spans="1:18" ht="15">
      <c r="A20" s="203" t="s">
        <v>22</v>
      </c>
      <c r="B20" s="203"/>
      <c r="C20" s="203"/>
      <c r="D20" s="203"/>
      <c r="E20" s="203"/>
      <c r="F20" s="203"/>
      <c r="G20" s="203"/>
      <c r="H20" s="203"/>
      <c r="I20" s="203"/>
      <c r="J20" s="203"/>
      <c r="K20" s="203"/>
      <c r="L20" s="203"/>
      <c r="M20" s="64"/>
      <c r="N20" s="64"/>
      <c r="O20" s="64"/>
      <c r="P20" s="64"/>
      <c r="Q20" s="64"/>
      <c r="R20" s="64"/>
    </row>
    <row r="21" spans="1:18" s="193" customFormat="1" ht="15">
      <c r="A21" s="207" t="s">
        <v>98</v>
      </c>
      <c r="B21" s="207"/>
      <c r="C21" s="207"/>
      <c r="D21" s="207"/>
      <c r="E21" s="207"/>
      <c r="F21" s="207"/>
      <c r="G21" s="207"/>
      <c r="H21" s="207"/>
      <c r="I21" s="207"/>
      <c r="J21" s="207"/>
      <c r="K21" s="207"/>
      <c r="L21" s="207"/>
      <c r="M21" s="194"/>
      <c r="N21" s="194"/>
      <c r="O21" s="194"/>
      <c r="P21" s="194"/>
      <c r="Q21" s="194"/>
      <c r="R21" s="194"/>
    </row>
    <row r="22" spans="1:18" ht="6.75" customHeight="1">
      <c r="A22" s="24"/>
      <c r="B22" s="24"/>
      <c r="C22" s="24"/>
      <c r="D22" s="24"/>
      <c r="E22" s="24"/>
      <c r="F22" s="24"/>
      <c r="G22" s="24"/>
      <c r="H22" s="24"/>
      <c r="I22" s="24"/>
      <c r="J22" s="24"/>
      <c r="K22" s="24"/>
      <c r="L22" s="24"/>
      <c r="M22" s="64"/>
      <c r="N22" s="64"/>
      <c r="O22" s="64"/>
      <c r="P22" s="64"/>
      <c r="Q22" s="64"/>
      <c r="R22" s="64"/>
    </row>
    <row r="23" spans="1:18" ht="15">
      <c r="A23" s="224" t="s">
        <v>91</v>
      </c>
      <c r="B23" s="224"/>
      <c r="C23" s="224"/>
      <c r="D23" s="224"/>
      <c r="E23" s="224"/>
      <c r="F23" s="224"/>
      <c r="G23" s="224"/>
      <c r="H23" s="224"/>
      <c r="I23" s="224"/>
      <c r="J23" s="224"/>
      <c r="K23" s="224"/>
      <c r="L23" s="224"/>
      <c r="M23" s="105"/>
      <c r="N23" s="105"/>
      <c r="O23" s="105"/>
      <c r="P23" s="105"/>
      <c r="Q23" s="105"/>
      <c r="R23" s="105"/>
    </row>
    <row r="24" ht="6.75" customHeight="1" thickBot="1"/>
    <row r="25" spans="1:12" ht="15.75" thickTop="1">
      <c r="A25" s="222" t="s">
        <v>51</v>
      </c>
      <c r="B25" s="222"/>
      <c r="C25" s="223"/>
      <c r="D25" s="218" t="s">
        <v>1</v>
      </c>
      <c r="E25" s="219"/>
      <c r="F25" s="219"/>
      <c r="G25" s="218" t="s">
        <v>2</v>
      </c>
      <c r="H25" s="219"/>
      <c r="I25" s="219"/>
      <c r="J25" s="218" t="s">
        <v>0</v>
      </c>
      <c r="K25" s="219"/>
      <c r="L25" s="219"/>
    </row>
    <row r="26" spans="1:12" ht="45">
      <c r="A26" s="84" t="s">
        <v>42</v>
      </c>
      <c r="B26" s="48" t="s">
        <v>66</v>
      </c>
      <c r="C26" s="81" t="s">
        <v>41</v>
      </c>
      <c r="D26" s="102" t="s">
        <v>19</v>
      </c>
      <c r="E26" s="48" t="s">
        <v>20</v>
      </c>
      <c r="F26" s="119" t="s">
        <v>0</v>
      </c>
      <c r="G26" s="102" t="s">
        <v>19</v>
      </c>
      <c r="H26" s="48" t="s">
        <v>20</v>
      </c>
      <c r="I26" s="101" t="s">
        <v>0</v>
      </c>
      <c r="J26" s="102" t="s">
        <v>19</v>
      </c>
      <c r="K26" s="48" t="s">
        <v>20</v>
      </c>
      <c r="L26" s="119" t="s">
        <v>0</v>
      </c>
    </row>
    <row r="27" spans="1:12" ht="15">
      <c r="A27" s="86" t="s">
        <v>64</v>
      </c>
      <c r="B27" s="77" t="s">
        <v>64</v>
      </c>
      <c r="C27" s="83" t="s">
        <v>64</v>
      </c>
      <c r="D27" s="140">
        <f aca="true" t="shared" si="3" ref="D27:D35">D9/(D9+E9)*100</f>
        <v>6.081480023617398</v>
      </c>
      <c r="E27" s="133">
        <f aca="true" t="shared" si="4" ref="E27:E35">E9/(E9+D9)*100</f>
        <v>93.9185199763826</v>
      </c>
      <c r="F27" s="132">
        <f>SUM(D27:E27)</f>
        <v>100</v>
      </c>
      <c r="G27" s="140">
        <f aca="true" t="shared" si="5" ref="G27:G35">H9/(H9+I9)*100</f>
        <v>5.714285714285714</v>
      </c>
      <c r="H27" s="133">
        <f aca="true" t="shared" si="6" ref="H27:H35">I9/(H9+I9)*100</f>
        <v>94.28571428571428</v>
      </c>
      <c r="I27" s="132">
        <f>SUM(G27:H27)</f>
        <v>99.99999999999999</v>
      </c>
      <c r="J27" s="140">
        <f aca="true" t="shared" si="7" ref="J27:J35">L9/(L9+M9)*100</f>
        <v>5.8967338157637395</v>
      </c>
      <c r="K27" s="133">
        <f aca="true" t="shared" si="8" ref="K27:K35">M9/(M9+L9)*100</f>
        <v>94.10326618423626</v>
      </c>
      <c r="L27" s="132">
        <f>SUM(J27:K27)</f>
        <v>100</v>
      </c>
    </row>
    <row r="28" spans="1:12" ht="15">
      <c r="A28" s="86" t="s">
        <v>64</v>
      </c>
      <c r="B28" s="77" t="s">
        <v>64</v>
      </c>
      <c r="C28" s="83" t="s">
        <v>65</v>
      </c>
      <c r="D28" s="140">
        <f t="shared" si="3"/>
        <v>6.329113924050633</v>
      </c>
      <c r="E28" s="133">
        <f t="shared" si="4"/>
        <v>93.67088607594937</v>
      </c>
      <c r="F28" s="132">
        <f aca="true" t="shared" si="9" ref="F28:F35">SUM(D28:E28)</f>
        <v>100</v>
      </c>
      <c r="G28" s="140">
        <f t="shared" si="5"/>
        <v>6.211996713229253</v>
      </c>
      <c r="H28" s="133">
        <f t="shared" si="6"/>
        <v>93.78800328677075</v>
      </c>
      <c r="I28" s="132">
        <f aca="true" t="shared" si="10" ref="I28:I35">SUM(G28:H28)</f>
        <v>100</v>
      </c>
      <c r="J28" s="140">
        <f t="shared" si="7"/>
        <v>6.270162958061047</v>
      </c>
      <c r="K28" s="133">
        <f t="shared" si="8"/>
        <v>93.72983704193896</v>
      </c>
      <c r="L28" s="132">
        <f aca="true" t="shared" si="11" ref="L28:L35">SUM(J28:K28)</f>
        <v>100.00000000000001</v>
      </c>
    </row>
    <row r="29" spans="1:12" ht="15">
      <c r="A29" s="86" t="s">
        <v>64</v>
      </c>
      <c r="B29" s="77" t="s">
        <v>65</v>
      </c>
      <c r="C29" s="83" t="s">
        <v>64</v>
      </c>
      <c r="D29" s="140">
        <f t="shared" si="3"/>
        <v>3.200260360164895</v>
      </c>
      <c r="E29" s="133">
        <f t="shared" si="4"/>
        <v>96.79973963983511</v>
      </c>
      <c r="F29" s="132">
        <f t="shared" si="9"/>
        <v>100</v>
      </c>
      <c r="G29" s="140">
        <f t="shared" si="5"/>
        <v>3.235230469595326</v>
      </c>
      <c r="H29" s="133">
        <f t="shared" si="6"/>
        <v>96.76476953040466</v>
      </c>
      <c r="I29" s="132">
        <f t="shared" si="10"/>
        <v>99.99999999999999</v>
      </c>
      <c r="J29" s="140">
        <f t="shared" si="7"/>
        <v>3.217768147345612</v>
      </c>
      <c r="K29" s="133">
        <f t="shared" si="8"/>
        <v>96.78223185265439</v>
      </c>
      <c r="L29" s="132">
        <f t="shared" si="11"/>
        <v>100</v>
      </c>
    </row>
    <row r="30" spans="1:12" ht="15">
      <c r="A30" s="86" t="s">
        <v>65</v>
      </c>
      <c r="B30" s="77" t="s">
        <v>64</v>
      </c>
      <c r="C30" s="83" t="s">
        <v>64</v>
      </c>
      <c r="D30" s="140">
        <f t="shared" si="3"/>
        <v>4.575821359934109</v>
      </c>
      <c r="E30" s="133">
        <f t="shared" si="4"/>
        <v>95.42417864006589</v>
      </c>
      <c r="F30" s="132">
        <f t="shared" si="9"/>
        <v>100</v>
      </c>
      <c r="G30" s="140">
        <f t="shared" si="5"/>
        <v>4.410472676155333</v>
      </c>
      <c r="H30" s="133">
        <f t="shared" si="6"/>
        <v>95.58952732384466</v>
      </c>
      <c r="I30" s="132">
        <f t="shared" si="10"/>
        <v>100</v>
      </c>
      <c r="J30" s="140">
        <f t="shared" si="7"/>
        <v>4.491460845398718</v>
      </c>
      <c r="K30" s="133">
        <f t="shared" si="8"/>
        <v>95.50853915460128</v>
      </c>
      <c r="L30" s="132">
        <f t="shared" si="11"/>
        <v>100</v>
      </c>
    </row>
    <row r="31" spans="1:12" ht="15">
      <c r="A31" s="86" t="s">
        <v>64</v>
      </c>
      <c r="B31" s="77" t="s">
        <v>65</v>
      </c>
      <c r="C31" s="83" t="s">
        <v>65</v>
      </c>
      <c r="D31" s="140">
        <f t="shared" si="3"/>
        <v>2.0438194898626554</v>
      </c>
      <c r="E31" s="133">
        <f t="shared" si="4"/>
        <v>97.95618051013734</v>
      </c>
      <c r="F31" s="132">
        <f t="shared" si="9"/>
        <v>100</v>
      </c>
      <c r="G31" s="140">
        <f t="shared" si="5"/>
        <v>1.6847468770545695</v>
      </c>
      <c r="H31" s="133">
        <f t="shared" si="6"/>
        <v>98.31525312294544</v>
      </c>
      <c r="I31" s="132">
        <f t="shared" si="10"/>
        <v>100</v>
      </c>
      <c r="J31" s="140">
        <f t="shared" si="7"/>
        <v>1.8647540983606559</v>
      </c>
      <c r="K31" s="133">
        <f t="shared" si="8"/>
        <v>98.13524590163935</v>
      </c>
      <c r="L31" s="132">
        <f t="shared" si="11"/>
        <v>100</v>
      </c>
    </row>
    <row r="32" spans="1:12" ht="15">
      <c r="A32" s="86" t="s">
        <v>65</v>
      </c>
      <c r="B32" s="77" t="s">
        <v>64</v>
      </c>
      <c r="C32" s="83" t="s">
        <v>65</v>
      </c>
      <c r="D32" s="140">
        <f t="shared" si="3"/>
        <v>3.568251457942077</v>
      </c>
      <c r="E32" s="133">
        <f t="shared" si="4"/>
        <v>96.43174854205793</v>
      </c>
      <c r="F32" s="132">
        <f t="shared" si="9"/>
        <v>100.00000000000001</v>
      </c>
      <c r="G32" s="140">
        <f t="shared" si="5"/>
        <v>3.494518402505873</v>
      </c>
      <c r="H32" s="133">
        <f t="shared" si="6"/>
        <v>96.50548159749412</v>
      </c>
      <c r="I32" s="132">
        <f t="shared" si="10"/>
        <v>100</v>
      </c>
      <c r="J32" s="140">
        <f t="shared" si="7"/>
        <v>3.531205429597206</v>
      </c>
      <c r="K32" s="133">
        <f t="shared" si="8"/>
        <v>96.46879457040279</v>
      </c>
      <c r="L32" s="132">
        <f t="shared" si="11"/>
        <v>100</v>
      </c>
    </row>
    <row r="33" spans="1:12" ht="15">
      <c r="A33" s="86" t="s">
        <v>65</v>
      </c>
      <c r="B33" s="77" t="s">
        <v>65</v>
      </c>
      <c r="C33" s="83" t="s">
        <v>64</v>
      </c>
      <c r="D33" s="140">
        <f t="shared" si="3"/>
        <v>2.419992097984986</v>
      </c>
      <c r="E33" s="133">
        <f t="shared" si="4"/>
        <v>97.58000790201501</v>
      </c>
      <c r="F33" s="132">
        <f t="shared" si="9"/>
        <v>100</v>
      </c>
      <c r="G33" s="140">
        <f t="shared" si="5"/>
        <v>2.4602867105772956</v>
      </c>
      <c r="H33" s="133">
        <f t="shared" si="6"/>
        <v>97.5397132894227</v>
      </c>
      <c r="I33" s="132">
        <f t="shared" si="10"/>
        <v>100</v>
      </c>
      <c r="J33" s="140">
        <f t="shared" si="7"/>
        <v>2.440336463223787</v>
      </c>
      <c r="K33" s="133">
        <f t="shared" si="8"/>
        <v>97.55966353677621</v>
      </c>
      <c r="L33" s="132">
        <f t="shared" si="11"/>
        <v>100</v>
      </c>
    </row>
    <row r="34" spans="1:12" ht="15">
      <c r="A34" s="86" t="s">
        <v>65</v>
      </c>
      <c r="B34" s="77" t="s">
        <v>65</v>
      </c>
      <c r="C34" s="83" t="s">
        <v>65</v>
      </c>
      <c r="D34" s="140">
        <f t="shared" si="3"/>
        <v>0.7645138800861959</v>
      </c>
      <c r="E34" s="133">
        <f t="shared" si="4"/>
        <v>99.2354861199138</v>
      </c>
      <c r="F34" s="132">
        <f t="shared" si="9"/>
        <v>100</v>
      </c>
      <c r="G34" s="140">
        <f t="shared" si="5"/>
        <v>0.7405172202875621</v>
      </c>
      <c r="H34" s="133">
        <f t="shared" si="6"/>
        <v>99.25948277971244</v>
      </c>
      <c r="I34" s="132">
        <f t="shared" si="10"/>
        <v>100</v>
      </c>
      <c r="J34" s="140">
        <f t="shared" si="7"/>
        <v>0.7526894683753883</v>
      </c>
      <c r="K34" s="133">
        <f t="shared" si="8"/>
        <v>99.2473105316246</v>
      </c>
      <c r="L34" s="132">
        <f t="shared" si="11"/>
        <v>100</v>
      </c>
    </row>
    <row r="35" spans="1:12" s="27" customFormat="1" ht="15">
      <c r="A35" s="103"/>
      <c r="B35" s="103"/>
      <c r="C35" s="104" t="s">
        <v>0</v>
      </c>
      <c r="D35" s="146">
        <f t="shared" si="3"/>
        <v>1.982750828921142</v>
      </c>
      <c r="E35" s="137">
        <f t="shared" si="4"/>
        <v>98.01724917107886</v>
      </c>
      <c r="F35" s="136">
        <f t="shared" si="9"/>
        <v>100</v>
      </c>
      <c r="G35" s="146">
        <f t="shared" si="5"/>
        <v>1.9437613394098934</v>
      </c>
      <c r="H35" s="137">
        <f t="shared" si="6"/>
        <v>98.05623866059011</v>
      </c>
      <c r="I35" s="136">
        <f t="shared" si="10"/>
        <v>100</v>
      </c>
      <c r="J35" s="146">
        <f t="shared" si="7"/>
        <v>1.9633689468572222</v>
      </c>
      <c r="K35" s="137">
        <f t="shared" si="8"/>
        <v>98.03663105314277</v>
      </c>
      <c r="L35" s="136">
        <f t="shared" si="11"/>
        <v>99.99999999999999</v>
      </c>
    </row>
    <row r="37" spans="4:12" ht="15">
      <c r="D37" s="139"/>
      <c r="E37" s="139"/>
      <c r="F37" s="139"/>
      <c r="G37" s="139"/>
      <c r="H37" s="139"/>
      <c r="I37" s="139"/>
      <c r="J37" s="139"/>
      <c r="K37" s="139"/>
      <c r="L37" s="139"/>
    </row>
    <row r="38" spans="4:12" ht="15">
      <c r="D38" s="139"/>
      <c r="E38" s="139"/>
      <c r="F38" s="139"/>
      <c r="G38" s="139"/>
      <c r="H38" s="139"/>
      <c r="I38" s="139"/>
      <c r="J38" s="139"/>
      <c r="K38" s="139"/>
      <c r="L38" s="139"/>
    </row>
    <row r="39" spans="4:12" ht="15">
      <c r="D39" s="139"/>
      <c r="E39" s="139"/>
      <c r="F39" s="139"/>
      <c r="G39" s="139"/>
      <c r="H39" s="139"/>
      <c r="I39" s="139"/>
      <c r="J39" s="139"/>
      <c r="K39" s="139"/>
      <c r="L39" s="139"/>
    </row>
    <row r="40" spans="4:12" ht="15">
      <c r="D40" s="139"/>
      <c r="E40" s="139"/>
      <c r="F40" s="139"/>
      <c r="G40" s="139"/>
      <c r="H40" s="139"/>
      <c r="I40" s="139"/>
      <c r="J40" s="139"/>
      <c r="K40" s="139"/>
      <c r="L40" s="139"/>
    </row>
    <row r="41" spans="4:12" ht="15">
      <c r="D41" s="139"/>
      <c r="E41" s="139"/>
      <c r="F41" s="139"/>
      <c r="G41" s="139"/>
      <c r="H41" s="139"/>
      <c r="I41" s="139"/>
      <c r="J41" s="139"/>
      <c r="K41" s="139"/>
      <c r="L41" s="139"/>
    </row>
    <row r="42" spans="4:12" ht="15">
      <c r="D42" s="139"/>
      <c r="E42" s="139"/>
      <c r="F42" s="139"/>
      <c r="G42" s="139"/>
      <c r="H42" s="139"/>
      <c r="I42" s="139"/>
      <c r="J42" s="139"/>
      <c r="K42" s="139"/>
      <c r="L42" s="139"/>
    </row>
    <row r="43" spans="4:12" ht="15">
      <c r="D43" s="139"/>
      <c r="E43" s="139"/>
      <c r="F43" s="139"/>
      <c r="G43" s="139"/>
      <c r="H43" s="139"/>
      <c r="I43" s="139"/>
      <c r="J43" s="139"/>
      <c r="K43" s="139"/>
      <c r="L43" s="139"/>
    </row>
    <row r="44" spans="4:12" ht="15">
      <c r="D44" s="139"/>
      <c r="E44" s="139"/>
      <c r="F44" s="139"/>
      <c r="G44" s="139"/>
      <c r="H44" s="139"/>
      <c r="I44" s="139"/>
      <c r="J44" s="139"/>
      <c r="K44" s="139"/>
      <c r="L44" s="139"/>
    </row>
    <row r="45" spans="4:12" ht="15">
      <c r="D45" s="139"/>
      <c r="E45" s="139"/>
      <c r="F45" s="139"/>
      <c r="G45" s="139"/>
      <c r="H45" s="139"/>
      <c r="I45" s="139"/>
      <c r="J45" s="139"/>
      <c r="K45" s="139"/>
      <c r="L45" s="139"/>
    </row>
    <row r="46" spans="4:12" ht="15">
      <c r="D46" s="139"/>
      <c r="E46" s="139"/>
      <c r="F46" s="139"/>
      <c r="G46" s="139"/>
      <c r="H46" s="139"/>
      <c r="I46" s="139"/>
      <c r="J46" s="139"/>
      <c r="K46" s="139"/>
      <c r="L46" s="139"/>
    </row>
    <row r="47" spans="4:12" ht="15">
      <c r="D47" s="139"/>
      <c r="E47" s="139"/>
      <c r="F47" s="139"/>
      <c r="G47" s="139"/>
      <c r="H47" s="139"/>
      <c r="I47" s="139"/>
      <c r="J47" s="139"/>
      <c r="K47" s="139"/>
      <c r="L47" s="139"/>
    </row>
    <row r="48" spans="4:12" ht="15">
      <c r="D48" s="139"/>
      <c r="E48" s="139"/>
      <c r="F48" s="139"/>
      <c r="G48" s="139"/>
      <c r="H48" s="139"/>
      <c r="I48" s="139"/>
      <c r="J48" s="139"/>
      <c r="K48" s="139"/>
      <c r="L48" s="139"/>
    </row>
    <row r="49" spans="4:12" ht="15">
      <c r="D49" s="139"/>
      <c r="E49" s="139"/>
      <c r="F49" s="139"/>
      <c r="G49" s="139"/>
      <c r="H49" s="139"/>
      <c r="I49" s="139"/>
      <c r="J49" s="139"/>
      <c r="K49" s="139"/>
      <c r="L49" s="139"/>
    </row>
    <row r="50" spans="4:12" ht="15">
      <c r="D50" s="139"/>
      <c r="E50" s="139"/>
      <c r="F50" s="139"/>
      <c r="G50" s="139"/>
      <c r="H50" s="139"/>
      <c r="I50" s="139"/>
      <c r="J50" s="139"/>
      <c r="K50" s="139"/>
      <c r="L50" s="139"/>
    </row>
    <row r="51" spans="4:12" ht="15">
      <c r="D51" s="139"/>
      <c r="E51" s="139"/>
      <c r="F51" s="139"/>
      <c r="G51" s="139"/>
      <c r="H51" s="139"/>
      <c r="I51" s="139"/>
      <c r="J51" s="139"/>
      <c r="K51" s="139"/>
      <c r="L51" s="139"/>
    </row>
  </sheetData>
  <sheetProtection/>
  <mergeCells count="14">
    <mergeCell ref="J25:L25"/>
    <mergeCell ref="A25:C25"/>
    <mergeCell ref="G25:I25"/>
    <mergeCell ref="D25:F25"/>
    <mergeCell ref="A20:L20"/>
    <mergeCell ref="A23:L23"/>
    <mergeCell ref="A21:L21"/>
    <mergeCell ref="A5:O5"/>
    <mergeCell ref="A2:O2"/>
    <mergeCell ref="A7:C7"/>
    <mergeCell ref="D7:G7"/>
    <mergeCell ref="H7:K7"/>
    <mergeCell ref="L7:O7"/>
    <mergeCell ref="A3:O3"/>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7"/>
  <sheetViews>
    <sheetView zoomScalePageLayoutView="0" workbookViewId="0" topLeftCell="A1">
      <selection activeCell="A50" sqref="A50"/>
    </sheetView>
  </sheetViews>
  <sheetFormatPr defaultColWidth="9.140625" defaultRowHeight="15"/>
  <cols>
    <col min="1" max="1" width="13.421875" style="2" customWidth="1"/>
    <col min="2" max="2" width="15.7109375" style="0" customWidth="1"/>
    <col min="3" max="3" width="14.140625" style="0" customWidth="1"/>
    <col min="4" max="15" width="12.28125" style="0" customWidth="1"/>
  </cols>
  <sheetData>
    <row r="1" ht="15">
      <c r="A1" s="1"/>
    </row>
    <row r="2" spans="1:18" ht="15">
      <c r="A2" s="203" t="s">
        <v>22</v>
      </c>
      <c r="B2" s="203"/>
      <c r="C2" s="203"/>
      <c r="D2" s="203"/>
      <c r="E2" s="203"/>
      <c r="F2" s="203"/>
      <c r="G2" s="203"/>
      <c r="H2" s="203"/>
      <c r="I2" s="203"/>
      <c r="J2" s="203"/>
      <c r="K2" s="203"/>
      <c r="L2" s="203"/>
      <c r="M2" s="203"/>
      <c r="N2" s="203"/>
      <c r="O2" s="203"/>
      <c r="P2" s="64"/>
      <c r="Q2" s="64"/>
      <c r="R2" s="64"/>
    </row>
    <row r="3" spans="1:18" s="193" customFormat="1" ht="15">
      <c r="A3" s="207" t="s">
        <v>98</v>
      </c>
      <c r="B3" s="207"/>
      <c r="C3" s="207"/>
      <c r="D3" s="207"/>
      <c r="E3" s="207"/>
      <c r="F3" s="207"/>
      <c r="G3" s="207"/>
      <c r="H3" s="207"/>
      <c r="I3" s="207"/>
      <c r="J3" s="207"/>
      <c r="K3" s="207"/>
      <c r="L3" s="207"/>
      <c r="M3" s="207"/>
      <c r="N3" s="207"/>
      <c r="O3" s="207"/>
      <c r="P3" s="194"/>
      <c r="Q3" s="194"/>
      <c r="R3" s="194"/>
    </row>
    <row r="4" spans="1:18" ht="6.75" customHeight="1">
      <c r="A4" s="24"/>
      <c r="B4" s="24"/>
      <c r="C4" s="24"/>
      <c r="D4" s="24"/>
      <c r="E4" s="24"/>
      <c r="F4" s="24"/>
      <c r="G4" s="24"/>
      <c r="H4" s="24"/>
      <c r="I4" s="24"/>
      <c r="J4" s="24"/>
      <c r="K4" s="24"/>
      <c r="L4" s="24"/>
      <c r="M4" s="24"/>
      <c r="N4" s="24"/>
      <c r="O4" s="24"/>
      <c r="P4" s="64"/>
      <c r="Q4" s="64"/>
      <c r="R4" s="64"/>
    </row>
    <row r="5" spans="1:18" ht="15">
      <c r="A5" s="224" t="s">
        <v>92</v>
      </c>
      <c r="B5" s="224"/>
      <c r="C5" s="224"/>
      <c r="D5" s="224"/>
      <c r="E5" s="224"/>
      <c r="F5" s="224"/>
      <c r="G5" s="224"/>
      <c r="H5" s="224"/>
      <c r="I5" s="224"/>
      <c r="J5" s="224"/>
      <c r="K5" s="224"/>
      <c r="L5" s="224"/>
      <c r="M5" s="224"/>
      <c r="N5" s="224"/>
      <c r="O5" s="224"/>
      <c r="P5" s="105"/>
      <c r="Q5" s="105"/>
      <c r="R5" s="105"/>
    </row>
    <row r="6" ht="6.75" customHeight="1" thickBot="1"/>
    <row r="7" spans="1:15" s="26" customFormat="1" ht="15.75" thickTop="1">
      <c r="A7" s="222" t="s">
        <v>51</v>
      </c>
      <c r="B7" s="222"/>
      <c r="C7" s="222"/>
      <c r="D7" s="225" t="s">
        <v>45</v>
      </c>
      <c r="E7" s="226"/>
      <c r="F7" s="226"/>
      <c r="G7" s="227"/>
      <c r="H7" s="225" t="s">
        <v>44</v>
      </c>
      <c r="I7" s="226"/>
      <c r="J7" s="226"/>
      <c r="K7" s="227"/>
      <c r="L7" s="225" t="s">
        <v>0</v>
      </c>
      <c r="M7" s="226"/>
      <c r="N7" s="226"/>
      <c r="O7" s="226"/>
    </row>
    <row r="8" spans="1:15" ht="45" customHeight="1">
      <c r="A8" s="84" t="s">
        <v>42</v>
      </c>
      <c r="B8" s="48" t="s">
        <v>66</v>
      </c>
      <c r="C8" s="101" t="s">
        <v>41</v>
      </c>
      <c r="D8" s="102" t="s">
        <v>19</v>
      </c>
      <c r="E8" s="48" t="s">
        <v>20</v>
      </c>
      <c r="F8" s="48" t="s">
        <v>43</v>
      </c>
      <c r="G8" s="88" t="s">
        <v>0</v>
      </c>
      <c r="H8" s="102" t="s">
        <v>19</v>
      </c>
      <c r="I8" s="48" t="s">
        <v>20</v>
      </c>
      <c r="J8" s="48" t="s">
        <v>43</v>
      </c>
      <c r="K8" s="88" t="s">
        <v>0</v>
      </c>
      <c r="L8" s="102" t="s">
        <v>19</v>
      </c>
      <c r="M8" s="48" t="s">
        <v>20</v>
      </c>
      <c r="N8" s="48" t="s">
        <v>43</v>
      </c>
      <c r="O8" s="87" t="s">
        <v>0</v>
      </c>
    </row>
    <row r="9" spans="1:15" ht="15">
      <c r="A9" s="86" t="s">
        <v>64</v>
      </c>
      <c r="B9" s="77" t="s">
        <v>64</v>
      </c>
      <c r="C9" s="106" t="s">
        <v>64</v>
      </c>
      <c r="D9" s="92">
        <v>1006</v>
      </c>
      <c r="E9" s="90">
        <v>19830</v>
      </c>
      <c r="F9" s="90">
        <v>187</v>
      </c>
      <c r="G9" s="93">
        <v>21023</v>
      </c>
      <c r="H9" s="92">
        <v>803</v>
      </c>
      <c r="I9" s="90">
        <v>9039</v>
      </c>
      <c r="J9" s="90">
        <v>594</v>
      </c>
      <c r="K9" s="93">
        <v>10436</v>
      </c>
      <c r="L9" s="92">
        <f>SUM(H9,D9)</f>
        <v>1809</v>
      </c>
      <c r="M9" s="90">
        <f aca="true" t="shared" si="0" ref="M9:O16">SUM(I9,E9)</f>
        <v>28869</v>
      </c>
      <c r="N9" s="90">
        <f t="shared" si="0"/>
        <v>781</v>
      </c>
      <c r="O9" s="91">
        <f t="shared" si="0"/>
        <v>31459</v>
      </c>
    </row>
    <row r="10" spans="1:15" ht="15">
      <c r="A10" s="86" t="s">
        <v>64</v>
      </c>
      <c r="B10" s="77" t="s">
        <v>64</v>
      </c>
      <c r="C10" s="106" t="s">
        <v>65</v>
      </c>
      <c r="D10" s="92">
        <v>329</v>
      </c>
      <c r="E10" s="90">
        <v>6539</v>
      </c>
      <c r="F10" s="90">
        <v>194</v>
      </c>
      <c r="G10" s="93">
        <v>7062</v>
      </c>
      <c r="H10" s="92">
        <v>429</v>
      </c>
      <c r="I10" s="90">
        <v>4792</v>
      </c>
      <c r="J10" s="90">
        <v>1648</v>
      </c>
      <c r="K10" s="93">
        <v>6869</v>
      </c>
      <c r="L10" s="92">
        <f aca="true" t="shared" si="1" ref="L10:L16">SUM(H10,D10)</f>
        <v>758</v>
      </c>
      <c r="M10" s="90">
        <f t="shared" si="0"/>
        <v>11331</v>
      </c>
      <c r="N10" s="90">
        <f t="shared" si="0"/>
        <v>1842</v>
      </c>
      <c r="O10" s="91">
        <f t="shared" si="0"/>
        <v>13931</v>
      </c>
    </row>
    <row r="11" spans="1:15" ht="15">
      <c r="A11" s="86" t="s">
        <v>64</v>
      </c>
      <c r="B11" s="77" t="s">
        <v>65</v>
      </c>
      <c r="C11" s="106" t="s">
        <v>64</v>
      </c>
      <c r="D11" s="92">
        <v>405</v>
      </c>
      <c r="E11" s="90">
        <v>13665</v>
      </c>
      <c r="F11" s="90">
        <v>203</v>
      </c>
      <c r="G11" s="93">
        <v>14273</v>
      </c>
      <c r="H11" s="92">
        <v>189</v>
      </c>
      <c r="I11" s="90">
        <v>4201</v>
      </c>
      <c r="J11" s="90">
        <v>198</v>
      </c>
      <c r="K11" s="93">
        <v>4588</v>
      </c>
      <c r="L11" s="92">
        <f t="shared" si="1"/>
        <v>594</v>
      </c>
      <c r="M11" s="90">
        <f t="shared" si="0"/>
        <v>17866</v>
      </c>
      <c r="N11" s="90">
        <f t="shared" si="0"/>
        <v>401</v>
      </c>
      <c r="O11" s="91">
        <f t="shared" si="0"/>
        <v>18861</v>
      </c>
    </row>
    <row r="12" spans="1:15" ht="15">
      <c r="A12" s="86" t="s">
        <v>65</v>
      </c>
      <c r="B12" s="77" t="s">
        <v>64</v>
      </c>
      <c r="C12" s="106" t="s">
        <v>64</v>
      </c>
      <c r="D12" s="92">
        <v>888</v>
      </c>
      <c r="E12" s="90">
        <v>19274</v>
      </c>
      <c r="F12" s="90">
        <v>121</v>
      </c>
      <c r="G12" s="93">
        <v>20283</v>
      </c>
      <c r="H12" s="92">
        <v>114</v>
      </c>
      <c r="I12" s="90">
        <v>2033</v>
      </c>
      <c r="J12" s="90">
        <v>29</v>
      </c>
      <c r="K12" s="93">
        <v>2176</v>
      </c>
      <c r="L12" s="92">
        <f t="shared" si="1"/>
        <v>1002</v>
      </c>
      <c r="M12" s="90">
        <f t="shared" si="0"/>
        <v>21307</v>
      </c>
      <c r="N12" s="90">
        <f t="shared" si="0"/>
        <v>150</v>
      </c>
      <c r="O12" s="91">
        <f t="shared" si="0"/>
        <v>22459</v>
      </c>
    </row>
    <row r="13" spans="1:15" ht="15">
      <c r="A13" s="86" t="s">
        <v>64</v>
      </c>
      <c r="B13" s="77" t="s">
        <v>65</v>
      </c>
      <c r="C13" s="106" t="s">
        <v>65</v>
      </c>
      <c r="D13" s="92">
        <v>272</v>
      </c>
      <c r="E13" s="90">
        <v>18432</v>
      </c>
      <c r="F13" s="90">
        <v>560</v>
      </c>
      <c r="G13" s="93">
        <v>19264</v>
      </c>
      <c r="H13" s="92">
        <v>183</v>
      </c>
      <c r="I13" s="90">
        <v>5513</v>
      </c>
      <c r="J13" s="90">
        <v>1220</v>
      </c>
      <c r="K13" s="93">
        <v>6916</v>
      </c>
      <c r="L13" s="92">
        <f t="shared" si="1"/>
        <v>455</v>
      </c>
      <c r="M13" s="90">
        <f t="shared" si="0"/>
        <v>23945</v>
      </c>
      <c r="N13" s="90">
        <f t="shared" si="0"/>
        <v>1780</v>
      </c>
      <c r="O13" s="91">
        <f t="shared" si="0"/>
        <v>26180</v>
      </c>
    </row>
    <row r="14" spans="1:15" ht="15">
      <c r="A14" s="86" t="s">
        <v>65</v>
      </c>
      <c r="B14" s="77" t="s">
        <v>64</v>
      </c>
      <c r="C14" s="106" t="s">
        <v>65</v>
      </c>
      <c r="D14" s="92">
        <v>620</v>
      </c>
      <c r="E14" s="90">
        <v>17982</v>
      </c>
      <c r="F14" s="90">
        <v>70</v>
      </c>
      <c r="G14" s="93">
        <v>18672</v>
      </c>
      <c r="H14" s="92">
        <v>98</v>
      </c>
      <c r="I14" s="90">
        <v>1633</v>
      </c>
      <c r="J14" s="90">
        <v>170</v>
      </c>
      <c r="K14" s="93">
        <v>1901</v>
      </c>
      <c r="L14" s="92">
        <f t="shared" si="1"/>
        <v>718</v>
      </c>
      <c r="M14" s="90">
        <f t="shared" si="0"/>
        <v>19615</v>
      </c>
      <c r="N14" s="90">
        <f t="shared" si="0"/>
        <v>240</v>
      </c>
      <c r="O14" s="91">
        <f t="shared" si="0"/>
        <v>20573</v>
      </c>
    </row>
    <row r="15" spans="1:15" ht="15">
      <c r="A15" s="86" t="s">
        <v>65</v>
      </c>
      <c r="B15" s="77" t="s">
        <v>65</v>
      </c>
      <c r="C15" s="106" t="s">
        <v>64</v>
      </c>
      <c r="D15" s="92">
        <v>912</v>
      </c>
      <c r="E15" s="90">
        <v>37470</v>
      </c>
      <c r="F15" s="90">
        <v>239</v>
      </c>
      <c r="G15" s="93">
        <v>38621</v>
      </c>
      <c r="H15" s="92">
        <v>86</v>
      </c>
      <c r="I15" s="90">
        <v>2428</v>
      </c>
      <c r="J15" s="90">
        <v>20</v>
      </c>
      <c r="K15" s="93">
        <v>2534</v>
      </c>
      <c r="L15" s="92">
        <f t="shared" si="1"/>
        <v>998</v>
      </c>
      <c r="M15" s="90">
        <f t="shared" si="0"/>
        <v>39898</v>
      </c>
      <c r="N15" s="90">
        <f t="shared" si="0"/>
        <v>259</v>
      </c>
      <c r="O15" s="91">
        <f t="shared" si="0"/>
        <v>41155</v>
      </c>
    </row>
    <row r="16" spans="1:15" ht="15">
      <c r="A16" s="86" t="s">
        <v>65</v>
      </c>
      <c r="B16" s="77" t="s">
        <v>65</v>
      </c>
      <c r="C16" s="106" t="s">
        <v>65</v>
      </c>
      <c r="D16" s="92">
        <v>1758</v>
      </c>
      <c r="E16" s="90">
        <v>241713</v>
      </c>
      <c r="F16" s="90">
        <v>752</v>
      </c>
      <c r="G16" s="93">
        <v>244223</v>
      </c>
      <c r="H16" s="92">
        <v>115</v>
      </c>
      <c r="I16" s="90">
        <v>5255</v>
      </c>
      <c r="J16" s="90">
        <v>375</v>
      </c>
      <c r="K16" s="93">
        <v>5745</v>
      </c>
      <c r="L16" s="92">
        <f t="shared" si="1"/>
        <v>1873</v>
      </c>
      <c r="M16" s="90">
        <f t="shared" si="0"/>
        <v>246968</v>
      </c>
      <c r="N16" s="90">
        <f t="shared" si="0"/>
        <v>1127</v>
      </c>
      <c r="O16" s="91">
        <f t="shared" si="0"/>
        <v>249968</v>
      </c>
    </row>
    <row r="17" spans="1:15" s="27" customFormat="1" ht="15">
      <c r="A17" s="103"/>
      <c r="B17" s="103"/>
      <c r="C17" s="104" t="s">
        <v>0</v>
      </c>
      <c r="D17" s="97">
        <f>SUM(D9:D16)</f>
        <v>6190</v>
      </c>
      <c r="E17" s="95">
        <f aca="true" t="shared" si="2" ref="E17:O17">SUM(E9:E16)</f>
        <v>374905</v>
      </c>
      <c r="F17" s="95">
        <f t="shared" si="2"/>
        <v>2326</v>
      </c>
      <c r="G17" s="98">
        <f t="shared" si="2"/>
        <v>383421</v>
      </c>
      <c r="H17" s="97">
        <f t="shared" si="2"/>
        <v>2017</v>
      </c>
      <c r="I17" s="95">
        <f t="shared" si="2"/>
        <v>34894</v>
      </c>
      <c r="J17" s="95">
        <f t="shared" si="2"/>
        <v>4254</v>
      </c>
      <c r="K17" s="98">
        <f t="shared" si="2"/>
        <v>41165</v>
      </c>
      <c r="L17" s="97">
        <f t="shared" si="2"/>
        <v>8207</v>
      </c>
      <c r="M17" s="95">
        <f t="shared" si="2"/>
        <v>409799</v>
      </c>
      <c r="N17" s="95">
        <f t="shared" si="2"/>
        <v>6580</v>
      </c>
      <c r="O17" s="96">
        <f t="shared" si="2"/>
        <v>424586</v>
      </c>
    </row>
    <row r="20" spans="1:18" ht="15">
      <c r="A20" s="203" t="s">
        <v>22</v>
      </c>
      <c r="B20" s="203"/>
      <c r="C20" s="203"/>
      <c r="D20" s="203"/>
      <c r="E20" s="203"/>
      <c r="F20" s="203"/>
      <c r="G20" s="203"/>
      <c r="H20" s="203"/>
      <c r="I20" s="203"/>
      <c r="J20" s="203"/>
      <c r="K20" s="203"/>
      <c r="L20" s="203"/>
      <c r="M20" s="64"/>
      <c r="N20" s="64"/>
      <c r="O20" s="64"/>
      <c r="P20" s="64"/>
      <c r="Q20" s="64"/>
      <c r="R20" s="64"/>
    </row>
    <row r="21" spans="1:18" s="193" customFormat="1" ht="15">
      <c r="A21" s="207" t="s">
        <v>98</v>
      </c>
      <c r="B21" s="207"/>
      <c r="C21" s="207"/>
      <c r="D21" s="207"/>
      <c r="E21" s="207"/>
      <c r="F21" s="207"/>
      <c r="G21" s="207"/>
      <c r="H21" s="207"/>
      <c r="I21" s="207"/>
      <c r="J21" s="207"/>
      <c r="K21" s="207"/>
      <c r="L21" s="207"/>
      <c r="M21" s="194"/>
      <c r="N21" s="194"/>
      <c r="O21" s="194"/>
      <c r="P21" s="194"/>
      <c r="Q21" s="194"/>
      <c r="R21" s="194"/>
    </row>
    <row r="22" spans="1:18" ht="6.75" customHeight="1">
      <c r="A22" s="24"/>
      <c r="B22" s="24"/>
      <c r="C22" s="24"/>
      <c r="D22" s="24"/>
      <c r="E22" s="24"/>
      <c r="F22" s="24"/>
      <c r="G22" s="24"/>
      <c r="H22" s="24"/>
      <c r="I22" s="24"/>
      <c r="J22" s="24"/>
      <c r="K22" s="24"/>
      <c r="L22" s="24"/>
      <c r="M22" s="64"/>
      <c r="N22" s="64"/>
      <c r="O22" s="64"/>
      <c r="P22" s="64"/>
      <c r="Q22" s="64"/>
      <c r="R22" s="64"/>
    </row>
    <row r="23" spans="1:14" ht="15">
      <c r="A23" s="224" t="s">
        <v>93</v>
      </c>
      <c r="B23" s="224"/>
      <c r="C23" s="224"/>
      <c r="D23" s="224"/>
      <c r="E23" s="224"/>
      <c r="F23" s="224"/>
      <c r="G23" s="224"/>
      <c r="H23" s="224"/>
      <c r="I23" s="224"/>
      <c r="J23" s="224"/>
      <c r="K23" s="224"/>
      <c r="L23" s="224"/>
      <c r="M23" s="105"/>
      <c r="N23" s="105"/>
    </row>
    <row r="24" ht="6.75" customHeight="1" thickBot="1"/>
    <row r="25" spans="1:12" ht="15.75" thickTop="1">
      <c r="A25" s="222" t="s">
        <v>51</v>
      </c>
      <c r="B25" s="222"/>
      <c r="C25" s="222"/>
      <c r="D25" s="225" t="s">
        <v>45</v>
      </c>
      <c r="E25" s="226"/>
      <c r="F25" s="227"/>
      <c r="G25" s="225" t="s">
        <v>44</v>
      </c>
      <c r="H25" s="226"/>
      <c r="I25" s="227"/>
      <c r="J25" s="226" t="s">
        <v>0</v>
      </c>
      <c r="K25" s="226"/>
      <c r="L25" s="226"/>
    </row>
    <row r="26" spans="1:12" ht="45">
      <c r="A26" s="84" t="s">
        <v>42</v>
      </c>
      <c r="B26" s="48" t="s">
        <v>66</v>
      </c>
      <c r="C26" s="101" t="s">
        <v>41</v>
      </c>
      <c r="D26" s="117" t="s">
        <v>19</v>
      </c>
      <c r="E26" s="107" t="s">
        <v>20</v>
      </c>
      <c r="F26" s="118" t="s">
        <v>0</v>
      </c>
      <c r="G26" s="117" t="s">
        <v>19</v>
      </c>
      <c r="H26" s="107" t="s">
        <v>20</v>
      </c>
      <c r="I26" s="118" t="s">
        <v>0</v>
      </c>
      <c r="J26" s="116" t="s">
        <v>19</v>
      </c>
      <c r="K26" s="107" t="s">
        <v>20</v>
      </c>
      <c r="L26" s="108" t="s">
        <v>0</v>
      </c>
    </row>
    <row r="27" spans="1:12" ht="15">
      <c r="A27" s="86" t="s">
        <v>64</v>
      </c>
      <c r="B27" s="77" t="s">
        <v>64</v>
      </c>
      <c r="C27" s="106" t="s">
        <v>64</v>
      </c>
      <c r="D27" s="142">
        <f aca="true" t="shared" si="3" ref="D27:D35">D9/(D9+E9)*100</f>
        <v>4.828181992704934</v>
      </c>
      <c r="E27" s="133">
        <f aca="true" t="shared" si="4" ref="E27:E35">E9/(E9+D9)*100</f>
        <v>95.17181800729506</v>
      </c>
      <c r="F27" s="143">
        <f>SUM(D27:E27)</f>
        <v>100</v>
      </c>
      <c r="G27" s="142">
        <f aca="true" t="shared" si="5" ref="G27:G35">H9/(H9+I9)*100</f>
        <v>8.158910790489738</v>
      </c>
      <c r="H27" s="133">
        <f aca="true" t="shared" si="6" ref="H27:H35">I9/(I9+H9)*100</f>
        <v>91.84108920951026</v>
      </c>
      <c r="I27" s="143">
        <f>SUM(G27:H27)</f>
        <v>100</v>
      </c>
      <c r="J27" s="134">
        <f aca="true" t="shared" si="7" ref="J27:J35">L9/(L9+M9)*100</f>
        <v>5.8967338157637395</v>
      </c>
      <c r="K27" s="133">
        <f aca="true" t="shared" si="8" ref="K27:K35">M9/(M9+L9)*100</f>
        <v>94.10326618423626</v>
      </c>
      <c r="L27" s="132">
        <f>SUM(J27:K27)</f>
        <v>100</v>
      </c>
    </row>
    <row r="28" spans="1:12" ht="15">
      <c r="A28" s="86" t="s">
        <v>64</v>
      </c>
      <c r="B28" s="77" t="s">
        <v>64</v>
      </c>
      <c r="C28" s="106" t="s">
        <v>65</v>
      </c>
      <c r="D28" s="142">
        <f t="shared" si="3"/>
        <v>4.790331974373908</v>
      </c>
      <c r="E28" s="133">
        <f t="shared" si="4"/>
        <v>95.20966802562609</v>
      </c>
      <c r="F28" s="143">
        <f aca="true" t="shared" si="9" ref="F28:F35">SUM(D28:E28)</f>
        <v>100</v>
      </c>
      <c r="G28" s="142">
        <f t="shared" si="5"/>
        <v>8.216816701781267</v>
      </c>
      <c r="H28" s="133">
        <f t="shared" si="6"/>
        <v>91.78318329821873</v>
      </c>
      <c r="I28" s="143">
        <f aca="true" t="shared" si="10" ref="I28:I35">SUM(G28:H28)</f>
        <v>100</v>
      </c>
      <c r="J28" s="134">
        <f t="shared" si="7"/>
        <v>6.270162958061047</v>
      </c>
      <c r="K28" s="133">
        <f t="shared" si="8"/>
        <v>93.72983704193896</v>
      </c>
      <c r="L28" s="132">
        <f aca="true" t="shared" si="11" ref="L28:L35">SUM(J28:K28)</f>
        <v>100.00000000000001</v>
      </c>
    </row>
    <row r="29" spans="1:12" ht="15">
      <c r="A29" s="86" t="s">
        <v>64</v>
      </c>
      <c r="B29" s="77" t="s">
        <v>65</v>
      </c>
      <c r="C29" s="106" t="s">
        <v>64</v>
      </c>
      <c r="D29" s="142">
        <f t="shared" si="3"/>
        <v>2.878464818763326</v>
      </c>
      <c r="E29" s="133">
        <f t="shared" si="4"/>
        <v>97.12153518123668</v>
      </c>
      <c r="F29" s="143">
        <f t="shared" si="9"/>
        <v>100</v>
      </c>
      <c r="G29" s="142">
        <f t="shared" si="5"/>
        <v>4.305239179954442</v>
      </c>
      <c r="H29" s="133">
        <f t="shared" si="6"/>
        <v>95.69476082004556</v>
      </c>
      <c r="I29" s="143">
        <f t="shared" si="10"/>
        <v>100</v>
      </c>
      <c r="J29" s="134">
        <f t="shared" si="7"/>
        <v>3.217768147345612</v>
      </c>
      <c r="K29" s="133">
        <f t="shared" si="8"/>
        <v>96.78223185265439</v>
      </c>
      <c r="L29" s="132">
        <f t="shared" si="11"/>
        <v>100</v>
      </c>
    </row>
    <row r="30" spans="1:12" ht="15">
      <c r="A30" s="86" t="s">
        <v>65</v>
      </c>
      <c r="B30" s="77" t="s">
        <v>64</v>
      </c>
      <c r="C30" s="106" t="s">
        <v>64</v>
      </c>
      <c r="D30" s="142">
        <f t="shared" si="3"/>
        <v>4.404324967761135</v>
      </c>
      <c r="E30" s="133">
        <f t="shared" si="4"/>
        <v>95.59567503223887</v>
      </c>
      <c r="F30" s="143">
        <f t="shared" si="9"/>
        <v>100.00000000000001</v>
      </c>
      <c r="G30" s="142">
        <f t="shared" si="5"/>
        <v>5.3097345132743365</v>
      </c>
      <c r="H30" s="133">
        <f t="shared" si="6"/>
        <v>94.69026548672566</v>
      </c>
      <c r="I30" s="143">
        <f t="shared" si="10"/>
        <v>100</v>
      </c>
      <c r="J30" s="134">
        <f t="shared" si="7"/>
        <v>4.491460845398718</v>
      </c>
      <c r="K30" s="133">
        <f t="shared" si="8"/>
        <v>95.50853915460128</v>
      </c>
      <c r="L30" s="132">
        <f t="shared" si="11"/>
        <v>100</v>
      </c>
    </row>
    <row r="31" spans="1:12" ht="15">
      <c r="A31" s="86" t="s">
        <v>64</v>
      </c>
      <c r="B31" s="77" t="s">
        <v>65</v>
      </c>
      <c r="C31" s="106" t="s">
        <v>65</v>
      </c>
      <c r="D31" s="142">
        <f t="shared" si="3"/>
        <v>1.4542343883661248</v>
      </c>
      <c r="E31" s="133">
        <f t="shared" si="4"/>
        <v>98.54576561163387</v>
      </c>
      <c r="F31" s="143">
        <f t="shared" si="9"/>
        <v>100</v>
      </c>
      <c r="G31" s="142">
        <f t="shared" si="5"/>
        <v>3.2127808988764044</v>
      </c>
      <c r="H31" s="133">
        <f t="shared" si="6"/>
        <v>96.7872191011236</v>
      </c>
      <c r="I31" s="143">
        <f t="shared" si="10"/>
        <v>100</v>
      </c>
      <c r="J31" s="134">
        <f t="shared" si="7"/>
        <v>1.8647540983606559</v>
      </c>
      <c r="K31" s="133">
        <f t="shared" si="8"/>
        <v>98.13524590163935</v>
      </c>
      <c r="L31" s="132">
        <f t="shared" si="11"/>
        <v>100</v>
      </c>
    </row>
    <row r="32" spans="1:12" ht="15">
      <c r="A32" s="86" t="s">
        <v>65</v>
      </c>
      <c r="B32" s="77" t="s">
        <v>64</v>
      </c>
      <c r="C32" s="106" t="s">
        <v>65</v>
      </c>
      <c r="D32" s="142">
        <f t="shared" si="3"/>
        <v>3.332974948930222</v>
      </c>
      <c r="E32" s="133">
        <f t="shared" si="4"/>
        <v>96.66702505106977</v>
      </c>
      <c r="F32" s="143">
        <f t="shared" si="9"/>
        <v>100</v>
      </c>
      <c r="G32" s="142">
        <f t="shared" si="5"/>
        <v>5.661467359907569</v>
      </c>
      <c r="H32" s="133">
        <f t="shared" si="6"/>
        <v>94.33853264009244</v>
      </c>
      <c r="I32" s="143">
        <f t="shared" si="10"/>
        <v>100</v>
      </c>
      <c r="J32" s="134">
        <f t="shared" si="7"/>
        <v>3.531205429597206</v>
      </c>
      <c r="K32" s="133">
        <f t="shared" si="8"/>
        <v>96.46879457040279</v>
      </c>
      <c r="L32" s="132">
        <f t="shared" si="11"/>
        <v>100</v>
      </c>
    </row>
    <row r="33" spans="1:12" ht="15">
      <c r="A33" s="86" t="s">
        <v>65</v>
      </c>
      <c r="B33" s="77" t="s">
        <v>65</v>
      </c>
      <c r="C33" s="106" t="s">
        <v>64</v>
      </c>
      <c r="D33" s="142">
        <f t="shared" si="3"/>
        <v>2.3761138033453184</v>
      </c>
      <c r="E33" s="133">
        <f t="shared" si="4"/>
        <v>97.62388619665468</v>
      </c>
      <c r="F33" s="143">
        <f t="shared" si="9"/>
        <v>100</v>
      </c>
      <c r="G33" s="142">
        <f t="shared" si="5"/>
        <v>3.4208432776451874</v>
      </c>
      <c r="H33" s="133">
        <f t="shared" si="6"/>
        <v>96.57915672235481</v>
      </c>
      <c r="I33" s="143">
        <f t="shared" si="10"/>
        <v>100</v>
      </c>
      <c r="J33" s="134">
        <f t="shared" si="7"/>
        <v>2.440336463223787</v>
      </c>
      <c r="K33" s="133">
        <f t="shared" si="8"/>
        <v>97.55966353677621</v>
      </c>
      <c r="L33" s="132">
        <f t="shared" si="11"/>
        <v>100</v>
      </c>
    </row>
    <row r="34" spans="1:12" ht="15">
      <c r="A34" s="86" t="s">
        <v>65</v>
      </c>
      <c r="B34" s="77" t="s">
        <v>65</v>
      </c>
      <c r="C34" s="106" t="s">
        <v>65</v>
      </c>
      <c r="D34" s="142">
        <f t="shared" si="3"/>
        <v>0.722057247064332</v>
      </c>
      <c r="E34" s="133">
        <f t="shared" si="4"/>
        <v>99.27794275293567</v>
      </c>
      <c r="F34" s="143">
        <f t="shared" si="9"/>
        <v>100</v>
      </c>
      <c r="G34" s="142">
        <f t="shared" si="5"/>
        <v>2.1415270018621975</v>
      </c>
      <c r="H34" s="133">
        <f t="shared" si="6"/>
        <v>97.8584729981378</v>
      </c>
      <c r="I34" s="143">
        <f t="shared" si="10"/>
        <v>100</v>
      </c>
      <c r="J34" s="134">
        <f t="shared" si="7"/>
        <v>0.7526894683753883</v>
      </c>
      <c r="K34" s="133">
        <f t="shared" si="8"/>
        <v>99.2473105316246</v>
      </c>
      <c r="L34" s="132">
        <f t="shared" si="11"/>
        <v>100</v>
      </c>
    </row>
    <row r="35" spans="1:12" s="27" customFormat="1" ht="15">
      <c r="A35" s="103"/>
      <c r="B35" s="103"/>
      <c r="C35" s="115" t="s">
        <v>0</v>
      </c>
      <c r="D35" s="144">
        <f t="shared" si="3"/>
        <v>1.6242669150736693</v>
      </c>
      <c r="E35" s="137">
        <f t="shared" si="4"/>
        <v>98.37573308492634</v>
      </c>
      <c r="F35" s="145">
        <f t="shared" si="9"/>
        <v>100.00000000000001</v>
      </c>
      <c r="G35" s="144">
        <f t="shared" si="5"/>
        <v>5.46449567879494</v>
      </c>
      <c r="H35" s="137">
        <f t="shared" si="6"/>
        <v>94.53550432120507</v>
      </c>
      <c r="I35" s="145">
        <f t="shared" si="10"/>
        <v>100</v>
      </c>
      <c r="J35" s="138">
        <f t="shared" si="7"/>
        <v>1.9633689468572222</v>
      </c>
      <c r="K35" s="137">
        <f t="shared" si="8"/>
        <v>98.03663105314277</v>
      </c>
      <c r="L35" s="136">
        <f t="shared" si="11"/>
        <v>99.99999999999999</v>
      </c>
    </row>
    <row r="37" ht="15">
      <c r="A37" s="180"/>
    </row>
  </sheetData>
  <sheetProtection/>
  <mergeCells count="14">
    <mergeCell ref="A25:C25"/>
    <mergeCell ref="A20:L20"/>
    <mergeCell ref="D25:F25"/>
    <mergeCell ref="G25:I25"/>
    <mergeCell ref="J25:L25"/>
    <mergeCell ref="D7:G7"/>
    <mergeCell ref="H7:K7"/>
    <mergeCell ref="L7:O7"/>
    <mergeCell ref="A5:O5"/>
    <mergeCell ref="A21:L21"/>
    <mergeCell ref="A3:O3"/>
    <mergeCell ref="A2:O2"/>
    <mergeCell ref="A7:C7"/>
    <mergeCell ref="A23:L23"/>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44" sqref="A44"/>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R58"/>
  <sheetViews>
    <sheetView zoomScalePageLayoutView="0" workbookViewId="0" topLeftCell="A1">
      <selection activeCell="A61" sqref="A61"/>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2.28125" style="2" customWidth="1"/>
    <col min="12" max="13" width="8.8515625" style="0" customWidth="1"/>
    <col min="14" max="14" width="8.28125" style="2" customWidth="1"/>
  </cols>
  <sheetData>
    <row r="2" spans="1:14" s="3" customFormat="1" ht="12.75">
      <c r="A2" s="203" t="s">
        <v>21</v>
      </c>
      <c r="B2" s="203"/>
      <c r="C2" s="203"/>
      <c r="D2" s="203"/>
      <c r="E2" s="203"/>
      <c r="F2" s="203"/>
      <c r="G2" s="203"/>
      <c r="H2" s="203"/>
      <c r="I2" s="203"/>
      <c r="J2" s="203"/>
      <c r="K2" s="203"/>
      <c r="L2" s="203"/>
      <c r="M2" s="203"/>
      <c r="N2" s="203"/>
    </row>
    <row r="3" spans="1:14" s="190" customFormat="1" ht="12.75">
      <c r="A3" s="207" t="s">
        <v>98</v>
      </c>
      <c r="B3" s="207"/>
      <c r="C3" s="207"/>
      <c r="D3" s="207"/>
      <c r="E3" s="207"/>
      <c r="F3" s="207"/>
      <c r="G3" s="207"/>
      <c r="H3" s="207"/>
      <c r="I3" s="207"/>
      <c r="J3" s="207"/>
      <c r="K3" s="207"/>
      <c r="L3" s="207"/>
      <c r="M3" s="207"/>
      <c r="N3" s="207"/>
    </row>
    <row r="4" spans="1:14" s="3" customFormat="1" ht="6.75" customHeight="1">
      <c r="A4" s="24"/>
      <c r="B4" s="24"/>
      <c r="C4" s="24"/>
      <c r="D4" s="24"/>
      <c r="E4" s="24"/>
      <c r="F4" s="24"/>
      <c r="G4" s="24"/>
      <c r="H4" s="24"/>
      <c r="I4" s="24"/>
      <c r="J4" s="24"/>
      <c r="K4" s="24"/>
      <c r="L4" s="24"/>
      <c r="M4" s="24"/>
      <c r="N4" s="24"/>
    </row>
    <row r="5" spans="1:14" s="3" customFormat="1" ht="12.75">
      <c r="A5" s="203" t="s">
        <v>85</v>
      </c>
      <c r="B5" s="203"/>
      <c r="C5" s="203"/>
      <c r="D5" s="203"/>
      <c r="E5" s="203"/>
      <c r="F5" s="203"/>
      <c r="G5" s="203"/>
      <c r="H5" s="203"/>
      <c r="I5" s="203"/>
      <c r="J5" s="203"/>
      <c r="K5" s="203"/>
      <c r="L5" s="203"/>
      <c r="M5" s="203"/>
      <c r="N5" s="203"/>
    </row>
    <row r="6" ht="6.75" customHeight="1" thickBot="1"/>
    <row r="7" spans="1:14" ht="27" customHeight="1">
      <c r="A7" s="4"/>
      <c r="B7" s="204" t="s">
        <v>28</v>
      </c>
      <c r="C7" s="205"/>
      <c r="D7" s="205"/>
      <c r="E7" s="204" t="s">
        <v>16</v>
      </c>
      <c r="F7" s="205"/>
      <c r="G7" s="206"/>
      <c r="H7" s="204" t="s">
        <v>17</v>
      </c>
      <c r="I7" s="205"/>
      <c r="J7" s="206"/>
      <c r="K7" s="52"/>
      <c r="L7" s="201" t="s">
        <v>99</v>
      </c>
      <c r="M7" s="202"/>
      <c r="N7" s="202"/>
    </row>
    <row r="8" spans="1:14" ht="15">
      <c r="A8" s="5"/>
      <c r="B8" s="6" t="s">
        <v>1</v>
      </c>
      <c r="C8" s="7" t="s">
        <v>2</v>
      </c>
      <c r="D8" s="7" t="s">
        <v>0</v>
      </c>
      <c r="E8" s="6" t="s">
        <v>1</v>
      </c>
      <c r="F8" s="7" t="s">
        <v>2</v>
      </c>
      <c r="G8" s="7" t="s">
        <v>0</v>
      </c>
      <c r="H8" s="6" t="s">
        <v>1</v>
      </c>
      <c r="I8" s="7" t="s">
        <v>2</v>
      </c>
      <c r="J8" s="44" t="s">
        <v>0</v>
      </c>
      <c r="K8" s="7"/>
      <c r="L8" s="6" t="s">
        <v>1</v>
      </c>
      <c r="M8" s="7" t="s">
        <v>2</v>
      </c>
      <c r="N8" s="7" t="s">
        <v>0</v>
      </c>
    </row>
    <row r="9" spans="1:13" s="2" customFormat="1" ht="15">
      <c r="A9" s="8" t="s">
        <v>3</v>
      </c>
      <c r="B9" s="9"/>
      <c r="C9" s="10"/>
      <c r="E9" s="9"/>
      <c r="F9" s="10"/>
      <c r="H9" s="11"/>
      <c r="I9" s="12"/>
      <c r="J9" s="25"/>
      <c r="L9" s="11"/>
      <c r="M9" s="12"/>
    </row>
    <row r="10" spans="1:17" ht="15">
      <c r="A10" s="2" t="s">
        <v>4</v>
      </c>
      <c r="B10" s="31">
        <v>1444</v>
      </c>
      <c r="C10" s="32">
        <v>1316</v>
      </c>
      <c r="D10" s="32">
        <v>2760</v>
      </c>
      <c r="E10" s="31">
        <v>1685</v>
      </c>
      <c r="F10" s="32">
        <v>1559</v>
      </c>
      <c r="G10" s="32">
        <v>3244</v>
      </c>
      <c r="H10" s="31">
        <v>1805</v>
      </c>
      <c r="I10" s="32">
        <v>1656</v>
      </c>
      <c r="J10" s="56">
        <v>3461</v>
      </c>
      <c r="K10" s="32"/>
      <c r="L10" s="31">
        <v>5689</v>
      </c>
      <c r="M10" s="32">
        <v>5297</v>
      </c>
      <c r="N10" s="32">
        <v>10986</v>
      </c>
      <c r="O10" s="199"/>
      <c r="P10" s="199"/>
      <c r="Q10" s="199"/>
    </row>
    <row r="11" spans="1:17" ht="15">
      <c r="A11" s="2" t="s">
        <v>5</v>
      </c>
      <c r="B11" s="31">
        <v>4660</v>
      </c>
      <c r="C11" s="33">
        <v>4668</v>
      </c>
      <c r="D11" s="32">
        <v>9328</v>
      </c>
      <c r="E11" s="31">
        <v>4283</v>
      </c>
      <c r="F11" s="33">
        <v>4271</v>
      </c>
      <c r="G11" s="32">
        <v>8554</v>
      </c>
      <c r="H11" s="31">
        <v>4989</v>
      </c>
      <c r="I11" s="32">
        <v>4967</v>
      </c>
      <c r="J11" s="56">
        <v>9956</v>
      </c>
      <c r="K11" s="32"/>
      <c r="L11" s="31">
        <v>21917</v>
      </c>
      <c r="M11" s="33">
        <v>21281</v>
      </c>
      <c r="N11" s="32">
        <v>43198</v>
      </c>
      <c r="O11" s="199"/>
      <c r="P11" s="199"/>
      <c r="Q11" s="199"/>
    </row>
    <row r="12" spans="1:14" ht="15">
      <c r="A12" s="2" t="s">
        <v>6</v>
      </c>
      <c r="B12" s="31">
        <v>0</v>
      </c>
      <c r="C12" s="34">
        <v>0</v>
      </c>
      <c r="D12" s="35">
        <v>0</v>
      </c>
      <c r="E12" s="36">
        <v>0</v>
      </c>
      <c r="F12" s="34">
        <v>0</v>
      </c>
      <c r="G12" s="35">
        <v>0</v>
      </c>
      <c r="H12" s="36">
        <v>0</v>
      </c>
      <c r="I12" s="35">
        <v>0</v>
      </c>
      <c r="J12" s="57">
        <v>0</v>
      </c>
      <c r="K12" s="35"/>
      <c r="L12" s="36" t="s">
        <v>97</v>
      </c>
      <c r="M12" s="34" t="s">
        <v>97</v>
      </c>
      <c r="N12" s="35" t="s">
        <v>97</v>
      </c>
    </row>
    <row r="13" spans="1:17" ht="15">
      <c r="A13" s="2" t="s">
        <v>7</v>
      </c>
      <c r="B13" s="31">
        <v>3115</v>
      </c>
      <c r="C13" s="34">
        <v>2974</v>
      </c>
      <c r="D13" s="35">
        <v>6089</v>
      </c>
      <c r="E13" s="36">
        <v>3356</v>
      </c>
      <c r="F13" s="34">
        <v>3226</v>
      </c>
      <c r="G13" s="35">
        <v>6582</v>
      </c>
      <c r="H13" s="36">
        <v>3244</v>
      </c>
      <c r="I13" s="35">
        <v>3098</v>
      </c>
      <c r="J13" s="57">
        <v>6342</v>
      </c>
      <c r="K13" s="35"/>
      <c r="L13" s="36">
        <v>10621</v>
      </c>
      <c r="M13" s="34">
        <v>10132</v>
      </c>
      <c r="N13" s="35">
        <v>20753</v>
      </c>
      <c r="O13" s="199"/>
      <c r="P13" s="199"/>
      <c r="Q13" s="199"/>
    </row>
    <row r="14" spans="1:17" s="14" customFormat="1" ht="12.75">
      <c r="A14" s="14" t="s">
        <v>0</v>
      </c>
      <c r="B14" s="15">
        <v>9219</v>
      </c>
      <c r="C14" s="16">
        <v>8958</v>
      </c>
      <c r="D14" s="16">
        <v>18177</v>
      </c>
      <c r="E14" s="17">
        <v>9324</v>
      </c>
      <c r="F14" s="16">
        <v>9056</v>
      </c>
      <c r="G14" s="16">
        <v>18380</v>
      </c>
      <c r="H14" s="17">
        <v>10038</v>
      </c>
      <c r="I14" s="16">
        <v>9721</v>
      </c>
      <c r="J14" s="58">
        <v>19759</v>
      </c>
      <c r="K14" s="16"/>
      <c r="L14" s="17">
        <v>38227</v>
      </c>
      <c r="M14" s="16">
        <v>36710</v>
      </c>
      <c r="N14" s="16">
        <v>74937</v>
      </c>
      <c r="O14" s="200"/>
      <c r="P14" s="200"/>
      <c r="Q14" s="200"/>
    </row>
    <row r="15" spans="1:14" s="2" customFormat="1" ht="15">
      <c r="A15" s="1" t="s">
        <v>8</v>
      </c>
      <c r="B15" s="31"/>
      <c r="C15" s="35"/>
      <c r="D15" s="35"/>
      <c r="E15" s="36"/>
      <c r="F15" s="35"/>
      <c r="G15" s="35"/>
      <c r="H15" s="36"/>
      <c r="I15" s="35"/>
      <c r="J15" s="57"/>
      <c r="K15" s="35"/>
      <c r="L15" s="36"/>
      <c r="M15" s="35"/>
      <c r="N15" s="35"/>
    </row>
    <row r="16" spans="1:17" ht="15">
      <c r="A16" s="2" t="s">
        <v>4</v>
      </c>
      <c r="B16" s="31">
        <v>1209</v>
      </c>
      <c r="C16" s="35">
        <v>1129</v>
      </c>
      <c r="D16" s="35">
        <v>2338</v>
      </c>
      <c r="E16" s="36">
        <v>715</v>
      </c>
      <c r="F16" s="35">
        <v>639</v>
      </c>
      <c r="G16" s="35">
        <v>1354</v>
      </c>
      <c r="H16" s="36">
        <v>840</v>
      </c>
      <c r="I16" s="35">
        <v>747</v>
      </c>
      <c r="J16" s="57">
        <v>1587</v>
      </c>
      <c r="K16" s="35"/>
      <c r="L16" s="36">
        <v>3463</v>
      </c>
      <c r="M16" s="35">
        <v>3122</v>
      </c>
      <c r="N16" s="35">
        <v>6585</v>
      </c>
      <c r="O16" s="199"/>
      <c r="P16" s="199"/>
      <c r="Q16" s="199"/>
    </row>
    <row r="17" spans="1:17" ht="15">
      <c r="A17" s="2" t="s">
        <v>5</v>
      </c>
      <c r="B17" s="31">
        <v>3290</v>
      </c>
      <c r="C17" s="34">
        <v>3299</v>
      </c>
      <c r="D17" s="35">
        <v>6589</v>
      </c>
      <c r="E17" s="36">
        <v>1581</v>
      </c>
      <c r="F17" s="34">
        <v>1535</v>
      </c>
      <c r="G17" s="35">
        <v>3116</v>
      </c>
      <c r="H17" s="36">
        <v>1665</v>
      </c>
      <c r="I17" s="35">
        <v>1667</v>
      </c>
      <c r="J17" s="57">
        <v>3332</v>
      </c>
      <c r="K17" s="35"/>
      <c r="L17" s="36">
        <v>11474</v>
      </c>
      <c r="M17" s="34">
        <v>11126</v>
      </c>
      <c r="N17" s="35">
        <v>22600</v>
      </c>
      <c r="O17" s="199"/>
      <c r="P17" s="199"/>
      <c r="Q17" s="199"/>
    </row>
    <row r="18" spans="1:14" ht="15">
      <c r="A18" s="2" t="s">
        <v>6</v>
      </c>
      <c r="B18" s="31">
        <v>0</v>
      </c>
      <c r="C18" s="34">
        <v>0</v>
      </c>
      <c r="D18" s="35">
        <v>0</v>
      </c>
      <c r="E18" s="36">
        <v>0</v>
      </c>
      <c r="F18" s="34">
        <v>0</v>
      </c>
      <c r="G18" s="35">
        <v>0</v>
      </c>
      <c r="H18" s="36">
        <v>0</v>
      </c>
      <c r="I18" s="35">
        <v>0</v>
      </c>
      <c r="J18" s="57">
        <v>0</v>
      </c>
      <c r="K18" s="35"/>
      <c r="L18" s="36" t="s">
        <v>97</v>
      </c>
      <c r="M18" s="34" t="s">
        <v>97</v>
      </c>
      <c r="N18" s="35" t="s">
        <v>97</v>
      </c>
    </row>
    <row r="19" spans="1:17" ht="15">
      <c r="A19" s="2" t="s">
        <v>7</v>
      </c>
      <c r="B19" s="31">
        <v>2048</v>
      </c>
      <c r="C19" s="34">
        <v>2022</v>
      </c>
      <c r="D19" s="35">
        <v>4070</v>
      </c>
      <c r="E19" s="36">
        <v>898</v>
      </c>
      <c r="F19" s="34">
        <v>870</v>
      </c>
      <c r="G19" s="35">
        <v>1768</v>
      </c>
      <c r="H19" s="36">
        <v>935</v>
      </c>
      <c r="I19" s="35">
        <v>938</v>
      </c>
      <c r="J19" s="57">
        <v>1873</v>
      </c>
      <c r="K19" s="35"/>
      <c r="L19" s="36">
        <v>6416</v>
      </c>
      <c r="M19" s="34">
        <v>6102</v>
      </c>
      <c r="N19" s="35">
        <v>12518</v>
      </c>
      <c r="O19" s="199"/>
      <c r="P19" s="199"/>
      <c r="Q19" s="199"/>
    </row>
    <row r="20" spans="1:17" s="14" customFormat="1" ht="12.75">
      <c r="A20" s="14" t="s">
        <v>0</v>
      </c>
      <c r="B20" s="15">
        <v>6547</v>
      </c>
      <c r="C20" s="16">
        <v>6450</v>
      </c>
      <c r="D20" s="16">
        <v>12997</v>
      </c>
      <c r="E20" s="17">
        <v>3194</v>
      </c>
      <c r="F20" s="16">
        <v>3044</v>
      </c>
      <c r="G20" s="16">
        <v>6238</v>
      </c>
      <c r="H20" s="17">
        <v>3440</v>
      </c>
      <c r="I20" s="16">
        <v>3352</v>
      </c>
      <c r="J20" s="58">
        <v>6792</v>
      </c>
      <c r="K20" s="16"/>
      <c r="L20" s="17">
        <v>21353</v>
      </c>
      <c r="M20" s="16">
        <v>20350</v>
      </c>
      <c r="N20" s="16">
        <v>41703</v>
      </c>
      <c r="O20" s="200"/>
      <c r="P20" s="200"/>
      <c r="Q20" s="200"/>
    </row>
    <row r="21" spans="1:14" s="2" customFormat="1" ht="15">
      <c r="A21" s="1" t="s">
        <v>9</v>
      </c>
      <c r="B21" s="31"/>
      <c r="C21" s="35"/>
      <c r="D21" s="35"/>
      <c r="E21" s="36"/>
      <c r="F21" s="35"/>
      <c r="G21" s="35"/>
      <c r="H21" s="36"/>
      <c r="I21" s="35"/>
      <c r="J21" s="57"/>
      <c r="K21" s="35"/>
      <c r="L21" s="36"/>
      <c r="M21" s="35"/>
      <c r="N21" s="35"/>
    </row>
    <row r="22" spans="1:17" ht="15">
      <c r="A22" s="2" t="s">
        <v>4</v>
      </c>
      <c r="B22" s="31">
        <v>1412</v>
      </c>
      <c r="C22" s="35">
        <v>1270</v>
      </c>
      <c r="D22" s="35">
        <v>2682</v>
      </c>
      <c r="E22" s="36">
        <v>518</v>
      </c>
      <c r="F22" s="35">
        <v>523</v>
      </c>
      <c r="G22" s="35">
        <v>1041</v>
      </c>
      <c r="H22" s="36">
        <v>701</v>
      </c>
      <c r="I22" s="35">
        <v>621</v>
      </c>
      <c r="J22" s="57">
        <v>1322</v>
      </c>
      <c r="K22" s="35"/>
      <c r="L22" s="36">
        <v>2015</v>
      </c>
      <c r="M22" s="35">
        <v>1834</v>
      </c>
      <c r="N22" s="35">
        <v>3849</v>
      </c>
      <c r="O22" s="199"/>
      <c r="P22" s="199"/>
      <c r="Q22" s="199"/>
    </row>
    <row r="23" spans="1:17" ht="15">
      <c r="A23" s="2" t="s">
        <v>5</v>
      </c>
      <c r="B23" s="31">
        <v>2356</v>
      </c>
      <c r="C23" s="34">
        <v>2241</v>
      </c>
      <c r="D23" s="35">
        <v>4597</v>
      </c>
      <c r="E23" s="36">
        <v>937</v>
      </c>
      <c r="F23" s="34">
        <v>853</v>
      </c>
      <c r="G23" s="35">
        <v>1790</v>
      </c>
      <c r="H23" s="36">
        <v>1066</v>
      </c>
      <c r="I23" s="35">
        <v>1017</v>
      </c>
      <c r="J23" s="57">
        <v>2083</v>
      </c>
      <c r="K23" s="35"/>
      <c r="L23" s="36">
        <v>3198</v>
      </c>
      <c r="M23" s="34">
        <v>2964</v>
      </c>
      <c r="N23" s="35">
        <v>6162</v>
      </c>
      <c r="O23" s="199"/>
      <c r="P23" s="199"/>
      <c r="Q23" s="199"/>
    </row>
    <row r="24" spans="1:17" ht="15">
      <c r="A24" s="2" t="s">
        <v>7</v>
      </c>
      <c r="B24" s="31">
        <v>1530</v>
      </c>
      <c r="C24" s="34">
        <v>1491</v>
      </c>
      <c r="D24" s="35">
        <v>3021</v>
      </c>
      <c r="E24" s="36">
        <v>732</v>
      </c>
      <c r="F24" s="34">
        <v>709</v>
      </c>
      <c r="G24" s="35">
        <v>1441</v>
      </c>
      <c r="H24" s="36">
        <v>862</v>
      </c>
      <c r="I24" s="35">
        <v>846</v>
      </c>
      <c r="J24" s="57">
        <v>1708</v>
      </c>
      <c r="K24" s="35"/>
      <c r="L24" s="36">
        <v>1865</v>
      </c>
      <c r="M24" s="34">
        <v>1825</v>
      </c>
      <c r="N24" s="35">
        <v>3690</v>
      </c>
      <c r="O24" s="199"/>
      <c r="P24" s="199"/>
      <c r="Q24" s="199"/>
    </row>
    <row r="25" spans="1:18" s="14" customFormat="1" ht="15">
      <c r="A25" s="14" t="s">
        <v>0</v>
      </c>
      <c r="B25" s="15">
        <v>5298</v>
      </c>
      <c r="C25" s="16">
        <v>5002</v>
      </c>
      <c r="D25" s="16">
        <v>10300</v>
      </c>
      <c r="E25" s="17">
        <v>2187</v>
      </c>
      <c r="F25" s="16">
        <v>2085</v>
      </c>
      <c r="G25" s="16">
        <v>4272</v>
      </c>
      <c r="H25" s="17">
        <v>2629</v>
      </c>
      <c r="I25" s="16">
        <v>2484</v>
      </c>
      <c r="J25" s="58">
        <v>5113</v>
      </c>
      <c r="K25" s="16"/>
      <c r="L25" s="17">
        <v>7078</v>
      </c>
      <c r="M25" s="16">
        <v>6623</v>
      </c>
      <c r="N25" s="16">
        <v>13701</v>
      </c>
      <c r="O25" s="40"/>
      <c r="P25" s="40"/>
      <c r="Q25" s="40"/>
      <c r="R25" s="2"/>
    </row>
    <row r="26" spans="1:18" s="2" customFormat="1" ht="15">
      <c r="A26" s="1" t="s">
        <v>10</v>
      </c>
      <c r="B26" s="31"/>
      <c r="C26" s="35"/>
      <c r="D26" s="35"/>
      <c r="E26" s="36"/>
      <c r="F26" s="35"/>
      <c r="G26" s="35"/>
      <c r="H26" s="36"/>
      <c r="I26" s="35"/>
      <c r="J26" s="57"/>
      <c r="K26" s="35"/>
      <c r="L26" s="36"/>
      <c r="M26" s="35"/>
      <c r="N26" s="35"/>
      <c r="O26"/>
      <c r="P26"/>
      <c r="Q26"/>
      <c r="R26"/>
    </row>
    <row r="27" spans="1:17" ht="15">
      <c r="A27" s="2" t="s">
        <v>4</v>
      </c>
      <c r="B27" s="31">
        <v>761</v>
      </c>
      <c r="C27" s="35">
        <v>786</v>
      </c>
      <c r="D27" s="35">
        <v>1547</v>
      </c>
      <c r="E27" s="36">
        <v>944</v>
      </c>
      <c r="F27" s="35">
        <v>953</v>
      </c>
      <c r="G27" s="35">
        <v>1897</v>
      </c>
      <c r="H27" s="36">
        <v>934</v>
      </c>
      <c r="I27" s="35">
        <v>975</v>
      </c>
      <c r="J27" s="57">
        <v>1909</v>
      </c>
      <c r="K27" s="35"/>
      <c r="L27" s="36">
        <v>3091</v>
      </c>
      <c r="M27" s="35">
        <v>3038</v>
      </c>
      <c r="N27" s="35">
        <v>6129</v>
      </c>
      <c r="O27" s="199"/>
      <c r="P27" s="199"/>
      <c r="Q27" s="199"/>
    </row>
    <row r="28" spans="1:17" ht="15">
      <c r="A28" s="2" t="s">
        <v>5</v>
      </c>
      <c r="B28" s="31">
        <v>1879</v>
      </c>
      <c r="C28" s="34">
        <v>1906</v>
      </c>
      <c r="D28" s="35">
        <v>3785</v>
      </c>
      <c r="E28" s="36">
        <v>2297</v>
      </c>
      <c r="F28" s="34">
        <v>2280</v>
      </c>
      <c r="G28" s="35">
        <v>4577</v>
      </c>
      <c r="H28" s="36">
        <v>2364</v>
      </c>
      <c r="I28" s="35">
        <v>2213</v>
      </c>
      <c r="J28" s="57">
        <v>4577</v>
      </c>
      <c r="K28" s="35"/>
      <c r="L28" s="36">
        <v>15627</v>
      </c>
      <c r="M28" s="34">
        <v>14932</v>
      </c>
      <c r="N28" s="35">
        <v>30559</v>
      </c>
      <c r="O28" s="199"/>
      <c r="P28" s="199"/>
      <c r="Q28" s="199"/>
    </row>
    <row r="29" spans="1:14" ht="15">
      <c r="A29" s="2" t="s">
        <v>6</v>
      </c>
      <c r="B29" s="31">
        <v>0</v>
      </c>
      <c r="C29" s="34">
        <v>0</v>
      </c>
      <c r="D29" s="35">
        <v>0</v>
      </c>
      <c r="E29" s="36">
        <v>0</v>
      </c>
      <c r="F29" s="34">
        <v>0</v>
      </c>
      <c r="G29" s="35">
        <v>0</v>
      </c>
      <c r="H29" s="36">
        <v>0</v>
      </c>
      <c r="I29" s="35">
        <v>0</v>
      </c>
      <c r="J29" s="57">
        <v>0</v>
      </c>
      <c r="K29" s="35"/>
      <c r="L29" s="36" t="s">
        <v>97</v>
      </c>
      <c r="M29" s="34" t="s">
        <v>97</v>
      </c>
      <c r="N29" s="35" t="s">
        <v>97</v>
      </c>
    </row>
    <row r="30" spans="1:18" ht="15">
      <c r="A30" s="2" t="s">
        <v>7</v>
      </c>
      <c r="B30" s="31">
        <v>328</v>
      </c>
      <c r="C30" s="34">
        <v>319</v>
      </c>
      <c r="D30" s="35">
        <v>647</v>
      </c>
      <c r="E30" s="36">
        <v>452</v>
      </c>
      <c r="F30" s="34">
        <v>423</v>
      </c>
      <c r="G30" s="35">
        <v>875</v>
      </c>
      <c r="H30" s="36">
        <v>501</v>
      </c>
      <c r="I30" s="35">
        <v>447</v>
      </c>
      <c r="J30" s="57">
        <v>948</v>
      </c>
      <c r="K30" s="35"/>
      <c r="L30" s="36">
        <v>2767</v>
      </c>
      <c r="M30" s="34">
        <v>2581</v>
      </c>
      <c r="N30" s="35">
        <v>5348</v>
      </c>
      <c r="O30" s="200"/>
      <c r="P30" s="200"/>
      <c r="Q30" s="200"/>
      <c r="R30" s="14"/>
    </row>
    <row r="31" spans="1:18" s="14" customFormat="1" ht="15">
      <c r="A31" s="14" t="s">
        <v>0</v>
      </c>
      <c r="B31" s="15">
        <v>2968</v>
      </c>
      <c r="C31" s="16">
        <v>3011</v>
      </c>
      <c r="D31" s="16">
        <v>5979</v>
      </c>
      <c r="E31" s="17">
        <v>3693</v>
      </c>
      <c r="F31" s="16">
        <v>3656</v>
      </c>
      <c r="G31" s="16">
        <v>7349</v>
      </c>
      <c r="H31" s="17">
        <v>3799</v>
      </c>
      <c r="I31" s="16">
        <v>3635</v>
      </c>
      <c r="J31" s="58">
        <v>7434</v>
      </c>
      <c r="K31" s="16"/>
      <c r="L31" s="17">
        <v>21485</v>
      </c>
      <c r="M31" s="16">
        <v>20551</v>
      </c>
      <c r="N31" s="16">
        <v>42036</v>
      </c>
      <c r="O31" s="40"/>
      <c r="P31" s="40"/>
      <c r="Q31" s="40"/>
      <c r="R31" s="2"/>
    </row>
    <row r="32" spans="1:18" s="2" customFormat="1" ht="15">
      <c r="A32" s="1" t="s">
        <v>11</v>
      </c>
      <c r="B32" s="31"/>
      <c r="C32" s="35"/>
      <c r="D32" s="35"/>
      <c r="E32" s="36"/>
      <c r="F32" s="35"/>
      <c r="G32" s="35"/>
      <c r="H32" s="36"/>
      <c r="I32" s="35"/>
      <c r="J32" s="57"/>
      <c r="K32" s="35"/>
      <c r="L32" s="36"/>
      <c r="M32" s="35"/>
      <c r="N32" s="35"/>
      <c r="O32"/>
      <c r="P32"/>
      <c r="Q32"/>
      <c r="R32"/>
    </row>
    <row r="33" spans="1:17" ht="15">
      <c r="A33" s="2" t="s">
        <v>4</v>
      </c>
      <c r="B33" s="31">
        <v>1032</v>
      </c>
      <c r="C33" s="35">
        <v>946</v>
      </c>
      <c r="D33" s="35">
        <v>1978</v>
      </c>
      <c r="E33" s="36">
        <v>1166</v>
      </c>
      <c r="F33" s="35">
        <v>1130</v>
      </c>
      <c r="G33" s="35">
        <v>2296</v>
      </c>
      <c r="H33" s="36">
        <v>1246</v>
      </c>
      <c r="I33" s="35">
        <v>1211</v>
      </c>
      <c r="J33" s="57">
        <v>2457</v>
      </c>
      <c r="K33" s="35"/>
      <c r="L33" s="36">
        <v>4443</v>
      </c>
      <c r="M33" s="35">
        <v>4115</v>
      </c>
      <c r="N33" s="35">
        <v>8558</v>
      </c>
      <c r="O33" s="199"/>
      <c r="P33" s="199"/>
      <c r="Q33" s="199"/>
    </row>
    <row r="34" spans="1:17" ht="15">
      <c r="A34" s="2" t="s">
        <v>5</v>
      </c>
      <c r="B34" s="31">
        <v>3403</v>
      </c>
      <c r="C34" s="34">
        <v>3174</v>
      </c>
      <c r="D34" s="35">
        <v>6577</v>
      </c>
      <c r="E34" s="36">
        <v>3439</v>
      </c>
      <c r="F34" s="34">
        <v>3186</v>
      </c>
      <c r="G34" s="35">
        <v>6625</v>
      </c>
      <c r="H34" s="36">
        <v>3624</v>
      </c>
      <c r="I34" s="35">
        <v>3518</v>
      </c>
      <c r="J34" s="57">
        <v>7142</v>
      </c>
      <c r="K34" s="35"/>
      <c r="L34" s="36">
        <v>18919</v>
      </c>
      <c r="M34" s="34">
        <v>17928</v>
      </c>
      <c r="N34" s="35">
        <v>36847</v>
      </c>
      <c r="O34" s="199"/>
      <c r="P34" s="199"/>
      <c r="Q34" s="199"/>
    </row>
    <row r="35" spans="1:14" ht="15">
      <c r="A35" s="2" t="s">
        <v>6</v>
      </c>
      <c r="B35" s="31">
        <v>0</v>
      </c>
      <c r="C35" s="34">
        <v>0</v>
      </c>
      <c r="D35" s="35">
        <v>0</v>
      </c>
      <c r="E35" s="36">
        <v>0</v>
      </c>
      <c r="F35" s="34">
        <v>0</v>
      </c>
      <c r="G35" s="35">
        <v>0</v>
      </c>
      <c r="H35" s="36">
        <v>0</v>
      </c>
      <c r="I35" s="35">
        <v>0</v>
      </c>
      <c r="J35" s="57">
        <v>0</v>
      </c>
      <c r="K35" s="35"/>
      <c r="L35" s="36" t="s">
        <v>97</v>
      </c>
      <c r="M35" s="34" t="s">
        <v>97</v>
      </c>
      <c r="N35" s="35" t="s">
        <v>97</v>
      </c>
    </row>
    <row r="36" spans="1:18" ht="15">
      <c r="A36" s="2" t="s">
        <v>7</v>
      </c>
      <c r="B36" s="31">
        <v>1370</v>
      </c>
      <c r="C36" s="34">
        <v>1224</v>
      </c>
      <c r="D36" s="35">
        <v>2594</v>
      </c>
      <c r="E36" s="36">
        <v>1406</v>
      </c>
      <c r="F36" s="34">
        <v>1344</v>
      </c>
      <c r="G36" s="35">
        <v>2750</v>
      </c>
      <c r="H36" s="36">
        <v>1418</v>
      </c>
      <c r="I36" s="35">
        <v>1300</v>
      </c>
      <c r="J36" s="57">
        <v>2718</v>
      </c>
      <c r="K36" s="35"/>
      <c r="L36" s="36">
        <v>6640</v>
      </c>
      <c r="M36" s="34">
        <v>6261</v>
      </c>
      <c r="N36" s="35">
        <v>12901</v>
      </c>
      <c r="O36" s="200"/>
      <c r="P36" s="200"/>
      <c r="Q36" s="200"/>
      <c r="R36" s="14"/>
    </row>
    <row r="37" spans="1:18" s="14" customFormat="1" ht="15">
      <c r="A37" s="14" t="s">
        <v>0</v>
      </c>
      <c r="B37" s="15">
        <v>5805</v>
      </c>
      <c r="C37" s="16">
        <v>5344</v>
      </c>
      <c r="D37" s="16">
        <v>11149</v>
      </c>
      <c r="E37" s="17">
        <v>6011</v>
      </c>
      <c r="F37" s="16">
        <v>5660</v>
      </c>
      <c r="G37" s="16">
        <v>11671</v>
      </c>
      <c r="H37" s="17">
        <v>6288</v>
      </c>
      <c r="I37" s="16">
        <v>6029</v>
      </c>
      <c r="J37" s="58">
        <v>12317</v>
      </c>
      <c r="K37" s="16"/>
      <c r="L37" s="17">
        <v>30002</v>
      </c>
      <c r="M37" s="16">
        <v>28304</v>
      </c>
      <c r="N37" s="16">
        <v>58306</v>
      </c>
      <c r="O37" s="40"/>
      <c r="P37" s="40"/>
      <c r="Q37" s="40"/>
      <c r="R37" s="2"/>
    </row>
    <row r="38" spans="1:18" s="2" customFormat="1" ht="15">
      <c r="A38" s="1" t="s">
        <v>12</v>
      </c>
      <c r="B38" s="31"/>
      <c r="C38" s="35"/>
      <c r="D38" s="35"/>
      <c r="E38" s="36"/>
      <c r="F38" s="35"/>
      <c r="G38" s="35"/>
      <c r="H38" s="36"/>
      <c r="I38" s="35"/>
      <c r="J38" s="57"/>
      <c r="K38" s="35"/>
      <c r="L38" s="36"/>
      <c r="M38" s="35"/>
      <c r="N38" s="35"/>
      <c r="O38"/>
      <c r="P38"/>
      <c r="Q38"/>
      <c r="R38"/>
    </row>
    <row r="39" spans="1:18" ht="15">
      <c r="A39" s="2" t="s">
        <v>4</v>
      </c>
      <c r="B39" s="31">
        <v>29</v>
      </c>
      <c r="C39" s="35">
        <v>30</v>
      </c>
      <c r="D39" s="35">
        <v>59</v>
      </c>
      <c r="E39" s="36">
        <v>8</v>
      </c>
      <c r="F39" s="35">
        <v>9</v>
      </c>
      <c r="G39" s="35">
        <v>17</v>
      </c>
      <c r="H39" s="36">
        <v>4</v>
      </c>
      <c r="I39" s="35">
        <v>7</v>
      </c>
      <c r="J39" s="57">
        <v>11</v>
      </c>
      <c r="K39" s="35"/>
      <c r="L39" s="36">
        <v>31</v>
      </c>
      <c r="M39" s="35">
        <v>35</v>
      </c>
      <c r="N39" s="35">
        <v>66</v>
      </c>
      <c r="O39" s="14"/>
      <c r="P39" s="14"/>
      <c r="Q39" s="14"/>
      <c r="R39" s="14"/>
    </row>
    <row r="40" spans="1:18" s="14" customFormat="1" ht="15">
      <c r="A40" s="14" t="s">
        <v>0</v>
      </c>
      <c r="B40" s="15">
        <v>29</v>
      </c>
      <c r="C40" s="16">
        <v>30</v>
      </c>
      <c r="D40" s="16">
        <v>59</v>
      </c>
      <c r="E40" s="17">
        <v>8</v>
      </c>
      <c r="F40" s="16">
        <v>9</v>
      </c>
      <c r="G40" s="16">
        <v>17</v>
      </c>
      <c r="H40" s="17">
        <v>4</v>
      </c>
      <c r="I40" s="16">
        <v>7</v>
      </c>
      <c r="J40" s="58">
        <v>11</v>
      </c>
      <c r="K40" s="16"/>
      <c r="L40" s="17">
        <v>31</v>
      </c>
      <c r="M40" s="16">
        <v>35</v>
      </c>
      <c r="N40" s="16">
        <v>66</v>
      </c>
      <c r="O40" s="2"/>
      <c r="P40" s="2"/>
      <c r="Q40" s="2"/>
      <c r="R40" s="2"/>
    </row>
    <row r="41" spans="1:18" s="2" customFormat="1" ht="15">
      <c r="A41" s="1" t="s">
        <v>13</v>
      </c>
      <c r="B41" s="31"/>
      <c r="C41" s="35"/>
      <c r="D41" s="35"/>
      <c r="E41" s="36"/>
      <c r="F41" s="35"/>
      <c r="G41" s="35"/>
      <c r="H41" s="36"/>
      <c r="I41" s="35"/>
      <c r="J41" s="57"/>
      <c r="K41" s="35"/>
      <c r="L41" s="36"/>
      <c r="M41" s="35"/>
      <c r="N41" s="35"/>
      <c r="O41"/>
      <c r="P41"/>
      <c r="Q41"/>
      <c r="R41"/>
    </row>
    <row r="42" spans="1:17" ht="15">
      <c r="A42" s="2" t="s">
        <v>4</v>
      </c>
      <c r="B42" s="31">
        <v>776</v>
      </c>
      <c r="C42" s="35">
        <v>748</v>
      </c>
      <c r="D42" s="35">
        <v>1524</v>
      </c>
      <c r="E42" s="36">
        <v>846</v>
      </c>
      <c r="F42" s="35">
        <v>857</v>
      </c>
      <c r="G42" s="35">
        <v>1703</v>
      </c>
      <c r="H42" s="36">
        <v>860</v>
      </c>
      <c r="I42" s="35">
        <v>900</v>
      </c>
      <c r="J42" s="57">
        <v>1760</v>
      </c>
      <c r="K42" s="35"/>
      <c r="L42" s="36">
        <v>2718</v>
      </c>
      <c r="M42" s="35">
        <v>2649</v>
      </c>
      <c r="N42" s="35">
        <v>5367</v>
      </c>
      <c r="O42" s="199"/>
      <c r="P42" s="199"/>
      <c r="Q42" s="199"/>
    </row>
    <row r="43" spans="1:17" ht="15">
      <c r="A43" s="2" t="s">
        <v>5</v>
      </c>
      <c r="B43" s="31">
        <v>1693</v>
      </c>
      <c r="C43" s="34">
        <v>1567</v>
      </c>
      <c r="D43" s="35">
        <v>3260</v>
      </c>
      <c r="E43" s="36">
        <v>1906</v>
      </c>
      <c r="F43" s="34">
        <v>1886</v>
      </c>
      <c r="G43" s="35">
        <v>3792</v>
      </c>
      <c r="H43" s="36">
        <v>2226</v>
      </c>
      <c r="I43" s="35">
        <v>2181</v>
      </c>
      <c r="J43" s="57">
        <v>4407</v>
      </c>
      <c r="K43" s="35"/>
      <c r="L43" s="36">
        <v>11339</v>
      </c>
      <c r="M43" s="34">
        <v>10821</v>
      </c>
      <c r="N43" s="35">
        <v>22160</v>
      </c>
      <c r="O43" s="199"/>
      <c r="P43" s="199"/>
      <c r="Q43" s="199"/>
    </row>
    <row r="44" spans="1:14" ht="15">
      <c r="A44" s="2" t="s">
        <v>6</v>
      </c>
      <c r="B44" s="31">
        <v>14</v>
      </c>
      <c r="C44" s="34">
        <v>24</v>
      </c>
      <c r="D44" s="35">
        <v>38</v>
      </c>
      <c r="E44" s="36">
        <v>4</v>
      </c>
      <c r="F44" s="34">
        <v>9</v>
      </c>
      <c r="G44" s="35">
        <v>13</v>
      </c>
      <c r="H44" s="36">
        <v>4</v>
      </c>
      <c r="I44" s="35">
        <v>4</v>
      </c>
      <c r="J44" s="57">
        <v>8</v>
      </c>
      <c r="K44" s="35"/>
      <c r="L44" s="36">
        <v>58</v>
      </c>
      <c r="M44" s="34">
        <v>57</v>
      </c>
      <c r="N44" s="35">
        <v>115</v>
      </c>
    </row>
    <row r="45" spans="1:18" ht="15">
      <c r="A45" s="2" t="s">
        <v>7</v>
      </c>
      <c r="B45" s="31">
        <v>247</v>
      </c>
      <c r="C45" s="34">
        <v>235</v>
      </c>
      <c r="D45" s="35">
        <v>482</v>
      </c>
      <c r="E45" s="36">
        <v>321</v>
      </c>
      <c r="F45" s="34">
        <v>291</v>
      </c>
      <c r="G45" s="35">
        <v>612</v>
      </c>
      <c r="H45" s="36">
        <v>329</v>
      </c>
      <c r="I45" s="35">
        <v>324</v>
      </c>
      <c r="J45" s="57">
        <v>653</v>
      </c>
      <c r="K45" s="35"/>
      <c r="L45" s="36">
        <v>2041</v>
      </c>
      <c r="M45" s="34">
        <v>2003</v>
      </c>
      <c r="N45" s="35">
        <v>4044</v>
      </c>
      <c r="O45" s="200"/>
      <c r="P45" s="200"/>
      <c r="Q45" s="200"/>
      <c r="R45" s="14"/>
    </row>
    <row r="46" spans="1:18" s="14" customFormat="1" ht="15">
      <c r="A46" s="14" t="s">
        <v>0</v>
      </c>
      <c r="B46" s="15">
        <v>2730</v>
      </c>
      <c r="C46" s="16">
        <v>2574</v>
      </c>
      <c r="D46" s="16">
        <v>5304</v>
      </c>
      <c r="E46" s="17">
        <v>3077</v>
      </c>
      <c r="F46" s="16">
        <v>3043</v>
      </c>
      <c r="G46" s="16">
        <v>6120</v>
      </c>
      <c r="H46" s="17">
        <v>3419</v>
      </c>
      <c r="I46" s="16">
        <v>3409</v>
      </c>
      <c r="J46" s="58">
        <v>6828</v>
      </c>
      <c r="K46" s="16"/>
      <c r="L46" s="17">
        <v>16156</v>
      </c>
      <c r="M46" s="16">
        <v>15530</v>
      </c>
      <c r="N46" s="16">
        <v>31686</v>
      </c>
      <c r="O46" s="40"/>
      <c r="P46" s="40"/>
      <c r="Q46" s="40"/>
      <c r="R46" s="2"/>
    </row>
    <row r="47" spans="1:18" s="2" customFormat="1" ht="15">
      <c r="A47" s="18" t="s">
        <v>14</v>
      </c>
      <c r="B47" s="37"/>
      <c r="C47" s="38"/>
      <c r="D47" s="38"/>
      <c r="E47" s="39"/>
      <c r="F47" s="38"/>
      <c r="G47" s="38"/>
      <c r="H47" s="39"/>
      <c r="I47" s="38"/>
      <c r="J47" s="59"/>
      <c r="K47" s="38"/>
      <c r="L47" s="39"/>
      <c r="M47" s="38"/>
      <c r="N47" s="38"/>
      <c r="O47"/>
      <c r="P47"/>
      <c r="Q47"/>
      <c r="R47"/>
    </row>
    <row r="48" spans="1:14" ht="15">
      <c r="A48" s="2" t="s">
        <v>4</v>
      </c>
      <c r="B48" s="31">
        <f aca="true" t="shared" si="0" ref="B48:J48">SUM(B42,B39,B33,B27,B22,B16,B10)</f>
        <v>6663</v>
      </c>
      <c r="C48" s="35">
        <f t="shared" si="0"/>
        <v>6225</v>
      </c>
      <c r="D48" s="35">
        <f t="shared" si="0"/>
        <v>12888</v>
      </c>
      <c r="E48" s="36">
        <f t="shared" si="0"/>
        <v>5882</v>
      </c>
      <c r="F48" s="35">
        <f t="shared" si="0"/>
        <v>5670</v>
      </c>
      <c r="G48" s="35">
        <f t="shared" si="0"/>
        <v>11552</v>
      </c>
      <c r="H48" s="36">
        <f t="shared" si="0"/>
        <v>6390</v>
      </c>
      <c r="I48" s="35">
        <f t="shared" si="0"/>
        <v>6117</v>
      </c>
      <c r="J48" s="57">
        <f t="shared" si="0"/>
        <v>12507</v>
      </c>
      <c r="K48" s="35"/>
      <c r="L48" s="36">
        <f>SUM(L42,L39,L33,L27,L22,L16,L10)</f>
        <v>21450</v>
      </c>
      <c r="M48" s="35">
        <f>SUM(M42,M39,M33,M27,M22,M16,M10)</f>
        <v>20090</v>
      </c>
      <c r="N48" s="35">
        <f>SUM(N42,N39,N33,N27,N22,N16,N10)</f>
        <v>41540</v>
      </c>
    </row>
    <row r="49" spans="1:14" ht="15">
      <c r="A49" s="2" t="s">
        <v>5</v>
      </c>
      <c r="B49" s="31">
        <f aca="true" t="shared" si="1" ref="B49:J49">SUM(B11,B17,B23,B28,B34,B43)</f>
        <v>17281</v>
      </c>
      <c r="C49" s="34">
        <f t="shared" si="1"/>
        <v>16855</v>
      </c>
      <c r="D49" s="35">
        <f t="shared" si="1"/>
        <v>34136</v>
      </c>
      <c r="E49" s="36">
        <f t="shared" si="1"/>
        <v>14443</v>
      </c>
      <c r="F49" s="34">
        <f t="shared" si="1"/>
        <v>14011</v>
      </c>
      <c r="G49" s="35">
        <f t="shared" si="1"/>
        <v>28454</v>
      </c>
      <c r="H49" s="36">
        <f>SUM(H11,H17,H23,H28,H34,H43)</f>
        <v>15934</v>
      </c>
      <c r="I49" s="35">
        <f t="shared" si="1"/>
        <v>15563</v>
      </c>
      <c r="J49" s="57">
        <f t="shared" si="1"/>
        <v>31497</v>
      </c>
      <c r="K49" s="35"/>
      <c r="L49" s="36">
        <f>SUM(L11,L17,L23,L28,L34,L43)</f>
        <v>82474</v>
      </c>
      <c r="M49" s="34">
        <f>SUM(M11,M17,M23,M28,M34,M43)</f>
        <v>79052</v>
      </c>
      <c r="N49" s="35">
        <f>SUM(N11,N17,N23,N28,N34,N43)</f>
        <v>161526</v>
      </c>
    </row>
    <row r="50" spans="1:14" ht="15">
      <c r="A50" s="2" t="s">
        <v>6</v>
      </c>
      <c r="B50" s="31">
        <f aca="true" t="shared" si="2" ref="B50:J50">SUM(B12,B18,B29,B35,B44)</f>
        <v>14</v>
      </c>
      <c r="C50" s="34">
        <f t="shared" si="2"/>
        <v>24</v>
      </c>
      <c r="D50" s="35">
        <f t="shared" si="2"/>
        <v>38</v>
      </c>
      <c r="E50" s="36">
        <f t="shared" si="2"/>
        <v>4</v>
      </c>
      <c r="F50" s="34">
        <f t="shared" si="2"/>
        <v>9</v>
      </c>
      <c r="G50" s="35">
        <f t="shared" si="2"/>
        <v>13</v>
      </c>
      <c r="H50" s="36">
        <f t="shared" si="2"/>
        <v>4</v>
      </c>
      <c r="I50" s="35">
        <f t="shared" si="2"/>
        <v>4</v>
      </c>
      <c r="J50" s="57">
        <f t="shared" si="2"/>
        <v>8</v>
      </c>
      <c r="K50" s="35"/>
      <c r="L50" s="36">
        <f>SUM(L12,L18,L29,L35,L44)</f>
        <v>58</v>
      </c>
      <c r="M50" s="34">
        <f>SUM(M12,M18,M29,M35,M44)</f>
        <v>57</v>
      </c>
      <c r="N50" s="35">
        <f>SUM(N12,N18,N29,N35,N44)</f>
        <v>115</v>
      </c>
    </row>
    <row r="51" spans="1:18" ht="15">
      <c r="A51" s="2" t="s">
        <v>7</v>
      </c>
      <c r="B51" s="31">
        <f aca="true" t="shared" si="3" ref="B51:J51">SUM(B13,B19,B24,B30,B36,B45)</f>
        <v>8638</v>
      </c>
      <c r="C51" s="34">
        <f t="shared" si="3"/>
        <v>8265</v>
      </c>
      <c r="D51" s="35">
        <f t="shared" si="3"/>
        <v>16903</v>
      </c>
      <c r="E51" s="36">
        <f t="shared" si="3"/>
        <v>7165</v>
      </c>
      <c r="F51" s="34">
        <f t="shared" si="3"/>
        <v>6863</v>
      </c>
      <c r="G51" s="35">
        <f t="shared" si="3"/>
        <v>14028</v>
      </c>
      <c r="H51" s="36">
        <f t="shared" si="3"/>
        <v>7289</v>
      </c>
      <c r="I51" s="35">
        <f t="shared" si="3"/>
        <v>6953</v>
      </c>
      <c r="J51" s="57">
        <f t="shared" si="3"/>
        <v>14242</v>
      </c>
      <c r="K51" s="35"/>
      <c r="L51" s="36">
        <f>SUM(L13,L19,L24,L30,L36,L45)</f>
        <v>30350</v>
      </c>
      <c r="M51" s="34">
        <f>SUM(M13,M19,M24,M30,M36,M45)</f>
        <v>28904</v>
      </c>
      <c r="N51" s="35">
        <f>SUM(N13,N19,N24,N30,N36,N45)</f>
        <v>59254</v>
      </c>
      <c r="O51" s="14"/>
      <c r="P51" s="14"/>
      <c r="Q51" s="14"/>
      <c r="R51" s="14"/>
    </row>
    <row r="52" spans="1:18" s="14" customFormat="1" ht="15">
      <c r="A52" s="14" t="s">
        <v>15</v>
      </c>
      <c r="B52" s="15">
        <f aca="true" t="shared" si="4" ref="B52:J52">SUM(B48:B51)</f>
        <v>32596</v>
      </c>
      <c r="C52" s="16">
        <f t="shared" si="4"/>
        <v>31369</v>
      </c>
      <c r="D52" s="16">
        <f t="shared" si="4"/>
        <v>63965</v>
      </c>
      <c r="E52" s="17">
        <f t="shared" si="4"/>
        <v>27494</v>
      </c>
      <c r="F52" s="16">
        <f t="shared" si="4"/>
        <v>26553</v>
      </c>
      <c r="G52" s="16">
        <f t="shared" si="4"/>
        <v>54047</v>
      </c>
      <c r="H52" s="17">
        <f t="shared" si="4"/>
        <v>29617</v>
      </c>
      <c r="I52" s="16">
        <f t="shared" si="4"/>
        <v>28637</v>
      </c>
      <c r="J52" s="58">
        <f t="shared" si="4"/>
        <v>58254</v>
      </c>
      <c r="K52" s="16"/>
      <c r="L52" s="17">
        <f>SUM(L48:L51)</f>
        <v>134332</v>
      </c>
      <c r="M52" s="16">
        <f>SUM(M48:M51)</f>
        <v>128103</v>
      </c>
      <c r="N52" s="16">
        <f>SUM(N48:N51)</f>
        <v>262435</v>
      </c>
      <c r="O52"/>
      <c r="P52"/>
      <c r="Q52"/>
      <c r="R52"/>
    </row>
    <row r="53" ht="15">
      <c r="A53" s="2"/>
    </row>
    <row r="54" ht="15">
      <c r="A54" s="20"/>
    </row>
    <row r="55" spans="1:13" ht="15">
      <c r="A55" s="21"/>
      <c r="B55" s="22"/>
      <c r="C55" s="22"/>
      <c r="D55" s="23"/>
      <c r="E55" s="22"/>
      <c r="F55" s="22"/>
      <c r="G55" s="23"/>
      <c r="H55" s="22"/>
      <c r="I55" s="22"/>
      <c r="L55" s="22"/>
      <c r="M55" s="22"/>
    </row>
    <row r="56" spans="1:13" ht="15">
      <c r="A56" s="21"/>
      <c r="B56" s="22"/>
      <c r="C56" s="22"/>
      <c r="D56" s="23"/>
      <c r="E56" s="22"/>
      <c r="F56" s="22"/>
      <c r="G56" s="23"/>
      <c r="H56" s="22"/>
      <c r="I56" s="22"/>
      <c r="L56" s="22"/>
      <c r="M56" s="22"/>
    </row>
    <row r="57" spans="1:13" ht="15">
      <c r="A57" s="21"/>
      <c r="B57" s="22"/>
      <c r="C57" s="22"/>
      <c r="D57" s="23"/>
      <c r="E57" s="22"/>
      <c r="F57" s="22"/>
      <c r="G57" s="23"/>
      <c r="H57" s="22"/>
      <c r="I57" s="22"/>
      <c r="L57" s="22"/>
      <c r="M57" s="22"/>
    </row>
    <row r="58" ht="1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58"/>
  <sheetViews>
    <sheetView zoomScalePageLayoutView="0" workbookViewId="0" topLeftCell="A1">
      <selection activeCell="A58" sqref="A58"/>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2" spans="1:14" s="3" customFormat="1" ht="12.75">
      <c r="A2" s="203" t="s">
        <v>22</v>
      </c>
      <c r="B2" s="203"/>
      <c r="C2" s="203"/>
      <c r="D2" s="203"/>
      <c r="E2" s="203"/>
      <c r="F2" s="203"/>
      <c r="G2" s="203"/>
      <c r="H2" s="203"/>
      <c r="I2" s="203"/>
      <c r="J2" s="203"/>
      <c r="K2" s="203"/>
      <c r="L2" s="203"/>
      <c r="M2" s="203"/>
      <c r="N2" s="203"/>
    </row>
    <row r="3" spans="1:14" s="190" customFormat="1" ht="12.75">
      <c r="A3" s="207" t="s">
        <v>98</v>
      </c>
      <c r="B3" s="207"/>
      <c r="C3" s="207"/>
      <c r="D3" s="207"/>
      <c r="E3" s="207"/>
      <c r="F3" s="207"/>
      <c r="G3" s="207"/>
      <c r="H3" s="207"/>
      <c r="I3" s="207"/>
      <c r="J3" s="207"/>
      <c r="K3" s="207"/>
      <c r="L3" s="207"/>
      <c r="M3" s="207"/>
      <c r="N3" s="207"/>
    </row>
    <row r="4" spans="1:14" s="3" customFormat="1" ht="6.75" customHeight="1">
      <c r="A4" s="24"/>
      <c r="B4" s="24"/>
      <c r="C4" s="24"/>
      <c r="D4" s="24"/>
      <c r="E4" s="24"/>
      <c r="F4" s="24"/>
      <c r="G4" s="24"/>
      <c r="H4" s="24"/>
      <c r="I4" s="24"/>
      <c r="J4" s="24"/>
      <c r="K4" s="24"/>
      <c r="L4" s="24"/>
      <c r="M4" s="24"/>
      <c r="N4" s="24"/>
    </row>
    <row r="5" spans="1:14" ht="15">
      <c r="A5" s="203" t="s">
        <v>85</v>
      </c>
      <c r="B5" s="203"/>
      <c r="C5" s="203"/>
      <c r="D5" s="203"/>
      <c r="E5" s="203"/>
      <c r="F5" s="203"/>
      <c r="G5" s="203"/>
      <c r="H5" s="203"/>
      <c r="I5" s="203"/>
      <c r="J5" s="203"/>
      <c r="K5" s="203"/>
      <c r="L5" s="203"/>
      <c r="M5" s="203"/>
      <c r="N5" s="203"/>
    </row>
    <row r="6" spans="1:11" ht="6.75" customHeight="1" thickBot="1">
      <c r="A6" s="24"/>
      <c r="B6" s="24"/>
      <c r="C6" s="24"/>
      <c r="D6" s="24"/>
      <c r="E6" s="24"/>
      <c r="F6" s="24"/>
      <c r="G6" s="24"/>
      <c r="H6" s="24"/>
      <c r="I6" s="24"/>
      <c r="J6" s="24"/>
      <c r="K6" s="24"/>
    </row>
    <row r="7" spans="1:14" ht="29.25" customHeight="1">
      <c r="A7" s="4"/>
      <c r="B7" s="204" t="s">
        <v>28</v>
      </c>
      <c r="C7" s="205"/>
      <c r="D7" s="205"/>
      <c r="E7" s="204" t="s">
        <v>16</v>
      </c>
      <c r="F7" s="205"/>
      <c r="G7" s="206"/>
      <c r="H7" s="204" t="s">
        <v>17</v>
      </c>
      <c r="I7" s="205"/>
      <c r="J7" s="206"/>
      <c r="K7" s="52"/>
      <c r="L7" s="201" t="s">
        <v>100</v>
      </c>
      <c r="M7" s="202"/>
      <c r="N7" s="202"/>
    </row>
    <row r="8" spans="1:14" ht="15">
      <c r="A8" s="5"/>
      <c r="B8" s="6" t="s">
        <v>1</v>
      </c>
      <c r="C8" s="7" t="s">
        <v>2</v>
      </c>
      <c r="D8" s="7" t="s">
        <v>0</v>
      </c>
      <c r="E8" s="6" t="s">
        <v>1</v>
      </c>
      <c r="F8" s="7" t="s">
        <v>2</v>
      </c>
      <c r="G8" s="7" t="s">
        <v>0</v>
      </c>
      <c r="H8" s="6" t="s">
        <v>1</v>
      </c>
      <c r="I8" s="7" t="s">
        <v>2</v>
      </c>
      <c r="J8" s="44" t="s">
        <v>0</v>
      </c>
      <c r="K8" s="7"/>
      <c r="L8" s="6" t="s">
        <v>1</v>
      </c>
      <c r="M8" s="7" t="s">
        <v>2</v>
      </c>
      <c r="N8" s="7" t="s">
        <v>0</v>
      </c>
    </row>
    <row r="9" spans="1:13" s="2" customFormat="1" ht="15">
      <c r="A9" s="8" t="s">
        <v>3</v>
      </c>
      <c r="B9" s="9"/>
      <c r="C9" s="10"/>
      <c r="E9" s="9"/>
      <c r="F9" s="10"/>
      <c r="H9" s="11"/>
      <c r="I9" s="12"/>
      <c r="J9" s="25"/>
      <c r="L9" s="11"/>
      <c r="M9" s="12"/>
    </row>
    <row r="10" spans="1:17" ht="15">
      <c r="A10" s="2" t="s">
        <v>4</v>
      </c>
      <c r="B10" s="31">
        <v>2316</v>
      </c>
      <c r="C10" s="32">
        <v>2280</v>
      </c>
      <c r="D10" s="32">
        <v>4596</v>
      </c>
      <c r="E10" s="31">
        <v>2913</v>
      </c>
      <c r="F10" s="32">
        <v>2974</v>
      </c>
      <c r="G10" s="32">
        <v>5887</v>
      </c>
      <c r="H10" s="31">
        <v>3566</v>
      </c>
      <c r="I10" s="32">
        <v>3592</v>
      </c>
      <c r="J10" s="56">
        <v>7158</v>
      </c>
      <c r="K10" s="32"/>
      <c r="L10" s="31">
        <v>9123</v>
      </c>
      <c r="M10" s="32">
        <v>8956</v>
      </c>
      <c r="N10" s="32">
        <v>18079</v>
      </c>
      <c r="O10" s="199"/>
      <c r="P10" s="199"/>
      <c r="Q10" s="199"/>
    </row>
    <row r="11" spans="1:17" ht="15">
      <c r="A11" s="2" t="s">
        <v>5</v>
      </c>
      <c r="B11" s="31">
        <v>7227</v>
      </c>
      <c r="C11" s="33">
        <v>7355</v>
      </c>
      <c r="D11" s="32">
        <v>14582</v>
      </c>
      <c r="E11" s="31">
        <v>7492</v>
      </c>
      <c r="F11" s="33">
        <v>7761</v>
      </c>
      <c r="G11" s="32">
        <v>15253</v>
      </c>
      <c r="H11" s="31">
        <v>10230</v>
      </c>
      <c r="I11" s="32">
        <v>10638</v>
      </c>
      <c r="J11" s="56">
        <v>20868</v>
      </c>
      <c r="K11" s="32"/>
      <c r="L11" s="31">
        <v>36239</v>
      </c>
      <c r="M11" s="33">
        <v>36197</v>
      </c>
      <c r="N11" s="32">
        <v>72436</v>
      </c>
      <c r="O11" s="199"/>
      <c r="P11" s="199"/>
      <c r="Q11" s="199"/>
    </row>
    <row r="12" spans="1:14" ht="15">
      <c r="A12" s="2" t="s">
        <v>6</v>
      </c>
      <c r="B12" s="31">
        <v>0</v>
      </c>
      <c r="C12" s="34">
        <v>0</v>
      </c>
      <c r="D12" s="35">
        <v>0</v>
      </c>
      <c r="E12" s="36">
        <v>0</v>
      </c>
      <c r="F12" s="34">
        <v>0</v>
      </c>
      <c r="G12" s="35">
        <v>0</v>
      </c>
      <c r="H12" s="36">
        <v>0</v>
      </c>
      <c r="I12" s="35">
        <v>0</v>
      </c>
      <c r="J12" s="57">
        <v>0</v>
      </c>
      <c r="K12" s="35"/>
      <c r="L12" s="36" t="s">
        <v>97</v>
      </c>
      <c r="M12" s="34" t="s">
        <v>97</v>
      </c>
      <c r="N12" s="35" t="s">
        <v>97</v>
      </c>
    </row>
    <row r="13" spans="1:17" ht="15">
      <c r="A13" s="2" t="s">
        <v>7</v>
      </c>
      <c r="B13" s="31">
        <v>4282</v>
      </c>
      <c r="C13" s="34">
        <v>4212</v>
      </c>
      <c r="D13" s="35">
        <v>8494</v>
      </c>
      <c r="E13" s="36">
        <v>5269</v>
      </c>
      <c r="F13" s="34">
        <v>5230</v>
      </c>
      <c r="G13" s="35">
        <v>10499</v>
      </c>
      <c r="H13" s="36">
        <v>5962</v>
      </c>
      <c r="I13" s="35">
        <v>5960</v>
      </c>
      <c r="J13" s="57">
        <v>11922</v>
      </c>
      <c r="K13" s="35"/>
      <c r="L13" s="36">
        <v>17960</v>
      </c>
      <c r="M13" s="34">
        <v>17382</v>
      </c>
      <c r="N13" s="35">
        <v>35342</v>
      </c>
      <c r="O13" s="199"/>
      <c r="P13" s="199"/>
      <c r="Q13" s="199"/>
    </row>
    <row r="14" spans="1:17" s="14" customFormat="1" ht="12.75">
      <c r="A14" s="14" t="s">
        <v>0</v>
      </c>
      <c r="B14" s="15">
        <v>13825</v>
      </c>
      <c r="C14" s="16">
        <v>13847</v>
      </c>
      <c r="D14" s="16">
        <v>27672</v>
      </c>
      <c r="E14" s="17">
        <v>15674</v>
      </c>
      <c r="F14" s="16">
        <v>15965</v>
      </c>
      <c r="G14" s="16">
        <v>31639</v>
      </c>
      <c r="H14" s="17">
        <v>19758</v>
      </c>
      <c r="I14" s="16">
        <v>20190</v>
      </c>
      <c r="J14" s="58">
        <v>39948</v>
      </c>
      <c r="K14" s="16"/>
      <c r="L14" s="17">
        <v>63322</v>
      </c>
      <c r="M14" s="16">
        <v>62535</v>
      </c>
      <c r="N14" s="16">
        <v>125857</v>
      </c>
      <c r="O14" s="200"/>
      <c r="P14" s="200"/>
      <c r="Q14" s="200"/>
    </row>
    <row r="15" spans="1:14" s="2" customFormat="1" ht="15">
      <c r="A15" s="1" t="s">
        <v>8</v>
      </c>
      <c r="B15" s="31"/>
      <c r="C15" s="35"/>
      <c r="D15" s="35"/>
      <c r="E15" s="36"/>
      <c r="F15" s="35"/>
      <c r="G15" s="35"/>
      <c r="H15" s="36"/>
      <c r="I15" s="35"/>
      <c r="J15" s="57"/>
      <c r="K15" s="35"/>
      <c r="L15" s="36"/>
      <c r="M15" s="35"/>
      <c r="N15" s="35"/>
    </row>
    <row r="16" spans="1:17" ht="15">
      <c r="A16" s="2" t="s">
        <v>4</v>
      </c>
      <c r="B16" s="31">
        <v>1744</v>
      </c>
      <c r="C16" s="35">
        <v>1794</v>
      </c>
      <c r="D16" s="35">
        <v>3538</v>
      </c>
      <c r="E16" s="36">
        <v>1171</v>
      </c>
      <c r="F16" s="35">
        <v>1214</v>
      </c>
      <c r="G16" s="35">
        <v>2385</v>
      </c>
      <c r="H16" s="36">
        <v>1662</v>
      </c>
      <c r="I16" s="35">
        <v>1619</v>
      </c>
      <c r="J16" s="57">
        <v>3281</v>
      </c>
      <c r="K16" s="35"/>
      <c r="L16" s="36">
        <v>5621</v>
      </c>
      <c r="M16" s="35">
        <v>5561</v>
      </c>
      <c r="N16" s="35">
        <v>11182</v>
      </c>
      <c r="O16" s="199"/>
      <c r="P16" s="199"/>
      <c r="Q16" s="199"/>
    </row>
    <row r="17" spans="1:17" ht="15">
      <c r="A17" s="2" t="s">
        <v>5</v>
      </c>
      <c r="B17" s="31">
        <v>4484</v>
      </c>
      <c r="C17" s="34">
        <v>4435</v>
      </c>
      <c r="D17" s="35">
        <v>8919</v>
      </c>
      <c r="E17" s="36">
        <v>2208</v>
      </c>
      <c r="F17" s="34">
        <v>2333</v>
      </c>
      <c r="G17" s="35">
        <v>4541</v>
      </c>
      <c r="H17" s="36">
        <v>3147</v>
      </c>
      <c r="I17" s="35">
        <v>3235</v>
      </c>
      <c r="J17" s="57">
        <v>6382</v>
      </c>
      <c r="K17" s="35"/>
      <c r="L17" s="36">
        <v>18671</v>
      </c>
      <c r="M17" s="34">
        <v>18405</v>
      </c>
      <c r="N17" s="35">
        <v>37076</v>
      </c>
      <c r="O17" s="199"/>
      <c r="P17" s="199"/>
      <c r="Q17" s="199"/>
    </row>
    <row r="18" spans="1:14" ht="15">
      <c r="A18" s="2" t="s">
        <v>6</v>
      </c>
      <c r="B18" s="31">
        <v>0</v>
      </c>
      <c r="C18" s="34">
        <v>0</v>
      </c>
      <c r="D18" s="35">
        <v>0</v>
      </c>
      <c r="E18" s="36">
        <v>0</v>
      </c>
      <c r="F18" s="34">
        <v>0</v>
      </c>
      <c r="G18" s="35">
        <v>0</v>
      </c>
      <c r="H18" s="36">
        <v>0</v>
      </c>
      <c r="I18" s="35">
        <v>0</v>
      </c>
      <c r="J18" s="57">
        <v>0</v>
      </c>
      <c r="K18" s="35"/>
      <c r="L18" s="36" t="s">
        <v>97</v>
      </c>
      <c r="M18" s="34" t="s">
        <v>97</v>
      </c>
      <c r="N18" s="35" t="s">
        <v>97</v>
      </c>
    </row>
    <row r="19" spans="1:17" ht="15">
      <c r="A19" s="2" t="s">
        <v>7</v>
      </c>
      <c r="B19" s="31">
        <v>3074</v>
      </c>
      <c r="C19" s="34">
        <v>2985</v>
      </c>
      <c r="D19" s="35">
        <v>6059</v>
      </c>
      <c r="E19" s="36">
        <v>1572</v>
      </c>
      <c r="F19" s="34">
        <v>1559</v>
      </c>
      <c r="G19" s="35">
        <v>3131</v>
      </c>
      <c r="H19" s="36">
        <v>2049</v>
      </c>
      <c r="I19" s="35">
        <v>2024</v>
      </c>
      <c r="J19" s="57">
        <v>4073</v>
      </c>
      <c r="K19" s="35"/>
      <c r="L19" s="36">
        <v>11088</v>
      </c>
      <c r="M19" s="34">
        <v>10851</v>
      </c>
      <c r="N19" s="35">
        <v>21939</v>
      </c>
      <c r="O19" s="199"/>
      <c r="P19" s="199"/>
      <c r="Q19" s="199"/>
    </row>
    <row r="20" spans="1:17" s="14" customFormat="1" ht="12.75">
      <c r="A20" s="14" t="s">
        <v>0</v>
      </c>
      <c r="B20" s="15">
        <v>9302</v>
      </c>
      <c r="C20" s="16">
        <v>9214</v>
      </c>
      <c r="D20" s="16">
        <v>18516</v>
      </c>
      <c r="E20" s="17">
        <v>4951</v>
      </c>
      <c r="F20" s="16">
        <v>5106</v>
      </c>
      <c r="G20" s="16">
        <v>10057</v>
      </c>
      <c r="H20" s="17">
        <v>6858</v>
      </c>
      <c r="I20" s="16">
        <v>6878</v>
      </c>
      <c r="J20" s="58">
        <v>13736</v>
      </c>
      <c r="K20" s="16"/>
      <c r="L20" s="17">
        <v>35380</v>
      </c>
      <c r="M20" s="16">
        <v>34817</v>
      </c>
      <c r="N20" s="16">
        <v>70197</v>
      </c>
      <c r="O20" s="200"/>
      <c r="P20" s="200"/>
      <c r="Q20" s="200"/>
    </row>
    <row r="21" spans="1:14" s="2" customFormat="1" ht="15">
      <c r="A21" s="1" t="s">
        <v>9</v>
      </c>
      <c r="B21" s="31"/>
      <c r="C21" s="35"/>
      <c r="D21" s="35"/>
      <c r="E21" s="36"/>
      <c r="F21" s="35"/>
      <c r="G21" s="35"/>
      <c r="H21" s="36"/>
      <c r="I21" s="35"/>
      <c r="J21" s="57"/>
      <c r="K21" s="35"/>
      <c r="L21" s="36"/>
      <c r="M21" s="35"/>
      <c r="N21" s="35"/>
    </row>
    <row r="22" spans="1:17" ht="15">
      <c r="A22" s="2" t="s">
        <v>4</v>
      </c>
      <c r="B22" s="31">
        <v>1666</v>
      </c>
      <c r="C22" s="35">
        <v>1744</v>
      </c>
      <c r="D22" s="35">
        <v>3410</v>
      </c>
      <c r="E22" s="36">
        <v>855</v>
      </c>
      <c r="F22" s="35">
        <v>846</v>
      </c>
      <c r="G22" s="35">
        <v>1701</v>
      </c>
      <c r="H22" s="36">
        <v>1163</v>
      </c>
      <c r="I22" s="35">
        <v>1183</v>
      </c>
      <c r="J22" s="57">
        <v>2346</v>
      </c>
      <c r="K22" s="35"/>
      <c r="L22" s="36">
        <v>2492</v>
      </c>
      <c r="M22" s="35">
        <v>2538</v>
      </c>
      <c r="N22" s="35">
        <v>5030</v>
      </c>
      <c r="O22" s="199"/>
      <c r="P22" s="199"/>
      <c r="Q22" s="199"/>
    </row>
    <row r="23" spans="1:17" ht="15">
      <c r="A23" s="2" t="s">
        <v>5</v>
      </c>
      <c r="B23" s="31">
        <v>3154</v>
      </c>
      <c r="C23" s="34">
        <v>3248</v>
      </c>
      <c r="D23" s="35">
        <v>6402</v>
      </c>
      <c r="E23" s="36">
        <v>1469</v>
      </c>
      <c r="F23" s="34">
        <v>1528</v>
      </c>
      <c r="G23" s="35">
        <v>2997</v>
      </c>
      <c r="H23" s="36">
        <v>1863</v>
      </c>
      <c r="I23" s="35">
        <v>1930</v>
      </c>
      <c r="J23" s="57">
        <v>3793</v>
      </c>
      <c r="K23" s="35"/>
      <c r="L23" s="36">
        <v>4523</v>
      </c>
      <c r="M23" s="34">
        <v>4612</v>
      </c>
      <c r="N23" s="35">
        <v>9135</v>
      </c>
      <c r="O23" s="199"/>
      <c r="P23" s="199"/>
      <c r="Q23" s="199"/>
    </row>
    <row r="24" spans="1:17" ht="15">
      <c r="A24" s="2" t="s">
        <v>7</v>
      </c>
      <c r="B24" s="31">
        <v>1853</v>
      </c>
      <c r="C24" s="34">
        <v>1770</v>
      </c>
      <c r="D24" s="35">
        <v>3623</v>
      </c>
      <c r="E24" s="36">
        <v>1106</v>
      </c>
      <c r="F24" s="34">
        <v>1039</v>
      </c>
      <c r="G24" s="35">
        <v>2145</v>
      </c>
      <c r="H24" s="36">
        <v>1343</v>
      </c>
      <c r="I24" s="35">
        <v>1264</v>
      </c>
      <c r="J24" s="57">
        <v>2607</v>
      </c>
      <c r="K24" s="35"/>
      <c r="L24" s="36">
        <v>2304</v>
      </c>
      <c r="M24" s="34">
        <v>2185</v>
      </c>
      <c r="N24" s="35">
        <v>4489</v>
      </c>
      <c r="O24" s="199"/>
      <c r="P24" s="199"/>
      <c r="Q24" s="199"/>
    </row>
    <row r="25" spans="1:18" s="14" customFormat="1" ht="15">
      <c r="A25" s="14" t="s">
        <v>0</v>
      </c>
      <c r="B25" s="15">
        <v>6673</v>
      </c>
      <c r="C25" s="16">
        <v>6762</v>
      </c>
      <c r="D25" s="16">
        <v>13435</v>
      </c>
      <c r="E25" s="17">
        <v>3430</v>
      </c>
      <c r="F25" s="16">
        <v>3413</v>
      </c>
      <c r="G25" s="16">
        <v>6843</v>
      </c>
      <c r="H25" s="17">
        <v>4369</v>
      </c>
      <c r="I25" s="16">
        <v>4377</v>
      </c>
      <c r="J25" s="58">
        <v>8746</v>
      </c>
      <c r="K25" s="16"/>
      <c r="L25" s="17">
        <v>9319</v>
      </c>
      <c r="M25" s="16">
        <v>9335</v>
      </c>
      <c r="N25" s="16">
        <v>18654</v>
      </c>
      <c r="O25" s="199"/>
      <c r="P25" s="199"/>
      <c r="Q25" s="199"/>
      <c r="R25"/>
    </row>
    <row r="26" spans="1:18" s="2" customFormat="1" ht="15">
      <c r="A26" s="1" t="s">
        <v>10</v>
      </c>
      <c r="B26" s="31"/>
      <c r="C26" s="35"/>
      <c r="D26" s="35"/>
      <c r="E26" s="36"/>
      <c r="F26" s="35"/>
      <c r="G26" s="35"/>
      <c r="H26" s="36"/>
      <c r="I26" s="35"/>
      <c r="J26" s="57"/>
      <c r="K26" s="35"/>
      <c r="L26" s="36"/>
      <c r="M26" s="35"/>
      <c r="N26" s="35"/>
      <c r="O26"/>
      <c r="P26"/>
      <c r="Q26"/>
      <c r="R26"/>
    </row>
    <row r="27" spans="1:17" ht="15">
      <c r="A27" s="2" t="s">
        <v>4</v>
      </c>
      <c r="B27" s="31">
        <v>1145</v>
      </c>
      <c r="C27" s="35">
        <v>1137</v>
      </c>
      <c r="D27" s="35">
        <v>2282</v>
      </c>
      <c r="E27" s="36">
        <v>1568</v>
      </c>
      <c r="F27" s="35">
        <v>1595</v>
      </c>
      <c r="G27" s="35">
        <v>3163</v>
      </c>
      <c r="H27" s="36">
        <v>1923</v>
      </c>
      <c r="I27" s="35">
        <v>1928</v>
      </c>
      <c r="J27" s="57">
        <v>3851</v>
      </c>
      <c r="K27" s="35"/>
      <c r="L27" s="36">
        <v>5117</v>
      </c>
      <c r="M27" s="35">
        <v>4984</v>
      </c>
      <c r="N27" s="35">
        <v>10101</v>
      </c>
      <c r="O27" s="199"/>
      <c r="P27" s="199"/>
      <c r="Q27" s="199"/>
    </row>
    <row r="28" spans="1:17" ht="15">
      <c r="A28" s="2" t="s">
        <v>5</v>
      </c>
      <c r="B28" s="31">
        <v>2740</v>
      </c>
      <c r="C28" s="34">
        <v>2732</v>
      </c>
      <c r="D28" s="35">
        <v>5472</v>
      </c>
      <c r="E28" s="36">
        <v>3746</v>
      </c>
      <c r="F28" s="34">
        <v>3729</v>
      </c>
      <c r="G28" s="35">
        <v>7475</v>
      </c>
      <c r="H28" s="36">
        <v>5034</v>
      </c>
      <c r="I28" s="35">
        <v>5190</v>
      </c>
      <c r="J28" s="57">
        <v>10224</v>
      </c>
      <c r="K28" s="35"/>
      <c r="L28" s="36">
        <v>26249</v>
      </c>
      <c r="M28" s="34">
        <v>25865</v>
      </c>
      <c r="N28" s="35">
        <v>52114</v>
      </c>
      <c r="O28" s="199"/>
      <c r="P28" s="199"/>
      <c r="Q28" s="199"/>
    </row>
    <row r="29" spans="1:18" ht="15">
      <c r="A29" s="2" t="s">
        <v>6</v>
      </c>
      <c r="B29" s="31">
        <v>0</v>
      </c>
      <c r="C29" s="34">
        <v>0</v>
      </c>
      <c r="D29" s="35">
        <v>0</v>
      </c>
      <c r="E29" s="36">
        <v>0</v>
      </c>
      <c r="F29" s="34">
        <v>0</v>
      </c>
      <c r="G29" s="35">
        <v>0</v>
      </c>
      <c r="H29" s="36">
        <v>0</v>
      </c>
      <c r="I29" s="35">
        <v>0</v>
      </c>
      <c r="J29" s="57">
        <v>0</v>
      </c>
      <c r="K29" s="35"/>
      <c r="L29" s="36" t="s">
        <v>97</v>
      </c>
      <c r="M29" s="34" t="s">
        <v>97</v>
      </c>
      <c r="N29" s="35" t="s">
        <v>97</v>
      </c>
      <c r="O29" s="14"/>
      <c r="P29" s="14"/>
      <c r="Q29" s="14"/>
      <c r="R29" s="14"/>
    </row>
    <row r="30" spans="1:18" ht="15">
      <c r="A30" s="2" t="s">
        <v>7</v>
      </c>
      <c r="B30" s="31">
        <v>457</v>
      </c>
      <c r="C30" s="34">
        <v>420</v>
      </c>
      <c r="D30" s="35">
        <v>877</v>
      </c>
      <c r="E30" s="36">
        <v>795</v>
      </c>
      <c r="F30" s="34">
        <v>752</v>
      </c>
      <c r="G30" s="35">
        <v>1547</v>
      </c>
      <c r="H30" s="36">
        <v>1098</v>
      </c>
      <c r="I30" s="35">
        <v>1047</v>
      </c>
      <c r="J30" s="57">
        <v>2145</v>
      </c>
      <c r="K30" s="35"/>
      <c r="L30" s="36">
        <v>5039</v>
      </c>
      <c r="M30" s="34">
        <v>4809</v>
      </c>
      <c r="N30" s="35">
        <v>9848</v>
      </c>
      <c r="O30" s="40"/>
      <c r="P30" s="40"/>
      <c r="Q30" s="40"/>
      <c r="R30" s="2"/>
    </row>
    <row r="31" spans="1:18" s="14" customFormat="1" ht="15">
      <c r="A31" s="14" t="s">
        <v>0</v>
      </c>
      <c r="B31" s="15">
        <v>4342</v>
      </c>
      <c r="C31" s="16">
        <v>4289</v>
      </c>
      <c r="D31" s="16">
        <v>8631</v>
      </c>
      <c r="E31" s="17">
        <v>6109</v>
      </c>
      <c r="F31" s="16">
        <v>6076</v>
      </c>
      <c r="G31" s="16">
        <v>12185</v>
      </c>
      <c r="H31" s="17">
        <v>8055</v>
      </c>
      <c r="I31" s="16">
        <v>8165</v>
      </c>
      <c r="J31" s="58">
        <v>16220</v>
      </c>
      <c r="K31" s="16"/>
      <c r="L31" s="17">
        <v>36405</v>
      </c>
      <c r="M31" s="16">
        <v>35658</v>
      </c>
      <c r="N31" s="16">
        <v>72063</v>
      </c>
      <c r="O31" s="199"/>
      <c r="P31" s="199"/>
      <c r="Q31" s="199"/>
      <c r="R31"/>
    </row>
    <row r="32" spans="1:18" s="2" customFormat="1" ht="15">
      <c r="A32" s="1" t="s">
        <v>11</v>
      </c>
      <c r="B32" s="31"/>
      <c r="C32" s="35"/>
      <c r="D32" s="35"/>
      <c r="E32" s="36"/>
      <c r="F32" s="35"/>
      <c r="G32" s="35"/>
      <c r="H32" s="36"/>
      <c r="I32" s="35"/>
      <c r="J32" s="57"/>
      <c r="K32" s="35"/>
      <c r="L32" s="36"/>
      <c r="M32" s="35"/>
      <c r="N32" s="35"/>
      <c r="O32"/>
      <c r="P32"/>
      <c r="Q32"/>
      <c r="R32"/>
    </row>
    <row r="33" spans="1:17" ht="15">
      <c r="A33" s="2" t="s">
        <v>4</v>
      </c>
      <c r="B33" s="31">
        <v>1579</v>
      </c>
      <c r="C33" s="35">
        <v>1655</v>
      </c>
      <c r="D33" s="35">
        <v>3234</v>
      </c>
      <c r="E33" s="36">
        <v>2093</v>
      </c>
      <c r="F33" s="35">
        <v>2110</v>
      </c>
      <c r="G33" s="35">
        <v>4203</v>
      </c>
      <c r="H33" s="36">
        <v>2648</v>
      </c>
      <c r="I33" s="35">
        <v>2646</v>
      </c>
      <c r="J33" s="57">
        <v>5294</v>
      </c>
      <c r="K33" s="35"/>
      <c r="L33" s="36">
        <v>7661</v>
      </c>
      <c r="M33" s="35">
        <v>7421</v>
      </c>
      <c r="N33" s="35">
        <v>15082</v>
      </c>
      <c r="O33" s="199"/>
      <c r="P33" s="199"/>
      <c r="Q33" s="199"/>
    </row>
    <row r="34" spans="1:17" ht="15">
      <c r="A34" s="2" t="s">
        <v>5</v>
      </c>
      <c r="B34" s="31">
        <v>5080</v>
      </c>
      <c r="C34" s="34">
        <v>5063</v>
      </c>
      <c r="D34" s="35">
        <v>10143</v>
      </c>
      <c r="E34" s="36">
        <v>5513</v>
      </c>
      <c r="F34" s="34">
        <v>5749</v>
      </c>
      <c r="G34" s="35">
        <v>11262</v>
      </c>
      <c r="H34" s="36">
        <v>7281</v>
      </c>
      <c r="I34" s="35">
        <v>7558</v>
      </c>
      <c r="J34" s="57">
        <v>14839</v>
      </c>
      <c r="K34" s="35"/>
      <c r="L34" s="36">
        <v>31825</v>
      </c>
      <c r="M34" s="34">
        <v>31898</v>
      </c>
      <c r="N34" s="35">
        <v>63723</v>
      </c>
      <c r="O34" s="199"/>
      <c r="P34" s="199"/>
      <c r="Q34" s="199"/>
    </row>
    <row r="35" spans="1:18" ht="15">
      <c r="A35" s="2" t="s">
        <v>6</v>
      </c>
      <c r="B35" s="31">
        <v>0</v>
      </c>
      <c r="C35" s="34">
        <v>0</v>
      </c>
      <c r="D35" s="35">
        <v>0</v>
      </c>
      <c r="E35" s="36">
        <v>0</v>
      </c>
      <c r="F35" s="34">
        <v>0</v>
      </c>
      <c r="G35" s="35">
        <v>0</v>
      </c>
      <c r="H35" s="36">
        <v>0</v>
      </c>
      <c r="I35" s="35">
        <v>0</v>
      </c>
      <c r="J35" s="57">
        <v>0</v>
      </c>
      <c r="K35" s="35"/>
      <c r="L35" s="36" t="s">
        <v>97</v>
      </c>
      <c r="M35" s="34" t="s">
        <v>97</v>
      </c>
      <c r="N35" s="35" t="s">
        <v>97</v>
      </c>
      <c r="O35" s="14"/>
      <c r="P35" s="14"/>
      <c r="Q35" s="14"/>
      <c r="R35" s="14"/>
    </row>
    <row r="36" spans="1:18" ht="15">
      <c r="A36" s="2" t="s">
        <v>7</v>
      </c>
      <c r="B36" s="31">
        <v>1750</v>
      </c>
      <c r="C36" s="34">
        <v>1830</v>
      </c>
      <c r="D36" s="35">
        <v>3580</v>
      </c>
      <c r="E36" s="36">
        <v>2178</v>
      </c>
      <c r="F36" s="34">
        <v>2219</v>
      </c>
      <c r="G36" s="35">
        <v>4397</v>
      </c>
      <c r="H36" s="36">
        <v>2608</v>
      </c>
      <c r="I36" s="35">
        <v>2643</v>
      </c>
      <c r="J36" s="57">
        <v>5251</v>
      </c>
      <c r="K36" s="35"/>
      <c r="L36" s="36">
        <v>10970</v>
      </c>
      <c r="M36" s="34">
        <v>10810</v>
      </c>
      <c r="N36" s="35">
        <v>21780</v>
      </c>
      <c r="O36" s="40"/>
      <c r="P36" s="40"/>
      <c r="Q36" s="40"/>
      <c r="R36" s="2"/>
    </row>
    <row r="37" spans="1:18" s="14" customFormat="1" ht="15">
      <c r="A37" s="14" t="s">
        <v>0</v>
      </c>
      <c r="B37" s="15">
        <v>8409</v>
      </c>
      <c r="C37" s="16">
        <v>8548</v>
      </c>
      <c r="D37" s="16">
        <v>16957</v>
      </c>
      <c r="E37" s="17">
        <v>9784</v>
      </c>
      <c r="F37" s="16">
        <v>10078</v>
      </c>
      <c r="G37" s="16">
        <v>19862</v>
      </c>
      <c r="H37" s="17">
        <v>12537</v>
      </c>
      <c r="I37" s="16">
        <v>12847</v>
      </c>
      <c r="J37" s="58">
        <v>25384</v>
      </c>
      <c r="K37" s="16"/>
      <c r="L37" s="17">
        <v>50456</v>
      </c>
      <c r="M37" s="16">
        <v>50129</v>
      </c>
      <c r="N37" s="16">
        <v>100585</v>
      </c>
      <c r="O37" s="199"/>
      <c r="P37" s="199"/>
      <c r="Q37" s="199"/>
      <c r="R37"/>
    </row>
    <row r="38" spans="1:18" s="2" customFormat="1" ht="15">
      <c r="A38" s="1" t="s">
        <v>12</v>
      </c>
      <c r="B38" s="31"/>
      <c r="C38" s="35"/>
      <c r="D38" s="35"/>
      <c r="E38" s="36"/>
      <c r="F38" s="35"/>
      <c r="G38" s="35"/>
      <c r="H38" s="36"/>
      <c r="I38" s="35"/>
      <c r="J38" s="57"/>
      <c r="K38" s="35"/>
      <c r="L38" s="36"/>
      <c r="M38" s="35"/>
      <c r="N38" s="35"/>
      <c r="O38" s="14"/>
      <c r="P38" s="14"/>
      <c r="Q38" s="14"/>
      <c r="R38" s="14"/>
    </row>
    <row r="39" spans="1:18" ht="15">
      <c r="A39" s="2" t="s">
        <v>4</v>
      </c>
      <c r="B39" s="31">
        <v>17</v>
      </c>
      <c r="C39" s="35">
        <v>22</v>
      </c>
      <c r="D39" s="35">
        <v>39</v>
      </c>
      <c r="E39" s="36">
        <v>8</v>
      </c>
      <c r="F39" s="35">
        <v>6</v>
      </c>
      <c r="G39" s="35">
        <v>14</v>
      </c>
      <c r="H39" s="36">
        <v>9</v>
      </c>
      <c r="I39" s="35">
        <v>8</v>
      </c>
      <c r="J39" s="57">
        <v>17</v>
      </c>
      <c r="K39" s="35"/>
      <c r="L39" s="36">
        <v>25</v>
      </c>
      <c r="M39" s="35">
        <v>29</v>
      </c>
      <c r="N39" s="35">
        <v>54</v>
      </c>
      <c r="O39" s="2"/>
      <c r="P39" s="2"/>
      <c r="Q39" s="2"/>
      <c r="R39" s="2"/>
    </row>
    <row r="40" spans="1:18" s="14" customFormat="1" ht="15">
      <c r="A40" s="14" t="s">
        <v>0</v>
      </c>
      <c r="B40" s="15">
        <v>17</v>
      </c>
      <c r="C40" s="16">
        <v>22</v>
      </c>
      <c r="D40" s="16">
        <v>39</v>
      </c>
      <c r="E40" s="17">
        <v>8</v>
      </c>
      <c r="F40" s="16">
        <v>6</v>
      </c>
      <c r="G40" s="16">
        <v>14</v>
      </c>
      <c r="H40" s="17">
        <v>9</v>
      </c>
      <c r="I40" s="16">
        <v>8</v>
      </c>
      <c r="J40" s="58">
        <v>17</v>
      </c>
      <c r="K40" s="16"/>
      <c r="L40" s="17">
        <v>25</v>
      </c>
      <c r="M40" s="16">
        <v>29</v>
      </c>
      <c r="N40" s="16">
        <v>54</v>
      </c>
      <c r="O40"/>
      <c r="P40"/>
      <c r="Q40"/>
      <c r="R40"/>
    </row>
    <row r="41" spans="1:18" s="2" customFormat="1" ht="15">
      <c r="A41" s="1" t="s">
        <v>13</v>
      </c>
      <c r="B41" s="31"/>
      <c r="C41" s="35"/>
      <c r="D41" s="35"/>
      <c r="E41" s="36"/>
      <c r="F41" s="35"/>
      <c r="G41" s="35"/>
      <c r="H41" s="36"/>
      <c r="I41" s="35"/>
      <c r="J41" s="57"/>
      <c r="K41" s="35"/>
      <c r="L41" s="36"/>
      <c r="M41" s="35"/>
      <c r="N41" s="35"/>
      <c r="O41"/>
      <c r="P41"/>
      <c r="Q41"/>
      <c r="R41"/>
    </row>
    <row r="42" spans="1:17" ht="15">
      <c r="A42" s="2" t="s">
        <v>4</v>
      </c>
      <c r="B42" s="31">
        <v>1311</v>
      </c>
      <c r="C42" s="35">
        <v>1315</v>
      </c>
      <c r="D42" s="35">
        <v>2626</v>
      </c>
      <c r="E42" s="36">
        <v>1523</v>
      </c>
      <c r="F42" s="35">
        <v>1588</v>
      </c>
      <c r="G42" s="35">
        <v>3111</v>
      </c>
      <c r="H42" s="36">
        <v>1892</v>
      </c>
      <c r="I42" s="35">
        <v>1936</v>
      </c>
      <c r="J42" s="57">
        <v>3828</v>
      </c>
      <c r="K42" s="35"/>
      <c r="L42" s="36">
        <v>4867</v>
      </c>
      <c r="M42" s="35">
        <v>4719</v>
      </c>
      <c r="N42" s="35">
        <v>9586</v>
      </c>
      <c r="O42" s="199"/>
      <c r="P42" s="199"/>
      <c r="Q42" s="199"/>
    </row>
    <row r="43" spans="1:17" ht="15">
      <c r="A43" s="2" t="s">
        <v>5</v>
      </c>
      <c r="B43" s="31">
        <v>2446</v>
      </c>
      <c r="C43" s="34">
        <v>2500</v>
      </c>
      <c r="D43" s="35">
        <v>4946</v>
      </c>
      <c r="E43" s="36">
        <v>3098</v>
      </c>
      <c r="F43" s="34">
        <v>3278</v>
      </c>
      <c r="G43" s="35">
        <v>6376</v>
      </c>
      <c r="H43" s="36">
        <v>4660</v>
      </c>
      <c r="I43" s="35">
        <v>4803</v>
      </c>
      <c r="J43" s="57">
        <v>9463</v>
      </c>
      <c r="K43" s="35"/>
      <c r="L43" s="36">
        <v>18693</v>
      </c>
      <c r="M43" s="34">
        <v>18677</v>
      </c>
      <c r="N43" s="35">
        <v>37370</v>
      </c>
      <c r="O43" s="199"/>
      <c r="P43" s="199"/>
      <c r="Q43" s="199"/>
    </row>
    <row r="44" spans="1:18" ht="15">
      <c r="A44" s="2" t="s">
        <v>6</v>
      </c>
      <c r="B44" s="31">
        <v>21</v>
      </c>
      <c r="C44" s="34">
        <v>26</v>
      </c>
      <c r="D44" s="35">
        <v>47</v>
      </c>
      <c r="E44" s="36">
        <v>9</v>
      </c>
      <c r="F44" s="34">
        <v>8</v>
      </c>
      <c r="G44" s="35">
        <v>17</v>
      </c>
      <c r="H44" s="36">
        <v>13</v>
      </c>
      <c r="I44" s="35">
        <v>8</v>
      </c>
      <c r="J44" s="57">
        <v>21</v>
      </c>
      <c r="K44" s="35"/>
      <c r="L44" s="36">
        <v>104</v>
      </c>
      <c r="M44" s="34">
        <v>97</v>
      </c>
      <c r="N44" s="35">
        <v>201</v>
      </c>
      <c r="O44" s="14"/>
      <c r="P44" s="14"/>
      <c r="Q44" s="14"/>
      <c r="R44" s="14"/>
    </row>
    <row r="45" spans="1:18" ht="15">
      <c r="A45" s="2" t="s">
        <v>7</v>
      </c>
      <c r="B45" s="31">
        <v>401</v>
      </c>
      <c r="C45" s="34">
        <v>394</v>
      </c>
      <c r="D45" s="35">
        <v>795</v>
      </c>
      <c r="E45" s="36">
        <v>591</v>
      </c>
      <c r="F45" s="34">
        <v>604</v>
      </c>
      <c r="G45" s="35">
        <v>1195</v>
      </c>
      <c r="H45" s="36">
        <v>791</v>
      </c>
      <c r="I45" s="35">
        <v>823</v>
      </c>
      <c r="J45" s="57">
        <v>1614</v>
      </c>
      <c r="K45" s="35"/>
      <c r="L45" s="36">
        <v>3880</v>
      </c>
      <c r="M45" s="34">
        <v>3828</v>
      </c>
      <c r="N45" s="35">
        <v>7708</v>
      </c>
      <c r="O45" s="40"/>
      <c r="P45" s="40"/>
      <c r="Q45" s="40"/>
      <c r="R45" s="2"/>
    </row>
    <row r="46" spans="1:18" s="14" customFormat="1" ht="15">
      <c r="A46" s="14" t="s">
        <v>0</v>
      </c>
      <c r="B46" s="15">
        <v>4179</v>
      </c>
      <c r="C46" s="16">
        <v>4235</v>
      </c>
      <c r="D46" s="16">
        <v>8414</v>
      </c>
      <c r="E46" s="17">
        <v>5221</v>
      </c>
      <c r="F46" s="16">
        <v>5478</v>
      </c>
      <c r="G46" s="16">
        <v>10699</v>
      </c>
      <c r="H46" s="17">
        <v>7356</v>
      </c>
      <c r="I46" s="16">
        <v>7570</v>
      </c>
      <c r="J46" s="58">
        <v>14926</v>
      </c>
      <c r="K46" s="16"/>
      <c r="L46" s="17">
        <v>27544</v>
      </c>
      <c r="M46" s="16">
        <v>27321</v>
      </c>
      <c r="N46" s="16">
        <v>54865</v>
      </c>
      <c r="O46" s="199"/>
      <c r="P46" s="199"/>
      <c r="Q46" s="199"/>
      <c r="R46"/>
    </row>
    <row r="47" spans="1:18" s="2" customFormat="1" ht="15">
      <c r="A47" s="18" t="s">
        <v>14</v>
      </c>
      <c r="B47" s="37"/>
      <c r="C47" s="38"/>
      <c r="D47" s="38"/>
      <c r="E47" s="39"/>
      <c r="F47" s="38"/>
      <c r="G47" s="38"/>
      <c r="H47" s="39"/>
      <c r="I47" s="38"/>
      <c r="J47" s="59"/>
      <c r="K47" s="38"/>
      <c r="L47" s="39"/>
      <c r="M47" s="38"/>
      <c r="N47" s="38"/>
      <c r="O47"/>
      <c r="P47"/>
      <c r="Q47"/>
      <c r="R47"/>
    </row>
    <row r="48" spans="1:17" ht="15">
      <c r="A48" s="2" t="s">
        <v>4</v>
      </c>
      <c r="B48" s="31">
        <f aca="true" t="shared" si="0" ref="B48:J48">SUM(B42,B39,B33,B27,B22,B16,B10)</f>
        <v>9778</v>
      </c>
      <c r="C48" s="35">
        <f t="shared" si="0"/>
        <v>9947</v>
      </c>
      <c r="D48" s="35">
        <f t="shared" si="0"/>
        <v>19725</v>
      </c>
      <c r="E48" s="36">
        <f t="shared" si="0"/>
        <v>10131</v>
      </c>
      <c r="F48" s="35">
        <f t="shared" si="0"/>
        <v>10333</v>
      </c>
      <c r="G48" s="35">
        <f t="shared" si="0"/>
        <v>20464</v>
      </c>
      <c r="H48" s="36">
        <f t="shared" si="0"/>
        <v>12863</v>
      </c>
      <c r="I48" s="35">
        <f t="shared" si="0"/>
        <v>12912</v>
      </c>
      <c r="J48" s="57">
        <f t="shared" si="0"/>
        <v>25775</v>
      </c>
      <c r="K48" s="35"/>
      <c r="L48" s="36">
        <f>SUM(L42,L39,L33,L27,L22,L16,L10)</f>
        <v>34906</v>
      </c>
      <c r="M48" s="35">
        <f>SUM(M42,M39,M33,M27,M22,M16,M10)</f>
        <v>34208</v>
      </c>
      <c r="N48" s="35">
        <f>SUM(N42,N39,N33,N27,N22,N16,N10)</f>
        <v>69114</v>
      </c>
      <c r="O48" s="199"/>
      <c r="P48" s="199"/>
      <c r="Q48" s="199"/>
    </row>
    <row r="49" spans="1:17" ht="15">
      <c r="A49" s="2" t="s">
        <v>5</v>
      </c>
      <c r="B49" s="31">
        <f aca="true" t="shared" si="1" ref="B49:J49">SUM(B11,B17,B23,B28,B34,B43)</f>
        <v>25131</v>
      </c>
      <c r="C49" s="34">
        <f t="shared" si="1"/>
        <v>25333</v>
      </c>
      <c r="D49" s="35">
        <f t="shared" si="1"/>
        <v>50464</v>
      </c>
      <c r="E49" s="36">
        <f t="shared" si="1"/>
        <v>23526</v>
      </c>
      <c r="F49" s="34">
        <f t="shared" si="1"/>
        <v>24378</v>
      </c>
      <c r="G49" s="35">
        <f t="shared" si="1"/>
        <v>47904</v>
      </c>
      <c r="H49" s="36">
        <f t="shared" si="1"/>
        <v>32215</v>
      </c>
      <c r="I49" s="35">
        <f t="shared" si="1"/>
        <v>33354</v>
      </c>
      <c r="J49" s="57">
        <f t="shared" si="1"/>
        <v>65569</v>
      </c>
      <c r="K49" s="35"/>
      <c r="L49" s="36">
        <f>SUM(L11,L17,L23,L28,L34,L43)</f>
        <v>136200</v>
      </c>
      <c r="M49" s="34">
        <f>SUM(M11,M17,M23,M28,M34,M43)</f>
        <v>135654</v>
      </c>
      <c r="N49" s="35">
        <f>SUM(N11,N17,N23,N28,N34,N43)</f>
        <v>271854</v>
      </c>
      <c r="O49" s="199"/>
      <c r="P49" s="199"/>
      <c r="Q49" s="199"/>
    </row>
    <row r="50" spans="1:18" ht="15">
      <c r="A50" s="2" t="s">
        <v>6</v>
      </c>
      <c r="B50" s="31">
        <f aca="true" t="shared" si="2" ref="B50:J50">SUM(B12,B18,B29,B35,B44)</f>
        <v>21</v>
      </c>
      <c r="C50" s="34">
        <f t="shared" si="2"/>
        <v>26</v>
      </c>
      <c r="D50" s="35">
        <f t="shared" si="2"/>
        <v>47</v>
      </c>
      <c r="E50" s="36">
        <f t="shared" si="2"/>
        <v>9</v>
      </c>
      <c r="F50" s="34">
        <f t="shared" si="2"/>
        <v>8</v>
      </c>
      <c r="G50" s="35">
        <f t="shared" si="2"/>
        <v>17</v>
      </c>
      <c r="H50" s="36">
        <f t="shared" si="2"/>
        <v>13</v>
      </c>
      <c r="I50" s="35">
        <f t="shared" si="2"/>
        <v>8</v>
      </c>
      <c r="J50" s="57">
        <f t="shared" si="2"/>
        <v>21</v>
      </c>
      <c r="K50" s="35"/>
      <c r="L50" s="36">
        <f>SUM(L12,L18,L29,L35,L44)</f>
        <v>104</v>
      </c>
      <c r="M50" s="34">
        <f>SUM(M12,M18,M29,M35,M44)</f>
        <v>97</v>
      </c>
      <c r="N50" s="35">
        <f>SUM(N12,N18,N29,N35,N44)</f>
        <v>201</v>
      </c>
      <c r="O50" s="14"/>
      <c r="P50" s="14"/>
      <c r="Q50" s="14"/>
      <c r="R50" s="14"/>
    </row>
    <row r="51" spans="1:17" ht="15">
      <c r="A51" s="2" t="s">
        <v>7</v>
      </c>
      <c r="B51" s="31">
        <f aca="true" t="shared" si="3" ref="B51:J51">SUM(B13,B19,B24,B30,B36,B45)</f>
        <v>11817</v>
      </c>
      <c r="C51" s="34">
        <f t="shared" si="3"/>
        <v>11611</v>
      </c>
      <c r="D51" s="35">
        <f t="shared" si="3"/>
        <v>23428</v>
      </c>
      <c r="E51" s="36">
        <f t="shared" si="3"/>
        <v>11511</v>
      </c>
      <c r="F51" s="34">
        <f t="shared" si="3"/>
        <v>11403</v>
      </c>
      <c r="G51" s="35">
        <f t="shared" si="3"/>
        <v>22914</v>
      </c>
      <c r="H51" s="36">
        <f t="shared" si="3"/>
        <v>13851</v>
      </c>
      <c r="I51" s="35">
        <f t="shared" si="3"/>
        <v>13761</v>
      </c>
      <c r="J51" s="57">
        <f t="shared" si="3"/>
        <v>27612</v>
      </c>
      <c r="K51" s="35"/>
      <c r="L51" s="36">
        <f>SUM(L13,L19,L24,L30,L36,L45)</f>
        <v>51241</v>
      </c>
      <c r="M51" s="34">
        <f>SUM(M13,M19,M24,M30,M36,M45)</f>
        <v>49865</v>
      </c>
      <c r="N51" s="35">
        <f>SUM(N13,N19,N24,N30,N36,N45)</f>
        <v>101106</v>
      </c>
      <c r="O51" s="199"/>
      <c r="P51" s="199"/>
      <c r="Q51" s="199"/>
    </row>
    <row r="52" spans="1:18" s="14" customFormat="1" ht="15">
      <c r="A52" s="14" t="s">
        <v>15</v>
      </c>
      <c r="B52" s="15">
        <f aca="true" t="shared" si="4" ref="B52:J52">SUM(B48:B51)</f>
        <v>46747</v>
      </c>
      <c r="C52" s="16">
        <f t="shared" si="4"/>
        <v>46917</v>
      </c>
      <c r="D52" s="16">
        <f t="shared" si="4"/>
        <v>93664</v>
      </c>
      <c r="E52" s="17">
        <f t="shared" si="4"/>
        <v>45177</v>
      </c>
      <c r="F52" s="16">
        <f t="shared" si="4"/>
        <v>46122</v>
      </c>
      <c r="G52" s="16">
        <f t="shared" si="4"/>
        <v>91299</v>
      </c>
      <c r="H52" s="17">
        <f t="shared" si="4"/>
        <v>58942</v>
      </c>
      <c r="I52" s="16">
        <f t="shared" si="4"/>
        <v>60035</v>
      </c>
      <c r="J52" s="58">
        <f t="shared" si="4"/>
        <v>118977</v>
      </c>
      <c r="K52" s="16"/>
      <c r="L52" s="17">
        <f>SUM(L48:L51)</f>
        <v>222451</v>
      </c>
      <c r="M52" s="16">
        <f>SUM(M48:M51)</f>
        <v>219824</v>
      </c>
      <c r="N52" s="16">
        <f>SUM(N48:N51)</f>
        <v>442275</v>
      </c>
      <c r="O52"/>
      <c r="P52"/>
      <c r="Q52"/>
      <c r="R52"/>
    </row>
    <row r="53" spans="1:17" ht="15">
      <c r="A53" s="2"/>
      <c r="O53" s="199"/>
      <c r="P53" s="199"/>
      <c r="Q53" s="199"/>
    </row>
    <row r="54" ht="15">
      <c r="A54" s="20"/>
    </row>
    <row r="55" spans="1:13" ht="15">
      <c r="A55" s="21"/>
      <c r="B55" s="22"/>
      <c r="C55" s="22"/>
      <c r="D55" s="23"/>
      <c r="E55" s="22"/>
      <c r="F55" s="22"/>
      <c r="G55" s="23"/>
      <c r="H55" s="22"/>
      <c r="I55" s="22"/>
      <c r="L55" s="22"/>
      <c r="M55" s="22"/>
    </row>
    <row r="56" spans="1:13" ht="15">
      <c r="A56" s="21"/>
      <c r="B56" s="22"/>
      <c r="C56" s="22"/>
      <c r="D56" s="23"/>
      <c r="E56" s="22"/>
      <c r="F56" s="22"/>
      <c r="G56" s="23"/>
      <c r="H56" s="22"/>
      <c r="I56" s="22"/>
      <c r="L56" s="22"/>
      <c r="M56" s="22"/>
    </row>
    <row r="57" spans="1:13" ht="15">
      <c r="A57" s="21"/>
      <c r="B57" s="22"/>
      <c r="C57" s="22"/>
      <c r="D57" s="23"/>
      <c r="E57" s="22"/>
      <c r="F57" s="22"/>
      <c r="G57" s="23"/>
      <c r="H57" s="22"/>
      <c r="I57" s="22"/>
      <c r="L57" s="22"/>
      <c r="M57" s="22"/>
    </row>
    <row r="58" ht="1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53" sqref="A53"/>
    </sheetView>
  </sheetViews>
  <sheetFormatPr defaultColWidth="9.140625" defaultRowHeight="15"/>
  <cols>
    <col min="1" max="1" width="23.421875" style="0" customWidth="1"/>
    <col min="2" max="10" width="8.8515625" style="0" customWidth="1"/>
    <col min="11" max="11" width="1.8515625" style="0" customWidth="1"/>
  </cols>
  <sheetData>
    <row r="1" spans="1:11" ht="15">
      <c r="A1" s="1"/>
      <c r="D1" s="2"/>
      <c r="G1" s="2"/>
      <c r="J1" s="2"/>
      <c r="K1" s="2"/>
    </row>
    <row r="2" spans="1:14" s="3" customFormat="1" ht="12.75">
      <c r="A2" s="203" t="s">
        <v>59</v>
      </c>
      <c r="B2" s="203"/>
      <c r="C2" s="203"/>
      <c r="D2" s="203"/>
      <c r="E2" s="203"/>
      <c r="F2" s="203"/>
      <c r="G2" s="203"/>
      <c r="H2" s="203"/>
      <c r="I2" s="203"/>
      <c r="J2" s="203"/>
      <c r="K2" s="203"/>
      <c r="L2" s="203"/>
      <c r="M2" s="203"/>
      <c r="N2" s="203"/>
    </row>
    <row r="3" spans="1:11" ht="15.75" thickBot="1">
      <c r="A3" s="1"/>
      <c r="D3" s="2"/>
      <c r="G3" s="2"/>
      <c r="J3" s="2"/>
      <c r="K3" s="2"/>
    </row>
    <row r="4" spans="1:14" ht="30" customHeight="1">
      <c r="A4" s="4"/>
      <c r="B4" s="204" t="s">
        <v>28</v>
      </c>
      <c r="C4" s="205"/>
      <c r="D4" s="205"/>
      <c r="E4" s="204" t="s">
        <v>16</v>
      </c>
      <c r="F4" s="205"/>
      <c r="G4" s="206"/>
      <c r="H4" s="204" t="s">
        <v>17</v>
      </c>
      <c r="I4" s="205"/>
      <c r="J4" s="206"/>
      <c r="K4" s="52"/>
      <c r="L4" s="201" t="s">
        <v>76</v>
      </c>
      <c r="M4" s="202"/>
      <c r="N4" s="202"/>
    </row>
    <row r="5" spans="1:14" ht="15">
      <c r="A5" s="5"/>
      <c r="B5" s="6" t="s">
        <v>1</v>
      </c>
      <c r="C5" s="7" t="s">
        <v>2</v>
      </c>
      <c r="D5" s="7" t="s">
        <v>0</v>
      </c>
      <c r="E5" s="6" t="s">
        <v>1</v>
      </c>
      <c r="F5" s="7" t="s">
        <v>2</v>
      </c>
      <c r="G5" s="7" t="s">
        <v>0</v>
      </c>
      <c r="H5" s="6" t="s">
        <v>1</v>
      </c>
      <c r="I5" s="7" t="s">
        <v>2</v>
      </c>
      <c r="J5" s="44" t="s">
        <v>0</v>
      </c>
      <c r="K5" s="7"/>
      <c r="L5" s="60" t="s">
        <v>1</v>
      </c>
      <c r="M5" s="7" t="s">
        <v>2</v>
      </c>
      <c r="N5" s="7" t="s">
        <v>0</v>
      </c>
    </row>
    <row r="6" spans="1:13" s="2" customFormat="1" ht="15">
      <c r="A6" s="8" t="s">
        <v>23</v>
      </c>
      <c r="B6" s="9"/>
      <c r="C6" s="10"/>
      <c r="E6" s="9"/>
      <c r="F6" s="10"/>
      <c r="H6" s="11"/>
      <c r="I6" s="12"/>
      <c r="J6" s="25"/>
      <c r="L6" s="61"/>
      <c r="M6" s="12"/>
    </row>
    <row r="7" spans="1:14" ht="15">
      <c r="A7" s="2" t="s">
        <v>24</v>
      </c>
      <c r="B7" s="181">
        <v>20003</v>
      </c>
      <c r="C7" s="41">
        <v>19551</v>
      </c>
      <c r="D7" s="42">
        <v>39554</v>
      </c>
      <c r="E7" s="181">
        <v>25410</v>
      </c>
      <c r="F7" s="41">
        <v>24808</v>
      </c>
      <c r="G7" s="42">
        <v>50218</v>
      </c>
      <c r="H7" s="181">
        <v>25777</v>
      </c>
      <c r="I7" s="42">
        <v>24801</v>
      </c>
      <c r="J7" s="45">
        <v>50578</v>
      </c>
      <c r="K7" s="40"/>
      <c r="L7" s="43">
        <v>124528</v>
      </c>
      <c r="M7" s="40">
        <v>118954</v>
      </c>
      <c r="N7" s="40">
        <v>243482</v>
      </c>
    </row>
    <row r="8" spans="1:14" ht="15">
      <c r="A8" s="2" t="s">
        <v>25</v>
      </c>
      <c r="B8" s="181">
        <v>21814</v>
      </c>
      <c r="C8" s="41">
        <v>21214</v>
      </c>
      <c r="D8" s="42">
        <v>43028</v>
      </c>
      <c r="E8" s="181">
        <v>25943</v>
      </c>
      <c r="F8" s="41">
        <v>25417</v>
      </c>
      <c r="G8" s="42">
        <v>51360</v>
      </c>
      <c r="H8" s="181">
        <v>26000</v>
      </c>
      <c r="I8" s="42">
        <v>25339</v>
      </c>
      <c r="J8" s="45">
        <v>51339</v>
      </c>
      <c r="K8" s="42"/>
      <c r="L8" s="62">
        <v>128110</v>
      </c>
      <c r="M8" s="42">
        <v>122281</v>
      </c>
      <c r="N8" s="42">
        <v>250391</v>
      </c>
    </row>
    <row r="9" spans="1:14" ht="15">
      <c r="A9" s="2" t="s">
        <v>26</v>
      </c>
      <c r="B9" s="181">
        <v>22965</v>
      </c>
      <c r="C9" s="41">
        <v>22557</v>
      </c>
      <c r="D9" s="42">
        <v>45522</v>
      </c>
      <c r="E9" s="181">
        <v>26211</v>
      </c>
      <c r="F9" s="41">
        <v>25944</v>
      </c>
      <c r="G9" s="42">
        <v>52155</v>
      </c>
      <c r="H9" s="181">
        <v>25263</v>
      </c>
      <c r="I9" s="42">
        <v>24730</v>
      </c>
      <c r="J9" s="45">
        <v>49993</v>
      </c>
      <c r="K9" s="42"/>
      <c r="L9" s="62">
        <v>131375</v>
      </c>
      <c r="M9" s="42">
        <v>126049</v>
      </c>
      <c r="N9" s="42">
        <v>257424</v>
      </c>
    </row>
    <row r="10" spans="1:14" ht="15">
      <c r="A10" s="25" t="s">
        <v>78</v>
      </c>
      <c r="B10" s="42">
        <v>24344</v>
      </c>
      <c r="C10" s="41">
        <v>23608</v>
      </c>
      <c r="D10" s="42">
        <v>47952</v>
      </c>
      <c r="E10" s="62">
        <v>26738</v>
      </c>
      <c r="F10" s="42">
        <v>25916</v>
      </c>
      <c r="G10" s="45">
        <v>52654</v>
      </c>
      <c r="H10" s="42">
        <v>24705</v>
      </c>
      <c r="I10" s="42">
        <v>24138</v>
      </c>
      <c r="J10" s="45">
        <v>48843</v>
      </c>
      <c r="K10" s="42"/>
      <c r="L10" s="62">
        <v>134027</v>
      </c>
      <c r="M10" s="42">
        <v>128576</v>
      </c>
      <c r="N10" s="42">
        <v>262603</v>
      </c>
    </row>
    <row r="11" spans="1:14" ht="15">
      <c r="A11" s="25" t="s">
        <v>79</v>
      </c>
      <c r="B11" s="42">
        <v>25754</v>
      </c>
      <c r="C11" s="41">
        <v>24908</v>
      </c>
      <c r="D11" s="42">
        <v>50662</v>
      </c>
      <c r="E11" s="62">
        <v>27338</v>
      </c>
      <c r="F11" s="42">
        <v>26300</v>
      </c>
      <c r="G11" s="45">
        <v>53638</v>
      </c>
      <c r="H11" s="42">
        <v>25397</v>
      </c>
      <c r="I11" s="42">
        <v>24500</v>
      </c>
      <c r="J11" s="45">
        <v>49897</v>
      </c>
      <c r="K11" s="42"/>
      <c r="L11" s="62">
        <v>135944</v>
      </c>
      <c r="M11" s="42">
        <v>130009</v>
      </c>
      <c r="N11" s="42">
        <v>265953</v>
      </c>
    </row>
    <row r="12" spans="1:14" ht="15">
      <c r="A12" s="25" t="s">
        <v>80</v>
      </c>
      <c r="B12" s="42">
        <v>27185</v>
      </c>
      <c r="C12" s="41">
        <v>26196</v>
      </c>
      <c r="D12" s="42">
        <v>53381</v>
      </c>
      <c r="E12" s="62">
        <v>28148</v>
      </c>
      <c r="F12" s="42">
        <v>26881</v>
      </c>
      <c r="G12" s="45">
        <v>55029</v>
      </c>
      <c r="H12" s="42">
        <v>25548</v>
      </c>
      <c r="I12" s="42">
        <v>24652</v>
      </c>
      <c r="J12" s="45">
        <v>50200</v>
      </c>
      <c r="K12" s="42"/>
      <c r="L12" s="62">
        <v>137630</v>
      </c>
      <c r="M12" s="42">
        <v>131567</v>
      </c>
      <c r="N12" s="42">
        <v>269197</v>
      </c>
    </row>
    <row r="13" spans="1:14" ht="15">
      <c r="A13" s="25" t="s">
        <v>81</v>
      </c>
      <c r="B13" s="42">
        <v>28202</v>
      </c>
      <c r="C13" s="41">
        <v>27125</v>
      </c>
      <c r="D13" s="42">
        <v>55327</v>
      </c>
      <c r="E13" s="62">
        <v>28249</v>
      </c>
      <c r="F13" s="42">
        <v>27135</v>
      </c>
      <c r="G13" s="45">
        <v>55384</v>
      </c>
      <c r="H13" s="42">
        <v>26179</v>
      </c>
      <c r="I13" s="42">
        <v>25114</v>
      </c>
      <c r="J13" s="45">
        <v>51293</v>
      </c>
      <c r="K13" s="42"/>
      <c r="L13" s="62">
        <v>137301</v>
      </c>
      <c r="M13" s="42">
        <v>131152</v>
      </c>
      <c r="N13" s="42">
        <v>268453</v>
      </c>
    </row>
    <row r="14" spans="1:14" ht="15">
      <c r="A14" s="25" t="s">
        <v>82</v>
      </c>
      <c r="B14" s="42">
        <v>29271</v>
      </c>
      <c r="C14" s="41">
        <v>28252</v>
      </c>
      <c r="D14" s="42">
        <v>57523</v>
      </c>
      <c r="E14" s="62">
        <v>28460</v>
      </c>
      <c r="F14" s="42">
        <v>27331</v>
      </c>
      <c r="G14" s="45">
        <v>55791</v>
      </c>
      <c r="H14" s="42">
        <v>27456</v>
      </c>
      <c r="I14" s="42">
        <v>26560</v>
      </c>
      <c r="J14" s="45">
        <v>54016</v>
      </c>
      <c r="K14" s="42"/>
      <c r="L14" s="62">
        <v>136756</v>
      </c>
      <c r="M14" s="42">
        <v>131000</v>
      </c>
      <c r="N14" s="42">
        <v>267756</v>
      </c>
    </row>
    <row r="15" spans="1:14" ht="15">
      <c r="A15" s="25" t="s">
        <v>95</v>
      </c>
      <c r="B15" s="42">
        <v>30555</v>
      </c>
      <c r="C15" s="41">
        <v>29313</v>
      </c>
      <c r="D15" s="42">
        <v>59868</v>
      </c>
      <c r="E15" s="62">
        <v>28465</v>
      </c>
      <c r="F15" s="42">
        <v>27221</v>
      </c>
      <c r="G15" s="45">
        <v>55686</v>
      </c>
      <c r="H15" s="42">
        <v>26638</v>
      </c>
      <c r="I15" s="42">
        <v>25610</v>
      </c>
      <c r="J15" s="45">
        <v>52248</v>
      </c>
      <c r="K15" s="42"/>
      <c r="L15" s="62">
        <v>136315</v>
      </c>
      <c r="M15" s="42">
        <v>130064</v>
      </c>
      <c r="N15" s="42">
        <v>266379</v>
      </c>
    </row>
    <row r="16" spans="1:14" ht="15">
      <c r="A16" s="25" t="s">
        <v>96</v>
      </c>
      <c r="B16" s="42">
        <v>31504</v>
      </c>
      <c r="C16" s="41">
        <v>30448</v>
      </c>
      <c r="D16" s="42">
        <v>61952</v>
      </c>
      <c r="E16" s="62">
        <v>27970</v>
      </c>
      <c r="F16" s="42">
        <v>26923</v>
      </c>
      <c r="G16" s="45">
        <v>54893</v>
      </c>
      <c r="H16" s="42">
        <v>28514</v>
      </c>
      <c r="I16" s="42">
        <v>27442</v>
      </c>
      <c r="J16" s="45">
        <v>55956</v>
      </c>
      <c r="K16" s="42"/>
      <c r="L16" s="62">
        <v>134926</v>
      </c>
      <c r="M16" s="42">
        <v>128863</v>
      </c>
      <c r="N16" s="42">
        <v>263789</v>
      </c>
    </row>
    <row r="17" spans="1:14" ht="15">
      <c r="A17" s="25" t="s">
        <v>101</v>
      </c>
      <c r="B17" s="42">
        <v>32596</v>
      </c>
      <c r="C17" s="41">
        <v>31369</v>
      </c>
      <c r="D17" s="42">
        <v>63965</v>
      </c>
      <c r="E17" s="62">
        <v>27494</v>
      </c>
      <c r="F17" s="42">
        <v>26553</v>
      </c>
      <c r="G17" s="45">
        <v>54047</v>
      </c>
      <c r="H17" s="42">
        <v>29617</v>
      </c>
      <c r="I17" s="42">
        <v>28637</v>
      </c>
      <c r="J17" s="45">
        <v>58254</v>
      </c>
      <c r="K17" s="42"/>
      <c r="L17" s="62">
        <v>134332</v>
      </c>
      <c r="M17" s="42">
        <v>128103</v>
      </c>
      <c r="N17" s="42">
        <v>262435</v>
      </c>
    </row>
    <row r="18" spans="2:14" ht="15">
      <c r="B18" s="62"/>
      <c r="C18" s="42"/>
      <c r="D18" s="45"/>
      <c r="E18" s="62"/>
      <c r="F18" s="42"/>
      <c r="G18" s="45"/>
      <c r="H18" s="42"/>
      <c r="I18" s="42"/>
      <c r="J18" s="45"/>
      <c r="K18" s="40"/>
      <c r="L18" s="43"/>
      <c r="M18" s="40"/>
      <c r="N18" s="40"/>
    </row>
    <row r="19" spans="1:14" s="2" customFormat="1" ht="15">
      <c r="A19" s="1" t="s">
        <v>27</v>
      </c>
      <c r="B19" s="182"/>
      <c r="C19" s="183"/>
      <c r="D19" s="42"/>
      <c r="E19" s="182"/>
      <c r="F19" s="183"/>
      <c r="G19" s="42"/>
      <c r="H19" s="181"/>
      <c r="I19" s="42"/>
      <c r="J19" s="45"/>
      <c r="K19" s="40"/>
      <c r="L19" s="43"/>
      <c r="M19" s="40"/>
      <c r="N19" s="40"/>
    </row>
    <row r="20" spans="1:14" ht="15">
      <c r="A20" s="2" t="s">
        <v>24</v>
      </c>
      <c r="B20" s="181">
        <v>23827</v>
      </c>
      <c r="C20" s="41">
        <v>24161</v>
      </c>
      <c r="D20" s="42">
        <v>47988</v>
      </c>
      <c r="E20" s="181">
        <v>41146</v>
      </c>
      <c r="F20" s="41">
        <v>42656</v>
      </c>
      <c r="G20" s="42">
        <v>83802</v>
      </c>
      <c r="H20" s="181">
        <v>45648</v>
      </c>
      <c r="I20" s="42">
        <v>46860</v>
      </c>
      <c r="J20" s="45">
        <v>92508</v>
      </c>
      <c r="K20" s="40"/>
      <c r="L20" s="43">
        <v>191372</v>
      </c>
      <c r="M20" s="40">
        <v>190510</v>
      </c>
      <c r="N20" s="40">
        <v>381882</v>
      </c>
    </row>
    <row r="21" spans="1:14" ht="15">
      <c r="A21" s="2" t="s">
        <v>25</v>
      </c>
      <c r="B21" s="181">
        <v>25590</v>
      </c>
      <c r="C21" s="41">
        <v>26023</v>
      </c>
      <c r="D21" s="42">
        <v>51613</v>
      </c>
      <c r="E21" s="181">
        <v>40489</v>
      </c>
      <c r="F21" s="41">
        <v>41903</v>
      </c>
      <c r="G21" s="42">
        <v>82392</v>
      </c>
      <c r="H21" s="181">
        <v>45167</v>
      </c>
      <c r="I21" s="42">
        <v>45943</v>
      </c>
      <c r="J21" s="45">
        <v>91110</v>
      </c>
      <c r="K21" s="42"/>
      <c r="L21" s="62">
        <v>190705</v>
      </c>
      <c r="M21" s="42">
        <v>189492</v>
      </c>
      <c r="N21" s="42">
        <v>380197</v>
      </c>
    </row>
    <row r="22" spans="1:14" ht="15">
      <c r="A22" s="2" t="s">
        <v>26</v>
      </c>
      <c r="B22" s="181">
        <v>27618</v>
      </c>
      <c r="C22" s="41">
        <v>28030</v>
      </c>
      <c r="D22" s="42">
        <v>55648</v>
      </c>
      <c r="E22" s="181">
        <v>40287</v>
      </c>
      <c r="F22" s="41">
        <v>41633</v>
      </c>
      <c r="G22" s="42">
        <v>81920</v>
      </c>
      <c r="H22" s="181">
        <v>44069</v>
      </c>
      <c r="I22" s="42">
        <v>45111</v>
      </c>
      <c r="J22" s="45">
        <v>89180</v>
      </c>
      <c r="K22" s="42"/>
      <c r="L22" s="62">
        <v>191468</v>
      </c>
      <c r="M22" s="42">
        <v>190515</v>
      </c>
      <c r="N22" s="42">
        <v>381983</v>
      </c>
    </row>
    <row r="23" spans="1:14" ht="15">
      <c r="A23" s="25" t="s">
        <v>78</v>
      </c>
      <c r="B23" s="40">
        <v>29878</v>
      </c>
      <c r="C23" s="41">
        <v>30343</v>
      </c>
      <c r="D23" s="42">
        <v>60221</v>
      </c>
      <c r="E23" s="62">
        <v>40261</v>
      </c>
      <c r="F23" s="42">
        <v>41775</v>
      </c>
      <c r="G23" s="45">
        <v>82036</v>
      </c>
      <c r="H23" s="42">
        <v>43057</v>
      </c>
      <c r="I23" s="42">
        <v>44039</v>
      </c>
      <c r="J23" s="45">
        <v>87096</v>
      </c>
      <c r="K23" s="42"/>
      <c r="L23" s="62">
        <v>194195</v>
      </c>
      <c r="M23" s="42">
        <v>192501</v>
      </c>
      <c r="N23" s="42">
        <v>386696</v>
      </c>
    </row>
    <row r="24" spans="1:14" ht="15">
      <c r="A24" s="25" t="s">
        <v>79</v>
      </c>
      <c r="B24" s="40">
        <v>32301</v>
      </c>
      <c r="C24" s="41">
        <v>32690</v>
      </c>
      <c r="D24" s="42">
        <v>64991</v>
      </c>
      <c r="E24" s="62">
        <v>40395</v>
      </c>
      <c r="F24" s="42">
        <v>41907</v>
      </c>
      <c r="G24" s="45">
        <v>82302</v>
      </c>
      <c r="H24" s="42">
        <v>44245</v>
      </c>
      <c r="I24" s="42">
        <v>45207</v>
      </c>
      <c r="J24" s="45">
        <v>89452</v>
      </c>
      <c r="K24" s="42"/>
      <c r="L24" s="62">
        <v>197142</v>
      </c>
      <c r="M24" s="42">
        <v>195209</v>
      </c>
      <c r="N24" s="42">
        <v>392351</v>
      </c>
    </row>
    <row r="25" spans="1:14" ht="15">
      <c r="A25" s="25" t="s">
        <v>80</v>
      </c>
      <c r="B25" s="40">
        <v>34248</v>
      </c>
      <c r="C25" s="41">
        <v>34748</v>
      </c>
      <c r="D25" s="42">
        <v>68996</v>
      </c>
      <c r="E25" s="62">
        <v>40609</v>
      </c>
      <c r="F25" s="42">
        <v>42446</v>
      </c>
      <c r="G25" s="45">
        <v>83055</v>
      </c>
      <c r="H25" s="42">
        <v>44348</v>
      </c>
      <c r="I25" s="42">
        <v>45256</v>
      </c>
      <c r="J25" s="45">
        <v>89604</v>
      </c>
      <c r="K25" s="42"/>
      <c r="L25" s="62">
        <v>200879</v>
      </c>
      <c r="M25" s="42">
        <v>198850</v>
      </c>
      <c r="N25" s="42">
        <v>399729</v>
      </c>
    </row>
    <row r="26" spans="1:14" ht="15">
      <c r="A26" s="25" t="s">
        <v>81</v>
      </c>
      <c r="B26" s="40">
        <v>36516</v>
      </c>
      <c r="C26" s="41">
        <v>36947</v>
      </c>
      <c r="D26" s="42">
        <v>73463</v>
      </c>
      <c r="E26" s="62">
        <v>41605</v>
      </c>
      <c r="F26" s="42">
        <v>42988</v>
      </c>
      <c r="G26" s="45">
        <v>84593</v>
      </c>
      <c r="H26" s="42">
        <v>47040</v>
      </c>
      <c r="I26" s="42">
        <v>48176</v>
      </c>
      <c r="J26" s="45">
        <v>95216</v>
      </c>
      <c r="K26" s="42"/>
      <c r="L26" s="62">
        <v>206819</v>
      </c>
      <c r="M26" s="42">
        <v>204278</v>
      </c>
      <c r="N26" s="42">
        <v>411097</v>
      </c>
    </row>
    <row r="27" spans="1:14" ht="15">
      <c r="A27" s="25" t="s">
        <v>82</v>
      </c>
      <c r="B27" s="40">
        <v>39429</v>
      </c>
      <c r="C27" s="41">
        <v>39609</v>
      </c>
      <c r="D27" s="42">
        <v>79038</v>
      </c>
      <c r="E27" s="62">
        <v>43205</v>
      </c>
      <c r="F27" s="42">
        <v>44214</v>
      </c>
      <c r="G27" s="45">
        <v>87419</v>
      </c>
      <c r="H27" s="42">
        <v>51263</v>
      </c>
      <c r="I27" s="42">
        <v>52377</v>
      </c>
      <c r="J27" s="45">
        <v>103640</v>
      </c>
      <c r="K27" s="42"/>
      <c r="L27" s="62">
        <v>213107</v>
      </c>
      <c r="M27" s="42">
        <v>209804</v>
      </c>
      <c r="N27" s="42">
        <v>422911</v>
      </c>
    </row>
    <row r="28" spans="1:14" ht="15">
      <c r="A28" s="25" t="s">
        <v>95</v>
      </c>
      <c r="B28" s="40">
        <v>41982</v>
      </c>
      <c r="C28" s="41">
        <v>42054</v>
      </c>
      <c r="D28" s="42">
        <v>84036</v>
      </c>
      <c r="E28" s="62">
        <v>44069</v>
      </c>
      <c r="F28" s="42">
        <v>45003</v>
      </c>
      <c r="G28" s="45">
        <v>89072</v>
      </c>
      <c r="H28" s="42">
        <v>51392</v>
      </c>
      <c r="I28" s="42">
        <v>52772</v>
      </c>
      <c r="J28" s="45">
        <v>104164</v>
      </c>
      <c r="K28" s="42"/>
      <c r="L28" s="62">
        <v>217832</v>
      </c>
      <c r="M28" s="42">
        <v>214459</v>
      </c>
      <c r="N28" s="42">
        <v>432291</v>
      </c>
    </row>
    <row r="29" spans="1:14" ht="15">
      <c r="A29" s="25" t="s">
        <v>96</v>
      </c>
      <c r="B29" s="40">
        <v>44499</v>
      </c>
      <c r="C29" s="41">
        <v>44430</v>
      </c>
      <c r="D29" s="42">
        <v>88929</v>
      </c>
      <c r="E29" s="62">
        <v>44849</v>
      </c>
      <c r="F29" s="42">
        <v>45859</v>
      </c>
      <c r="G29" s="45">
        <v>90708</v>
      </c>
      <c r="H29" s="42">
        <v>55156</v>
      </c>
      <c r="I29" s="42">
        <v>56842</v>
      </c>
      <c r="J29" s="45">
        <v>111998</v>
      </c>
      <c r="K29" s="42"/>
      <c r="L29" s="62">
        <v>220849</v>
      </c>
      <c r="M29" s="42">
        <v>217930</v>
      </c>
      <c r="N29" s="42">
        <v>438779</v>
      </c>
    </row>
    <row r="30" spans="1:14" ht="15">
      <c r="A30" s="25" t="s">
        <v>101</v>
      </c>
      <c r="B30" s="40">
        <v>46747</v>
      </c>
      <c r="C30" s="41">
        <v>46917</v>
      </c>
      <c r="D30" s="42">
        <v>93664</v>
      </c>
      <c r="E30" s="62">
        <v>45177</v>
      </c>
      <c r="F30" s="42">
        <v>46122</v>
      </c>
      <c r="G30" s="45">
        <v>91299</v>
      </c>
      <c r="H30" s="42">
        <v>58942</v>
      </c>
      <c r="I30" s="42">
        <v>60035</v>
      </c>
      <c r="J30" s="45">
        <v>118977</v>
      </c>
      <c r="K30" s="42"/>
      <c r="L30" s="62">
        <v>222451</v>
      </c>
      <c r="M30" s="42">
        <v>219824</v>
      </c>
      <c r="N30" s="42">
        <v>442275</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T58"/>
  <sheetViews>
    <sheetView zoomScalePageLayoutView="0" workbookViewId="0" topLeftCell="A1">
      <selection activeCell="A61" sqref="A61"/>
    </sheetView>
  </sheetViews>
  <sheetFormatPr defaultColWidth="8.8515625" defaultRowHeight="15"/>
  <cols>
    <col min="1" max="1" width="24.8515625" style="29" customWidth="1"/>
    <col min="2" max="2" width="11.421875" style="22" customWidth="1"/>
    <col min="3" max="3" width="11.140625" style="22" customWidth="1"/>
    <col min="4" max="4" width="8.7109375" style="55" customWidth="1"/>
    <col min="5" max="5" width="11.421875" style="22" customWidth="1"/>
    <col min="6" max="7" width="11.57421875" style="22" customWidth="1"/>
    <col min="8" max="8" width="9.57421875" style="22" customWidth="1"/>
    <col min="9" max="10" width="10.28125" style="55" customWidth="1"/>
    <col min="11" max="11" width="26.421875" style="22" customWidth="1"/>
    <col min="12" max="14" width="9.7109375" style="22" customWidth="1"/>
    <col min="15" max="15" width="9.7109375" style="55" customWidth="1"/>
    <col min="16" max="18" width="9.7109375" style="22" customWidth="1"/>
    <col min="19" max="19" width="10.7109375" style="22" customWidth="1"/>
    <col min="20" max="20" width="10.28125" style="55" customWidth="1"/>
    <col min="21" max="16384" width="8.8515625" style="22" customWidth="1"/>
  </cols>
  <sheetData>
    <row r="1" spans="1:20" ht="15">
      <c r="A1" s="1"/>
      <c r="K1" s="29"/>
      <c r="L1" s="208"/>
      <c r="M1" s="208"/>
      <c r="N1" s="208"/>
      <c r="O1" s="208"/>
      <c r="P1" s="208"/>
      <c r="Q1" s="208"/>
      <c r="R1" s="208"/>
      <c r="S1" s="208"/>
      <c r="T1" s="208"/>
    </row>
    <row r="2" spans="1:20" ht="15">
      <c r="A2" s="208" t="s">
        <v>21</v>
      </c>
      <c r="B2" s="208"/>
      <c r="C2" s="208"/>
      <c r="D2" s="208"/>
      <c r="E2" s="208"/>
      <c r="F2" s="208"/>
      <c r="G2" s="208"/>
      <c r="H2" s="208"/>
      <c r="I2" s="208"/>
      <c r="J2" s="161"/>
      <c r="K2" s="208" t="s">
        <v>21</v>
      </c>
      <c r="L2" s="208"/>
      <c r="M2" s="208"/>
      <c r="N2" s="208"/>
      <c r="O2" s="208"/>
      <c r="P2" s="208"/>
      <c r="Q2" s="208"/>
      <c r="R2" s="208"/>
      <c r="S2" s="208"/>
      <c r="T2" s="208"/>
    </row>
    <row r="3" spans="1:20" s="191" customFormat="1" ht="15">
      <c r="A3" s="213" t="s">
        <v>98</v>
      </c>
      <c r="B3" s="213"/>
      <c r="C3" s="213"/>
      <c r="D3" s="213"/>
      <c r="E3" s="213"/>
      <c r="F3" s="213"/>
      <c r="G3" s="213"/>
      <c r="H3" s="213"/>
      <c r="I3" s="213"/>
      <c r="J3" s="197"/>
      <c r="K3" s="213" t="s">
        <v>98</v>
      </c>
      <c r="L3" s="213"/>
      <c r="M3" s="213"/>
      <c r="N3" s="213"/>
      <c r="O3" s="213"/>
      <c r="P3" s="213"/>
      <c r="Q3" s="213"/>
      <c r="R3" s="213"/>
      <c r="S3" s="213"/>
      <c r="T3" s="213"/>
    </row>
    <row r="4" spans="1:20" ht="6.75" customHeight="1">
      <c r="A4" s="161"/>
      <c r="B4" s="161"/>
      <c r="C4" s="161"/>
      <c r="D4" s="161"/>
      <c r="E4" s="161"/>
      <c r="F4" s="161"/>
      <c r="G4" s="161"/>
      <c r="H4" s="161"/>
      <c r="I4" s="161"/>
      <c r="J4" s="161"/>
      <c r="K4" s="157"/>
      <c r="L4" s="157"/>
      <c r="M4" s="157"/>
      <c r="N4" s="157"/>
      <c r="O4" s="157"/>
      <c r="P4" s="157"/>
      <c r="Q4" s="157"/>
      <c r="R4" s="157"/>
      <c r="S4" s="157"/>
      <c r="T4" s="157"/>
    </row>
    <row r="5" spans="1:20" ht="15">
      <c r="A5" s="208" t="s">
        <v>28</v>
      </c>
      <c r="B5" s="208"/>
      <c r="C5" s="208"/>
      <c r="D5" s="208"/>
      <c r="E5" s="208"/>
      <c r="F5" s="208"/>
      <c r="G5" s="208"/>
      <c r="H5" s="208"/>
      <c r="I5" s="208"/>
      <c r="J5" s="161"/>
      <c r="K5" s="208" t="s">
        <v>16</v>
      </c>
      <c r="L5" s="208"/>
      <c r="M5" s="208"/>
      <c r="N5" s="208"/>
      <c r="O5" s="208"/>
      <c r="P5" s="208"/>
      <c r="Q5" s="208"/>
      <c r="R5" s="208"/>
      <c r="S5" s="208"/>
      <c r="T5" s="208"/>
    </row>
    <row r="6" spans="1:20" ht="7.5" customHeight="1" thickBot="1">
      <c r="A6" s="161"/>
      <c r="B6" s="161"/>
      <c r="C6" s="161"/>
      <c r="D6" s="161"/>
      <c r="E6" s="161"/>
      <c r="F6" s="161"/>
      <c r="G6" s="161"/>
      <c r="H6" s="161"/>
      <c r="I6" s="161"/>
      <c r="J6" s="161"/>
      <c r="K6" s="161"/>
      <c r="L6" s="161"/>
      <c r="M6" s="161"/>
      <c r="N6" s="161"/>
      <c r="O6" s="161"/>
      <c r="P6" s="161"/>
      <c r="Q6" s="161"/>
      <c r="R6" s="161"/>
      <c r="S6" s="161"/>
      <c r="T6" s="161"/>
    </row>
    <row r="7" spans="1:20" ht="15">
      <c r="A7" s="160"/>
      <c r="B7" s="209" t="s">
        <v>34</v>
      </c>
      <c r="C7" s="209"/>
      <c r="D7" s="209"/>
      <c r="E7" s="210" t="s">
        <v>35</v>
      </c>
      <c r="F7" s="211"/>
      <c r="G7" s="212"/>
      <c r="H7" s="162"/>
      <c r="I7" s="160"/>
      <c r="J7" s="157"/>
      <c r="K7" s="163"/>
      <c r="L7" s="209" t="s">
        <v>34</v>
      </c>
      <c r="M7" s="209"/>
      <c r="N7" s="209"/>
      <c r="O7" s="209"/>
      <c r="P7" s="210" t="s">
        <v>35</v>
      </c>
      <c r="Q7" s="211"/>
      <c r="R7" s="212"/>
      <c r="S7" s="162"/>
      <c r="T7" s="160"/>
    </row>
    <row r="8" spans="2:20" ht="69" customHeight="1">
      <c r="B8" s="69" t="s">
        <v>49</v>
      </c>
      <c r="C8" s="69" t="s">
        <v>60</v>
      </c>
      <c r="D8" s="70" t="s">
        <v>37</v>
      </c>
      <c r="E8" s="69" t="s">
        <v>50</v>
      </c>
      <c r="F8" s="69" t="s">
        <v>61</v>
      </c>
      <c r="G8" s="70" t="s">
        <v>38</v>
      </c>
      <c r="H8" s="69" t="s">
        <v>33</v>
      </c>
      <c r="I8" s="71" t="s">
        <v>15</v>
      </c>
      <c r="J8" s="67"/>
      <c r="K8" s="72"/>
      <c r="L8" s="68" t="s">
        <v>29</v>
      </c>
      <c r="M8" s="69" t="s">
        <v>30</v>
      </c>
      <c r="N8" s="69" t="s">
        <v>31</v>
      </c>
      <c r="O8" s="70" t="s">
        <v>37</v>
      </c>
      <c r="P8" s="69" t="s">
        <v>36</v>
      </c>
      <c r="Q8" s="69" t="s">
        <v>32</v>
      </c>
      <c r="R8" s="70" t="s">
        <v>38</v>
      </c>
      <c r="S8" s="69" t="s">
        <v>33</v>
      </c>
      <c r="T8" s="71" t="s">
        <v>15</v>
      </c>
    </row>
    <row r="9" spans="1:20" ht="15">
      <c r="A9" s="164" t="s">
        <v>3</v>
      </c>
      <c r="B9" s="165"/>
      <c r="C9" s="165"/>
      <c r="D9" s="166"/>
      <c r="E9" s="167"/>
      <c r="F9" s="167"/>
      <c r="G9" s="166"/>
      <c r="H9" s="167"/>
      <c r="I9" s="168"/>
      <c r="J9" s="30"/>
      <c r="K9" s="169" t="s">
        <v>3</v>
      </c>
      <c r="L9" s="170"/>
      <c r="M9" s="165"/>
      <c r="N9" s="167"/>
      <c r="O9" s="171"/>
      <c r="P9" s="167"/>
      <c r="Q9" s="167"/>
      <c r="R9" s="166"/>
      <c r="S9" s="167"/>
      <c r="T9" s="168"/>
    </row>
    <row r="10" spans="1:20" ht="15">
      <c r="A10" s="23" t="s">
        <v>4</v>
      </c>
      <c r="B10" s="13">
        <v>2051</v>
      </c>
      <c r="C10" s="13">
        <v>709</v>
      </c>
      <c r="D10" s="53">
        <f>SUM(B10:C10)</f>
        <v>2760</v>
      </c>
      <c r="E10" s="13">
        <v>7036</v>
      </c>
      <c r="F10" s="13">
        <v>1158</v>
      </c>
      <c r="G10" s="53">
        <f>SUM(E10:F10)</f>
        <v>8194</v>
      </c>
      <c r="H10" s="13">
        <v>32</v>
      </c>
      <c r="I10" s="53">
        <f>SUM(H10,G10,D10)</f>
        <v>10986</v>
      </c>
      <c r="J10" s="65"/>
      <c r="K10" s="172" t="s">
        <v>4</v>
      </c>
      <c r="L10" s="173">
        <v>673</v>
      </c>
      <c r="M10" s="13">
        <v>768</v>
      </c>
      <c r="N10" s="13">
        <v>1803</v>
      </c>
      <c r="O10" s="53">
        <f>SUM(L10:N10)</f>
        <v>3244</v>
      </c>
      <c r="P10" s="13">
        <v>3412</v>
      </c>
      <c r="Q10" s="13">
        <v>4260</v>
      </c>
      <c r="R10" s="53">
        <f>SUM(P10:Q10)</f>
        <v>7672</v>
      </c>
      <c r="S10" s="13">
        <v>70</v>
      </c>
      <c r="T10" s="53">
        <f>SUM(R10,O10,S10)</f>
        <v>10986</v>
      </c>
    </row>
    <row r="11" spans="1:20" ht="15">
      <c r="A11" s="23" t="s">
        <v>5</v>
      </c>
      <c r="B11" s="13">
        <v>7078</v>
      </c>
      <c r="C11" s="13">
        <v>2250</v>
      </c>
      <c r="D11" s="53">
        <f>SUM(B11:C11)</f>
        <v>9328</v>
      </c>
      <c r="E11" s="13">
        <v>29855</v>
      </c>
      <c r="F11" s="13">
        <v>3914</v>
      </c>
      <c r="G11" s="53">
        <f>SUM(E11:F11)</f>
        <v>33769</v>
      </c>
      <c r="H11" s="13">
        <v>101</v>
      </c>
      <c r="I11" s="53">
        <f>SUM(H11,G11,D11)</f>
        <v>43198</v>
      </c>
      <c r="J11" s="65"/>
      <c r="K11" s="172" t="s">
        <v>5</v>
      </c>
      <c r="L11" s="173">
        <v>1406</v>
      </c>
      <c r="M11" s="13">
        <v>2322</v>
      </c>
      <c r="N11" s="13">
        <v>4826</v>
      </c>
      <c r="O11" s="53">
        <f>SUM(L11:N11)</f>
        <v>8554</v>
      </c>
      <c r="P11" s="13">
        <v>13590</v>
      </c>
      <c r="Q11" s="13">
        <v>20833</v>
      </c>
      <c r="R11" s="53">
        <f>SUM(P11:Q11)</f>
        <v>34423</v>
      </c>
      <c r="S11" s="13">
        <v>221</v>
      </c>
      <c r="T11" s="53">
        <f>SUM(R11,O11,S11)</f>
        <v>43198</v>
      </c>
    </row>
    <row r="12" spans="1:20" ht="15">
      <c r="A12" s="23" t="s">
        <v>6</v>
      </c>
      <c r="B12" s="13">
        <v>0</v>
      </c>
      <c r="C12" s="13">
        <v>0</v>
      </c>
      <c r="D12" s="53">
        <f>SUM(B12:C12)</f>
        <v>0</v>
      </c>
      <c r="E12" s="13">
        <v>0</v>
      </c>
      <c r="F12" s="13">
        <v>0</v>
      </c>
      <c r="G12" s="53">
        <f>SUM(E12:F12)</f>
        <v>0</v>
      </c>
      <c r="H12" s="13">
        <v>0</v>
      </c>
      <c r="I12" s="53">
        <f>SUM(H12,G12,D12)</f>
        <v>0</v>
      </c>
      <c r="J12" s="65"/>
      <c r="K12" s="172" t="s">
        <v>6</v>
      </c>
      <c r="L12" s="173">
        <v>0</v>
      </c>
      <c r="M12" s="13">
        <v>0</v>
      </c>
      <c r="N12" s="13">
        <v>0</v>
      </c>
      <c r="O12" s="53">
        <v>0</v>
      </c>
      <c r="P12" s="13">
        <v>0</v>
      </c>
      <c r="Q12" s="13">
        <v>0</v>
      </c>
      <c r="R12" s="53">
        <v>0</v>
      </c>
      <c r="S12" s="13">
        <v>0</v>
      </c>
      <c r="T12" s="53">
        <v>0</v>
      </c>
    </row>
    <row r="13" spans="1:20" ht="15">
      <c r="A13" s="23" t="s">
        <v>7</v>
      </c>
      <c r="B13" s="13">
        <v>4760</v>
      </c>
      <c r="C13" s="13">
        <v>1329</v>
      </c>
      <c r="D13" s="53">
        <f>SUM(B13:C13)</f>
        <v>6089</v>
      </c>
      <c r="E13" s="13">
        <v>12684</v>
      </c>
      <c r="F13" s="13">
        <v>1927</v>
      </c>
      <c r="G13" s="53">
        <f>SUM(E13:F13)</f>
        <v>14611</v>
      </c>
      <c r="H13" s="13">
        <v>53</v>
      </c>
      <c r="I13" s="53">
        <f>SUM(H13,G13,D13)</f>
        <v>20753</v>
      </c>
      <c r="J13" s="65"/>
      <c r="K13" s="172" t="s">
        <v>7</v>
      </c>
      <c r="L13" s="173">
        <v>2021</v>
      </c>
      <c r="M13" s="13">
        <v>1745</v>
      </c>
      <c r="N13" s="13">
        <v>2816</v>
      </c>
      <c r="O13" s="53">
        <f>SUM(L13:N13)</f>
        <v>6582</v>
      </c>
      <c r="P13" s="13">
        <v>6182</v>
      </c>
      <c r="Q13" s="13">
        <v>7911</v>
      </c>
      <c r="R13" s="53">
        <f>SUM(P13:Q13)</f>
        <v>14093</v>
      </c>
      <c r="S13" s="13">
        <v>78</v>
      </c>
      <c r="T13" s="53">
        <f>SUM(R13,O13,S13)</f>
        <v>20753</v>
      </c>
    </row>
    <row r="14" spans="1:20" ht="15">
      <c r="A14" s="174" t="s">
        <v>0</v>
      </c>
      <c r="B14" s="17">
        <v>13889</v>
      </c>
      <c r="C14" s="17">
        <v>4288</v>
      </c>
      <c r="D14" s="17">
        <f>SUM(B14:C14)</f>
        <v>18177</v>
      </c>
      <c r="E14" s="17">
        <v>49575</v>
      </c>
      <c r="F14" s="17">
        <v>6999</v>
      </c>
      <c r="G14" s="17">
        <f>SUM(E14:F14)</f>
        <v>56574</v>
      </c>
      <c r="H14" s="17">
        <v>186</v>
      </c>
      <c r="I14" s="17">
        <f>SUM(H14,G14,D14)</f>
        <v>74937</v>
      </c>
      <c r="J14" s="66"/>
      <c r="K14" s="175" t="s">
        <v>0</v>
      </c>
      <c r="L14" s="16">
        <v>4100</v>
      </c>
      <c r="M14" s="17">
        <v>4835</v>
      </c>
      <c r="N14" s="17">
        <v>9445</v>
      </c>
      <c r="O14" s="17">
        <f>SUM(L14:N14)</f>
        <v>18380</v>
      </c>
      <c r="P14" s="17">
        <v>23184</v>
      </c>
      <c r="Q14" s="17">
        <v>33004</v>
      </c>
      <c r="R14" s="17">
        <f>SUM(P14:Q14)</f>
        <v>56188</v>
      </c>
      <c r="S14" s="17">
        <v>369</v>
      </c>
      <c r="T14" s="17">
        <f>SUM(R14,O14,S14)</f>
        <v>74937</v>
      </c>
    </row>
    <row r="15" spans="1:20" ht="15">
      <c r="A15" s="29" t="s">
        <v>8</v>
      </c>
      <c r="B15" s="13"/>
      <c r="C15" s="13"/>
      <c r="D15" s="53"/>
      <c r="E15" s="13"/>
      <c r="F15" s="13"/>
      <c r="G15" s="53"/>
      <c r="H15" s="13"/>
      <c r="I15" s="53"/>
      <c r="J15" s="65"/>
      <c r="K15" s="176" t="s">
        <v>8</v>
      </c>
      <c r="L15" s="173"/>
      <c r="M15" s="13"/>
      <c r="N15" s="13"/>
      <c r="O15" s="53"/>
      <c r="P15" s="13"/>
      <c r="Q15" s="13"/>
      <c r="R15" s="53"/>
      <c r="S15" s="13"/>
      <c r="T15" s="53"/>
    </row>
    <row r="16" spans="1:20" ht="15">
      <c r="A16" s="23" t="s">
        <v>4</v>
      </c>
      <c r="B16" s="13">
        <v>1743</v>
      </c>
      <c r="C16" s="13">
        <v>595</v>
      </c>
      <c r="D16" s="53">
        <f>SUM(B16:C16)</f>
        <v>2338</v>
      </c>
      <c r="E16" s="13">
        <v>3262</v>
      </c>
      <c r="F16" s="13">
        <v>974</v>
      </c>
      <c r="G16" s="53">
        <f>SUM(E16:F16)</f>
        <v>4236</v>
      </c>
      <c r="H16" s="13">
        <v>11</v>
      </c>
      <c r="I16" s="53">
        <f>SUM(H16,G16,D16)</f>
        <v>6585</v>
      </c>
      <c r="J16" s="65"/>
      <c r="K16" s="172" t="s">
        <v>4</v>
      </c>
      <c r="L16" s="173">
        <v>202</v>
      </c>
      <c r="M16" s="13">
        <v>270</v>
      </c>
      <c r="N16" s="13">
        <v>882</v>
      </c>
      <c r="O16" s="53">
        <f>SUM(L16:N16)</f>
        <v>1354</v>
      </c>
      <c r="P16" s="13">
        <v>1907</v>
      </c>
      <c r="Q16" s="13">
        <v>3292</v>
      </c>
      <c r="R16" s="53">
        <f>SUM(P16:Q16)</f>
        <v>5199</v>
      </c>
      <c r="S16" s="13">
        <v>32</v>
      </c>
      <c r="T16" s="53">
        <f>SUM(R16,O16,S16)</f>
        <v>6585</v>
      </c>
    </row>
    <row r="17" spans="1:20" ht="15">
      <c r="A17" s="23" t="s">
        <v>5</v>
      </c>
      <c r="B17" s="13">
        <v>5084</v>
      </c>
      <c r="C17" s="13">
        <v>1505</v>
      </c>
      <c r="D17" s="53">
        <f>SUM(B17:C17)</f>
        <v>6589</v>
      </c>
      <c r="E17" s="13">
        <v>13284</v>
      </c>
      <c r="F17" s="13">
        <v>2681</v>
      </c>
      <c r="G17" s="53">
        <f>SUM(E17:F17)</f>
        <v>15965</v>
      </c>
      <c r="H17" s="13">
        <v>46</v>
      </c>
      <c r="I17" s="53">
        <f>SUM(H17,G17,D17)</f>
        <v>22600</v>
      </c>
      <c r="J17" s="65"/>
      <c r="K17" s="172" t="s">
        <v>5</v>
      </c>
      <c r="L17" s="173">
        <v>423</v>
      </c>
      <c r="M17" s="13">
        <v>673</v>
      </c>
      <c r="N17" s="13">
        <v>2020</v>
      </c>
      <c r="O17" s="53">
        <f>SUM(L17:N17)</f>
        <v>3116</v>
      </c>
      <c r="P17" s="13">
        <v>5766</v>
      </c>
      <c r="Q17" s="13">
        <v>13587</v>
      </c>
      <c r="R17" s="53">
        <f>SUM(P17:Q17)</f>
        <v>19353</v>
      </c>
      <c r="S17" s="13">
        <v>131</v>
      </c>
      <c r="T17" s="53">
        <f>SUM(R17,O17,S17)</f>
        <v>22600</v>
      </c>
    </row>
    <row r="18" spans="1:20" ht="15">
      <c r="A18" s="23" t="s">
        <v>6</v>
      </c>
      <c r="B18" s="13">
        <v>0</v>
      </c>
      <c r="C18" s="13">
        <v>0</v>
      </c>
      <c r="D18" s="53">
        <f>SUM(B18:C18)</f>
        <v>0</v>
      </c>
      <c r="E18" s="13">
        <v>0</v>
      </c>
      <c r="F18" s="13">
        <v>0</v>
      </c>
      <c r="G18" s="53">
        <f>SUM(E18:F18)</f>
        <v>0</v>
      </c>
      <c r="H18" s="13">
        <v>0</v>
      </c>
      <c r="I18" s="53">
        <f>SUM(H18,G18,D18)</f>
        <v>0</v>
      </c>
      <c r="J18" s="65"/>
      <c r="K18" s="172" t="s">
        <v>6</v>
      </c>
      <c r="L18" s="173">
        <v>0</v>
      </c>
      <c r="M18" s="13">
        <v>0</v>
      </c>
      <c r="N18" s="13">
        <v>0</v>
      </c>
      <c r="O18" s="53">
        <f>SUM(L18:N18)</f>
        <v>0</v>
      </c>
      <c r="P18" s="13">
        <v>0</v>
      </c>
      <c r="Q18" s="13">
        <v>0</v>
      </c>
      <c r="R18" s="53">
        <f>SUM(P18:Q18)</f>
        <v>0</v>
      </c>
      <c r="S18" s="13">
        <v>0</v>
      </c>
      <c r="T18" s="53">
        <f>SUM(R18,O18,S18)</f>
        <v>0</v>
      </c>
    </row>
    <row r="19" spans="1:20" ht="15">
      <c r="A19" s="23" t="s">
        <v>7</v>
      </c>
      <c r="B19" s="13">
        <v>3233</v>
      </c>
      <c r="C19" s="13">
        <v>837</v>
      </c>
      <c r="D19" s="53">
        <f>SUM(B19:C19)</f>
        <v>4070</v>
      </c>
      <c r="E19" s="13">
        <v>6880</v>
      </c>
      <c r="F19" s="13">
        <v>1526</v>
      </c>
      <c r="G19" s="53">
        <f>SUM(E19:F19)</f>
        <v>8406</v>
      </c>
      <c r="H19" s="13">
        <v>42</v>
      </c>
      <c r="I19" s="53">
        <f>SUM(H19,G19,D19)</f>
        <v>12518</v>
      </c>
      <c r="J19" s="65"/>
      <c r="K19" s="172" t="s">
        <v>7</v>
      </c>
      <c r="L19" s="173">
        <v>175</v>
      </c>
      <c r="M19" s="13">
        <v>367</v>
      </c>
      <c r="N19" s="13">
        <v>1226</v>
      </c>
      <c r="O19" s="53">
        <f>SUM(L19:N19)</f>
        <v>1768</v>
      </c>
      <c r="P19" s="13">
        <v>3569</v>
      </c>
      <c r="Q19" s="13">
        <v>7071</v>
      </c>
      <c r="R19" s="53">
        <f>SUM(P19:Q19)</f>
        <v>10640</v>
      </c>
      <c r="S19" s="13">
        <v>110</v>
      </c>
      <c r="T19" s="53">
        <f>SUM(R19,O19,S19)</f>
        <v>12518</v>
      </c>
    </row>
    <row r="20" spans="1:20" ht="15">
      <c r="A20" s="174" t="s">
        <v>0</v>
      </c>
      <c r="B20" s="17">
        <v>10060</v>
      </c>
      <c r="C20" s="17">
        <v>2937</v>
      </c>
      <c r="D20" s="17">
        <f>SUM(B20:C20)</f>
        <v>12997</v>
      </c>
      <c r="E20" s="17">
        <v>23426</v>
      </c>
      <c r="F20" s="17">
        <v>5181</v>
      </c>
      <c r="G20" s="17">
        <f>SUM(E20:F20)</f>
        <v>28607</v>
      </c>
      <c r="H20" s="17">
        <v>99</v>
      </c>
      <c r="I20" s="17">
        <f>SUM(H20,G20,D20)</f>
        <v>41703</v>
      </c>
      <c r="J20" s="66"/>
      <c r="K20" s="175" t="s">
        <v>0</v>
      </c>
      <c r="L20" s="16">
        <v>800</v>
      </c>
      <c r="M20" s="17">
        <v>1310</v>
      </c>
      <c r="N20" s="17">
        <v>4128</v>
      </c>
      <c r="O20" s="17">
        <f>SUM(L20:N20)</f>
        <v>6238</v>
      </c>
      <c r="P20" s="17">
        <v>11242</v>
      </c>
      <c r="Q20" s="17">
        <v>23950</v>
      </c>
      <c r="R20" s="17">
        <f>SUM(P20:Q20)</f>
        <v>35192</v>
      </c>
      <c r="S20" s="17">
        <v>273</v>
      </c>
      <c r="T20" s="17">
        <f>SUM(R20,O20,S20)</f>
        <v>41703</v>
      </c>
    </row>
    <row r="21" spans="1:20" ht="15">
      <c r="A21" s="29" t="s">
        <v>9</v>
      </c>
      <c r="B21" s="13"/>
      <c r="C21" s="13"/>
      <c r="D21" s="53"/>
      <c r="E21" s="13"/>
      <c r="F21" s="13"/>
      <c r="G21" s="53"/>
      <c r="H21" s="13"/>
      <c r="I21" s="53"/>
      <c r="J21" s="65"/>
      <c r="K21" s="176" t="s">
        <v>9</v>
      </c>
      <c r="L21" s="173"/>
      <c r="M21" s="13"/>
      <c r="N21" s="13"/>
      <c r="O21" s="53"/>
      <c r="P21" s="13"/>
      <c r="Q21" s="13"/>
      <c r="R21" s="53"/>
      <c r="S21" s="13"/>
      <c r="T21" s="53"/>
    </row>
    <row r="22" spans="1:20" ht="15">
      <c r="A22" s="23" t="s">
        <v>4</v>
      </c>
      <c r="B22" s="13">
        <v>2076</v>
      </c>
      <c r="C22" s="13">
        <v>606</v>
      </c>
      <c r="D22" s="53">
        <f>SUM(B22:C22)</f>
        <v>2682</v>
      </c>
      <c r="E22" s="13">
        <v>345</v>
      </c>
      <c r="F22" s="13">
        <v>784</v>
      </c>
      <c r="G22" s="53">
        <f>SUM(E22:F22)</f>
        <v>1129</v>
      </c>
      <c r="H22" s="13">
        <v>38</v>
      </c>
      <c r="I22" s="53">
        <f>SUM(H22,G22,D22)</f>
        <v>3849</v>
      </c>
      <c r="J22" s="65"/>
      <c r="K22" s="172" t="s">
        <v>4</v>
      </c>
      <c r="L22" s="173">
        <v>201</v>
      </c>
      <c r="M22" s="13">
        <v>205</v>
      </c>
      <c r="N22" s="13">
        <v>635</v>
      </c>
      <c r="O22" s="53">
        <f>SUM(L22:N22)</f>
        <v>1041</v>
      </c>
      <c r="P22" s="13">
        <v>1136</v>
      </c>
      <c r="Q22" s="13">
        <v>1596</v>
      </c>
      <c r="R22" s="53">
        <f>SUM(P22:Q22)</f>
        <v>2732</v>
      </c>
      <c r="S22" s="13">
        <v>76</v>
      </c>
      <c r="T22" s="53">
        <f>SUM(R22,O22,S22)</f>
        <v>3849</v>
      </c>
    </row>
    <row r="23" spans="1:20" ht="15">
      <c r="A23" s="23" t="s">
        <v>5</v>
      </c>
      <c r="B23" s="13">
        <v>3804</v>
      </c>
      <c r="C23" s="13">
        <v>793</v>
      </c>
      <c r="D23" s="53">
        <f>SUM(B23:C23)</f>
        <v>4597</v>
      </c>
      <c r="E23" s="13">
        <v>530</v>
      </c>
      <c r="F23" s="13">
        <v>1006</v>
      </c>
      <c r="G23" s="53">
        <f>SUM(E23:F23)</f>
        <v>1536</v>
      </c>
      <c r="H23" s="13">
        <v>29</v>
      </c>
      <c r="I23" s="53">
        <f>SUM(H23,G23,D23)</f>
        <v>6162</v>
      </c>
      <c r="J23" s="65"/>
      <c r="K23" s="172" t="s">
        <v>5</v>
      </c>
      <c r="L23" s="173">
        <v>326</v>
      </c>
      <c r="M23" s="13">
        <v>365</v>
      </c>
      <c r="N23" s="13">
        <v>1099</v>
      </c>
      <c r="O23" s="53">
        <f>SUM(L23:N23)</f>
        <v>1790</v>
      </c>
      <c r="P23" s="13">
        <v>1681</v>
      </c>
      <c r="Q23" s="13">
        <v>2628</v>
      </c>
      <c r="R23" s="53">
        <f>SUM(P23:Q23)</f>
        <v>4309</v>
      </c>
      <c r="S23" s="13">
        <v>63</v>
      </c>
      <c r="T23" s="53">
        <f>SUM(R23,O23,S23)</f>
        <v>6162</v>
      </c>
    </row>
    <row r="24" spans="1:20" ht="15">
      <c r="A24" s="23" t="s">
        <v>7</v>
      </c>
      <c r="B24" s="13">
        <v>2565</v>
      </c>
      <c r="C24" s="13">
        <v>456</v>
      </c>
      <c r="D24" s="53">
        <f>SUM(B24:C24)</f>
        <v>3021</v>
      </c>
      <c r="E24" s="13">
        <v>182</v>
      </c>
      <c r="F24" s="13">
        <v>437</v>
      </c>
      <c r="G24" s="53">
        <f>SUM(E24:F24)</f>
        <v>619</v>
      </c>
      <c r="H24" s="13">
        <v>50</v>
      </c>
      <c r="I24" s="53">
        <f>SUM(H24,G24,D24)</f>
        <v>3690</v>
      </c>
      <c r="J24" s="65"/>
      <c r="K24" s="172" t="s">
        <v>7</v>
      </c>
      <c r="L24" s="173">
        <v>318</v>
      </c>
      <c r="M24" s="13">
        <v>276</v>
      </c>
      <c r="N24" s="13">
        <v>847</v>
      </c>
      <c r="O24" s="53">
        <f>SUM(L24:N24)</f>
        <v>1441</v>
      </c>
      <c r="P24" s="13">
        <v>1221</v>
      </c>
      <c r="Q24" s="13">
        <v>965</v>
      </c>
      <c r="R24" s="53">
        <f>SUM(P24:Q24)</f>
        <v>2186</v>
      </c>
      <c r="S24" s="13">
        <v>63</v>
      </c>
      <c r="T24" s="53">
        <f>SUM(R24,O24,S24)</f>
        <v>3690</v>
      </c>
    </row>
    <row r="25" spans="1:20" ht="15">
      <c r="A25" s="174" t="s">
        <v>0</v>
      </c>
      <c r="B25" s="17">
        <v>8445</v>
      </c>
      <c r="C25" s="17">
        <v>1855</v>
      </c>
      <c r="D25" s="17">
        <f>SUM(B25:C25)</f>
        <v>10300</v>
      </c>
      <c r="E25" s="17">
        <v>1057</v>
      </c>
      <c r="F25" s="17">
        <v>2227</v>
      </c>
      <c r="G25" s="17">
        <f>SUM(E25:F25)</f>
        <v>3284</v>
      </c>
      <c r="H25" s="17">
        <v>117</v>
      </c>
      <c r="I25" s="17">
        <f>SUM(H25,G25,D25)</f>
        <v>13701</v>
      </c>
      <c r="J25" s="66"/>
      <c r="K25" s="175" t="s">
        <v>0</v>
      </c>
      <c r="L25" s="16">
        <v>845</v>
      </c>
      <c r="M25" s="17">
        <v>846</v>
      </c>
      <c r="N25" s="17">
        <v>2581</v>
      </c>
      <c r="O25" s="17">
        <f>SUM(L25:N25)</f>
        <v>4272</v>
      </c>
      <c r="P25" s="17">
        <v>4038</v>
      </c>
      <c r="Q25" s="17">
        <v>5189</v>
      </c>
      <c r="R25" s="17">
        <f>SUM(P25:Q25)</f>
        <v>9227</v>
      </c>
      <c r="S25" s="17">
        <v>202</v>
      </c>
      <c r="T25" s="17">
        <f>SUM(R25,O25,S25)</f>
        <v>13701</v>
      </c>
    </row>
    <row r="26" spans="1:20" ht="15">
      <c r="A26" s="29" t="s">
        <v>10</v>
      </c>
      <c r="B26" s="13"/>
      <c r="C26" s="13"/>
      <c r="D26" s="53"/>
      <c r="E26" s="13"/>
      <c r="F26" s="13"/>
      <c r="G26" s="53"/>
      <c r="H26" s="13"/>
      <c r="I26" s="53"/>
      <c r="J26" s="65"/>
      <c r="K26" s="176" t="s">
        <v>10</v>
      </c>
      <c r="L26" s="173"/>
      <c r="M26" s="13"/>
      <c r="N26" s="13"/>
      <c r="O26" s="53"/>
      <c r="P26" s="13"/>
      <c r="Q26" s="13"/>
      <c r="R26" s="53"/>
      <c r="S26" s="13"/>
      <c r="T26" s="53"/>
    </row>
    <row r="27" spans="1:20" ht="15">
      <c r="A27" s="23" t="s">
        <v>4</v>
      </c>
      <c r="B27" s="13">
        <v>1280</v>
      </c>
      <c r="C27" s="13">
        <v>267</v>
      </c>
      <c r="D27" s="53">
        <f>SUM(B27:C27)</f>
        <v>1547</v>
      </c>
      <c r="E27" s="13">
        <v>4165</v>
      </c>
      <c r="F27" s="13">
        <v>391</v>
      </c>
      <c r="G27" s="53">
        <f>SUM(E27:F27)</f>
        <v>4556</v>
      </c>
      <c r="H27" s="13">
        <v>26</v>
      </c>
      <c r="I27" s="53">
        <f>SUM(H27,G27,D27)</f>
        <v>6129</v>
      </c>
      <c r="J27" s="65"/>
      <c r="K27" s="172" t="s">
        <v>4</v>
      </c>
      <c r="L27" s="173">
        <v>328</v>
      </c>
      <c r="M27" s="13">
        <v>400</v>
      </c>
      <c r="N27" s="13">
        <v>1169</v>
      </c>
      <c r="O27" s="53">
        <f>SUM(L27:N27)</f>
        <v>1897</v>
      </c>
      <c r="P27" s="13">
        <v>2050</v>
      </c>
      <c r="Q27" s="13">
        <v>2124</v>
      </c>
      <c r="R27" s="53">
        <f>SUM(P27:Q27)</f>
        <v>4174</v>
      </c>
      <c r="S27" s="13">
        <v>58</v>
      </c>
      <c r="T27" s="53">
        <f>SUM(R27,O27,S27)</f>
        <v>6129</v>
      </c>
    </row>
    <row r="28" spans="1:20" ht="15">
      <c r="A28" s="23" t="s">
        <v>5</v>
      </c>
      <c r="B28" s="13">
        <v>3076</v>
      </c>
      <c r="C28" s="13">
        <v>709</v>
      </c>
      <c r="D28" s="53">
        <f>SUM(B28:C28)</f>
        <v>3785</v>
      </c>
      <c r="E28" s="13">
        <v>25233</v>
      </c>
      <c r="F28" s="13">
        <v>1448</v>
      </c>
      <c r="G28" s="53">
        <f>SUM(E28:F28)</f>
        <v>26681</v>
      </c>
      <c r="H28" s="13">
        <v>93</v>
      </c>
      <c r="I28" s="53">
        <f>SUM(H28,G28,D28)</f>
        <v>30559</v>
      </c>
      <c r="J28" s="65"/>
      <c r="K28" s="172" t="s">
        <v>5</v>
      </c>
      <c r="L28" s="173">
        <v>512</v>
      </c>
      <c r="M28" s="13">
        <v>988</v>
      </c>
      <c r="N28" s="13">
        <v>3077</v>
      </c>
      <c r="O28" s="53">
        <f>SUM(L28:N28)</f>
        <v>4577</v>
      </c>
      <c r="P28" s="13">
        <v>9863</v>
      </c>
      <c r="Q28" s="13">
        <v>15951</v>
      </c>
      <c r="R28" s="53">
        <f>SUM(P28:Q28)</f>
        <v>25814</v>
      </c>
      <c r="S28" s="13">
        <v>168</v>
      </c>
      <c r="T28" s="53">
        <f>SUM(R28,O28,S28)</f>
        <v>30559</v>
      </c>
    </row>
    <row r="29" spans="1:20" ht="15">
      <c r="A29" s="23" t="s">
        <v>6</v>
      </c>
      <c r="B29" s="13">
        <v>0</v>
      </c>
      <c r="C29" s="13">
        <v>0</v>
      </c>
      <c r="D29" s="53">
        <f>SUM(B29:C29)</f>
        <v>0</v>
      </c>
      <c r="E29" s="13">
        <v>0</v>
      </c>
      <c r="F29" s="13">
        <v>0</v>
      </c>
      <c r="G29" s="53">
        <f>SUM(E29:F29)</f>
        <v>0</v>
      </c>
      <c r="H29" s="13">
        <v>0</v>
      </c>
      <c r="I29" s="53">
        <f>SUM(H29,G29,D29)</f>
        <v>0</v>
      </c>
      <c r="J29" s="65"/>
      <c r="K29" s="172" t="s">
        <v>6</v>
      </c>
      <c r="L29" s="173">
        <v>0</v>
      </c>
      <c r="M29" s="13">
        <v>0</v>
      </c>
      <c r="N29" s="13">
        <v>0</v>
      </c>
      <c r="O29" s="53">
        <f>SUM(L29:N29)</f>
        <v>0</v>
      </c>
      <c r="P29" s="13">
        <v>0</v>
      </c>
      <c r="Q29" s="13">
        <v>0</v>
      </c>
      <c r="R29" s="53">
        <f>SUM(P29:Q29)</f>
        <v>0</v>
      </c>
      <c r="S29" s="13">
        <v>0</v>
      </c>
      <c r="T29" s="53">
        <f>SUM(R29,O29,S29)</f>
        <v>0</v>
      </c>
    </row>
    <row r="30" spans="1:20" ht="15">
      <c r="A30" s="23" t="s">
        <v>7</v>
      </c>
      <c r="B30" s="13">
        <v>503</v>
      </c>
      <c r="C30" s="13">
        <v>144</v>
      </c>
      <c r="D30" s="53">
        <f>SUM(B30:C30)</f>
        <v>647</v>
      </c>
      <c r="E30" s="13">
        <v>4428</v>
      </c>
      <c r="F30" s="13">
        <v>235</v>
      </c>
      <c r="G30" s="53">
        <f>SUM(E30:F30)</f>
        <v>4663</v>
      </c>
      <c r="H30" s="13">
        <v>38</v>
      </c>
      <c r="I30" s="53">
        <f>SUM(H30,G30,D30)</f>
        <v>5348</v>
      </c>
      <c r="J30" s="65"/>
      <c r="K30" s="172" t="s">
        <v>7</v>
      </c>
      <c r="L30" s="173">
        <v>126</v>
      </c>
      <c r="M30" s="13">
        <v>194</v>
      </c>
      <c r="N30" s="13">
        <v>555</v>
      </c>
      <c r="O30" s="53">
        <f>SUM(L30:N30)</f>
        <v>875</v>
      </c>
      <c r="P30" s="13">
        <v>1899</v>
      </c>
      <c r="Q30" s="13">
        <v>2526</v>
      </c>
      <c r="R30" s="53">
        <f>SUM(P30:Q30)</f>
        <v>4425</v>
      </c>
      <c r="S30" s="13">
        <v>48</v>
      </c>
      <c r="T30" s="53">
        <f>SUM(R30,O30,S30)</f>
        <v>5348</v>
      </c>
    </row>
    <row r="31" spans="1:20" ht="15">
      <c r="A31" s="174" t="s">
        <v>0</v>
      </c>
      <c r="B31" s="17">
        <v>4859</v>
      </c>
      <c r="C31" s="17">
        <v>1120</v>
      </c>
      <c r="D31" s="17">
        <f>SUM(B31:C31)</f>
        <v>5979</v>
      </c>
      <c r="E31" s="17">
        <v>33826</v>
      </c>
      <c r="F31" s="17">
        <v>2074</v>
      </c>
      <c r="G31" s="17">
        <f>SUM(E31:F31)</f>
        <v>35900</v>
      </c>
      <c r="H31" s="17">
        <v>157</v>
      </c>
      <c r="I31" s="17">
        <f>SUM(H31,G31,D31)</f>
        <v>42036</v>
      </c>
      <c r="J31" s="66"/>
      <c r="K31" s="175" t="s">
        <v>0</v>
      </c>
      <c r="L31" s="16">
        <v>966</v>
      </c>
      <c r="M31" s="17">
        <v>1582</v>
      </c>
      <c r="N31" s="17">
        <v>4801</v>
      </c>
      <c r="O31" s="17">
        <f>SUM(L31:N31)</f>
        <v>7349</v>
      </c>
      <c r="P31" s="17">
        <v>13812</v>
      </c>
      <c r="Q31" s="17">
        <v>20601</v>
      </c>
      <c r="R31" s="17">
        <f>SUM(P31:Q31)</f>
        <v>34413</v>
      </c>
      <c r="S31" s="17">
        <v>274</v>
      </c>
      <c r="T31" s="17">
        <f>SUM(R31,O31,S31)</f>
        <v>42036</v>
      </c>
    </row>
    <row r="32" spans="1:20" ht="15">
      <c r="A32" s="29" t="s">
        <v>11</v>
      </c>
      <c r="B32" s="13"/>
      <c r="C32" s="13"/>
      <c r="D32" s="53"/>
      <c r="E32" s="13"/>
      <c r="F32" s="13"/>
      <c r="G32" s="53"/>
      <c r="H32" s="13"/>
      <c r="I32" s="53"/>
      <c r="J32" s="65"/>
      <c r="K32" s="176" t="s">
        <v>11</v>
      </c>
      <c r="L32" s="173"/>
      <c r="M32" s="13"/>
      <c r="N32" s="13"/>
      <c r="O32" s="53"/>
      <c r="P32" s="13"/>
      <c r="Q32" s="13"/>
      <c r="R32" s="53"/>
      <c r="S32" s="13"/>
      <c r="T32" s="53"/>
    </row>
    <row r="33" spans="1:20" ht="15">
      <c r="A33" s="23" t="s">
        <v>4</v>
      </c>
      <c r="B33" s="13">
        <v>1510</v>
      </c>
      <c r="C33" s="13">
        <v>468</v>
      </c>
      <c r="D33" s="53">
        <f>SUM(B33:C33)</f>
        <v>1978</v>
      </c>
      <c r="E33" s="13">
        <v>5750</v>
      </c>
      <c r="F33" s="13">
        <v>797</v>
      </c>
      <c r="G33" s="53">
        <f>SUM(E33:F33)</f>
        <v>6547</v>
      </c>
      <c r="H33" s="13">
        <v>33</v>
      </c>
      <c r="I33" s="53">
        <f>SUM(H33,G33,D33)</f>
        <v>8558</v>
      </c>
      <c r="J33" s="65"/>
      <c r="K33" s="172" t="s">
        <v>4</v>
      </c>
      <c r="L33" s="173">
        <v>346</v>
      </c>
      <c r="M33" s="13">
        <v>592</v>
      </c>
      <c r="N33" s="13">
        <v>1358</v>
      </c>
      <c r="O33" s="53">
        <f>SUM(L33:N33)</f>
        <v>2296</v>
      </c>
      <c r="P33" s="13">
        <v>2700</v>
      </c>
      <c r="Q33" s="13">
        <v>3489</v>
      </c>
      <c r="R33" s="53">
        <f>SUM(P33:Q33)</f>
        <v>6189</v>
      </c>
      <c r="S33" s="13">
        <v>73</v>
      </c>
      <c r="T33" s="53">
        <f>SUM(R33,O33,S33)</f>
        <v>8558</v>
      </c>
    </row>
    <row r="34" spans="1:20" ht="15">
      <c r="A34" s="23" t="s">
        <v>5</v>
      </c>
      <c r="B34" s="13">
        <v>5115</v>
      </c>
      <c r="C34" s="13">
        <v>1462</v>
      </c>
      <c r="D34" s="53">
        <f>SUM(B34:C34)</f>
        <v>6577</v>
      </c>
      <c r="E34" s="13">
        <v>27476</v>
      </c>
      <c r="F34" s="13">
        <v>2700</v>
      </c>
      <c r="G34" s="53">
        <f>SUM(E34:F34)</f>
        <v>30176</v>
      </c>
      <c r="H34" s="13">
        <v>94</v>
      </c>
      <c r="I34" s="53">
        <f>SUM(H34,G34,D34)</f>
        <v>36847</v>
      </c>
      <c r="J34" s="65"/>
      <c r="K34" s="172" t="s">
        <v>5</v>
      </c>
      <c r="L34" s="173">
        <v>854</v>
      </c>
      <c r="M34" s="13">
        <v>1602</v>
      </c>
      <c r="N34" s="13">
        <v>4169</v>
      </c>
      <c r="O34" s="53">
        <f>SUM(L34:N34)</f>
        <v>6625</v>
      </c>
      <c r="P34" s="13">
        <v>11003</v>
      </c>
      <c r="Q34" s="13">
        <v>19038</v>
      </c>
      <c r="R34" s="53">
        <f>SUM(P34:Q34)</f>
        <v>30041</v>
      </c>
      <c r="S34" s="13">
        <v>181</v>
      </c>
      <c r="T34" s="53">
        <f>SUM(R34,O34,S34)</f>
        <v>36847</v>
      </c>
    </row>
    <row r="35" spans="1:20" ht="15">
      <c r="A35" s="23" t="s">
        <v>6</v>
      </c>
      <c r="B35" s="13">
        <v>0</v>
      </c>
      <c r="C35" s="13">
        <v>0</v>
      </c>
      <c r="D35" s="53">
        <f>SUM(B35:C35)</f>
        <v>0</v>
      </c>
      <c r="E35" s="13">
        <v>0</v>
      </c>
      <c r="F35" s="13">
        <v>0</v>
      </c>
      <c r="G35" s="53">
        <f>SUM(E35:F35)</f>
        <v>0</v>
      </c>
      <c r="H35" s="13">
        <v>0</v>
      </c>
      <c r="I35" s="53">
        <f>SUM(H35,G35,D35)</f>
        <v>0</v>
      </c>
      <c r="J35" s="65"/>
      <c r="K35" s="172" t="s">
        <v>6</v>
      </c>
      <c r="L35" s="173">
        <v>0</v>
      </c>
      <c r="M35" s="13">
        <v>0</v>
      </c>
      <c r="N35" s="13">
        <v>0</v>
      </c>
      <c r="O35" s="53">
        <f>SUM(L35:N35)</f>
        <v>0</v>
      </c>
      <c r="P35" s="13">
        <v>0</v>
      </c>
      <c r="Q35" s="13">
        <v>0</v>
      </c>
      <c r="R35" s="53">
        <f>SUM(P35:Q35)</f>
        <v>0</v>
      </c>
      <c r="S35" s="13">
        <v>0</v>
      </c>
      <c r="T35" s="53">
        <f>SUM(R35,O35,S35)</f>
        <v>0</v>
      </c>
    </row>
    <row r="36" spans="1:20" ht="15">
      <c r="A36" s="23" t="s">
        <v>7</v>
      </c>
      <c r="B36" s="13">
        <v>2099</v>
      </c>
      <c r="C36" s="13">
        <v>495</v>
      </c>
      <c r="D36" s="53">
        <f>SUM(B36:C36)</f>
        <v>2594</v>
      </c>
      <c r="E36" s="13">
        <v>9221</v>
      </c>
      <c r="F36" s="13">
        <v>1021</v>
      </c>
      <c r="G36" s="53">
        <f>SUM(E36:F36)</f>
        <v>10242</v>
      </c>
      <c r="H36" s="13">
        <v>65</v>
      </c>
      <c r="I36" s="53">
        <f>SUM(H36,G36,D36)</f>
        <v>12901</v>
      </c>
      <c r="J36" s="65"/>
      <c r="K36" s="172" t="s">
        <v>7</v>
      </c>
      <c r="L36" s="173">
        <v>447</v>
      </c>
      <c r="M36" s="13">
        <v>734</v>
      </c>
      <c r="N36" s="13">
        <v>1569</v>
      </c>
      <c r="O36" s="53">
        <f>SUM(L36:N36)</f>
        <v>2750</v>
      </c>
      <c r="P36" s="13">
        <v>3818</v>
      </c>
      <c r="Q36" s="13">
        <v>6239</v>
      </c>
      <c r="R36" s="53">
        <f>SUM(P36:Q36)</f>
        <v>10057</v>
      </c>
      <c r="S36" s="13">
        <v>94</v>
      </c>
      <c r="T36" s="53">
        <f>SUM(R36,O36,S36)</f>
        <v>12901</v>
      </c>
    </row>
    <row r="37" spans="1:20" ht="15">
      <c r="A37" s="174" t="s">
        <v>0</v>
      </c>
      <c r="B37" s="17">
        <v>8724</v>
      </c>
      <c r="C37" s="17">
        <v>2425</v>
      </c>
      <c r="D37" s="17">
        <f>SUM(B37:C37)</f>
        <v>11149</v>
      </c>
      <c r="E37" s="17">
        <v>42447</v>
      </c>
      <c r="F37" s="17">
        <v>4518</v>
      </c>
      <c r="G37" s="17">
        <f>SUM(E37:F37)</f>
        <v>46965</v>
      </c>
      <c r="H37" s="17">
        <v>192</v>
      </c>
      <c r="I37" s="17">
        <f>SUM(H37,G37,D37)</f>
        <v>58306</v>
      </c>
      <c r="J37" s="66"/>
      <c r="K37" s="175" t="s">
        <v>0</v>
      </c>
      <c r="L37" s="16">
        <v>1647</v>
      </c>
      <c r="M37" s="17">
        <v>2928</v>
      </c>
      <c r="N37" s="17">
        <v>7096</v>
      </c>
      <c r="O37" s="17">
        <f>SUM(L37:N37)</f>
        <v>11671</v>
      </c>
      <c r="P37" s="17">
        <v>17521</v>
      </c>
      <c r="Q37" s="17">
        <v>28766</v>
      </c>
      <c r="R37" s="17">
        <f>SUM(P37:Q37)</f>
        <v>46287</v>
      </c>
      <c r="S37" s="17">
        <v>348</v>
      </c>
      <c r="T37" s="17">
        <f>SUM(R37,O37,S37)</f>
        <v>58306</v>
      </c>
    </row>
    <row r="38" spans="1:20" ht="15">
      <c r="A38" s="29" t="s">
        <v>12</v>
      </c>
      <c r="B38" s="13"/>
      <c r="C38" s="13"/>
      <c r="D38" s="53"/>
      <c r="E38" s="13"/>
      <c r="F38" s="13"/>
      <c r="G38" s="53"/>
      <c r="H38" s="13"/>
      <c r="I38" s="53"/>
      <c r="J38" s="65"/>
      <c r="K38" s="176" t="s">
        <v>12</v>
      </c>
      <c r="L38" s="173"/>
      <c r="M38" s="13"/>
      <c r="N38" s="13"/>
      <c r="O38" s="53"/>
      <c r="P38" s="13"/>
      <c r="Q38" s="13"/>
      <c r="R38" s="53"/>
      <c r="S38" s="13"/>
      <c r="T38" s="53"/>
    </row>
    <row r="39" spans="1:20" ht="15">
      <c r="A39" s="23" t="s">
        <v>4</v>
      </c>
      <c r="B39" s="13">
        <v>54</v>
      </c>
      <c r="C39" s="13">
        <v>5</v>
      </c>
      <c r="D39" s="53">
        <f>SUM(B39:C39)</f>
        <v>59</v>
      </c>
      <c r="E39" s="13">
        <v>5</v>
      </c>
      <c r="F39" s="13">
        <v>2</v>
      </c>
      <c r="G39" s="53">
        <f>SUM(E39:F39)</f>
        <v>7</v>
      </c>
      <c r="H39" s="13">
        <v>0</v>
      </c>
      <c r="I39" s="53">
        <f>SUM(H39,G39,D39)</f>
        <v>66</v>
      </c>
      <c r="J39" s="65"/>
      <c r="K39" s="172" t="s">
        <v>4</v>
      </c>
      <c r="L39" s="173">
        <v>1</v>
      </c>
      <c r="M39" s="13">
        <v>5</v>
      </c>
      <c r="N39" s="13">
        <v>11</v>
      </c>
      <c r="O39" s="53">
        <f>SUM(L39:N39)</f>
        <v>17</v>
      </c>
      <c r="P39" s="13">
        <v>34</v>
      </c>
      <c r="Q39" s="13">
        <v>15</v>
      </c>
      <c r="R39" s="53">
        <f>SUM(P39:Q39)</f>
        <v>49</v>
      </c>
      <c r="S39" s="13">
        <v>0</v>
      </c>
      <c r="T39" s="53">
        <f>SUM(R39,O39,S39)</f>
        <v>66</v>
      </c>
    </row>
    <row r="40" spans="1:20" ht="15">
      <c r="A40" s="174" t="s">
        <v>0</v>
      </c>
      <c r="B40" s="17">
        <v>54</v>
      </c>
      <c r="C40" s="17">
        <v>5</v>
      </c>
      <c r="D40" s="17">
        <f>SUM(B40:C40)</f>
        <v>59</v>
      </c>
      <c r="E40" s="17">
        <v>5</v>
      </c>
      <c r="F40" s="17">
        <v>2</v>
      </c>
      <c r="G40" s="17">
        <f>SUM(E40:F40)</f>
        <v>7</v>
      </c>
      <c r="H40" s="17">
        <v>0</v>
      </c>
      <c r="I40" s="17">
        <f>SUM(H40,G40,D40)</f>
        <v>66</v>
      </c>
      <c r="J40" s="66"/>
      <c r="K40" s="175" t="s">
        <v>0</v>
      </c>
      <c r="L40" s="16">
        <v>1</v>
      </c>
      <c r="M40" s="17">
        <v>5</v>
      </c>
      <c r="N40" s="17">
        <v>11</v>
      </c>
      <c r="O40" s="17">
        <f>SUM(L40:N40)</f>
        <v>17</v>
      </c>
      <c r="P40" s="17">
        <v>34</v>
      </c>
      <c r="Q40" s="17">
        <v>15</v>
      </c>
      <c r="R40" s="17">
        <f>SUM(P40:Q40)</f>
        <v>49</v>
      </c>
      <c r="S40" s="17">
        <v>0</v>
      </c>
      <c r="T40" s="17">
        <f>SUM(R40,O40,S40)</f>
        <v>66</v>
      </c>
    </row>
    <row r="41" spans="1:20" ht="15">
      <c r="A41" s="29" t="s">
        <v>13</v>
      </c>
      <c r="B41" s="13"/>
      <c r="C41" s="13"/>
      <c r="D41" s="53"/>
      <c r="E41" s="13"/>
      <c r="F41" s="13"/>
      <c r="G41" s="53"/>
      <c r="H41" s="13"/>
      <c r="I41" s="53"/>
      <c r="J41" s="65"/>
      <c r="K41" s="176" t="s">
        <v>13</v>
      </c>
      <c r="L41" s="173"/>
      <c r="M41" s="13"/>
      <c r="N41" s="13"/>
      <c r="O41" s="53"/>
      <c r="P41" s="13"/>
      <c r="Q41" s="13"/>
      <c r="R41" s="53"/>
      <c r="S41" s="13"/>
      <c r="T41" s="53"/>
    </row>
    <row r="42" spans="1:20" ht="15">
      <c r="A42" s="23" t="s">
        <v>4</v>
      </c>
      <c r="B42" s="13">
        <v>1245</v>
      </c>
      <c r="C42" s="13">
        <v>279</v>
      </c>
      <c r="D42" s="53">
        <f>SUM(B42:C42)</f>
        <v>1524</v>
      </c>
      <c r="E42" s="13">
        <v>3370</v>
      </c>
      <c r="F42" s="13">
        <v>470</v>
      </c>
      <c r="G42" s="53">
        <f>SUM(E42:F42)</f>
        <v>3840</v>
      </c>
      <c r="H42" s="13">
        <v>3</v>
      </c>
      <c r="I42" s="53">
        <f>SUM(H42,G42,D42)</f>
        <v>5367</v>
      </c>
      <c r="J42" s="65"/>
      <c r="K42" s="172" t="s">
        <v>4</v>
      </c>
      <c r="L42" s="173">
        <v>273</v>
      </c>
      <c r="M42" s="13">
        <v>388</v>
      </c>
      <c r="N42" s="13">
        <v>1042</v>
      </c>
      <c r="O42" s="53">
        <f>SUM(L42:N42)</f>
        <v>1703</v>
      </c>
      <c r="P42" s="13">
        <v>1801</v>
      </c>
      <c r="Q42" s="13">
        <v>1846</v>
      </c>
      <c r="R42" s="53">
        <f>SUM(P42:Q42)</f>
        <v>3647</v>
      </c>
      <c r="S42" s="13">
        <v>17</v>
      </c>
      <c r="T42" s="53">
        <f>SUM(R42,O42,S42)</f>
        <v>5367</v>
      </c>
    </row>
    <row r="43" spans="1:20" ht="15">
      <c r="A43" s="23" t="s">
        <v>5</v>
      </c>
      <c r="B43" s="13">
        <v>2553</v>
      </c>
      <c r="C43" s="13">
        <v>707</v>
      </c>
      <c r="D43" s="53">
        <f>SUM(B43:C43)</f>
        <v>3260</v>
      </c>
      <c r="E43" s="13">
        <v>17451</v>
      </c>
      <c r="F43" s="13">
        <v>1428</v>
      </c>
      <c r="G43" s="53">
        <f>SUM(E43:F43)</f>
        <v>18879</v>
      </c>
      <c r="H43" s="13">
        <v>21</v>
      </c>
      <c r="I43" s="53">
        <f>SUM(H43,G43,D43)</f>
        <v>22160</v>
      </c>
      <c r="J43" s="65"/>
      <c r="K43" s="172" t="s">
        <v>5</v>
      </c>
      <c r="L43" s="173">
        <v>348</v>
      </c>
      <c r="M43" s="13">
        <v>680</v>
      </c>
      <c r="N43" s="13">
        <v>2764</v>
      </c>
      <c r="O43" s="53">
        <f>SUM(L43:N43)</f>
        <v>3792</v>
      </c>
      <c r="P43" s="13">
        <v>7667</v>
      </c>
      <c r="Q43" s="13">
        <v>10647</v>
      </c>
      <c r="R43" s="53">
        <f>SUM(P43:Q43)</f>
        <v>18314</v>
      </c>
      <c r="S43" s="13">
        <v>54</v>
      </c>
      <c r="T43" s="53">
        <f>SUM(R43,O43,S43)</f>
        <v>22160</v>
      </c>
    </row>
    <row r="44" spans="1:20" ht="15">
      <c r="A44" s="23" t="s">
        <v>6</v>
      </c>
      <c r="B44" s="13">
        <v>33</v>
      </c>
      <c r="C44" s="13">
        <v>5</v>
      </c>
      <c r="D44" s="53">
        <f>SUM(B44:C44)</f>
        <v>38</v>
      </c>
      <c r="E44" s="13">
        <v>70</v>
      </c>
      <c r="F44" s="13">
        <v>4</v>
      </c>
      <c r="G44" s="53">
        <f>SUM(E44:F44)</f>
        <v>74</v>
      </c>
      <c r="H44" s="13">
        <v>3</v>
      </c>
      <c r="I44" s="53">
        <f>SUM(H44,G44,D44)</f>
        <v>115</v>
      </c>
      <c r="J44" s="65"/>
      <c r="K44" s="172" t="s">
        <v>6</v>
      </c>
      <c r="L44" s="173">
        <v>1</v>
      </c>
      <c r="M44" s="13">
        <v>0</v>
      </c>
      <c r="N44" s="13">
        <v>12</v>
      </c>
      <c r="O44" s="53">
        <f>SUM(L44:N44)</f>
        <v>13</v>
      </c>
      <c r="P44" s="13">
        <v>25</v>
      </c>
      <c r="Q44" s="13">
        <v>74</v>
      </c>
      <c r="R44" s="53">
        <f>SUM(P44:Q44)</f>
        <v>99</v>
      </c>
      <c r="S44" s="13">
        <v>3</v>
      </c>
      <c r="T44" s="53">
        <f>SUM(R44,O44,S44)</f>
        <v>115</v>
      </c>
    </row>
    <row r="45" spans="1:20" ht="15">
      <c r="A45" s="23" t="s">
        <v>7</v>
      </c>
      <c r="B45" s="13">
        <v>385</v>
      </c>
      <c r="C45" s="13">
        <v>97</v>
      </c>
      <c r="D45" s="53">
        <f>SUM(B45:C45)</f>
        <v>482</v>
      </c>
      <c r="E45" s="13">
        <v>3285</v>
      </c>
      <c r="F45" s="13">
        <v>277</v>
      </c>
      <c r="G45" s="53">
        <f>SUM(E45:F45)</f>
        <v>3562</v>
      </c>
      <c r="H45" s="13">
        <v>0</v>
      </c>
      <c r="I45" s="53">
        <f>SUM(H45,G45,D45)</f>
        <v>4044</v>
      </c>
      <c r="J45" s="65"/>
      <c r="K45" s="172" t="s">
        <v>7</v>
      </c>
      <c r="L45" s="173">
        <v>62</v>
      </c>
      <c r="M45" s="13">
        <v>79</v>
      </c>
      <c r="N45" s="13">
        <v>471</v>
      </c>
      <c r="O45" s="53">
        <f>SUM(L45:N45)</f>
        <v>612</v>
      </c>
      <c r="P45" s="13">
        <v>1375</v>
      </c>
      <c r="Q45" s="13">
        <v>2046</v>
      </c>
      <c r="R45" s="53">
        <f>SUM(P45:Q45)</f>
        <v>3421</v>
      </c>
      <c r="S45" s="13">
        <v>11</v>
      </c>
      <c r="T45" s="53">
        <f>SUM(R45,O45,S45)</f>
        <v>4044</v>
      </c>
    </row>
    <row r="46" spans="1:20" ht="15">
      <c r="A46" s="174" t="s">
        <v>0</v>
      </c>
      <c r="B46" s="17">
        <v>4216</v>
      </c>
      <c r="C46" s="17">
        <v>1088</v>
      </c>
      <c r="D46" s="17">
        <f>SUM(B46:C46)</f>
        <v>5304</v>
      </c>
      <c r="E46" s="17">
        <v>24176</v>
      </c>
      <c r="F46" s="17">
        <v>2179</v>
      </c>
      <c r="G46" s="17">
        <f>SUM(E46:F46)</f>
        <v>26355</v>
      </c>
      <c r="H46" s="17">
        <v>27</v>
      </c>
      <c r="I46" s="17">
        <f>SUM(H46,G46,D46)</f>
        <v>31686</v>
      </c>
      <c r="J46" s="66"/>
      <c r="K46" s="175" t="s">
        <v>0</v>
      </c>
      <c r="L46" s="16">
        <v>684</v>
      </c>
      <c r="M46" s="17">
        <v>1147</v>
      </c>
      <c r="N46" s="17">
        <v>4289</v>
      </c>
      <c r="O46" s="17">
        <f>SUM(L46:N46)</f>
        <v>6120</v>
      </c>
      <c r="P46" s="17">
        <v>10868</v>
      </c>
      <c r="Q46" s="17">
        <v>14613</v>
      </c>
      <c r="R46" s="17">
        <f>SUM(P46:Q46)</f>
        <v>25481</v>
      </c>
      <c r="S46" s="17">
        <v>85</v>
      </c>
      <c r="T46" s="17">
        <f>SUM(R46,O46,S46)</f>
        <v>31686</v>
      </c>
    </row>
    <row r="47" spans="1:20" ht="15">
      <c r="A47" s="177" t="s">
        <v>14</v>
      </c>
      <c r="B47" s="19"/>
      <c r="C47" s="19"/>
      <c r="D47" s="54"/>
      <c r="E47" s="19"/>
      <c r="F47" s="19"/>
      <c r="G47" s="54"/>
      <c r="H47" s="19"/>
      <c r="I47" s="54"/>
      <c r="J47" s="65"/>
      <c r="K47" s="169" t="s">
        <v>14</v>
      </c>
      <c r="L47" s="178"/>
      <c r="M47" s="19"/>
      <c r="N47" s="19"/>
      <c r="O47" s="54"/>
      <c r="P47" s="19"/>
      <c r="Q47" s="19"/>
      <c r="R47" s="54"/>
      <c r="S47" s="19"/>
      <c r="T47" s="54"/>
    </row>
    <row r="48" spans="1:20" ht="15">
      <c r="A48" s="23" t="s">
        <v>4</v>
      </c>
      <c r="B48" s="13">
        <f aca="true" t="shared" si="0" ref="B48:I48">SUM(B10,B16,B22,B27,B33,B39,B42)</f>
        <v>9959</v>
      </c>
      <c r="C48" s="13">
        <f t="shared" si="0"/>
        <v>2929</v>
      </c>
      <c r="D48" s="53">
        <f t="shared" si="0"/>
        <v>12888</v>
      </c>
      <c r="E48" s="13">
        <f t="shared" si="0"/>
        <v>23933</v>
      </c>
      <c r="F48" s="13">
        <f t="shared" si="0"/>
        <v>4576</v>
      </c>
      <c r="G48" s="53">
        <f t="shared" si="0"/>
        <v>28509</v>
      </c>
      <c r="H48" s="13">
        <f t="shared" si="0"/>
        <v>143</v>
      </c>
      <c r="I48" s="53">
        <f t="shared" si="0"/>
        <v>41540</v>
      </c>
      <c r="J48" s="65"/>
      <c r="K48" s="172" t="s">
        <v>4</v>
      </c>
      <c r="L48" s="173">
        <f aca="true" t="shared" si="1" ref="L48:T48">SUM(L10,L16,L22,L27,L33,L39,L42)</f>
        <v>2024</v>
      </c>
      <c r="M48" s="13">
        <f t="shared" si="1"/>
        <v>2628</v>
      </c>
      <c r="N48" s="13">
        <f t="shared" si="1"/>
        <v>6900</v>
      </c>
      <c r="O48" s="53">
        <f t="shared" si="1"/>
        <v>11552</v>
      </c>
      <c r="P48" s="13">
        <f t="shared" si="1"/>
        <v>13040</v>
      </c>
      <c r="Q48" s="13">
        <f t="shared" si="1"/>
        <v>16622</v>
      </c>
      <c r="R48" s="53">
        <f t="shared" si="1"/>
        <v>29662</v>
      </c>
      <c r="S48" s="13">
        <f t="shared" si="1"/>
        <v>326</v>
      </c>
      <c r="T48" s="53">
        <f t="shared" si="1"/>
        <v>41540</v>
      </c>
    </row>
    <row r="49" spans="1:20" ht="15">
      <c r="A49" s="23" t="s">
        <v>5</v>
      </c>
      <c r="B49" s="13">
        <f aca="true" t="shared" si="2" ref="B49:I49">SUM(B11,B17,B23,B28,B34,B43)</f>
        <v>26710</v>
      </c>
      <c r="C49" s="13">
        <f t="shared" si="2"/>
        <v>7426</v>
      </c>
      <c r="D49" s="53">
        <f t="shared" si="2"/>
        <v>34136</v>
      </c>
      <c r="E49" s="13">
        <f t="shared" si="2"/>
        <v>113829</v>
      </c>
      <c r="F49" s="13">
        <f t="shared" si="2"/>
        <v>13177</v>
      </c>
      <c r="G49" s="53">
        <f t="shared" si="2"/>
        <v>127006</v>
      </c>
      <c r="H49" s="13">
        <f t="shared" si="2"/>
        <v>384</v>
      </c>
      <c r="I49" s="53">
        <f t="shared" si="2"/>
        <v>161526</v>
      </c>
      <c r="J49" s="65"/>
      <c r="K49" s="172" t="s">
        <v>5</v>
      </c>
      <c r="L49" s="173">
        <f aca="true" t="shared" si="3" ref="L49:T49">SUM(L11,L17,L23,L28,L34,L43)</f>
        <v>3869</v>
      </c>
      <c r="M49" s="13">
        <f t="shared" si="3"/>
        <v>6630</v>
      </c>
      <c r="N49" s="13">
        <f t="shared" si="3"/>
        <v>17955</v>
      </c>
      <c r="O49" s="53">
        <f t="shared" si="3"/>
        <v>28454</v>
      </c>
      <c r="P49" s="13">
        <f t="shared" si="3"/>
        <v>49570</v>
      </c>
      <c r="Q49" s="13">
        <f t="shared" si="3"/>
        <v>82684</v>
      </c>
      <c r="R49" s="53">
        <f t="shared" si="3"/>
        <v>132254</v>
      </c>
      <c r="S49" s="13">
        <f t="shared" si="3"/>
        <v>818</v>
      </c>
      <c r="T49" s="53">
        <f t="shared" si="3"/>
        <v>161526</v>
      </c>
    </row>
    <row r="50" spans="1:20" ht="15">
      <c r="A50" s="23" t="s">
        <v>6</v>
      </c>
      <c r="B50" s="13">
        <f aca="true" t="shared" si="4" ref="B50:I50">SUM(B12,B18,B29,B35,B44)</f>
        <v>33</v>
      </c>
      <c r="C50" s="13">
        <f t="shared" si="4"/>
        <v>5</v>
      </c>
      <c r="D50" s="53">
        <f t="shared" si="4"/>
        <v>38</v>
      </c>
      <c r="E50" s="13">
        <f t="shared" si="4"/>
        <v>70</v>
      </c>
      <c r="F50" s="13">
        <f t="shared" si="4"/>
        <v>4</v>
      </c>
      <c r="G50" s="53">
        <f t="shared" si="4"/>
        <v>74</v>
      </c>
      <c r="H50" s="13">
        <f t="shared" si="4"/>
        <v>3</v>
      </c>
      <c r="I50" s="53">
        <f t="shared" si="4"/>
        <v>115</v>
      </c>
      <c r="J50" s="65"/>
      <c r="K50" s="172" t="s">
        <v>6</v>
      </c>
      <c r="L50" s="173">
        <f aca="true" t="shared" si="5" ref="L50:T50">SUM(L12,L18,L29,L35,L44)</f>
        <v>1</v>
      </c>
      <c r="M50" s="13">
        <f t="shared" si="5"/>
        <v>0</v>
      </c>
      <c r="N50" s="13">
        <f t="shared" si="5"/>
        <v>12</v>
      </c>
      <c r="O50" s="53">
        <f t="shared" si="5"/>
        <v>13</v>
      </c>
      <c r="P50" s="13">
        <f t="shared" si="5"/>
        <v>25</v>
      </c>
      <c r="Q50" s="13">
        <f t="shared" si="5"/>
        <v>74</v>
      </c>
      <c r="R50" s="53">
        <f t="shared" si="5"/>
        <v>99</v>
      </c>
      <c r="S50" s="13">
        <f t="shared" si="5"/>
        <v>3</v>
      </c>
      <c r="T50" s="53">
        <f t="shared" si="5"/>
        <v>115</v>
      </c>
    </row>
    <row r="51" spans="1:20" ht="15">
      <c r="A51" s="23" t="s">
        <v>7</v>
      </c>
      <c r="B51" s="13">
        <f aca="true" t="shared" si="6" ref="B51:I51">SUM(B13,B19,B24,B30,B36,B45)</f>
        <v>13545</v>
      </c>
      <c r="C51" s="13">
        <f t="shared" si="6"/>
        <v>3358</v>
      </c>
      <c r="D51" s="53">
        <f t="shared" si="6"/>
        <v>16903</v>
      </c>
      <c r="E51" s="13">
        <f t="shared" si="6"/>
        <v>36680</v>
      </c>
      <c r="F51" s="13">
        <f t="shared" si="6"/>
        <v>5423</v>
      </c>
      <c r="G51" s="53">
        <f t="shared" si="6"/>
        <v>42103</v>
      </c>
      <c r="H51" s="13">
        <f t="shared" si="6"/>
        <v>248</v>
      </c>
      <c r="I51" s="53">
        <f t="shared" si="6"/>
        <v>59254</v>
      </c>
      <c r="J51" s="65"/>
      <c r="K51" s="172" t="s">
        <v>7</v>
      </c>
      <c r="L51" s="173">
        <f aca="true" t="shared" si="7" ref="L51:T51">SUM(L13,L19,L24,L30,L36,L45)</f>
        <v>3149</v>
      </c>
      <c r="M51" s="13">
        <f t="shared" si="7"/>
        <v>3395</v>
      </c>
      <c r="N51" s="13">
        <f t="shared" si="7"/>
        <v>7484</v>
      </c>
      <c r="O51" s="53">
        <f t="shared" si="7"/>
        <v>14028</v>
      </c>
      <c r="P51" s="13">
        <f t="shared" si="7"/>
        <v>18064</v>
      </c>
      <c r="Q51" s="13">
        <f t="shared" si="7"/>
        <v>26758</v>
      </c>
      <c r="R51" s="53">
        <f t="shared" si="7"/>
        <v>44822</v>
      </c>
      <c r="S51" s="13">
        <f t="shared" si="7"/>
        <v>404</v>
      </c>
      <c r="T51" s="53">
        <f t="shared" si="7"/>
        <v>59254</v>
      </c>
    </row>
    <row r="52" spans="1:20" ht="15">
      <c r="A52" s="174" t="s">
        <v>15</v>
      </c>
      <c r="B52" s="17">
        <f aca="true" t="shared" si="8" ref="B52:I52">SUM(B48:B51)</f>
        <v>50247</v>
      </c>
      <c r="C52" s="17">
        <f t="shared" si="8"/>
        <v>13718</v>
      </c>
      <c r="D52" s="17">
        <f t="shared" si="8"/>
        <v>63965</v>
      </c>
      <c r="E52" s="17">
        <f t="shared" si="8"/>
        <v>174512</v>
      </c>
      <c r="F52" s="17">
        <f t="shared" si="8"/>
        <v>23180</v>
      </c>
      <c r="G52" s="17">
        <f t="shared" si="8"/>
        <v>197692</v>
      </c>
      <c r="H52" s="17">
        <f t="shared" si="8"/>
        <v>778</v>
      </c>
      <c r="I52" s="17">
        <f t="shared" si="8"/>
        <v>262435</v>
      </c>
      <c r="J52" s="66"/>
      <c r="K52" s="175" t="s">
        <v>15</v>
      </c>
      <c r="L52" s="16">
        <f aca="true" t="shared" si="9" ref="L52:T52">SUM(L48:L51)</f>
        <v>9043</v>
      </c>
      <c r="M52" s="17">
        <f t="shared" si="9"/>
        <v>12653</v>
      </c>
      <c r="N52" s="17">
        <f t="shared" si="9"/>
        <v>32351</v>
      </c>
      <c r="O52" s="17">
        <f t="shared" si="9"/>
        <v>54047</v>
      </c>
      <c r="P52" s="17">
        <f t="shared" si="9"/>
        <v>80699</v>
      </c>
      <c r="Q52" s="17">
        <f t="shared" si="9"/>
        <v>126138</v>
      </c>
      <c r="R52" s="17">
        <f t="shared" si="9"/>
        <v>206837</v>
      </c>
      <c r="S52" s="17">
        <f t="shared" si="9"/>
        <v>1551</v>
      </c>
      <c r="T52" s="17">
        <f t="shared" si="9"/>
        <v>262435</v>
      </c>
    </row>
    <row r="53" spans="1:20" ht="15">
      <c r="A53" s="23"/>
      <c r="O53" s="22"/>
      <c r="T53" s="22"/>
    </row>
    <row r="54" ht="15">
      <c r="A54" s="130" t="s">
        <v>62</v>
      </c>
    </row>
    <row r="55" ht="15">
      <c r="A55" s="130" t="s">
        <v>63</v>
      </c>
    </row>
    <row r="56" ht="15">
      <c r="A56" s="21"/>
    </row>
    <row r="57" ht="15">
      <c r="A57" s="21"/>
    </row>
    <row r="58" ht="15">
      <c r="A58" s="21"/>
    </row>
  </sheetData>
  <sheetProtection/>
  <mergeCells count="11">
    <mergeCell ref="K3:T3"/>
    <mergeCell ref="L1:T1"/>
    <mergeCell ref="B7:D7"/>
    <mergeCell ref="L7:O7"/>
    <mergeCell ref="A2:I2"/>
    <mergeCell ref="A5:I5"/>
    <mergeCell ref="K5:T5"/>
    <mergeCell ref="K2:T2"/>
    <mergeCell ref="E7:G7"/>
    <mergeCell ref="P7:R7"/>
    <mergeCell ref="A3:I3"/>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T58"/>
  <sheetViews>
    <sheetView zoomScalePageLayoutView="0" workbookViewId="0" topLeftCell="A1">
      <selection activeCell="A60" sqref="A60"/>
    </sheetView>
  </sheetViews>
  <sheetFormatPr defaultColWidth="8.8515625" defaultRowHeight="15"/>
  <cols>
    <col min="1" max="1" width="25.7109375" style="29" customWidth="1"/>
    <col min="2" max="2" width="11.140625" style="22" customWidth="1"/>
    <col min="3" max="3" width="11.7109375" style="22" customWidth="1"/>
    <col min="4" max="4" width="9.57421875" style="55" customWidth="1"/>
    <col min="5" max="5" width="11.140625" style="22" customWidth="1"/>
    <col min="6" max="7" width="11.00390625" style="22" customWidth="1"/>
    <col min="8" max="8" width="9.57421875" style="22" customWidth="1"/>
    <col min="9" max="9" width="9.421875" style="55" customWidth="1"/>
    <col min="10" max="10" width="11.140625" style="55" customWidth="1"/>
    <col min="11" max="11" width="26.421875" style="22" customWidth="1"/>
    <col min="12" max="14" width="9.57421875" style="22" customWidth="1"/>
    <col min="15" max="15" width="9.00390625" style="55" customWidth="1"/>
    <col min="16" max="18" width="9.7109375" style="22" customWidth="1"/>
    <col min="19" max="19" width="10.140625" style="22" customWidth="1"/>
    <col min="20" max="20" width="10.28125" style="55" customWidth="1"/>
    <col min="21" max="23" width="8.8515625" style="22" customWidth="1"/>
    <col min="24" max="32" width="5.00390625" style="22" customWidth="1"/>
    <col min="33" max="16384" width="8.8515625" style="22" customWidth="1"/>
  </cols>
  <sheetData>
    <row r="1" spans="1:20" s="158" customFormat="1" ht="12.75">
      <c r="A1" s="1"/>
      <c r="D1" s="159"/>
      <c r="I1" s="159"/>
      <c r="J1" s="159"/>
      <c r="K1" s="29"/>
      <c r="L1" s="208"/>
      <c r="M1" s="208"/>
      <c r="N1" s="208"/>
      <c r="O1" s="208"/>
      <c r="P1" s="208"/>
      <c r="Q1" s="208"/>
      <c r="R1" s="208"/>
      <c r="S1" s="208"/>
      <c r="T1" s="208"/>
    </row>
    <row r="2" spans="1:20" s="158" customFormat="1" ht="12.75">
      <c r="A2" s="208" t="s">
        <v>22</v>
      </c>
      <c r="B2" s="208"/>
      <c r="C2" s="208"/>
      <c r="D2" s="208"/>
      <c r="E2" s="208"/>
      <c r="F2" s="208"/>
      <c r="G2" s="208"/>
      <c r="H2" s="208"/>
      <c r="I2" s="208"/>
      <c r="J2" s="161"/>
      <c r="K2" s="208" t="s">
        <v>22</v>
      </c>
      <c r="L2" s="208"/>
      <c r="M2" s="208"/>
      <c r="N2" s="208"/>
      <c r="O2" s="208"/>
      <c r="P2" s="208"/>
      <c r="Q2" s="208"/>
      <c r="R2" s="208"/>
      <c r="S2" s="208"/>
      <c r="T2" s="208"/>
    </row>
    <row r="3" spans="1:20" s="192" customFormat="1" ht="12.75">
      <c r="A3" s="213" t="s">
        <v>98</v>
      </c>
      <c r="B3" s="213"/>
      <c r="C3" s="213"/>
      <c r="D3" s="213"/>
      <c r="E3" s="213"/>
      <c r="F3" s="213"/>
      <c r="G3" s="213"/>
      <c r="H3" s="213"/>
      <c r="I3" s="213"/>
      <c r="J3" s="197"/>
      <c r="K3" s="213" t="s">
        <v>98</v>
      </c>
      <c r="L3" s="213"/>
      <c r="M3" s="213"/>
      <c r="N3" s="213"/>
      <c r="O3" s="213"/>
      <c r="P3" s="213"/>
      <c r="Q3" s="213"/>
      <c r="R3" s="213"/>
      <c r="S3" s="213"/>
      <c r="T3" s="213"/>
    </row>
    <row r="4" spans="1:20" s="158" customFormat="1" ht="6.75" customHeight="1">
      <c r="A4" s="161"/>
      <c r="B4" s="161"/>
      <c r="C4" s="161"/>
      <c r="D4" s="161"/>
      <c r="E4" s="161"/>
      <c r="F4" s="161"/>
      <c r="G4" s="161"/>
      <c r="H4" s="161"/>
      <c r="I4" s="161"/>
      <c r="J4" s="161"/>
      <c r="K4" s="157"/>
      <c r="L4" s="157"/>
      <c r="M4" s="157"/>
      <c r="N4" s="157"/>
      <c r="O4" s="157"/>
      <c r="P4" s="157"/>
      <c r="Q4" s="157"/>
      <c r="R4" s="157"/>
      <c r="S4" s="157"/>
      <c r="T4" s="157"/>
    </row>
    <row r="5" spans="1:20" s="158" customFormat="1" ht="12.75">
      <c r="A5" s="208" t="s">
        <v>28</v>
      </c>
      <c r="B5" s="208"/>
      <c r="C5" s="208"/>
      <c r="D5" s="208"/>
      <c r="E5" s="208"/>
      <c r="F5" s="208"/>
      <c r="G5" s="208"/>
      <c r="H5" s="208"/>
      <c r="I5" s="208"/>
      <c r="J5" s="161"/>
      <c r="K5" s="214" t="s">
        <v>16</v>
      </c>
      <c r="L5" s="214"/>
      <c r="M5" s="214"/>
      <c r="N5" s="214"/>
      <c r="O5" s="214"/>
      <c r="P5" s="214"/>
      <c r="Q5" s="214"/>
      <c r="R5" s="214"/>
      <c r="S5" s="214"/>
      <c r="T5" s="214"/>
    </row>
    <row r="6" spans="1:20" ht="8.25" customHeight="1" thickBot="1">
      <c r="A6" s="161"/>
      <c r="B6" s="161"/>
      <c r="C6" s="161"/>
      <c r="D6" s="161"/>
      <c r="E6" s="161"/>
      <c r="F6" s="161"/>
      <c r="G6" s="161"/>
      <c r="H6" s="161"/>
      <c r="I6" s="161"/>
      <c r="J6" s="161"/>
      <c r="L6" s="161"/>
      <c r="M6" s="161"/>
      <c r="N6" s="161"/>
      <c r="O6" s="161"/>
      <c r="P6" s="161"/>
      <c r="Q6" s="161"/>
      <c r="R6" s="161"/>
      <c r="S6" s="161"/>
      <c r="T6" s="161"/>
    </row>
    <row r="7" spans="1:20" ht="15">
      <c r="A7" s="160"/>
      <c r="B7" s="209" t="s">
        <v>34</v>
      </c>
      <c r="C7" s="209"/>
      <c r="D7" s="209"/>
      <c r="E7" s="210" t="s">
        <v>35</v>
      </c>
      <c r="F7" s="211"/>
      <c r="G7" s="212"/>
      <c r="H7" s="162"/>
      <c r="I7" s="160"/>
      <c r="J7" s="157"/>
      <c r="K7" s="163"/>
      <c r="L7" s="210" t="s">
        <v>34</v>
      </c>
      <c r="M7" s="211"/>
      <c r="N7" s="211"/>
      <c r="O7" s="212"/>
      <c r="P7" s="210" t="s">
        <v>35</v>
      </c>
      <c r="Q7" s="211"/>
      <c r="R7" s="212"/>
      <c r="S7" s="162"/>
      <c r="T7" s="160"/>
    </row>
    <row r="8" spans="1:20" ht="60" customHeight="1">
      <c r="A8" s="72"/>
      <c r="B8" s="69" t="s">
        <v>49</v>
      </c>
      <c r="C8" s="69" t="s">
        <v>60</v>
      </c>
      <c r="D8" s="70" t="s">
        <v>37</v>
      </c>
      <c r="E8" s="69" t="s">
        <v>50</v>
      </c>
      <c r="F8" s="69" t="s">
        <v>61</v>
      </c>
      <c r="G8" s="70" t="s">
        <v>38</v>
      </c>
      <c r="H8" s="69" t="s">
        <v>33</v>
      </c>
      <c r="I8" s="71" t="s">
        <v>15</v>
      </c>
      <c r="J8" s="30"/>
      <c r="K8" s="72"/>
      <c r="L8" s="68" t="s">
        <v>29</v>
      </c>
      <c r="M8" s="69" t="s">
        <v>30</v>
      </c>
      <c r="N8" s="69" t="s">
        <v>31</v>
      </c>
      <c r="O8" s="70" t="s">
        <v>37</v>
      </c>
      <c r="P8" s="69" t="s">
        <v>36</v>
      </c>
      <c r="Q8" s="69" t="s">
        <v>32</v>
      </c>
      <c r="R8" s="70" t="s">
        <v>38</v>
      </c>
      <c r="S8" s="69" t="s">
        <v>33</v>
      </c>
      <c r="T8" s="71" t="s">
        <v>15</v>
      </c>
    </row>
    <row r="9" spans="1:20" ht="15">
      <c r="A9" s="164" t="s">
        <v>3</v>
      </c>
      <c r="B9" s="165"/>
      <c r="C9" s="165"/>
      <c r="D9" s="166"/>
      <c r="E9" s="167"/>
      <c r="F9" s="167"/>
      <c r="G9" s="166"/>
      <c r="H9" s="167"/>
      <c r="I9" s="168"/>
      <c r="J9" s="65"/>
      <c r="K9" s="169" t="s">
        <v>3</v>
      </c>
      <c r="L9" s="170"/>
      <c r="M9" s="165"/>
      <c r="N9" s="167"/>
      <c r="O9" s="171"/>
      <c r="P9" s="167"/>
      <c r="Q9" s="167"/>
      <c r="R9" s="166"/>
      <c r="S9" s="167"/>
      <c r="T9" s="168"/>
    </row>
    <row r="10" spans="1:20" ht="15">
      <c r="A10" s="23" t="s">
        <v>4</v>
      </c>
      <c r="B10" s="13">
        <v>3272</v>
      </c>
      <c r="C10" s="13">
        <v>1324</v>
      </c>
      <c r="D10" s="53">
        <f>SUM(B10:C10)</f>
        <v>4596</v>
      </c>
      <c r="E10" s="13">
        <v>11710</v>
      </c>
      <c r="F10" s="13">
        <v>1756</v>
      </c>
      <c r="G10" s="53">
        <f>SUM(E10:F10)</f>
        <v>13466</v>
      </c>
      <c r="H10" s="13">
        <v>17</v>
      </c>
      <c r="I10" s="53">
        <f>SUM(H10,G10,D10)</f>
        <v>18079</v>
      </c>
      <c r="J10" s="65"/>
      <c r="K10" s="172" t="s">
        <v>4</v>
      </c>
      <c r="L10" s="173">
        <v>1397</v>
      </c>
      <c r="M10" s="13">
        <v>1570</v>
      </c>
      <c r="N10" s="13">
        <v>2920</v>
      </c>
      <c r="O10" s="53">
        <f>SUM(L10:N10)</f>
        <v>5887</v>
      </c>
      <c r="P10" s="13">
        <v>5631</v>
      </c>
      <c r="Q10" s="13">
        <v>6485</v>
      </c>
      <c r="R10" s="53">
        <f>SUM(P10:Q10)</f>
        <v>12116</v>
      </c>
      <c r="S10" s="13">
        <v>76</v>
      </c>
      <c r="T10" s="53">
        <f>SUM(S10,R10,O10)</f>
        <v>18079</v>
      </c>
    </row>
    <row r="11" spans="1:20" ht="15">
      <c r="A11" s="23" t="s">
        <v>5</v>
      </c>
      <c r="B11" s="13">
        <v>10185</v>
      </c>
      <c r="C11" s="13">
        <v>4397</v>
      </c>
      <c r="D11" s="53">
        <f>SUM(B11:C11)</f>
        <v>14582</v>
      </c>
      <c r="E11" s="13">
        <v>51810</v>
      </c>
      <c r="F11" s="13">
        <v>5997</v>
      </c>
      <c r="G11" s="53">
        <f>SUM(E11:F11)</f>
        <v>57807</v>
      </c>
      <c r="H11" s="13">
        <v>47</v>
      </c>
      <c r="I11" s="53">
        <f>SUM(H11,G11,D11)</f>
        <v>72436</v>
      </c>
      <c r="J11" s="65"/>
      <c r="K11" s="172" t="s">
        <v>5</v>
      </c>
      <c r="L11" s="173">
        <v>3144</v>
      </c>
      <c r="M11" s="13">
        <v>3899</v>
      </c>
      <c r="N11" s="13">
        <v>8210</v>
      </c>
      <c r="O11" s="53">
        <f>SUM(L11:N11)</f>
        <v>15253</v>
      </c>
      <c r="P11" s="13">
        <v>22896</v>
      </c>
      <c r="Q11" s="13">
        <v>33967</v>
      </c>
      <c r="R11" s="53">
        <f>SUM(P11:Q11)</f>
        <v>56863</v>
      </c>
      <c r="S11" s="13">
        <v>320</v>
      </c>
      <c r="T11" s="53">
        <f>SUM(S11,R11,O11)</f>
        <v>72436</v>
      </c>
    </row>
    <row r="12" spans="1:20" ht="15">
      <c r="A12" s="23" t="s">
        <v>6</v>
      </c>
      <c r="B12" s="13">
        <v>0</v>
      </c>
      <c r="C12" s="13">
        <v>0</v>
      </c>
      <c r="D12" s="53">
        <f>SUM(B12:C12)</f>
        <v>0</v>
      </c>
      <c r="E12" s="13">
        <v>0</v>
      </c>
      <c r="F12" s="13">
        <v>0</v>
      </c>
      <c r="G12" s="53">
        <f>SUM(E12:F12)</f>
        <v>0</v>
      </c>
      <c r="H12" s="13">
        <v>0</v>
      </c>
      <c r="I12" s="53">
        <f>SUM(H12,G12,D12)</f>
        <v>0</v>
      </c>
      <c r="J12" s="65"/>
      <c r="K12" s="172" t="s">
        <v>6</v>
      </c>
      <c r="L12" s="173">
        <v>0</v>
      </c>
      <c r="M12" s="13">
        <v>0</v>
      </c>
      <c r="N12" s="13">
        <v>0</v>
      </c>
      <c r="O12" s="53">
        <f>SUM(L12:N12)</f>
        <v>0</v>
      </c>
      <c r="P12" s="13">
        <v>0</v>
      </c>
      <c r="Q12" s="13">
        <v>0</v>
      </c>
      <c r="R12" s="53">
        <f>SUM(P12:Q12)</f>
        <v>0</v>
      </c>
      <c r="S12" s="13">
        <v>0</v>
      </c>
      <c r="T12" s="53">
        <f>SUM(S12,R12,O12)</f>
        <v>0</v>
      </c>
    </row>
    <row r="13" spans="1:20" ht="15">
      <c r="A13" s="23" t="s">
        <v>7</v>
      </c>
      <c r="B13" s="13">
        <v>6368</v>
      </c>
      <c r="C13" s="13">
        <v>2126</v>
      </c>
      <c r="D13" s="53">
        <f>SUM(B13:C13)</f>
        <v>8494</v>
      </c>
      <c r="E13" s="13">
        <v>24139</v>
      </c>
      <c r="F13" s="13">
        <v>2698</v>
      </c>
      <c r="G13" s="53">
        <f>SUM(E13:F13)</f>
        <v>26837</v>
      </c>
      <c r="H13" s="13">
        <v>11</v>
      </c>
      <c r="I13" s="53">
        <f>SUM(H13,G13,D13)</f>
        <v>35342</v>
      </c>
      <c r="J13" s="65"/>
      <c r="K13" s="172" t="s">
        <v>7</v>
      </c>
      <c r="L13" s="173">
        <v>3195</v>
      </c>
      <c r="M13" s="13">
        <v>2721</v>
      </c>
      <c r="N13" s="13">
        <v>4583</v>
      </c>
      <c r="O13" s="53">
        <f>SUM(L13:N13)</f>
        <v>10499</v>
      </c>
      <c r="P13" s="13">
        <v>10856</v>
      </c>
      <c r="Q13" s="13">
        <v>13885</v>
      </c>
      <c r="R13" s="53">
        <f>SUM(P13:Q13)</f>
        <v>24741</v>
      </c>
      <c r="S13" s="13">
        <v>102</v>
      </c>
      <c r="T13" s="53">
        <f>SUM(S13,R13,O13)</f>
        <v>35342</v>
      </c>
    </row>
    <row r="14" spans="1:20" ht="15">
      <c r="A14" s="174" t="s">
        <v>0</v>
      </c>
      <c r="B14" s="17">
        <v>19825</v>
      </c>
      <c r="C14" s="17">
        <v>7847</v>
      </c>
      <c r="D14" s="17">
        <f>SUM(B14:C14)</f>
        <v>27672</v>
      </c>
      <c r="E14" s="17">
        <v>87659</v>
      </c>
      <c r="F14" s="17">
        <v>10451</v>
      </c>
      <c r="G14" s="17">
        <f>SUM(E14:F14)</f>
        <v>98110</v>
      </c>
      <c r="H14" s="17">
        <v>75</v>
      </c>
      <c r="I14" s="17">
        <f>SUM(H14,G14,D14)</f>
        <v>125857</v>
      </c>
      <c r="J14" s="66"/>
      <c r="K14" s="175" t="s">
        <v>0</v>
      </c>
      <c r="L14" s="16">
        <v>7736</v>
      </c>
      <c r="M14" s="17">
        <v>8190</v>
      </c>
      <c r="N14" s="17">
        <v>15713</v>
      </c>
      <c r="O14" s="17">
        <f>SUM(L14:N14)</f>
        <v>31639</v>
      </c>
      <c r="P14" s="17">
        <v>39383</v>
      </c>
      <c r="Q14" s="17">
        <v>54337</v>
      </c>
      <c r="R14" s="17">
        <f>SUM(P14:Q14)</f>
        <v>93720</v>
      </c>
      <c r="S14" s="17">
        <v>498</v>
      </c>
      <c r="T14" s="17">
        <f>SUM(S14,R14,O14)</f>
        <v>125857</v>
      </c>
    </row>
    <row r="15" spans="1:20" ht="15">
      <c r="A15" s="29" t="s">
        <v>8</v>
      </c>
      <c r="B15" s="13"/>
      <c r="C15" s="13"/>
      <c r="D15" s="53"/>
      <c r="E15" s="13"/>
      <c r="F15" s="13"/>
      <c r="G15" s="53"/>
      <c r="H15" s="13"/>
      <c r="I15" s="53"/>
      <c r="J15" s="66"/>
      <c r="K15" s="176" t="s">
        <v>8</v>
      </c>
      <c r="L15" s="173"/>
      <c r="M15" s="13"/>
      <c r="N15" s="13"/>
      <c r="O15" s="53"/>
      <c r="P15" s="13"/>
      <c r="Q15" s="13"/>
      <c r="R15" s="53"/>
      <c r="S15" s="13"/>
      <c r="T15" s="53"/>
    </row>
    <row r="16" spans="1:20" ht="15">
      <c r="A16" s="23" t="s">
        <v>4</v>
      </c>
      <c r="B16" s="13">
        <v>2561</v>
      </c>
      <c r="C16" s="13">
        <v>977</v>
      </c>
      <c r="D16" s="53">
        <f>SUM(B16:C16)</f>
        <v>3538</v>
      </c>
      <c r="E16" s="13">
        <v>6049</v>
      </c>
      <c r="F16" s="13">
        <v>1593</v>
      </c>
      <c r="G16" s="53">
        <f>SUM(E16:F16)</f>
        <v>7642</v>
      </c>
      <c r="H16" s="13">
        <v>2</v>
      </c>
      <c r="I16" s="53">
        <f>SUM(H16,G16,D16)</f>
        <v>11182</v>
      </c>
      <c r="J16" s="65"/>
      <c r="K16" s="172" t="s">
        <v>4</v>
      </c>
      <c r="L16" s="173">
        <v>401</v>
      </c>
      <c r="M16" s="13">
        <v>573</v>
      </c>
      <c r="N16" s="13">
        <v>1411</v>
      </c>
      <c r="O16" s="53">
        <f>SUM(L16:N16)</f>
        <v>2385</v>
      </c>
      <c r="P16" s="13">
        <v>3427</v>
      </c>
      <c r="Q16" s="13">
        <v>5326</v>
      </c>
      <c r="R16" s="53">
        <f>SUM(P16:Q16)</f>
        <v>8753</v>
      </c>
      <c r="S16" s="13">
        <v>44</v>
      </c>
      <c r="T16" s="53">
        <f>SUM(S16,R16,O16)</f>
        <v>11182</v>
      </c>
    </row>
    <row r="17" spans="1:20" ht="15">
      <c r="A17" s="23" t="s">
        <v>5</v>
      </c>
      <c r="B17" s="13">
        <v>6546</v>
      </c>
      <c r="C17" s="13">
        <v>2373</v>
      </c>
      <c r="D17" s="53">
        <f>SUM(B17:C17)</f>
        <v>8919</v>
      </c>
      <c r="E17" s="13">
        <v>24071</v>
      </c>
      <c r="F17" s="13">
        <v>4065</v>
      </c>
      <c r="G17" s="53">
        <f>SUM(E17:F17)</f>
        <v>28136</v>
      </c>
      <c r="H17" s="13">
        <v>21</v>
      </c>
      <c r="I17" s="53">
        <f>SUM(H17,G17,D17)</f>
        <v>37076</v>
      </c>
      <c r="J17" s="65"/>
      <c r="K17" s="172" t="s">
        <v>5</v>
      </c>
      <c r="L17" s="173">
        <v>637</v>
      </c>
      <c r="M17" s="13">
        <v>1026</v>
      </c>
      <c r="N17" s="13">
        <v>2878</v>
      </c>
      <c r="O17" s="53">
        <f>SUM(L17:N17)</f>
        <v>4541</v>
      </c>
      <c r="P17" s="13">
        <v>9387</v>
      </c>
      <c r="Q17" s="13">
        <v>22990</v>
      </c>
      <c r="R17" s="53">
        <f>SUM(P17:Q17)</f>
        <v>32377</v>
      </c>
      <c r="S17" s="13">
        <v>158</v>
      </c>
      <c r="T17" s="53">
        <f>SUM(S17,R17,O17)</f>
        <v>37076</v>
      </c>
    </row>
    <row r="18" spans="1:20" ht="15">
      <c r="A18" s="23" t="s">
        <v>6</v>
      </c>
      <c r="B18" s="13">
        <v>0</v>
      </c>
      <c r="C18" s="13">
        <v>0</v>
      </c>
      <c r="D18" s="53">
        <f>SUM(B18:C18)</f>
        <v>0</v>
      </c>
      <c r="E18" s="13">
        <v>0</v>
      </c>
      <c r="F18" s="13">
        <v>0</v>
      </c>
      <c r="G18" s="53">
        <f>SUM(E18:F18)</f>
        <v>0</v>
      </c>
      <c r="H18" s="13">
        <v>0</v>
      </c>
      <c r="I18" s="53">
        <f>SUM(H18,G18,D18)</f>
        <v>0</v>
      </c>
      <c r="J18" s="65"/>
      <c r="K18" s="172" t="s">
        <v>6</v>
      </c>
      <c r="L18" s="173">
        <v>0</v>
      </c>
      <c r="M18" s="13">
        <v>0</v>
      </c>
      <c r="N18" s="13">
        <v>0</v>
      </c>
      <c r="O18" s="53">
        <f>SUM(L18:N18)</f>
        <v>0</v>
      </c>
      <c r="P18" s="13">
        <v>0</v>
      </c>
      <c r="Q18" s="13">
        <v>0</v>
      </c>
      <c r="R18" s="53">
        <f>SUM(P18:Q18)</f>
        <v>0</v>
      </c>
      <c r="S18" s="13">
        <v>0</v>
      </c>
      <c r="T18" s="53">
        <f>SUM(S18,R18,O18)</f>
        <v>0</v>
      </c>
    </row>
    <row r="19" spans="1:20" ht="15">
      <c r="A19" s="23" t="s">
        <v>7</v>
      </c>
      <c r="B19" s="13">
        <v>4399</v>
      </c>
      <c r="C19" s="13">
        <v>1660</v>
      </c>
      <c r="D19" s="53">
        <f>SUM(B19:C19)</f>
        <v>6059</v>
      </c>
      <c r="E19" s="13">
        <v>13285</v>
      </c>
      <c r="F19" s="13">
        <v>2568</v>
      </c>
      <c r="G19" s="53">
        <f>SUM(E19:F19)</f>
        <v>15853</v>
      </c>
      <c r="H19" s="13">
        <v>27</v>
      </c>
      <c r="I19" s="53">
        <f>SUM(H19,G19,D19)</f>
        <v>21939</v>
      </c>
      <c r="J19" s="65"/>
      <c r="K19" s="172" t="s">
        <v>7</v>
      </c>
      <c r="L19" s="173">
        <v>388</v>
      </c>
      <c r="M19" s="13">
        <v>716</v>
      </c>
      <c r="N19" s="13">
        <v>2027</v>
      </c>
      <c r="O19" s="53">
        <f>SUM(L19:N19)</f>
        <v>3131</v>
      </c>
      <c r="P19" s="13">
        <v>6346</v>
      </c>
      <c r="Q19" s="13">
        <v>12308</v>
      </c>
      <c r="R19" s="53">
        <f>SUM(P19:Q19)</f>
        <v>18654</v>
      </c>
      <c r="S19" s="13">
        <v>154</v>
      </c>
      <c r="T19" s="53">
        <f>SUM(S19,R19,O19)</f>
        <v>21939</v>
      </c>
    </row>
    <row r="20" spans="1:20" ht="15">
      <c r="A20" s="174" t="s">
        <v>0</v>
      </c>
      <c r="B20" s="17">
        <v>13506</v>
      </c>
      <c r="C20" s="17">
        <v>5010</v>
      </c>
      <c r="D20" s="17">
        <f>SUM(B20:C20)</f>
        <v>18516</v>
      </c>
      <c r="E20" s="17">
        <v>43405</v>
      </c>
      <c r="F20" s="17">
        <v>8226</v>
      </c>
      <c r="G20" s="17">
        <f>SUM(E20:F20)</f>
        <v>51631</v>
      </c>
      <c r="H20" s="17">
        <v>50</v>
      </c>
      <c r="I20" s="17">
        <f>SUM(H20,G20,D20)</f>
        <v>70197</v>
      </c>
      <c r="J20" s="65"/>
      <c r="K20" s="175" t="s">
        <v>0</v>
      </c>
      <c r="L20" s="16">
        <v>1426</v>
      </c>
      <c r="M20" s="17">
        <v>2315</v>
      </c>
      <c r="N20" s="17">
        <v>6316</v>
      </c>
      <c r="O20" s="17">
        <f>SUM(L20:N20)</f>
        <v>10057</v>
      </c>
      <c r="P20" s="17">
        <v>19160</v>
      </c>
      <c r="Q20" s="17">
        <v>40624</v>
      </c>
      <c r="R20" s="17">
        <f>SUM(P20:Q20)</f>
        <v>59784</v>
      </c>
      <c r="S20" s="17">
        <v>356</v>
      </c>
      <c r="T20" s="17">
        <f>SUM(S20,R20,O20)</f>
        <v>70197</v>
      </c>
    </row>
    <row r="21" spans="1:20" ht="15">
      <c r="A21" s="29" t="s">
        <v>9</v>
      </c>
      <c r="B21" s="13"/>
      <c r="C21" s="13"/>
      <c r="D21" s="53"/>
      <c r="E21" s="13"/>
      <c r="F21" s="13"/>
      <c r="G21" s="53"/>
      <c r="H21" s="13"/>
      <c r="I21" s="53"/>
      <c r="J21" s="65"/>
      <c r="K21" s="176" t="s">
        <v>9</v>
      </c>
      <c r="L21" s="173"/>
      <c r="M21" s="13"/>
      <c r="N21" s="13"/>
      <c r="O21" s="53"/>
      <c r="P21" s="13"/>
      <c r="Q21" s="13"/>
      <c r="R21" s="53"/>
      <c r="S21" s="13"/>
      <c r="T21" s="53"/>
    </row>
    <row r="22" spans="1:20" ht="15">
      <c r="A22" s="23" t="s">
        <v>4</v>
      </c>
      <c r="B22" s="13">
        <v>2482</v>
      </c>
      <c r="C22" s="13">
        <v>928</v>
      </c>
      <c r="D22" s="53">
        <f>SUM(B22:C22)</f>
        <v>3410</v>
      </c>
      <c r="E22" s="13">
        <v>590</v>
      </c>
      <c r="F22" s="13">
        <v>1026</v>
      </c>
      <c r="G22" s="53">
        <f>SUM(E22:F22)</f>
        <v>1616</v>
      </c>
      <c r="H22" s="13">
        <v>4</v>
      </c>
      <c r="I22" s="53">
        <f>SUM(H22,G22,D22)</f>
        <v>5030</v>
      </c>
      <c r="J22" s="66"/>
      <c r="K22" s="172" t="s">
        <v>4</v>
      </c>
      <c r="L22" s="173">
        <v>391</v>
      </c>
      <c r="M22" s="13">
        <v>358</v>
      </c>
      <c r="N22" s="13">
        <v>952</v>
      </c>
      <c r="O22" s="53">
        <f>SUM(L22:N22)</f>
        <v>1701</v>
      </c>
      <c r="P22" s="13">
        <v>1624</v>
      </c>
      <c r="Q22" s="13">
        <v>1678</v>
      </c>
      <c r="R22" s="53">
        <f>SUM(P22:Q22)</f>
        <v>3302</v>
      </c>
      <c r="S22" s="13">
        <v>27</v>
      </c>
      <c r="T22" s="53">
        <f>SUM(S22,R22,O22)</f>
        <v>5030</v>
      </c>
    </row>
    <row r="23" spans="1:20" ht="15">
      <c r="A23" s="23" t="s">
        <v>5</v>
      </c>
      <c r="B23" s="13">
        <v>4704</v>
      </c>
      <c r="C23" s="13">
        <v>1698</v>
      </c>
      <c r="D23" s="53">
        <f>SUM(B23:C23)</f>
        <v>6402</v>
      </c>
      <c r="E23" s="13">
        <v>971</v>
      </c>
      <c r="F23" s="13">
        <v>1756</v>
      </c>
      <c r="G23" s="53">
        <f>SUM(E23:F23)</f>
        <v>2727</v>
      </c>
      <c r="H23" s="13">
        <v>6</v>
      </c>
      <c r="I23" s="53">
        <f>SUM(H23,G23,D23)</f>
        <v>9135</v>
      </c>
      <c r="J23" s="65"/>
      <c r="K23" s="172" t="s">
        <v>5</v>
      </c>
      <c r="L23" s="173">
        <v>673</v>
      </c>
      <c r="M23" s="13">
        <v>664</v>
      </c>
      <c r="N23" s="13">
        <v>1660</v>
      </c>
      <c r="O23" s="53">
        <f>SUM(L23:N23)</f>
        <v>2997</v>
      </c>
      <c r="P23" s="13">
        <v>2337</v>
      </c>
      <c r="Q23" s="13">
        <v>3763</v>
      </c>
      <c r="R23" s="53">
        <f>SUM(P23:Q23)</f>
        <v>6100</v>
      </c>
      <c r="S23" s="13">
        <v>38</v>
      </c>
      <c r="T23" s="53">
        <f>SUM(S23,R23,O23)</f>
        <v>9135</v>
      </c>
    </row>
    <row r="24" spans="1:20" ht="15">
      <c r="A24" s="23" t="s">
        <v>7</v>
      </c>
      <c r="B24" s="13">
        <v>2832</v>
      </c>
      <c r="C24" s="13">
        <v>791</v>
      </c>
      <c r="D24" s="53">
        <f>SUM(B24:C24)</f>
        <v>3623</v>
      </c>
      <c r="E24" s="13">
        <v>316</v>
      </c>
      <c r="F24" s="13">
        <v>536</v>
      </c>
      <c r="G24" s="53">
        <f>SUM(E24:F24)</f>
        <v>852</v>
      </c>
      <c r="H24" s="13">
        <v>14</v>
      </c>
      <c r="I24" s="53">
        <f>SUM(H24,G24,D24)</f>
        <v>4489</v>
      </c>
      <c r="J24" s="65"/>
      <c r="K24" s="172" t="s">
        <v>7</v>
      </c>
      <c r="L24" s="173">
        <v>545</v>
      </c>
      <c r="M24" s="13">
        <v>491</v>
      </c>
      <c r="N24" s="13">
        <v>1109</v>
      </c>
      <c r="O24" s="53">
        <f>SUM(L24:N24)</f>
        <v>2145</v>
      </c>
      <c r="P24" s="13">
        <v>1379</v>
      </c>
      <c r="Q24" s="13">
        <v>943</v>
      </c>
      <c r="R24" s="53">
        <f>SUM(P24:Q24)</f>
        <v>2322</v>
      </c>
      <c r="S24" s="13">
        <v>22</v>
      </c>
      <c r="T24" s="53">
        <f>SUM(S24,R24,O24)</f>
        <v>4489</v>
      </c>
    </row>
    <row r="25" spans="1:20" ht="15">
      <c r="A25" s="174" t="s">
        <v>0</v>
      </c>
      <c r="B25" s="17">
        <v>10018</v>
      </c>
      <c r="C25" s="17">
        <v>3417</v>
      </c>
      <c r="D25" s="17">
        <f>SUM(B25:C25)</f>
        <v>13435</v>
      </c>
      <c r="E25" s="17">
        <v>1877</v>
      </c>
      <c r="F25" s="17">
        <v>3318</v>
      </c>
      <c r="G25" s="17">
        <f>SUM(E25:F25)</f>
        <v>5195</v>
      </c>
      <c r="H25" s="17">
        <v>24</v>
      </c>
      <c r="I25" s="17">
        <f>SUM(H25,G25,D25)</f>
        <v>18654</v>
      </c>
      <c r="J25" s="65"/>
      <c r="K25" s="175" t="s">
        <v>0</v>
      </c>
      <c r="L25" s="16">
        <v>1609</v>
      </c>
      <c r="M25" s="17">
        <v>1513</v>
      </c>
      <c r="N25" s="17">
        <v>3721</v>
      </c>
      <c r="O25" s="17">
        <f>SUM(L25:N25)</f>
        <v>6843</v>
      </c>
      <c r="P25" s="17">
        <v>5340</v>
      </c>
      <c r="Q25" s="17">
        <v>6384</v>
      </c>
      <c r="R25" s="17">
        <f>SUM(P25:Q25)</f>
        <v>11724</v>
      </c>
      <c r="S25" s="17">
        <v>87</v>
      </c>
      <c r="T25" s="17">
        <f>SUM(S25,R25,O25)</f>
        <v>18654</v>
      </c>
    </row>
    <row r="26" spans="1:20" ht="15">
      <c r="A26" s="29" t="s">
        <v>10</v>
      </c>
      <c r="B26" s="13"/>
      <c r="C26" s="13"/>
      <c r="D26" s="53"/>
      <c r="E26" s="13"/>
      <c r="F26" s="13"/>
      <c r="G26" s="53"/>
      <c r="H26" s="13"/>
      <c r="I26" s="53"/>
      <c r="J26" s="65"/>
      <c r="K26" s="176" t="s">
        <v>10</v>
      </c>
      <c r="L26" s="173"/>
      <c r="M26" s="13"/>
      <c r="N26" s="13"/>
      <c r="O26" s="53"/>
      <c r="P26" s="13"/>
      <c r="Q26" s="13"/>
      <c r="R26" s="53"/>
      <c r="S26" s="13"/>
      <c r="T26" s="53"/>
    </row>
    <row r="27" spans="1:20" ht="15">
      <c r="A27" s="23" t="s">
        <v>4</v>
      </c>
      <c r="B27" s="13">
        <v>1799</v>
      </c>
      <c r="C27" s="13">
        <v>483</v>
      </c>
      <c r="D27" s="53">
        <f>SUM(B27:C27)</f>
        <v>2282</v>
      </c>
      <c r="E27" s="13">
        <v>7227</v>
      </c>
      <c r="F27" s="13">
        <v>583</v>
      </c>
      <c r="G27" s="53">
        <f>SUM(E27:F27)</f>
        <v>7810</v>
      </c>
      <c r="H27" s="13">
        <v>9</v>
      </c>
      <c r="I27" s="53">
        <f>SUM(H27,G27,D27)</f>
        <v>10101</v>
      </c>
      <c r="J27" s="66"/>
      <c r="K27" s="172" t="s">
        <v>4</v>
      </c>
      <c r="L27" s="173">
        <v>593</v>
      </c>
      <c r="M27" s="13">
        <v>699</v>
      </c>
      <c r="N27" s="13">
        <v>1871</v>
      </c>
      <c r="O27" s="53">
        <f>SUM(L27:N27)</f>
        <v>3163</v>
      </c>
      <c r="P27" s="13">
        <v>3584</v>
      </c>
      <c r="Q27" s="13">
        <v>3292</v>
      </c>
      <c r="R27" s="53">
        <f>SUM(P27:Q27)</f>
        <v>6876</v>
      </c>
      <c r="S27" s="13">
        <v>62</v>
      </c>
      <c r="T27" s="53">
        <f>SUM(S27,R27,O27)</f>
        <v>10101</v>
      </c>
    </row>
    <row r="28" spans="1:20" ht="15">
      <c r="A28" s="23" t="s">
        <v>5</v>
      </c>
      <c r="B28" s="13">
        <v>4221</v>
      </c>
      <c r="C28" s="13">
        <v>1251</v>
      </c>
      <c r="D28" s="53">
        <f>SUM(B28:C28)</f>
        <v>5472</v>
      </c>
      <c r="E28" s="13">
        <v>44518</v>
      </c>
      <c r="F28" s="13">
        <v>2103</v>
      </c>
      <c r="G28" s="53">
        <f>SUM(E28:F28)</f>
        <v>46621</v>
      </c>
      <c r="H28" s="13">
        <v>21</v>
      </c>
      <c r="I28" s="53">
        <f>SUM(H28,G28,D28)</f>
        <v>52114</v>
      </c>
      <c r="J28" s="65"/>
      <c r="K28" s="172" t="s">
        <v>5</v>
      </c>
      <c r="L28" s="173">
        <v>876</v>
      </c>
      <c r="M28" s="13">
        <v>1448</v>
      </c>
      <c r="N28" s="13">
        <v>5151</v>
      </c>
      <c r="O28" s="53">
        <f>SUM(L28:N28)</f>
        <v>7475</v>
      </c>
      <c r="P28" s="13">
        <v>17936</v>
      </c>
      <c r="Q28" s="13">
        <v>26553</v>
      </c>
      <c r="R28" s="53">
        <f>SUM(P28:Q28)</f>
        <v>44489</v>
      </c>
      <c r="S28" s="13">
        <v>150</v>
      </c>
      <c r="T28" s="53">
        <f>SUM(S28,R28,O28)</f>
        <v>52114</v>
      </c>
    </row>
    <row r="29" spans="1:20" ht="15">
      <c r="A29" s="23" t="s">
        <v>6</v>
      </c>
      <c r="B29" s="13">
        <v>0</v>
      </c>
      <c r="C29" s="13">
        <v>0</v>
      </c>
      <c r="D29" s="53">
        <f>SUM(B29:C29)</f>
        <v>0</v>
      </c>
      <c r="E29" s="13">
        <v>0</v>
      </c>
      <c r="F29" s="13">
        <v>0</v>
      </c>
      <c r="G29" s="53">
        <f>SUM(E29:F29)</f>
        <v>0</v>
      </c>
      <c r="H29" s="13">
        <v>0</v>
      </c>
      <c r="I29" s="53">
        <f>SUM(H29,G29,D29)</f>
        <v>0</v>
      </c>
      <c r="J29" s="65"/>
      <c r="K29" s="172" t="s">
        <v>6</v>
      </c>
      <c r="L29" s="173">
        <v>0</v>
      </c>
      <c r="M29" s="13">
        <v>0</v>
      </c>
      <c r="N29" s="13">
        <v>0</v>
      </c>
      <c r="O29" s="53">
        <f>SUM(L29:N29)</f>
        <v>0</v>
      </c>
      <c r="P29" s="13">
        <v>0</v>
      </c>
      <c r="Q29" s="13">
        <v>0</v>
      </c>
      <c r="R29" s="53">
        <f>SUM(P29:Q29)</f>
        <v>0</v>
      </c>
      <c r="S29" s="13">
        <v>0</v>
      </c>
      <c r="T29" s="53">
        <f>SUM(S29,R29,O29)</f>
        <v>0</v>
      </c>
    </row>
    <row r="30" spans="1:20" ht="15">
      <c r="A30" s="23" t="s">
        <v>7</v>
      </c>
      <c r="B30" s="13">
        <v>668</v>
      </c>
      <c r="C30" s="13">
        <v>209</v>
      </c>
      <c r="D30" s="53">
        <f>SUM(B30:C30)</f>
        <v>877</v>
      </c>
      <c r="E30" s="13">
        <v>8555</v>
      </c>
      <c r="F30" s="13">
        <v>407</v>
      </c>
      <c r="G30" s="53">
        <f>SUM(E30:F30)</f>
        <v>8962</v>
      </c>
      <c r="H30" s="13">
        <v>9</v>
      </c>
      <c r="I30" s="53">
        <f>SUM(H30,G30,D30)</f>
        <v>9848</v>
      </c>
      <c r="J30" s="65"/>
      <c r="K30" s="172" t="s">
        <v>7</v>
      </c>
      <c r="L30" s="173">
        <v>201</v>
      </c>
      <c r="M30" s="13">
        <v>342</v>
      </c>
      <c r="N30" s="13">
        <v>1004</v>
      </c>
      <c r="O30" s="53">
        <f>SUM(L30:N30)</f>
        <v>1547</v>
      </c>
      <c r="P30" s="13">
        <v>3803</v>
      </c>
      <c r="Q30" s="13">
        <v>4460</v>
      </c>
      <c r="R30" s="53">
        <f>SUM(P30:Q30)</f>
        <v>8263</v>
      </c>
      <c r="S30" s="13">
        <v>38</v>
      </c>
      <c r="T30" s="53">
        <f>SUM(S30,R30,O30)</f>
        <v>9848</v>
      </c>
    </row>
    <row r="31" spans="1:20" ht="15">
      <c r="A31" s="174" t="s">
        <v>0</v>
      </c>
      <c r="B31" s="17">
        <v>6688</v>
      </c>
      <c r="C31" s="17">
        <v>1943</v>
      </c>
      <c r="D31" s="17">
        <f>SUM(B31:C31)</f>
        <v>8631</v>
      </c>
      <c r="E31" s="17">
        <v>60300</v>
      </c>
      <c r="F31" s="17">
        <v>3093</v>
      </c>
      <c r="G31" s="17">
        <f>SUM(E31:F31)</f>
        <v>63393</v>
      </c>
      <c r="H31" s="17">
        <v>39</v>
      </c>
      <c r="I31" s="17">
        <f>SUM(H31,G31,D31)</f>
        <v>72063</v>
      </c>
      <c r="J31" s="65"/>
      <c r="K31" s="175" t="s">
        <v>0</v>
      </c>
      <c r="L31" s="16">
        <v>1670</v>
      </c>
      <c r="M31" s="17">
        <v>2489</v>
      </c>
      <c r="N31" s="17">
        <v>8026</v>
      </c>
      <c r="O31" s="17">
        <f>SUM(L31:N31)</f>
        <v>12185</v>
      </c>
      <c r="P31" s="17">
        <v>25323</v>
      </c>
      <c r="Q31" s="17">
        <v>34305</v>
      </c>
      <c r="R31" s="17">
        <f>SUM(P31:Q31)</f>
        <v>59628</v>
      </c>
      <c r="S31" s="17">
        <v>250</v>
      </c>
      <c r="T31" s="17">
        <f>SUM(S31,R31,O31)</f>
        <v>72063</v>
      </c>
    </row>
    <row r="32" spans="1:20" ht="15">
      <c r="A32" s="29" t="s">
        <v>11</v>
      </c>
      <c r="B32" s="13"/>
      <c r="C32" s="13"/>
      <c r="D32" s="53"/>
      <c r="E32" s="13"/>
      <c r="F32" s="13"/>
      <c r="G32" s="53"/>
      <c r="H32" s="13"/>
      <c r="I32" s="53"/>
      <c r="J32" s="65"/>
      <c r="K32" s="176" t="s">
        <v>11</v>
      </c>
      <c r="L32" s="173"/>
      <c r="M32" s="13"/>
      <c r="N32" s="13"/>
      <c r="O32" s="53"/>
      <c r="P32" s="13"/>
      <c r="Q32" s="13"/>
      <c r="R32" s="53"/>
      <c r="S32" s="13"/>
      <c r="T32" s="53"/>
    </row>
    <row r="33" spans="1:20" ht="15">
      <c r="A33" s="23" t="s">
        <v>4</v>
      </c>
      <c r="B33" s="13">
        <v>2336</v>
      </c>
      <c r="C33" s="13">
        <v>898</v>
      </c>
      <c r="D33" s="53">
        <f>SUM(B33:C33)</f>
        <v>3234</v>
      </c>
      <c r="E33" s="13">
        <v>10588</v>
      </c>
      <c r="F33" s="13">
        <v>1250</v>
      </c>
      <c r="G33" s="53">
        <f>SUM(E33:F33)</f>
        <v>11838</v>
      </c>
      <c r="H33" s="13">
        <v>10</v>
      </c>
      <c r="I33" s="53">
        <f>SUM(H33,G33,D33)</f>
        <v>15082</v>
      </c>
      <c r="J33" s="66"/>
      <c r="K33" s="172" t="s">
        <v>4</v>
      </c>
      <c r="L33" s="173">
        <v>702</v>
      </c>
      <c r="M33" s="13">
        <v>1084</v>
      </c>
      <c r="N33" s="13">
        <v>2417</v>
      </c>
      <c r="O33" s="53">
        <f>SUM(L33:N33)</f>
        <v>4203</v>
      </c>
      <c r="P33" s="13">
        <v>4954</v>
      </c>
      <c r="Q33" s="13">
        <v>5844</v>
      </c>
      <c r="R33" s="53">
        <f>SUM(P33:Q33)</f>
        <v>10798</v>
      </c>
      <c r="S33" s="13">
        <v>81</v>
      </c>
      <c r="T33" s="53">
        <f>SUM(S33,R33,O33)</f>
        <v>15082</v>
      </c>
    </row>
    <row r="34" spans="1:20" ht="16.5" customHeight="1">
      <c r="A34" s="23" t="s">
        <v>5</v>
      </c>
      <c r="B34" s="13">
        <v>7565</v>
      </c>
      <c r="C34" s="13">
        <v>2578</v>
      </c>
      <c r="D34" s="53">
        <f>SUM(B34:C34)</f>
        <v>10143</v>
      </c>
      <c r="E34" s="13">
        <v>49295</v>
      </c>
      <c r="F34" s="13">
        <v>4245</v>
      </c>
      <c r="G34" s="53">
        <f>SUM(E34:F34)</f>
        <v>53540</v>
      </c>
      <c r="H34" s="13">
        <v>40</v>
      </c>
      <c r="I34" s="53">
        <f>SUM(H34,G34,D34)</f>
        <v>63723</v>
      </c>
      <c r="J34" s="65"/>
      <c r="K34" s="172" t="s">
        <v>5</v>
      </c>
      <c r="L34" s="173">
        <v>1545</v>
      </c>
      <c r="M34" s="13">
        <v>2820</v>
      </c>
      <c r="N34" s="13">
        <v>6897</v>
      </c>
      <c r="O34" s="53">
        <f>SUM(L34:N34)</f>
        <v>11262</v>
      </c>
      <c r="P34" s="13">
        <v>19501</v>
      </c>
      <c r="Q34" s="13">
        <v>32757</v>
      </c>
      <c r="R34" s="53">
        <f>SUM(P34:Q34)</f>
        <v>52258</v>
      </c>
      <c r="S34" s="13">
        <v>203</v>
      </c>
      <c r="T34" s="53">
        <f>SUM(S34,R34,O34)</f>
        <v>63723</v>
      </c>
    </row>
    <row r="35" spans="1:20" ht="15">
      <c r="A35" s="23" t="s">
        <v>6</v>
      </c>
      <c r="B35" s="13">
        <v>0</v>
      </c>
      <c r="C35" s="13">
        <v>0</v>
      </c>
      <c r="D35" s="53">
        <f>SUM(B35:C35)</f>
        <v>0</v>
      </c>
      <c r="E35" s="13">
        <v>0</v>
      </c>
      <c r="F35" s="13">
        <v>0</v>
      </c>
      <c r="G35" s="53">
        <f>SUM(E35:F35)</f>
        <v>0</v>
      </c>
      <c r="H35" s="13">
        <v>0</v>
      </c>
      <c r="I35" s="53">
        <f>SUM(H35,G35,D35)</f>
        <v>0</v>
      </c>
      <c r="J35" s="65"/>
      <c r="K35" s="172" t="s">
        <v>6</v>
      </c>
      <c r="L35" s="173">
        <v>0</v>
      </c>
      <c r="M35" s="13">
        <v>0</v>
      </c>
      <c r="N35" s="13">
        <v>0</v>
      </c>
      <c r="O35" s="53">
        <f>SUM(L35:N35)</f>
        <v>0</v>
      </c>
      <c r="P35" s="13">
        <v>0</v>
      </c>
      <c r="Q35" s="13">
        <v>0</v>
      </c>
      <c r="R35" s="53">
        <f>SUM(P35:Q35)</f>
        <v>0</v>
      </c>
      <c r="S35" s="13">
        <v>0</v>
      </c>
      <c r="T35" s="53">
        <f>SUM(S35,R35,O35)</f>
        <v>0</v>
      </c>
    </row>
    <row r="36" spans="1:20" ht="15">
      <c r="A36" s="23" t="s">
        <v>7</v>
      </c>
      <c r="B36" s="13">
        <v>2801</v>
      </c>
      <c r="C36" s="13">
        <v>779</v>
      </c>
      <c r="D36" s="53">
        <f>SUM(B36:C36)</f>
        <v>3580</v>
      </c>
      <c r="E36" s="13">
        <v>16754</v>
      </c>
      <c r="F36" s="13">
        <v>1437</v>
      </c>
      <c r="G36" s="53">
        <f>SUM(E36:F36)</f>
        <v>18191</v>
      </c>
      <c r="H36" s="13">
        <v>9</v>
      </c>
      <c r="I36" s="53">
        <f>SUM(H36,G36,D36)</f>
        <v>21780</v>
      </c>
      <c r="J36" s="65"/>
      <c r="K36" s="172" t="s">
        <v>7</v>
      </c>
      <c r="L36" s="173">
        <v>744</v>
      </c>
      <c r="M36" s="13">
        <v>1157</v>
      </c>
      <c r="N36" s="13">
        <v>2496</v>
      </c>
      <c r="O36" s="53">
        <f>SUM(L36:N36)</f>
        <v>4397</v>
      </c>
      <c r="P36" s="13">
        <v>6686</v>
      </c>
      <c r="Q36" s="13">
        <v>10614</v>
      </c>
      <c r="R36" s="53">
        <f>SUM(P36:Q36)</f>
        <v>17300</v>
      </c>
      <c r="S36" s="13">
        <v>83</v>
      </c>
      <c r="T36" s="53">
        <f>SUM(S36,R36,O36)</f>
        <v>21780</v>
      </c>
    </row>
    <row r="37" spans="1:20" ht="15">
      <c r="A37" s="174" t="s">
        <v>0</v>
      </c>
      <c r="B37" s="17">
        <v>12702</v>
      </c>
      <c r="C37" s="17">
        <v>4255</v>
      </c>
      <c r="D37" s="17">
        <f>SUM(B37:C37)</f>
        <v>16957</v>
      </c>
      <c r="E37" s="17">
        <v>76637</v>
      </c>
      <c r="F37" s="17">
        <v>6932</v>
      </c>
      <c r="G37" s="17">
        <f>SUM(E37:F37)</f>
        <v>83569</v>
      </c>
      <c r="H37" s="17">
        <v>59</v>
      </c>
      <c r="I37" s="17">
        <f>SUM(H37,G37,D37)</f>
        <v>100585</v>
      </c>
      <c r="J37" s="65"/>
      <c r="K37" s="175" t="s">
        <v>0</v>
      </c>
      <c r="L37" s="16">
        <v>2991</v>
      </c>
      <c r="M37" s="17">
        <v>5061</v>
      </c>
      <c r="N37" s="17">
        <v>11810</v>
      </c>
      <c r="O37" s="17">
        <f>SUM(L37:N37)</f>
        <v>19862</v>
      </c>
      <c r="P37" s="17">
        <v>31141</v>
      </c>
      <c r="Q37" s="17">
        <v>49215</v>
      </c>
      <c r="R37" s="17">
        <f>SUM(P37:Q37)</f>
        <v>80356</v>
      </c>
      <c r="S37" s="17">
        <v>367</v>
      </c>
      <c r="T37" s="17">
        <f>SUM(S37,R37,O37)</f>
        <v>100585</v>
      </c>
    </row>
    <row r="38" spans="1:20" ht="15">
      <c r="A38" s="29" t="s">
        <v>12</v>
      </c>
      <c r="B38" s="13"/>
      <c r="C38" s="13"/>
      <c r="D38" s="53"/>
      <c r="E38" s="13"/>
      <c r="F38" s="13"/>
      <c r="G38" s="53"/>
      <c r="H38" s="13"/>
      <c r="I38" s="53"/>
      <c r="J38" s="65"/>
      <c r="K38" s="176" t="s">
        <v>12</v>
      </c>
      <c r="L38" s="173"/>
      <c r="M38" s="13"/>
      <c r="N38" s="13"/>
      <c r="O38" s="53"/>
      <c r="P38" s="13"/>
      <c r="Q38" s="13"/>
      <c r="R38" s="53"/>
      <c r="S38" s="13"/>
      <c r="T38" s="53"/>
    </row>
    <row r="39" spans="1:20" ht="15">
      <c r="A39" s="23" t="s">
        <v>4</v>
      </c>
      <c r="B39" s="13">
        <v>30</v>
      </c>
      <c r="C39" s="13">
        <v>9</v>
      </c>
      <c r="D39" s="53">
        <f>SUM(B39:C39)</f>
        <v>39</v>
      </c>
      <c r="E39" s="13">
        <v>8</v>
      </c>
      <c r="F39" s="13">
        <v>7</v>
      </c>
      <c r="G39" s="53">
        <f>SUM(E39:F39)</f>
        <v>15</v>
      </c>
      <c r="H39" s="13">
        <v>0</v>
      </c>
      <c r="I39" s="53">
        <f>SUM(H39,G39,D39)</f>
        <v>54</v>
      </c>
      <c r="J39" s="66"/>
      <c r="K39" s="172" t="s">
        <v>4</v>
      </c>
      <c r="L39" s="173">
        <v>3</v>
      </c>
      <c r="M39" s="13">
        <v>4</v>
      </c>
      <c r="N39" s="13">
        <v>7</v>
      </c>
      <c r="O39" s="53">
        <f>SUM(L39:N39)</f>
        <v>14</v>
      </c>
      <c r="P39" s="13">
        <v>25</v>
      </c>
      <c r="Q39" s="13">
        <v>15</v>
      </c>
      <c r="R39" s="53">
        <f>SUM(P39:Q39)</f>
        <v>40</v>
      </c>
      <c r="S39" s="13">
        <v>0</v>
      </c>
      <c r="T39" s="53">
        <f>SUM(S39,R39,O39)</f>
        <v>54</v>
      </c>
    </row>
    <row r="40" spans="1:20" ht="15">
      <c r="A40" s="174" t="s">
        <v>0</v>
      </c>
      <c r="B40" s="17">
        <v>30</v>
      </c>
      <c r="C40" s="17">
        <v>9</v>
      </c>
      <c r="D40" s="17">
        <f>SUM(B40:C40)</f>
        <v>39</v>
      </c>
      <c r="E40" s="17">
        <v>8</v>
      </c>
      <c r="F40" s="17">
        <v>7</v>
      </c>
      <c r="G40" s="17">
        <f>SUM(E40:F40)</f>
        <v>15</v>
      </c>
      <c r="H40" s="17">
        <v>0</v>
      </c>
      <c r="I40" s="17">
        <f>SUM(H40,G40,D40)</f>
        <v>54</v>
      </c>
      <c r="J40" s="65"/>
      <c r="K40" s="175" t="s">
        <v>0</v>
      </c>
      <c r="L40" s="16">
        <v>3</v>
      </c>
      <c r="M40" s="17">
        <v>4</v>
      </c>
      <c r="N40" s="17">
        <v>7</v>
      </c>
      <c r="O40" s="17">
        <f>SUM(L40:N40)</f>
        <v>14</v>
      </c>
      <c r="P40" s="17">
        <v>25</v>
      </c>
      <c r="Q40" s="17">
        <v>15</v>
      </c>
      <c r="R40" s="17">
        <f>SUM(P40:Q40)</f>
        <v>40</v>
      </c>
      <c r="S40" s="17">
        <v>0</v>
      </c>
      <c r="T40" s="17">
        <f>SUM(S40,R40,O40)</f>
        <v>54</v>
      </c>
    </row>
    <row r="41" spans="1:20" ht="15">
      <c r="A41" s="29" t="s">
        <v>13</v>
      </c>
      <c r="B41" s="13"/>
      <c r="C41" s="13"/>
      <c r="D41" s="53"/>
      <c r="E41" s="13"/>
      <c r="F41" s="13"/>
      <c r="G41" s="53"/>
      <c r="H41" s="13"/>
      <c r="I41" s="53"/>
      <c r="J41" s="65"/>
      <c r="K41" s="176" t="s">
        <v>13</v>
      </c>
      <c r="L41" s="173"/>
      <c r="M41" s="13"/>
      <c r="N41" s="13"/>
      <c r="O41" s="53"/>
      <c r="P41" s="13"/>
      <c r="Q41" s="13"/>
      <c r="R41" s="53"/>
      <c r="S41" s="13"/>
      <c r="T41" s="53"/>
    </row>
    <row r="42" spans="1:20" ht="15">
      <c r="A42" s="23" t="s">
        <v>4</v>
      </c>
      <c r="B42" s="13">
        <v>2055</v>
      </c>
      <c r="C42" s="13">
        <v>571</v>
      </c>
      <c r="D42" s="53">
        <f>SUM(B42:C42)</f>
        <v>2626</v>
      </c>
      <c r="E42" s="13">
        <v>6124</v>
      </c>
      <c r="F42" s="13">
        <v>835</v>
      </c>
      <c r="G42" s="53">
        <f>SUM(E42:F42)</f>
        <v>6959</v>
      </c>
      <c r="H42" s="13">
        <v>1</v>
      </c>
      <c r="I42" s="53">
        <f>SUM(H42,G42,D42)</f>
        <v>9586</v>
      </c>
      <c r="J42" s="66"/>
      <c r="K42" s="172" t="s">
        <v>4</v>
      </c>
      <c r="L42" s="173">
        <v>553</v>
      </c>
      <c r="M42" s="13">
        <v>758</v>
      </c>
      <c r="N42" s="13">
        <v>1800</v>
      </c>
      <c r="O42" s="53">
        <f>SUM(L42:N42)</f>
        <v>3111</v>
      </c>
      <c r="P42" s="13">
        <v>3238</v>
      </c>
      <c r="Q42" s="13">
        <v>3197</v>
      </c>
      <c r="R42" s="53">
        <f>SUM(P42:Q42)</f>
        <v>6435</v>
      </c>
      <c r="S42" s="13">
        <v>40</v>
      </c>
      <c r="T42" s="53">
        <f>SUM(S42,R42,O42)</f>
        <v>9586</v>
      </c>
    </row>
    <row r="43" spans="1:20" ht="15">
      <c r="A43" s="23" t="s">
        <v>5</v>
      </c>
      <c r="B43" s="13">
        <v>3915</v>
      </c>
      <c r="C43" s="13">
        <v>1031</v>
      </c>
      <c r="D43" s="53">
        <f>SUM(B43:C43)</f>
        <v>4946</v>
      </c>
      <c r="E43" s="13">
        <v>29968</v>
      </c>
      <c r="F43" s="13">
        <v>2449</v>
      </c>
      <c r="G43" s="53">
        <f>SUM(E43:F43)</f>
        <v>32417</v>
      </c>
      <c r="H43" s="13">
        <v>7</v>
      </c>
      <c r="I43" s="53">
        <f>SUM(H43,G43,D43)</f>
        <v>37370</v>
      </c>
      <c r="J43" s="65"/>
      <c r="K43" s="172" t="s">
        <v>5</v>
      </c>
      <c r="L43" s="173">
        <v>620</v>
      </c>
      <c r="M43" s="13">
        <v>1340</v>
      </c>
      <c r="N43" s="13">
        <v>4416</v>
      </c>
      <c r="O43" s="53">
        <f>SUM(L43:N43)</f>
        <v>6376</v>
      </c>
      <c r="P43" s="13">
        <v>13562</v>
      </c>
      <c r="Q43" s="13">
        <v>17343</v>
      </c>
      <c r="R43" s="53">
        <f>SUM(P43:Q43)</f>
        <v>30905</v>
      </c>
      <c r="S43" s="13">
        <v>89</v>
      </c>
      <c r="T43" s="53">
        <f>SUM(S43,R43,O43)</f>
        <v>37370</v>
      </c>
    </row>
    <row r="44" spans="1:20" ht="15">
      <c r="A44" s="23" t="s">
        <v>6</v>
      </c>
      <c r="B44" s="13">
        <v>40</v>
      </c>
      <c r="C44" s="13">
        <v>7</v>
      </c>
      <c r="D44" s="53">
        <f>SUM(B44:C44)</f>
        <v>47</v>
      </c>
      <c r="E44" s="13">
        <v>140</v>
      </c>
      <c r="F44" s="13">
        <v>14</v>
      </c>
      <c r="G44" s="53">
        <f>SUM(E44:F44)</f>
        <v>154</v>
      </c>
      <c r="H44" s="13">
        <v>0</v>
      </c>
      <c r="I44" s="53">
        <f>SUM(H44,G44,D44)</f>
        <v>201</v>
      </c>
      <c r="J44" s="65"/>
      <c r="K44" s="172" t="s">
        <v>6</v>
      </c>
      <c r="L44" s="173">
        <v>2</v>
      </c>
      <c r="M44" s="13">
        <v>2</v>
      </c>
      <c r="N44" s="13">
        <v>13</v>
      </c>
      <c r="O44" s="53">
        <f>SUM(L44:N44)</f>
        <v>17</v>
      </c>
      <c r="P44" s="13">
        <v>71</v>
      </c>
      <c r="Q44" s="13">
        <v>112</v>
      </c>
      <c r="R44" s="53">
        <f>SUM(P44:Q44)</f>
        <v>183</v>
      </c>
      <c r="S44" s="13">
        <v>1</v>
      </c>
      <c r="T44" s="53">
        <f>SUM(S44,R44,O44)</f>
        <v>201</v>
      </c>
    </row>
    <row r="45" spans="1:20" ht="15">
      <c r="A45" s="23" t="s">
        <v>7</v>
      </c>
      <c r="B45" s="13">
        <v>573</v>
      </c>
      <c r="C45" s="13">
        <v>222</v>
      </c>
      <c r="D45" s="53">
        <f>SUM(B45:C45)</f>
        <v>795</v>
      </c>
      <c r="E45" s="13">
        <v>6435</v>
      </c>
      <c r="F45" s="13">
        <v>476</v>
      </c>
      <c r="G45" s="53">
        <f>SUM(E45:F45)</f>
        <v>6911</v>
      </c>
      <c r="H45" s="13">
        <v>2</v>
      </c>
      <c r="I45" s="53">
        <f>SUM(H45,G45,D45)</f>
        <v>7708</v>
      </c>
      <c r="J45" s="65"/>
      <c r="K45" s="172" t="s">
        <v>7</v>
      </c>
      <c r="L45" s="173">
        <v>90</v>
      </c>
      <c r="M45" s="13">
        <v>200</v>
      </c>
      <c r="N45" s="13">
        <v>905</v>
      </c>
      <c r="O45" s="53">
        <f>SUM(L45:N45)</f>
        <v>1195</v>
      </c>
      <c r="P45" s="13">
        <v>2795</v>
      </c>
      <c r="Q45" s="13">
        <v>3695</v>
      </c>
      <c r="R45" s="53">
        <f>SUM(P45:Q45)</f>
        <v>6490</v>
      </c>
      <c r="S45" s="13">
        <v>23</v>
      </c>
      <c r="T45" s="53">
        <f>SUM(S45,R45,O45)</f>
        <v>7708</v>
      </c>
    </row>
    <row r="46" spans="1:20" ht="15">
      <c r="A46" s="174" t="s">
        <v>0</v>
      </c>
      <c r="B46" s="17">
        <v>6583</v>
      </c>
      <c r="C46" s="17">
        <v>1831</v>
      </c>
      <c r="D46" s="17">
        <f>SUM(B46:C46)</f>
        <v>8414</v>
      </c>
      <c r="E46" s="17">
        <v>42667</v>
      </c>
      <c r="F46" s="17">
        <v>3774</v>
      </c>
      <c r="G46" s="17">
        <f>SUM(E46:F46)</f>
        <v>46441</v>
      </c>
      <c r="H46" s="17">
        <v>10</v>
      </c>
      <c r="I46" s="17">
        <f>SUM(H46,G46,D46)</f>
        <v>54865</v>
      </c>
      <c r="J46" s="65"/>
      <c r="K46" s="175" t="s">
        <v>0</v>
      </c>
      <c r="L46" s="16">
        <v>1265</v>
      </c>
      <c r="M46" s="17">
        <v>2300</v>
      </c>
      <c r="N46" s="17">
        <v>7134</v>
      </c>
      <c r="O46" s="17">
        <f>SUM(L46:N46)</f>
        <v>10699</v>
      </c>
      <c r="P46" s="17">
        <v>19666</v>
      </c>
      <c r="Q46" s="17">
        <v>24347</v>
      </c>
      <c r="R46" s="17">
        <f>SUM(P46:Q46)</f>
        <v>44013</v>
      </c>
      <c r="S46" s="17">
        <v>153</v>
      </c>
      <c r="T46" s="17">
        <f>SUM(S46,R46,O46)</f>
        <v>54865</v>
      </c>
    </row>
    <row r="47" spans="1:20" ht="15">
      <c r="A47" s="177" t="s">
        <v>14</v>
      </c>
      <c r="B47" s="19"/>
      <c r="C47" s="19"/>
      <c r="D47" s="54"/>
      <c r="E47" s="19"/>
      <c r="F47" s="19"/>
      <c r="G47" s="54"/>
      <c r="H47" s="19"/>
      <c r="I47" s="54"/>
      <c r="J47" s="65"/>
      <c r="K47" s="169" t="s">
        <v>14</v>
      </c>
      <c r="L47" s="178"/>
      <c r="M47" s="19"/>
      <c r="N47" s="19"/>
      <c r="O47" s="54"/>
      <c r="P47" s="19"/>
      <c r="Q47" s="19"/>
      <c r="R47" s="54"/>
      <c r="S47" s="19"/>
      <c r="T47" s="54"/>
    </row>
    <row r="48" spans="1:20" ht="15">
      <c r="A48" s="23" t="s">
        <v>4</v>
      </c>
      <c r="B48" s="13">
        <f aca="true" t="shared" si="0" ref="B48:I48">SUM(B10,B16,B22,B27,B33,B39,B42)</f>
        <v>14535</v>
      </c>
      <c r="C48" s="13">
        <f t="shared" si="0"/>
        <v>5190</v>
      </c>
      <c r="D48" s="53">
        <f t="shared" si="0"/>
        <v>19725</v>
      </c>
      <c r="E48" s="13">
        <f t="shared" si="0"/>
        <v>42296</v>
      </c>
      <c r="F48" s="13">
        <f t="shared" si="0"/>
        <v>7050</v>
      </c>
      <c r="G48" s="53">
        <f t="shared" si="0"/>
        <v>49346</v>
      </c>
      <c r="H48" s="13">
        <f t="shared" si="0"/>
        <v>43</v>
      </c>
      <c r="I48" s="53">
        <f t="shared" si="0"/>
        <v>69114</v>
      </c>
      <c r="J48" s="66"/>
      <c r="K48" s="172" t="s">
        <v>4</v>
      </c>
      <c r="L48" s="173">
        <f aca="true" t="shared" si="1" ref="L48:T48">SUM(L10,L16,L22,L27,L33,L39,L42)</f>
        <v>4040</v>
      </c>
      <c r="M48" s="13">
        <f t="shared" si="1"/>
        <v>5046</v>
      </c>
      <c r="N48" s="13">
        <f t="shared" si="1"/>
        <v>11378</v>
      </c>
      <c r="O48" s="53">
        <f t="shared" si="1"/>
        <v>20464</v>
      </c>
      <c r="P48" s="13">
        <f t="shared" si="1"/>
        <v>22483</v>
      </c>
      <c r="Q48" s="13">
        <f t="shared" si="1"/>
        <v>25837</v>
      </c>
      <c r="R48" s="53">
        <f t="shared" si="1"/>
        <v>48320</v>
      </c>
      <c r="S48" s="13">
        <f t="shared" si="1"/>
        <v>330</v>
      </c>
      <c r="T48" s="53">
        <f t="shared" si="1"/>
        <v>69114</v>
      </c>
    </row>
    <row r="49" spans="1:20" ht="15">
      <c r="A49" s="23" t="s">
        <v>5</v>
      </c>
      <c r="B49" s="13">
        <f aca="true" t="shared" si="2" ref="B49:I49">SUM(B11,B17,B23,B28,B34,B43)</f>
        <v>37136</v>
      </c>
      <c r="C49" s="13">
        <f t="shared" si="2"/>
        <v>13328</v>
      </c>
      <c r="D49" s="53">
        <f t="shared" si="2"/>
        <v>50464</v>
      </c>
      <c r="E49" s="13">
        <f t="shared" si="2"/>
        <v>200633</v>
      </c>
      <c r="F49" s="13">
        <f t="shared" si="2"/>
        <v>20615</v>
      </c>
      <c r="G49" s="53">
        <f t="shared" si="2"/>
        <v>221248</v>
      </c>
      <c r="H49" s="13">
        <f t="shared" si="2"/>
        <v>142</v>
      </c>
      <c r="I49" s="53">
        <f t="shared" si="2"/>
        <v>271854</v>
      </c>
      <c r="J49" s="65"/>
      <c r="K49" s="172" t="s">
        <v>5</v>
      </c>
      <c r="L49" s="173">
        <f aca="true" t="shared" si="3" ref="L49:T49">SUM(L11,L17,L23,L28,L34,L43)</f>
        <v>7495</v>
      </c>
      <c r="M49" s="13">
        <f t="shared" si="3"/>
        <v>11197</v>
      </c>
      <c r="N49" s="13">
        <f t="shared" si="3"/>
        <v>29212</v>
      </c>
      <c r="O49" s="53">
        <f t="shared" si="3"/>
        <v>47904</v>
      </c>
      <c r="P49" s="13">
        <f t="shared" si="3"/>
        <v>85619</v>
      </c>
      <c r="Q49" s="13">
        <f t="shared" si="3"/>
        <v>137373</v>
      </c>
      <c r="R49" s="53">
        <f t="shared" si="3"/>
        <v>222992</v>
      </c>
      <c r="S49" s="13">
        <f t="shared" si="3"/>
        <v>958</v>
      </c>
      <c r="T49" s="53">
        <f t="shared" si="3"/>
        <v>271854</v>
      </c>
    </row>
    <row r="50" spans="1:20" ht="15">
      <c r="A50" s="23" t="s">
        <v>6</v>
      </c>
      <c r="B50" s="13">
        <f aca="true" t="shared" si="4" ref="B50:I50">SUM(B12,B18,B29,B35,B44)</f>
        <v>40</v>
      </c>
      <c r="C50" s="13">
        <f t="shared" si="4"/>
        <v>7</v>
      </c>
      <c r="D50" s="53">
        <f t="shared" si="4"/>
        <v>47</v>
      </c>
      <c r="E50" s="13">
        <f t="shared" si="4"/>
        <v>140</v>
      </c>
      <c r="F50" s="13">
        <f t="shared" si="4"/>
        <v>14</v>
      </c>
      <c r="G50" s="53">
        <f t="shared" si="4"/>
        <v>154</v>
      </c>
      <c r="H50" s="13">
        <f t="shared" si="4"/>
        <v>0</v>
      </c>
      <c r="I50" s="53">
        <f t="shared" si="4"/>
        <v>201</v>
      </c>
      <c r="J50" s="65"/>
      <c r="K50" s="172" t="s">
        <v>6</v>
      </c>
      <c r="L50" s="173">
        <f aca="true" t="shared" si="5" ref="L50:T50">SUM(L12,L18,L29,L35,L44)</f>
        <v>2</v>
      </c>
      <c r="M50" s="13">
        <f t="shared" si="5"/>
        <v>2</v>
      </c>
      <c r="N50" s="13">
        <f t="shared" si="5"/>
        <v>13</v>
      </c>
      <c r="O50" s="53">
        <f t="shared" si="5"/>
        <v>17</v>
      </c>
      <c r="P50" s="13">
        <f t="shared" si="5"/>
        <v>71</v>
      </c>
      <c r="Q50" s="13">
        <f t="shared" si="5"/>
        <v>112</v>
      </c>
      <c r="R50" s="53">
        <f t="shared" si="5"/>
        <v>183</v>
      </c>
      <c r="S50" s="13">
        <f t="shared" si="5"/>
        <v>1</v>
      </c>
      <c r="T50" s="53">
        <f t="shared" si="5"/>
        <v>201</v>
      </c>
    </row>
    <row r="51" spans="1:20" ht="15">
      <c r="A51" s="23" t="s">
        <v>7</v>
      </c>
      <c r="B51" s="13">
        <f aca="true" t="shared" si="6" ref="B51:I51">SUM(B13,B19,B24,B30,B36,B45)</f>
        <v>17641</v>
      </c>
      <c r="C51" s="13">
        <f t="shared" si="6"/>
        <v>5787</v>
      </c>
      <c r="D51" s="53">
        <f t="shared" si="6"/>
        <v>23428</v>
      </c>
      <c r="E51" s="13">
        <f t="shared" si="6"/>
        <v>69484</v>
      </c>
      <c r="F51" s="13">
        <f t="shared" si="6"/>
        <v>8122</v>
      </c>
      <c r="G51" s="53">
        <f t="shared" si="6"/>
        <v>77606</v>
      </c>
      <c r="H51" s="13">
        <f t="shared" si="6"/>
        <v>72</v>
      </c>
      <c r="I51" s="53">
        <f t="shared" si="6"/>
        <v>101106</v>
      </c>
      <c r="J51" s="65"/>
      <c r="K51" s="172" t="s">
        <v>7</v>
      </c>
      <c r="L51" s="173">
        <f aca="true" t="shared" si="7" ref="L51:T51">SUM(L13,L19,L24,L30,L36,L45)</f>
        <v>5163</v>
      </c>
      <c r="M51" s="13">
        <f t="shared" si="7"/>
        <v>5627</v>
      </c>
      <c r="N51" s="13">
        <f t="shared" si="7"/>
        <v>12124</v>
      </c>
      <c r="O51" s="53">
        <f t="shared" si="7"/>
        <v>22914</v>
      </c>
      <c r="P51" s="13">
        <f t="shared" si="7"/>
        <v>31865</v>
      </c>
      <c r="Q51" s="13">
        <f t="shared" si="7"/>
        <v>45905</v>
      </c>
      <c r="R51" s="53">
        <f t="shared" si="7"/>
        <v>77770</v>
      </c>
      <c r="S51" s="13">
        <f t="shared" si="7"/>
        <v>422</v>
      </c>
      <c r="T51" s="53">
        <f t="shared" si="7"/>
        <v>101106</v>
      </c>
    </row>
    <row r="52" spans="1:20" ht="15">
      <c r="A52" s="174" t="s">
        <v>15</v>
      </c>
      <c r="B52" s="17">
        <f aca="true" t="shared" si="8" ref="B52:I52">SUM(B48:B51)</f>
        <v>69352</v>
      </c>
      <c r="C52" s="17">
        <f t="shared" si="8"/>
        <v>24312</v>
      </c>
      <c r="D52" s="17">
        <f t="shared" si="8"/>
        <v>93664</v>
      </c>
      <c r="E52" s="17">
        <f t="shared" si="8"/>
        <v>312553</v>
      </c>
      <c r="F52" s="17">
        <f t="shared" si="8"/>
        <v>35801</v>
      </c>
      <c r="G52" s="17">
        <f t="shared" si="8"/>
        <v>348354</v>
      </c>
      <c r="H52" s="17">
        <f t="shared" si="8"/>
        <v>257</v>
      </c>
      <c r="I52" s="17">
        <f t="shared" si="8"/>
        <v>442275</v>
      </c>
      <c r="J52" s="65"/>
      <c r="K52" s="175" t="s">
        <v>15</v>
      </c>
      <c r="L52" s="16">
        <f aca="true" t="shared" si="9" ref="L52:T52">SUM(L48:L51)</f>
        <v>16700</v>
      </c>
      <c r="M52" s="17">
        <f t="shared" si="9"/>
        <v>21872</v>
      </c>
      <c r="N52" s="17">
        <f t="shared" si="9"/>
        <v>52727</v>
      </c>
      <c r="O52" s="17">
        <f t="shared" si="9"/>
        <v>91299</v>
      </c>
      <c r="P52" s="17">
        <f t="shared" si="9"/>
        <v>140038</v>
      </c>
      <c r="Q52" s="17">
        <f t="shared" si="9"/>
        <v>209227</v>
      </c>
      <c r="R52" s="17">
        <f t="shared" si="9"/>
        <v>349265</v>
      </c>
      <c r="S52" s="17">
        <f t="shared" si="9"/>
        <v>1711</v>
      </c>
      <c r="T52" s="17">
        <f t="shared" si="9"/>
        <v>442275</v>
      </c>
    </row>
    <row r="53" spans="1:20" ht="15">
      <c r="A53" s="65"/>
      <c r="B53" s="65"/>
      <c r="C53" s="65"/>
      <c r="D53" s="65"/>
      <c r="E53" s="65"/>
      <c r="F53" s="65"/>
      <c r="G53" s="65"/>
      <c r="H53" s="65"/>
      <c r="I53" s="65"/>
      <c r="J53" s="65"/>
      <c r="N53" s="55"/>
      <c r="O53" s="22"/>
      <c r="S53" s="55"/>
      <c r="T53" s="22"/>
    </row>
    <row r="54" spans="1:20" ht="15">
      <c r="A54" s="130" t="s">
        <v>62</v>
      </c>
      <c r="J54" s="66"/>
      <c r="O54" s="22"/>
      <c r="T54" s="22"/>
    </row>
    <row r="55" spans="1:9" ht="15">
      <c r="A55" s="130" t="s">
        <v>63</v>
      </c>
      <c r="I55" s="198"/>
    </row>
    <row r="56" ht="15">
      <c r="A56" s="21"/>
    </row>
    <row r="57" ht="15">
      <c r="A57" s="21"/>
    </row>
    <row r="58" ht="15">
      <c r="A58" s="21"/>
    </row>
  </sheetData>
  <sheetProtection/>
  <mergeCells count="11">
    <mergeCell ref="L1:T1"/>
    <mergeCell ref="A2:I2"/>
    <mergeCell ref="K5:T5"/>
    <mergeCell ref="K2:T2"/>
    <mergeCell ref="B7:D7"/>
    <mergeCell ref="L7:O7"/>
    <mergeCell ref="A5:I5"/>
    <mergeCell ref="E7:G7"/>
    <mergeCell ref="P7:R7"/>
    <mergeCell ref="A3:I3"/>
    <mergeCell ref="K3:T3"/>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2"/>
  <sheetViews>
    <sheetView zoomScalePageLayoutView="0" workbookViewId="0" topLeftCell="A1">
      <selection activeCell="A46" sqref="A46"/>
    </sheetView>
  </sheetViews>
  <sheetFormatPr defaultColWidth="9.140625" defaultRowHeight="15"/>
  <cols>
    <col min="1" max="3" width="15.2812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5">
      <c r="A1" s="1"/>
      <c r="J1" s="2"/>
    </row>
    <row r="2" spans="1:24" ht="15">
      <c r="A2" s="203" t="s">
        <v>22</v>
      </c>
      <c r="B2" s="203"/>
      <c r="C2" s="203"/>
      <c r="D2" s="203"/>
      <c r="E2" s="203"/>
      <c r="F2" s="203"/>
      <c r="G2" s="203"/>
      <c r="H2" s="203"/>
      <c r="I2" s="203"/>
      <c r="J2" s="203"/>
      <c r="K2" s="203"/>
      <c r="L2" s="203"/>
      <c r="M2" s="203"/>
      <c r="N2" s="203"/>
      <c r="O2" s="203"/>
      <c r="P2" s="203"/>
      <c r="Q2" s="203"/>
      <c r="R2" s="203"/>
      <c r="S2" s="203"/>
      <c r="T2" s="203"/>
      <c r="U2" s="203"/>
      <c r="V2" s="203"/>
      <c r="W2" s="203"/>
      <c r="X2" s="203"/>
    </row>
    <row r="3" spans="1:24" s="193" customFormat="1" ht="15">
      <c r="A3" s="207" t="s">
        <v>98</v>
      </c>
      <c r="B3" s="207"/>
      <c r="C3" s="207"/>
      <c r="D3" s="207"/>
      <c r="E3" s="207"/>
      <c r="F3" s="207"/>
      <c r="G3" s="207"/>
      <c r="H3" s="207"/>
      <c r="I3" s="207"/>
      <c r="J3" s="207"/>
      <c r="K3" s="207"/>
      <c r="L3" s="207"/>
      <c r="M3" s="207"/>
      <c r="N3" s="207"/>
      <c r="O3" s="207"/>
      <c r="P3" s="207"/>
      <c r="Q3" s="207"/>
      <c r="R3" s="207"/>
      <c r="S3" s="207"/>
      <c r="T3" s="207"/>
      <c r="U3" s="207"/>
      <c r="V3" s="207"/>
      <c r="W3" s="207"/>
      <c r="X3" s="207"/>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5">
      <c r="A5" s="224" t="s">
        <v>86</v>
      </c>
      <c r="B5" s="224"/>
      <c r="C5" s="224"/>
      <c r="D5" s="224"/>
      <c r="E5" s="224"/>
      <c r="F5" s="224"/>
      <c r="G5" s="224"/>
      <c r="H5" s="224"/>
      <c r="I5" s="224"/>
      <c r="J5" s="224"/>
      <c r="K5" s="224"/>
      <c r="L5" s="224"/>
      <c r="M5" s="224"/>
      <c r="N5" s="224"/>
      <c r="O5" s="224"/>
      <c r="P5" s="224"/>
      <c r="Q5" s="224"/>
      <c r="R5" s="224"/>
      <c r="S5" s="224"/>
      <c r="T5" s="224"/>
      <c r="U5" s="224"/>
      <c r="V5" s="224"/>
      <c r="W5" s="224"/>
      <c r="X5" s="224"/>
    </row>
    <row r="6" spans="1:17" ht="6.75" customHeight="1" thickBot="1">
      <c r="A6" s="74"/>
      <c r="B6" s="46"/>
      <c r="C6" s="46"/>
      <c r="D6" s="46"/>
      <c r="E6" s="46"/>
      <c r="F6" s="46"/>
      <c r="G6" s="46"/>
      <c r="H6" s="46"/>
      <c r="I6" s="46"/>
      <c r="J6" s="46"/>
      <c r="K6" s="46"/>
      <c r="L6" s="46"/>
      <c r="M6" s="46"/>
      <c r="N6" s="46"/>
      <c r="O6" s="46"/>
      <c r="P6" s="46"/>
      <c r="Q6" s="46"/>
    </row>
    <row r="7" spans="1:24" ht="15.75" thickTop="1">
      <c r="A7" s="222" t="s">
        <v>51</v>
      </c>
      <c r="B7" s="222"/>
      <c r="C7" s="223"/>
      <c r="D7" s="219" t="s">
        <v>1</v>
      </c>
      <c r="E7" s="219"/>
      <c r="F7" s="219"/>
      <c r="G7" s="219"/>
      <c r="H7" s="219"/>
      <c r="I7" s="219"/>
      <c r="J7" s="219"/>
      <c r="K7" s="218" t="s">
        <v>2</v>
      </c>
      <c r="L7" s="219"/>
      <c r="M7" s="219"/>
      <c r="N7" s="219"/>
      <c r="O7" s="219"/>
      <c r="P7" s="219"/>
      <c r="Q7" s="221"/>
      <c r="R7" s="219" t="s">
        <v>0</v>
      </c>
      <c r="S7" s="219"/>
      <c r="T7" s="219"/>
      <c r="U7" s="219"/>
      <c r="V7" s="219"/>
      <c r="W7" s="219"/>
      <c r="X7" s="219"/>
    </row>
    <row r="8" spans="1:24" ht="45">
      <c r="A8" s="84" t="s">
        <v>42</v>
      </c>
      <c r="B8" s="48" t="s">
        <v>66</v>
      </c>
      <c r="C8" s="81" t="s">
        <v>41</v>
      </c>
      <c r="D8" s="215" t="s">
        <v>48</v>
      </c>
      <c r="E8" s="216"/>
      <c r="F8" s="51" t="s">
        <v>47</v>
      </c>
      <c r="G8" s="217" t="s">
        <v>46</v>
      </c>
      <c r="H8" s="215"/>
      <c r="I8" s="216"/>
      <c r="J8" s="87" t="s">
        <v>0</v>
      </c>
      <c r="K8" s="220" t="s">
        <v>48</v>
      </c>
      <c r="L8" s="216"/>
      <c r="M8" s="76" t="s">
        <v>47</v>
      </c>
      <c r="N8" s="217" t="s">
        <v>46</v>
      </c>
      <c r="O8" s="215"/>
      <c r="P8" s="216"/>
      <c r="Q8" s="88" t="s">
        <v>0</v>
      </c>
      <c r="R8" s="215" t="s">
        <v>48</v>
      </c>
      <c r="S8" s="216"/>
      <c r="T8" s="76" t="s">
        <v>47</v>
      </c>
      <c r="U8" s="217" t="s">
        <v>46</v>
      </c>
      <c r="V8" s="215"/>
      <c r="W8" s="216"/>
      <c r="X8" s="87" t="s">
        <v>0</v>
      </c>
    </row>
    <row r="9" spans="1:24" ht="15">
      <c r="A9" s="85"/>
      <c r="B9" s="47"/>
      <c r="C9" s="82" t="s">
        <v>52</v>
      </c>
      <c r="D9" s="80" t="s">
        <v>53</v>
      </c>
      <c r="E9" s="50">
        <v>1</v>
      </c>
      <c r="F9" s="50">
        <v>0</v>
      </c>
      <c r="G9" s="50">
        <v>1</v>
      </c>
      <c r="H9" s="50">
        <v>2</v>
      </c>
      <c r="I9" s="50" t="s">
        <v>18</v>
      </c>
      <c r="J9" s="87"/>
      <c r="K9" s="80" t="s">
        <v>53</v>
      </c>
      <c r="L9" s="50">
        <v>1</v>
      </c>
      <c r="M9" s="50">
        <v>0</v>
      </c>
      <c r="N9" s="50">
        <v>1</v>
      </c>
      <c r="O9" s="50">
        <v>2</v>
      </c>
      <c r="P9" s="50" t="s">
        <v>18</v>
      </c>
      <c r="Q9" s="88"/>
      <c r="R9" s="78" t="s">
        <v>53</v>
      </c>
      <c r="S9" s="50">
        <v>1</v>
      </c>
      <c r="T9" s="50">
        <v>0</v>
      </c>
      <c r="U9" s="50">
        <v>1</v>
      </c>
      <c r="V9" s="50">
        <v>2</v>
      </c>
      <c r="W9" s="50" t="s">
        <v>18</v>
      </c>
      <c r="X9" s="75"/>
    </row>
    <row r="10" spans="1:24" ht="15">
      <c r="A10" s="86" t="s">
        <v>64</v>
      </c>
      <c r="B10" s="77" t="s">
        <v>64</v>
      </c>
      <c r="C10" s="83" t="s">
        <v>64</v>
      </c>
      <c r="D10" s="89">
        <v>3</v>
      </c>
      <c r="E10" s="90">
        <v>39</v>
      </c>
      <c r="F10" s="90">
        <v>10228</v>
      </c>
      <c r="G10" s="90">
        <v>4626</v>
      </c>
      <c r="H10" s="90">
        <v>698</v>
      </c>
      <c r="I10" s="90">
        <v>45</v>
      </c>
      <c r="J10" s="91">
        <v>15639</v>
      </c>
      <c r="K10" s="92">
        <v>4</v>
      </c>
      <c r="L10" s="90">
        <v>35</v>
      </c>
      <c r="M10" s="90">
        <v>10984</v>
      </c>
      <c r="N10" s="90">
        <v>4181</v>
      </c>
      <c r="O10" s="90">
        <v>568</v>
      </c>
      <c r="P10" s="90">
        <v>48</v>
      </c>
      <c r="Q10" s="93">
        <v>15820</v>
      </c>
      <c r="R10" s="89">
        <f>SUM(K10,D10)</f>
        <v>7</v>
      </c>
      <c r="S10" s="90">
        <f aca="true" t="shared" si="0" ref="S10:W17">SUM(L10,E10)</f>
        <v>74</v>
      </c>
      <c r="T10" s="90">
        <f t="shared" si="0"/>
        <v>21212</v>
      </c>
      <c r="U10" s="90">
        <f t="shared" si="0"/>
        <v>8807</v>
      </c>
      <c r="V10" s="90">
        <f t="shared" si="0"/>
        <v>1266</v>
      </c>
      <c r="W10" s="90">
        <f t="shared" si="0"/>
        <v>93</v>
      </c>
      <c r="X10" s="91">
        <f>SUM(R10:W10)</f>
        <v>31459</v>
      </c>
    </row>
    <row r="11" spans="1:24" ht="15">
      <c r="A11" s="86" t="s">
        <v>64</v>
      </c>
      <c r="B11" s="77" t="s">
        <v>64</v>
      </c>
      <c r="C11" s="83" t="s">
        <v>65</v>
      </c>
      <c r="D11" s="89">
        <v>2</v>
      </c>
      <c r="E11" s="90">
        <v>9</v>
      </c>
      <c r="F11" s="90">
        <v>4444</v>
      </c>
      <c r="G11" s="90">
        <v>2145</v>
      </c>
      <c r="H11" s="90">
        <v>326</v>
      </c>
      <c r="I11" s="90">
        <v>32</v>
      </c>
      <c r="J11" s="91">
        <v>6958</v>
      </c>
      <c r="K11" s="92">
        <v>6</v>
      </c>
      <c r="L11" s="90">
        <v>19</v>
      </c>
      <c r="M11" s="90">
        <v>4713</v>
      </c>
      <c r="N11" s="90">
        <v>1886</v>
      </c>
      <c r="O11" s="90">
        <v>300</v>
      </c>
      <c r="P11" s="90">
        <v>49</v>
      </c>
      <c r="Q11" s="93">
        <v>6973</v>
      </c>
      <c r="R11" s="89">
        <f aca="true" t="shared" si="1" ref="R11:R17">SUM(K11,D11)</f>
        <v>8</v>
      </c>
      <c r="S11" s="90">
        <f t="shared" si="0"/>
        <v>28</v>
      </c>
      <c r="T11" s="90">
        <f t="shared" si="0"/>
        <v>9157</v>
      </c>
      <c r="U11" s="90">
        <f t="shared" si="0"/>
        <v>4031</v>
      </c>
      <c r="V11" s="90">
        <f t="shared" si="0"/>
        <v>626</v>
      </c>
      <c r="W11" s="90">
        <f t="shared" si="0"/>
        <v>81</v>
      </c>
      <c r="X11" s="91">
        <f aca="true" t="shared" si="2" ref="X11:X17">SUM(R11:W11)</f>
        <v>13931</v>
      </c>
    </row>
    <row r="12" spans="1:24" ht="15">
      <c r="A12" s="86" t="s">
        <v>64</v>
      </c>
      <c r="B12" s="77" t="s">
        <v>65</v>
      </c>
      <c r="C12" s="83" t="s">
        <v>64</v>
      </c>
      <c r="D12" s="89">
        <v>0</v>
      </c>
      <c r="E12" s="90">
        <v>34</v>
      </c>
      <c r="F12" s="90">
        <v>7348</v>
      </c>
      <c r="G12" s="90">
        <v>1864</v>
      </c>
      <c r="H12" s="90">
        <v>180</v>
      </c>
      <c r="I12" s="90">
        <v>4</v>
      </c>
      <c r="J12" s="91">
        <v>9430</v>
      </c>
      <c r="K12" s="92">
        <v>0</v>
      </c>
      <c r="L12" s="90">
        <v>43</v>
      </c>
      <c r="M12" s="90">
        <v>7564</v>
      </c>
      <c r="N12" s="90">
        <v>1681</v>
      </c>
      <c r="O12" s="90">
        <v>139</v>
      </c>
      <c r="P12" s="90">
        <v>4</v>
      </c>
      <c r="Q12" s="93">
        <v>9431</v>
      </c>
      <c r="R12" s="89">
        <f t="shared" si="1"/>
        <v>0</v>
      </c>
      <c r="S12" s="90">
        <f t="shared" si="0"/>
        <v>77</v>
      </c>
      <c r="T12" s="90">
        <f t="shared" si="0"/>
        <v>14912</v>
      </c>
      <c r="U12" s="90">
        <f t="shared" si="0"/>
        <v>3545</v>
      </c>
      <c r="V12" s="90">
        <f t="shared" si="0"/>
        <v>319</v>
      </c>
      <c r="W12" s="90">
        <f t="shared" si="0"/>
        <v>8</v>
      </c>
      <c r="X12" s="91">
        <f t="shared" si="2"/>
        <v>18861</v>
      </c>
    </row>
    <row r="13" spans="1:24" ht="15">
      <c r="A13" s="86" t="s">
        <v>65</v>
      </c>
      <c r="B13" s="77" t="s">
        <v>64</v>
      </c>
      <c r="C13" s="83" t="s">
        <v>64</v>
      </c>
      <c r="D13" s="89">
        <v>0</v>
      </c>
      <c r="E13" s="90">
        <v>25</v>
      </c>
      <c r="F13" s="90">
        <v>8039</v>
      </c>
      <c r="G13" s="90">
        <v>2726</v>
      </c>
      <c r="H13" s="90">
        <v>201</v>
      </c>
      <c r="I13" s="90">
        <v>5</v>
      </c>
      <c r="J13" s="91">
        <v>10996</v>
      </c>
      <c r="K13" s="92">
        <v>1</v>
      </c>
      <c r="L13" s="90">
        <v>25</v>
      </c>
      <c r="M13" s="90">
        <v>8565</v>
      </c>
      <c r="N13" s="90">
        <v>2676</v>
      </c>
      <c r="O13" s="90">
        <v>185</v>
      </c>
      <c r="P13" s="90">
        <v>11</v>
      </c>
      <c r="Q13" s="93">
        <v>11463</v>
      </c>
      <c r="R13" s="89">
        <f t="shared" si="1"/>
        <v>1</v>
      </c>
      <c r="S13" s="90">
        <f t="shared" si="0"/>
        <v>50</v>
      </c>
      <c r="T13" s="90">
        <f t="shared" si="0"/>
        <v>16604</v>
      </c>
      <c r="U13" s="90">
        <f t="shared" si="0"/>
        <v>5402</v>
      </c>
      <c r="V13" s="90">
        <f t="shared" si="0"/>
        <v>386</v>
      </c>
      <c r="W13" s="90">
        <f t="shared" si="0"/>
        <v>16</v>
      </c>
      <c r="X13" s="91">
        <f t="shared" si="2"/>
        <v>22459</v>
      </c>
    </row>
    <row r="14" spans="1:24" ht="15">
      <c r="A14" s="86" t="s">
        <v>64</v>
      </c>
      <c r="B14" s="77" t="s">
        <v>65</v>
      </c>
      <c r="C14" s="83" t="s">
        <v>65</v>
      </c>
      <c r="D14" s="89">
        <v>2</v>
      </c>
      <c r="E14" s="90">
        <v>116</v>
      </c>
      <c r="F14" s="90">
        <v>10915</v>
      </c>
      <c r="G14" s="90">
        <v>1935</v>
      </c>
      <c r="H14" s="90">
        <v>152</v>
      </c>
      <c r="I14" s="90">
        <v>12</v>
      </c>
      <c r="J14" s="91">
        <v>13132</v>
      </c>
      <c r="K14" s="92">
        <v>1</v>
      </c>
      <c r="L14" s="90">
        <v>105</v>
      </c>
      <c r="M14" s="90">
        <v>11243</v>
      </c>
      <c r="N14" s="90">
        <v>1564</v>
      </c>
      <c r="O14" s="90">
        <v>124</v>
      </c>
      <c r="P14" s="90">
        <v>11</v>
      </c>
      <c r="Q14" s="93">
        <v>13048</v>
      </c>
      <c r="R14" s="89">
        <f t="shared" si="1"/>
        <v>3</v>
      </c>
      <c r="S14" s="90">
        <f t="shared" si="0"/>
        <v>221</v>
      </c>
      <c r="T14" s="90">
        <f t="shared" si="0"/>
        <v>22158</v>
      </c>
      <c r="U14" s="90">
        <f t="shared" si="0"/>
        <v>3499</v>
      </c>
      <c r="V14" s="90">
        <f t="shared" si="0"/>
        <v>276</v>
      </c>
      <c r="W14" s="90">
        <f t="shared" si="0"/>
        <v>23</v>
      </c>
      <c r="X14" s="91">
        <f t="shared" si="2"/>
        <v>26180</v>
      </c>
    </row>
    <row r="15" spans="1:24" ht="15">
      <c r="A15" s="86" t="s">
        <v>65</v>
      </c>
      <c r="B15" s="77" t="s">
        <v>64</v>
      </c>
      <c r="C15" s="83" t="s">
        <v>65</v>
      </c>
      <c r="D15" s="89">
        <v>1</v>
      </c>
      <c r="E15" s="90">
        <v>26</v>
      </c>
      <c r="F15" s="90">
        <v>8107</v>
      </c>
      <c r="G15" s="90">
        <v>1986</v>
      </c>
      <c r="H15" s="90">
        <v>114</v>
      </c>
      <c r="I15" s="90">
        <v>5</v>
      </c>
      <c r="J15" s="91">
        <v>10239</v>
      </c>
      <c r="K15" s="92">
        <v>0</v>
      </c>
      <c r="L15" s="90">
        <v>22</v>
      </c>
      <c r="M15" s="90">
        <v>8385</v>
      </c>
      <c r="N15" s="90">
        <v>1823</v>
      </c>
      <c r="O15" s="90">
        <v>103</v>
      </c>
      <c r="P15" s="90">
        <v>1</v>
      </c>
      <c r="Q15" s="93">
        <v>10334</v>
      </c>
      <c r="R15" s="89">
        <f t="shared" si="1"/>
        <v>1</v>
      </c>
      <c r="S15" s="90">
        <f t="shared" si="0"/>
        <v>48</v>
      </c>
      <c r="T15" s="90">
        <f t="shared" si="0"/>
        <v>16492</v>
      </c>
      <c r="U15" s="90">
        <f t="shared" si="0"/>
        <v>3809</v>
      </c>
      <c r="V15" s="90">
        <f t="shared" si="0"/>
        <v>217</v>
      </c>
      <c r="W15" s="90">
        <f t="shared" si="0"/>
        <v>6</v>
      </c>
      <c r="X15" s="91">
        <f t="shared" si="2"/>
        <v>20573</v>
      </c>
    </row>
    <row r="16" spans="1:24" ht="15">
      <c r="A16" s="86" t="s">
        <v>65</v>
      </c>
      <c r="B16" s="77" t="s">
        <v>65</v>
      </c>
      <c r="C16" s="83" t="s">
        <v>64</v>
      </c>
      <c r="D16" s="89">
        <v>2</v>
      </c>
      <c r="E16" s="90">
        <v>158</v>
      </c>
      <c r="F16" s="90">
        <v>17203</v>
      </c>
      <c r="G16" s="90">
        <v>2867</v>
      </c>
      <c r="H16" s="90">
        <v>136</v>
      </c>
      <c r="I16" s="90">
        <v>4</v>
      </c>
      <c r="J16" s="91">
        <v>20370</v>
      </c>
      <c r="K16" s="92">
        <v>1</v>
      </c>
      <c r="L16" s="90">
        <v>127</v>
      </c>
      <c r="M16" s="90">
        <v>17804</v>
      </c>
      <c r="N16" s="90">
        <v>2743</v>
      </c>
      <c r="O16" s="90">
        <v>106</v>
      </c>
      <c r="P16" s="90">
        <v>4</v>
      </c>
      <c r="Q16" s="93">
        <v>20785</v>
      </c>
      <c r="R16" s="89">
        <f t="shared" si="1"/>
        <v>3</v>
      </c>
      <c r="S16" s="90">
        <f t="shared" si="0"/>
        <v>285</v>
      </c>
      <c r="T16" s="90">
        <f t="shared" si="0"/>
        <v>35007</v>
      </c>
      <c r="U16" s="90">
        <f t="shared" si="0"/>
        <v>5610</v>
      </c>
      <c r="V16" s="90">
        <f t="shared" si="0"/>
        <v>242</v>
      </c>
      <c r="W16" s="90">
        <f t="shared" si="0"/>
        <v>8</v>
      </c>
      <c r="X16" s="91">
        <f t="shared" si="2"/>
        <v>41155</v>
      </c>
    </row>
    <row r="17" spans="1:24" ht="15">
      <c r="A17" s="86" t="s">
        <v>65</v>
      </c>
      <c r="B17" s="77" t="s">
        <v>65</v>
      </c>
      <c r="C17" s="83" t="s">
        <v>65</v>
      </c>
      <c r="D17" s="89">
        <v>21</v>
      </c>
      <c r="E17" s="90">
        <v>1893</v>
      </c>
      <c r="F17" s="90">
        <v>118385</v>
      </c>
      <c r="G17" s="90">
        <v>6355</v>
      </c>
      <c r="H17" s="90">
        <v>132</v>
      </c>
      <c r="I17" s="90">
        <v>3</v>
      </c>
      <c r="J17" s="91">
        <v>126789</v>
      </c>
      <c r="K17" s="92">
        <v>21</v>
      </c>
      <c r="L17" s="90">
        <v>1656</v>
      </c>
      <c r="M17" s="90">
        <v>116272</v>
      </c>
      <c r="N17" s="90">
        <v>5109</v>
      </c>
      <c r="O17" s="90">
        <v>121</v>
      </c>
      <c r="P17" s="90">
        <v>0</v>
      </c>
      <c r="Q17" s="93">
        <v>123179</v>
      </c>
      <c r="R17" s="89">
        <f t="shared" si="1"/>
        <v>42</v>
      </c>
      <c r="S17" s="90">
        <f t="shared" si="0"/>
        <v>3549</v>
      </c>
      <c r="T17" s="90">
        <f t="shared" si="0"/>
        <v>234657</v>
      </c>
      <c r="U17" s="90">
        <f t="shared" si="0"/>
        <v>11464</v>
      </c>
      <c r="V17" s="90">
        <f t="shared" si="0"/>
        <v>253</v>
      </c>
      <c r="W17" s="90">
        <f t="shared" si="0"/>
        <v>3</v>
      </c>
      <c r="X17" s="91">
        <f t="shared" si="2"/>
        <v>249968</v>
      </c>
    </row>
    <row r="18" spans="3:24" s="27" customFormat="1" ht="15">
      <c r="C18" s="99" t="s">
        <v>0</v>
      </c>
      <c r="D18" s="94">
        <f>SUM(D10:D17)</f>
        <v>31</v>
      </c>
      <c r="E18" s="95">
        <f aca="true" t="shared" si="3" ref="E18:X18">SUM(E10:E17)</f>
        <v>2300</v>
      </c>
      <c r="F18" s="95">
        <f t="shared" si="3"/>
        <v>184669</v>
      </c>
      <c r="G18" s="95">
        <f t="shared" si="3"/>
        <v>24504</v>
      </c>
      <c r="H18" s="95">
        <f t="shared" si="3"/>
        <v>1939</v>
      </c>
      <c r="I18" s="95">
        <f t="shared" si="3"/>
        <v>110</v>
      </c>
      <c r="J18" s="96">
        <f t="shared" si="3"/>
        <v>213553</v>
      </c>
      <c r="K18" s="97">
        <f>SUM(K10:K17)</f>
        <v>34</v>
      </c>
      <c r="L18" s="95">
        <f t="shared" si="3"/>
        <v>2032</v>
      </c>
      <c r="M18" s="95">
        <f t="shared" si="3"/>
        <v>185530</v>
      </c>
      <c r="N18" s="95">
        <f t="shared" si="3"/>
        <v>21663</v>
      </c>
      <c r="O18" s="95">
        <f t="shared" si="3"/>
        <v>1646</v>
      </c>
      <c r="P18" s="95">
        <f t="shared" si="3"/>
        <v>128</v>
      </c>
      <c r="Q18" s="98">
        <f t="shared" si="3"/>
        <v>211033</v>
      </c>
      <c r="R18" s="94">
        <f t="shared" si="3"/>
        <v>65</v>
      </c>
      <c r="S18" s="95">
        <f t="shared" si="3"/>
        <v>4332</v>
      </c>
      <c r="T18" s="95">
        <f t="shared" si="3"/>
        <v>370199</v>
      </c>
      <c r="U18" s="95">
        <f t="shared" si="3"/>
        <v>46167</v>
      </c>
      <c r="V18" s="95">
        <f t="shared" si="3"/>
        <v>3585</v>
      </c>
      <c r="W18" s="95">
        <f t="shared" si="3"/>
        <v>238</v>
      </c>
      <c r="X18" s="96">
        <f t="shared" si="3"/>
        <v>424586</v>
      </c>
    </row>
    <row r="21" spans="1:24" ht="15">
      <c r="A21" s="203" t="s">
        <v>22</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spans="1:24" s="193" customFormat="1" ht="15">
      <c r="A22" s="207" t="s">
        <v>98</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5">
      <c r="A24" s="224" t="s">
        <v>87</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row>
    <row r="25" ht="6.75" customHeight="1" thickBot="1"/>
    <row r="26" spans="1:24" ht="15.75" thickTop="1">
      <c r="A26" s="222" t="s">
        <v>51</v>
      </c>
      <c r="B26" s="222"/>
      <c r="C26" s="223"/>
      <c r="D26" s="219" t="s">
        <v>1</v>
      </c>
      <c r="E26" s="219"/>
      <c r="F26" s="219"/>
      <c r="G26" s="219"/>
      <c r="H26" s="219"/>
      <c r="I26" s="219"/>
      <c r="J26" s="219"/>
      <c r="K26" s="218" t="s">
        <v>2</v>
      </c>
      <c r="L26" s="219"/>
      <c r="M26" s="219"/>
      <c r="N26" s="219"/>
      <c r="O26" s="219"/>
      <c r="P26" s="219"/>
      <c r="Q26" s="221"/>
      <c r="R26" s="218" t="s">
        <v>0</v>
      </c>
      <c r="S26" s="219"/>
      <c r="T26" s="219"/>
      <c r="U26" s="219"/>
      <c r="V26" s="219"/>
      <c r="W26" s="219"/>
      <c r="X26" s="219"/>
    </row>
    <row r="27" spans="1:24" ht="45">
      <c r="A27" s="84" t="s">
        <v>42</v>
      </c>
      <c r="B27" s="48" t="s">
        <v>66</v>
      </c>
      <c r="C27" s="81" t="s">
        <v>41</v>
      </c>
      <c r="D27" s="215" t="s">
        <v>48</v>
      </c>
      <c r="E27" s="216"/>
      <c r="F27" s="76" t="s">
        <v>47</v>
      </c>
      <c r="G27" s="217" t="s">
        <v>46</v>
      </c>
      <c r="H27" s="215"/>
      <c r="I27" s="216"/>
      <c r="J27" s="87" t="s">
        <v>0</v>
      </c>
      <c r="K27" s="220" t="s">
        <v>48</v>
      </c>
      <c r="L27" s="216"/>
      <c r="M27" s="76" t="s">
        <v>47</v>
      </c>
      <c r="N27" s="217" t="s">
        <v>46</v>
      </c>
      <c r="O27" s="215"/>
      <c r="P27" s="216"/>
      <c r="Q27" s="88" t="s">
        <v>0</v>
      </c>
      <c r="R27" s="220" t="s">
        <v>48</v>
      </c>
      <c r="S27" s="216"/>
      <c r="T27" s="76" t="s">
        <v>47</v>
      </c>
      <c r="U27" s="217" t="s">
        <v>46</v>
      </c>
      <c r="V27" s="215"/>
      <c r="W27" s="216"/>
      <c r="X27" s="87" t="s">
        <v>0</v>
      </c>
    </row>
    <row r="28" spans="1:24" ht="15">
      <c r="A28" s="85"/>
      <c r="B28" s="47"/>
      <c r="C28" s="82" t="s">
        <v>52</v>
      </c>
      <c r="D28" s="78" t="s">
        <v>53</v>
      </c>
      <c r="E28" s="50">
        <v>1</v>
      </c>
      <c r="F28" s="50">
        <v>0</v>
      </c>
      <c r="G28" s="50">
        <v>1</v>
      </c>
      <c r="H28" s="50">
        <v>2</v>
      </c>
      <c r="I28" s="50" t="s">
        <v>18</v>
      </c>
      <c r="J28" s="75"/>
      <c r="K28" s="80" t="s">
        <v>53</v>
      </c>
      <c r="L28" s="50">
        <v>1</v>
      </c>
      <c r="M28" s="50">
        <v>0</v>
      </c>
      <c r="N28" s="50">
        <v>1</v>
      </c>
      <c r="O28" s="50">
        <v>2</v>
      </c>
      <c r="P28" s="50" t="s">
        <v>18</v>
      </c>
      <c r="Q28" s="79"/>
      <c r="R28" s="80" t="s">
        <v>53</v>
      </c>
      <c r="S28" s="50">
        <v>1</v>
      </c>
      <c r="T28" s="50">
        <v>0</v>
      </c>
      <c r="U28" s="50">
        <v>1</v>
      </c>
      <c r="V28" s="50">
        <v>2</v>
      </c>
      <c r="W28" s="50" t="s">
        <v>18</v>
      </c>
      <c r="X28" s="75"/>
    </row>
    <row r="29" spans="1:24" ht="15">
      <c r="A29" s="86" t="s">
        <v>64</v>
      </c>
      <c r="B29" s="77" t="s">
        <v>64</v>
      </c>
      <c r="C29" s="83" t="s">
        <v>64</v>
      </c>
      <c r="D29" s="131">
        <f aca="true" t="shared" si="4" ref="D29:J29">D10/$J10*100</f>
        <v>0.01918281220026856</v>
      </c>
      <c r="E29" s="132">
        <f t="shared" si="4"/>
        <v>0.24937655860349126</v>
      </c>
      <c r="F29" s="133">
        <f t="shared" si="4"/>
        <v>65.40060106144894</v>
      </c>
      <c r="G29" s="133">
        <f t="shared" si="4"/>
        <v>29.579896412814115</v>
      </c>
      <c r="H29" s="133">
        <f t="shared" si="4"/>
        <v>4.463200971929152</v>
      </c>
      <c r="I29" s="134">
        <f t="shared" si="4"/>
        <v>0.2877421830040284</v>
      </c>
      <c r="J29" s="131">
        <f t="shared" si="4"/>
        <v>100</v>
      </c>
      <c r="K29" s="140">
        <f aca="true" t="shared" si="5" ref="K29:Q29">K10/$Q10*100</f>
        <v>0.025284450063211124</v>
      </c>
      <c r="L29" s="133">
        <f t="shared" si="5"/>
        <v>0.22123893805309736</v>
      </c>
      <c r="M29" s="133">
        <f t="shared" si="5"/>
        <v>69.43109987357775</v>
      </c>
      <c r="N29" s="133">
        <f t="shared" si="5"/>
        <v>26.42857142857143</v>
      </c>
      <c r="O29" s="133">
        <f t="shared" si="5"/>
        <v>3.5903919089759797</v>
      </c>
      <c r="P29" s="133">
        <f t="shared" si="5"/>
        <v>0.3034134007585335</v>
      </c>
      <c r="Q29" s="141">
        <f t="shared" si="5"/>
        <v>100</v>
      </c>
      <c r="R29" s="142">
        <f aca="true" t="shared" si="6" ref="R29:X29">R10/$X10*100</f>
        <v>0.02225118408086716</v>
      </c>
      <c r="S29" s="133">
        <f t="shared" si="6"/>
        <v>0.2352268031405957</v>
      </c>
      <c r="T29" s="133">
        <f t="shared" si="6"/>
        <v>67.42744524619346</v>
      </c>
      <c r="U29" s="133">
        <f t="shared" si="6"/>
        <v>27.99516831431387</v>
      </c>
      <c r="V29" s="133">
        <f t="shared" si="6"/>
        <v>4.024285578053975</v>
      </c>
      <c r="W29" s="133">
        <f t="shared" si="6"/>
        <v>0.29562287421723515</v>
      </c>
      <c r="X29" s="132">
        <f t="shared" si="6"/>
        <v>100</v>
      </c>
    </row>
    <row r="30" spans="1:24" ht="15">
      <c r="A30" s="86" t="s">
        <v>64</v>
      </c>
      <c r="B30" s="77" t="s">
        <v>64</v>
      </c>
      <c r="C30" s="83" t="s">
        <v>65</v>
      </c>
      <c r="D30" s="131">
        <f aca="true" t="shared" si="7" ref="D30:J30">D11/$J11*100</f>
        <v>0.028743891922966367</v>
      </c>
      <c r="E30" s="132">
        <f t="shared" si="7"/>
        <v>0.12934751365334868</v>
      </c>
      <c r="F30" s="133">
        <f t="shared" si="7"/>
        <v>63.86892785283127</v>
      </c>
      <c r="G30" s="133">
        <f t="shared" si="7"/>
        <v>30.827824087381433</v>
      </c>
      <c r="H30" s="133">
        <f t="shared" si="7"/>
        <v>4.685254383443518</v>
      </c>
      <c r="I30" s="134">
        <f t="shared" si="7"/>
        <v>0.4599022707674619</v>
      </c>
      <c r="J30" s="131">
        <f t="shared" si="7"/>
        <v>100</v>
      </c>
      <c r="K30" s="142">
        <f aca="true" t="shared" si="8" ref="K30:Q30">K11/$Q11*100</f>
        <v>0.0860461781155887</v>
      </c>
      <c r="L30" s="133">
        <f t="shared" si="8"/>
        <v>0.2724795640326975</v>
      </c>
      <c r="M30" s="133">
        <f t="shared" si="8"/>
        <v>67.58927290979493</v>
      </c>
      <c r="N30" s="133">
        <f t="shared" si="8"/>
        <v>27.04718198766671</v>
      </c>
      <c r="O30" s="133">
        <f t="shared" si="8"/>
        <v>4.302308905779435</v>
      </c>
      <c r="P30" s="133">
        <f t="shared" si="8"/>
        <v>0.7027104546106411</v>
      </c>
      <c r="Q30" s="143">
        <f t="shared" si="8"/>
        <v>100</v>
      </c>
      <c r="R30" s="142">
        <f aca="true" t="shared" si="9" ref="R30:X30">R11/$X11*100</f>
        <v>0.05742588471753643</v>
      </c>
      <c r="S30" s="133">
        <f t="shared" si="9"/>
        <v>0.20099059651137752</v>
      </c>
      <c r="T30" s="133">
        <f t="shared" si="9"/>
        <v>65.73110329481014</v>
      </c>
      <c r="U30" s="133">
        <f t="shared" si="9"/>
        <v>28.93546766204867</v>
      </c>
      <c r="V30" s="133">
        <f t="shared" si="9"/>
        <v>4.493575479147226</v>
      </c>
      <c r="W30" s="133">
        <f t="shared" si="9"/>
        <v>0.5814370827650563</v>
      </c>
      <c r="X30" s="132">
        <f t="shared" si="9"/>
        <v>100</v>
      </c>
    </row>
    <row r="31" spans="1:24" ht="15">
      <c r="A31" s="86" t="s">
        <v>64</v>
      </c>
      <c r="B31" s="77" t="s">
        <v>65</v>
      </c>
      <c r="C31" s="83" t="s">
        <v>64</v>
      </c>
      <c r="D31" s="131">
        <f aca="true" t="shared" si="10" ref="D31:J31">D12/$J12*100</f>
        <v>0</v>
      </c>
      <c r="E31" s="132">
        <f t="shared" si="10"/>
        <v>0.3605514316012725</v>
      </c>
      <c r="F31" s="133">
        <f t="shared" si="10"/>
        <v>77.92152704135738</v>
      </c>
      <c r="G31" s="133">
        <f t="shared" si="10"/>
        <v>19.766702014846235</v>
      </c>
      <c r="H31" s="133">
        <f t="shared" si="10"/>
        <v>1.9088016967126193</v>
      </c>
      <c r="I31" s="134">
        <f t="shared" si="10"/>
        <v>0.04241781548250265</v>
      </c>
      <c r="J31" s="131">
        <f t="shared" si="10"/>
        <v>100</v>
      </c>
      <c r="K31" s="142">
        <f aca="true" t="shared" si="11" ref="K31:Q31">K12/$Q12*100</f>
        <v>0</v>
      </c>
      <c r="L31" s="133">
        <f t="shared" si="11"/>
        <v>0.4559431661541724</v>
      </c>
      <c r="M31" s="133">
        <f t="shared" si="11"/>
        <v>80.20358392535256</v>
      </c>
      <c r="N31" s="133">
        <f t="shared" si="11"/>
        <v>17.82419679779451</v>
      </c>
      <c r="O31" s="133">
        <f t="shared" si="11"/>
        <v>1.4738627929169759</v>
      </c>
      <c r="P31" s="133">
        <f t="shared" si="11"/>
        <v>0.042413317781783484</v>
      </c>
      <c r="Q31" s="143">
        <f t="shared" si="11"/>
        <v>100</v>
      </c>
      <c r="R31" s="142">
        <f aca="true" t="shared" si="12" ref="R31:X31">R12/$X12*100</f>
        <v>0</v>
      </c>
      <c r="S31" s="133">
        <f t="shared" si="12"/>
        <v>0.4082498276867611</v>
      </c>
      <c r="T31" s="133">
        <f t="shared" si="12"/>
        <v>79.06261598006469</v>
      </c>
      <c r="U31" s="133">
        <f t="shared" si="12"/>
        <v>18.795397911033348</v>
      </c>
      <c r="V31" s="133">
        <f t="shared" si="12"/>
        <v>1.6913207147022955</v>
      </c>
      <c r="W31" s="133">
        <f t="shared" si="12"/>
        <v>0.04241556651291024</v>
      </c>
      <c r="X31" s="132">
        <f t="shared" si="12"/>
        <v>100</v>
      </c>
    </row>
    <row r="32" spans="1:24" ht="15">
      <c r="A32" s="86" t="s">
        <v>65</v>
      </c>
      <c r="B32" s="77" t="s">
        <v>64</v>
      </c>
      <c r="C32" s="83" t="s">
        <v>64</v>
      </c>
      <c r="D32" s="131">
        <f aca="true" t="shared" si="13" ref="D32:J32">D13/$J13*100</f>
        <v>0</v>
      </c>
      <c r="E32" s="132">
        <f t="shared" si="13"/>
        <v>0.22735540196435067</v>
      </c>
      <c r="F32" s="133">
        <f t="shared" si="13"/>
        <v>73.1084030556566</v>
      </c>
      <c r="G32" s="133">
        <f t="shared" si="13"/>
        <v>24.790833030192797</v>
      </c>
      <c r="H32" s="133">
        <f t="shared" si="13"/>
        <v>1.8279374317933794</v>
      </c>
      <c r="I32" s="134">
        <f t="shared" si="13"/>
        <v>0.04547108039287013</v>
      </c>
      <c r="J32" s="131">
        <f t="shared" si="13"/>
        <v>100</v>
      </c>
      <c r="K32" s="142">
        <f aca="true" t="shared" si="14" ref="K32:Q32">K13/$Q13*100</f>
        <v>0.008723719794120214</v>
      </c>
      <c r="L32" s="133">
        <f t="shared" si="14"/>
        <v>0.21809299485300535</v>
      </c>
      <c r="M32" s="133">
        <f t="shared" si="14"/>
        <v>74.71866003663963</v>
      </c>
      <c r="N32" s="133">
        <f t="shared" si="14"/>
        <v>23.34467416906569</v>
      </c>
      <c r="O32" s="133">
        <f t="shared" si="14"/>
        <v>1.6138881619122394</v>
      </c>
      <c r="P32" s="133">
        <f t="shared" si="14"/>
        <v>0.09596091773532234</v>
      </c>
      <c r="Q32" s="143">
        <f t="shared" si="14"/>
        <v>100</v>
      </c>
      <c r="R32" s="142">
        <f aca="true" t="shared" si="15" ref="R32:X32">R13/$X13*100</f>
        <v>0.00445255799456788</v>
      </c>
      <c r="S32" s="133">
        <f t="shared" si="15"/>
        <v>0.22262789972839397</v>
      </c>
      <c r="T32" s="133">
        <f t="shared" si="15"/>
        <v>73.93027294180506</v>
      </c>
      <c r="U32" s="133">
        <f t="shared" si="15"/>
        <v>24.052718286655683</v>
      </c>
      <c r="V32" s="133">
        <f t="shared" si="15"/>
        <v>1.7186873859032015</v>
      </c>
      <c r="W32" s="133">
        <f t="shared" si="15"/>
        <v>0.07124092791308607</v>
      </c>
      <c r="X32" s="132">
        <f t="shared" si="15"/>
        <v>100</v>
      </c>
    </row>
    <row r="33" spans="1:24" ht="15">
      <c r="A33" s="86" t="s">
        <v>64</v>
      </c>
      <c r="B33" s="77" t="s">
        <v>65</v>
      </c>
      <c r="C33" s="83" t="s">
        <v>65</v>
      </c>
      <c r="D33" s="131">
        <f aca="true" t="shared" si="16" ref="D33:J33">D14/$J14*100</f>
        <v>0.015229972586049346</v>
      </c>
      <c r="E33" s="132">
        <f t="shared" si="16"/>
        <v>0.8833384099908621</v>
      </c>
      <c r="F33" s="133">
        <f t="shared" si="16"/>
        <v>83.1175753883643</v>
      </c>
      <c r="G33" s="133">
        <f t="shared" si="16"/>
        <v>14.734998477002742</v>
      </c>
      <c r="H33" s="133">
        <f t="shared" si="16"/>
        <v>1.1574779165397502</v>
      </c>
      <c r="I33" s="134">
        <f t="shared" si="16"/>
        <v>0.09137983551629607</v>
      </c>
      <c r="J33" s="131">
        <f t="shared" si="16"/>
        <v>100</v>
      </c>
      <c r="K33" s="142">
        <f aca="true" t="shared" si="17" ref="K33:Q33">K14/$Q14*100</f>
        <v>0.007664009809932556</v>
      </c>
      <c r="L33" s="133">
        <f t="shared" si="17"/>
        <v>0.8047210300429184</v>
      </c>
      <c r="M33" s="133">
        <f t="shared" si="17"/>
        <v>86.16646229307173</v>
      </c>
      <c r="N33" s="133">
        <f t="shared" si="17"/>
        <v>11.986511342734518</v>
      </c>
      <c r="O33" s="133">
        <f t="shared" si="17"/>
        <v>0.950337216431637</v>
      </c>
      <c r="P33" s="133">
        <f t="shared" si="17"/>
        <v>0.08430410790925812</v>
      </c>
      <c r="Q33" s="143">
        <f t="shared" si="17"/>
        <v>100</v>
      </c>
      <c r="R33" s="142">
        <f aca="true" t="shared" si="18" ref="R33:X33">R14/$X14*100</f>
        <v>0.01145912910618793</v>
      </c>
      <c r="S33" s="133">
        <f t="shared" si="18"/>
        <v>0.8441558441558441</v>
      </c>
      <c r="T33" s="133">
        <f t="shared" si="18"/>
        <v>84.63712757830405</v>
      </c>
      <c r="U33" s="133">
        <f t="shared" si="18"/>
        <v>13.365164247517189</v>
      </c>
      <c r="V33" s="133">
        <f t="shared" si="18"/>
        <v>1.0542398777692896</v>
      </c>
      <c r="W33" s="133">
        <f t="shared" si="18"/>
        <v>0.08785332314744079</v>
      </c>
      <c r="X33" s="132">
        <f t="shared" si="18"/>
        <v>100</v>
      </c>
    </row>
    <row r="34" spans="1:24" ht="15">
      <c r="A34" s="86" t="s">
        <v>65</v>
      </c>
      <c r="B34" s="77" t="s">
        <v>64</v>
      </c>
      <c r="C34" s="83" t="s">
        <v>65</v>
      </c>
      <c r="D34" s="131">
        <f aca="true" t="shared" si="19" ref="D34:J34">D15/$J15*100</f>
        <v>0.00976657876745776</v>
      </c>
      <c r="E34" s="132">
        <f t="shared" si="19"/>
        <v>0.25393104795390176</v>
      </c>
      <c r="F34" s="133">
        <f t="shared" si="19"/>
        <v>79.17765406778005</v>
      </c>
      <c r="G34" s="133">
        <f t="shared" si="19"/>
        <v>19.39642543217111</v>
      </c>
      <c r="H34" s="133">
        <f t="shared" si="19"/>
        <v>1.1133899794901847</v>
      </c>
      <c r="I34" s="134">
        <f t="shared" si="19"/>
        <v>0.048832893837288796</v>
      </c>
      <c r="J34" s="131">
        <f t="shared" si="19"/>
        <v>100</v>
      </c>
      <c r="K34" s="142">
        <f aca="true" t="shared" si="20" ref="K34:Q34">K15/$Q15*100</f>
        <v>0</v>
      </c>
      <c r="L34" s="133">
        <f t="shared" si="20"/>
        <v>0.2128894910005806</v>
      </c>
      <c r="M34" s="133">
        <f t="shared" si="20"/>
        <v>81.13992645635766</v>
      </c>
      <c r="N34" s="133">
        <f t="shared" si="20"/>
        <v>17.64079736791175</v>
      </c>
      <c r="O34" s="133">
        <f t="shared" si="20"/>
        <v>0.9967098896845364</v>
      </c>
      <c r="P34" s="133">
        <f t="shared" si="20"/>
        <v>0.009676795045480937</v>
      </c>
      <c r="Q34" s="143">
        <f t="shared" si="20"/>
        <v>100</v>
      </c>
      <c r="R34" s="142">
        <f aca="true" t="shared" si="21" ref="R34:X34">R15/$X15*100</f>
        <v>0.00486073980459826</v>
      </c>
      <c r="S34" s="133">
        <f t="shared" si="21"/>
        <v>0.23331551062071645</v>
      </c>
      <c r="T34" s="133">
        <f t="shared" si="21"/>
        <v>80.1633208574345</v>
      </c>
      <c r="U34" s="133">
        <f t="shared" si="21"/>
        <v>18.51455791571477</v>
      </c>
      <c r="V34" s="133">
        <f t="shared" si="21"/>
        <v>1.0547805375978225</v>
      </c>
      <c r="W34" s="133">
        <f t="shared" si="21"/>
        <v>0.029164438827589557</v>
      </c>
      <c r="X34" s="132">
        <f t="shared" si="21"/>
        <v>100</v>
      </c>
    </row>
    <row r="35" spans="1:24" ht="15">
      <c r="A35" s="86" t="s">
        <v>65</v>
      </c>
      <c r="B35" s="77" t="s">
        <v>65</v>
      </c>
      <c r="C35" s="83" t="s">
        <v>64</v>
      </c>
      <c r="D35" s="131">
        <f aca="true" t="shared" si="22" ref="D35:J35">D16/$J16*100</f>
        <v>0.009818360333824251</v>
      </c>
      <c r="E35" s="132">
        <f t="shared" si="22"/>
        <v>0.7756504663721159</v>
      </c>
      <c r="F35" s="133">
        <f t="shared" si="22"/>
        <v>84.4526264113893</v>
      </c>
      <c r="G35" s="133">
        <f t="shared" si="22"/>
        <v>14.074619538537064</v>
      </c>
      <c r="H35" s="133">
        <f t="shared" si="22"/>
        <v>0.667648502700049</v>
      </c>
      <c r="I35" s="134">
        <f t="shared" si="22"/>
        <v>0.019636720667648502</v>
      </c>
      <c r="J35" s="131">
        <f t="shared" si="22"/>
        <v>100</v>
      </c>
      <c r="K35" s="142">
        <f aca="true" t="shared" si="23" ref="K35:Q35">K16/$Q16*100</f>
        <v>0.0048111618955977865</v>
      </c>
      <c r="L35" s="133">
        <f t="shared" si="23"/>
        <v>0.611017560740919</v>
      </c>
      <c r="M35" s="133">
        <f t="shared" si="23"/>
        <v>85.657926389223</v>
      </c>
      <c r="N35" s="133">
        <f t="shared" si="23"/>
        <v>13.197017079624729</v>
      </c>
      <c r="O35" s="133">
        <f t="shared" si="23"/>
        <v>0.5099831609333654</v>
      </c>
      <c r="P35" s="133">
        <f t="shared" si="23"/>
        <v>0.019244647582391146</v>
      </c>
      <c r="Q35" s="143">
        <f t="shared" si="23"/>
        <v>100</v>
      </c>
      <c r="R35" s="142">
        <f aca="true" t="shared" si="24" ref="R35:X35">R16/$X16*100</f>
        <v>0.007289515247236058</v>
      </c>
      <c r="S35" s="133">
        <f t="shared" si="24"/>
        <v>0.6925039484874256</v>
      </c>
      <c r="T35" s="133">
        <f t="shared" si="24"/>
        <v>85.06135341999756</v>
      </c>
      <c r="U35" s="133">
        <f t="shared" si="24"/>
        <v>13.63139351233143</v>
      </c>
      <c r="V35" s="133">
        <f t="shared" si="24"/>
        <v>0.5880208966103754</v>
      </c>
      <c r="W35" s="133">
        <f t="shared" si="24"/>
        <v>0.019438707325962822</v>
      </c>
      <c r="X35" s="132">
        <f t="shared" si="24"/>
        <v>100</v>
      </c>
    </row>
    <row r="36" spans="1:24" ht="15">
      <c r="A36" s="86" t="s">
        <v>65</v>
      </c>
      <c r="B36" s="77" t="s">
        <v>65</v>
      </c>
      <c r="C36" s="83" t="s">
        <v>65</v>
      </c>
      <c r="D36" s="131">
        <f aca="true" t="shared" si="25" ref="D36:J36">D17/$J17*100</f>
        <v>0.016562951044648982</v>
      </c>
      <c r="E36" s="132">
        <f t="shared" si="25"/>
        <v>1.4930317298819298</v>
      </c>
      <c r="F36" s="133">
        <f t="shared" si="25"/>
        <v>93.37166473432238</v>
      </c>
      <c r="G36" s="133">
        <f t="shared" si="25"/>
        <v>5.012264470892585</v>
      </c>
      <c r="H36" s="133">
        <f t="shared" si="25"/>
        <v>0.10410997799493646</v>
      </c>
      <c r="I36" s="134">
        <f t="shared" si="25"/>
        <v>0.0023661358635212837</v>
      </c>
      <c r="J36" s="131">
        <f t="shared" si="25"/>
        <v>100</v>
      </c>
      <c r="K36" s="142">
        <f aca="true" t="shared" si="26" ref="K36:Q36">K17/$Q17*100</f>
        <v>0.017048360515997046</v>
      </c>
      <c r="L36" s="133">
        <f t="shared" si="26"/>
        <v>1.3443850006900526</v>
      </c>
      <c r="M36" s="133">
        <f t="shared" si="26"/>
        <v>94.39271304361945</v>
      </c>
      <c r="N36" s="133">
        <f t="shared" si="26"/>
        <v>4.14762256553471</v>
      </c>
      <c r="O36" s="133">
        <f t="shared" si="26"/>
        <v>0.0982310296397925</v>
      </c>
      <c r="P36" s="133">
        <f t="shared" si="26"/>
        <v>0</v>
      </c>
      <c r="Q36" s="143">
        <f t="shared" si="26"/>
        <v>100</v>
      </c>
      <c r="R36" s="142">
        <f aca="true" t="shared" si="27" ref="R36:X36">R17/$X17*100</f>
        <v>0.016802150675286436</v>
      </c>
      <c r="S36" s="133">
        <f t="shared" si="27"/>
        <v>1.4197817320617039</v>
      </c>
      <c r="T36" s="133">
        <f t="shared" si="27"/>
        <v>93.87481597644498</v>
      </c>
      <c r="U36" s="133">
        <f t="shared" si="27"/>
        <v>4.586187031940089</v>
      </c>
      <c r="V36" s="133">
        <f t="shared" si="27"/>
        <v>0.10121295525827305</v>
      </c>
      <c r="W36" s="133">
        <f t="shared" si="27"/>
        <v>0.001200153619663317</v>
      </c>
      <c r="X36" s="132">
        <f t="shared" si="27"/>
        <v>100</v>
      </c>
    </row>
    <row r="37" spans="3:24" s="27" customFormat="1" ht="15">
      <c r="C37" s="99" t="s">
        <v>0</v>
      </c>
      <c r="D37" s="135">
        <f aca="true" t="shared" si="28" ref="D37:J37">D18/$J18*100</f>
        <v>0.014516302744517755</v>
      </c>
      <c r="E37" s="136">
        <f t="shared" si="28"/>
        <v>1.0770160100771238</v>
      </c>
      <c r="F37" s="137">
        <f t="shared" si="28"/>
        <v>86.4745519847532</v>
      </c>
      <c r="G37" s="137">
        <f t="shared" si="28"/>
        <v>11.474434917795582</v>
      </c>
      <c r="H37" s="137">
        <f t="shared" si="28"/>
        <v>0.9079713232780621</v>
      </c>
      <c r="I37" s="138">
        <f t="shared" si="28"/>
        <v>0.051509461351514615</v>
      </c>
      <c r="J37" s="135">
        <f t="shared" si="28"/>
        <v>100</v>
      </c>
      <c r="K37" s="144">
        <f aca="true" t="shared" si="29" ref="K37:Q37">K18/$Q18*100</f>
        <v>0.016111224310889766</v>
      </c>
      <c r="L37" s="137">
        <f t="shared" si="29"/>
        <v>0.9628825823449414</v>
      </c>
      <c r="M37" s="137">
        <f t="shared" si="29"/>
        <v>87.91516018821702</v>
      </c>
      <c r="N37" s="137">
        <f t="shared" si="29"/>
        <v>10.265219183729558</v>
      </c>
      <c r="O37" s="137">
        <f t="shared" si="29"/>
        <v>0.7799728004624868</v>
      </c>
      <c r="P37" s="137">
        <f t="shared" si="29"/>
        <v>0.060654020935114406</v>
      </c>
      <c r="Q37" s="145">
        <f t="shared" si="29"/>
        <v>100</v>
      </c>
      <c r="R37" s="144">
        <f aca="true" t="shared" si="30" ref="R37:X37">R18/$X18*100</f>
        <v>0.015309030443773464</v>
      </c>
      <c r="S37" s="137">
        <f t="shared" si="30"/>
        <v>1.0202879981911792</v>
      </c>
      <c r="T37" s="137">
        <f t="shared" si="30"/>
        <v>87.19058094237681</v>
      </c>
      <c r="U37" s="137">
        <f t="shared" si="30"/>
        <v>10.87341551534907</v>
      </c>
      <c r="V37" s="137">
        <f t="shared" si="30"/>
        <v>0.8443519098604289</v>
      </c>
      <c r="W37" s="137">
        <f t="shared" si="30"/>
        <v>0.05605460377873976</v>
      </c>
      <c r="X37" s="136">
        <f t="shared" si="30"/>
        <v>100</v>
      </c>
    </row>
    <row r="39" spans="4:18" ht="15">
      <c r="D39" s="188"/>
      <c r="E39" s="188"/>
      <c r="F39" s="188"/>
      <c r="G39" s="188"/>
      <c r="H39" s="188"/>
      <c r="I39" s="188"/>
      <c r="J39" s="188"/>
      <c r="K39" s="188"/>
      <c r="L39" s="188"/>
      <c r="M39" s="188"/>
      <c r="N39" s="188"/>
      <c r="O39" s="188"/>
      <c r="P39" s="188"/>
      <c r="Q39" s="188"/>
      <c r="R39" s="188"/>
    </row>
    <row r="40" ht="15">
      <c r="D40" s="188"/>
    </row>
    <row r="41" ht="15">
      <c r="D41" s="188"/>
    </row>
    <row r="42" ht="15">
      <c r="D42" s="188"/>
    </row>
  </sheetData>
  <sheetProtection/>
  <mergeCells count="26">
    <mergeCell ref="A5:X5"/>
    <mergeCell ref="A2:X2"/>
    <mergeCell ref="A7:C7"/>
    <mergeCell ref="D8:E8"/>
    <mergeCell ref="G8:I8"/>
    <mergeCell ref="K8:L8"/>
    <mergeCell ref="N8:P8"/>
    <mergeCell ref="R8:S8"/>
    <mergeCell ref="U8:W8"/>
    <mergeCell ref="D7:J7"/>
    <mergeCell ref="K7:Q7"/>
    <mergeCell ref="R7:X7"/>
    <mergeCell ref="A21:X21"/>
    <mergeCell ref="A26:C26"/>
    <mergeCell ref="D26:J26"/>
    <mergeCell ref="A24:X24"/>
    <mergeCell ref="A3:X3"/>
    <mergeCell ref="A22:X22"/>
    <mergeCell ref="D27:E27"/>
    <mergeCell ref="G27:I27"/>
    <mergeCell ref="R26:X26"/>
    <mergeCell ref="R27:S27"/>
    <mergeCell ref="U27:W27"/>
    <mergeCell ref="K26:Q26"/>
    <mergeCell ref="K27:L27"/>
    <mergeCell ref="N27:P27"/>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42"/>
  <sheetViews>
    <sheetView zoomScalePageLayoutView="0" workbookViewId="0" topLeftCell="A1">
      <selection activeCell="A43" sqref="A43"/>
    </sheetView>
  </sheetViews>
  <sheetFormatPr defaultColWidth="9.140625" defaultRowHeight="15"/>
  <cols>
    <col min="1" max="1" width="13.140625" style="2" customWidth="1"/>
    <col min="2" max="2" width="14.28125" style="0" customWidth="1"/>
    <col min="3" max="3" width="14.00390625" style="0" customWidth="1"/>
    <col min="4" max="11" width="10.8515625" style="0" customWidth="1"/>
    <col min="12" max="15" width="10.7109375" style="0" customWidth="1"/>
    <col min="18" max="23" width="10.8515625" style="0" customWidth="1"/>
    <col min="24" max="24" width="9.140625" style="2" customWidth="1"/>
  </cols>
  <sheetData>
    <row r="1" spans="1:10" ht="15">
      <c r="A1" s="1"/>
      <c r="J1" s="2"/>
    </row>
    <row r="2" spans="1:24" ht="15">
      <c r="A2" s="203" t="s">
        <v>22</v>
      </c>
      <c r="B2" s="203"/>
      <c r="C2" s="203"/>
      <c r="D2" s="203"/>
      <c r="E2" s="203"/>
      <c r="F2" s="203"/>
      <c r="G2" s="203"/>
      <c r="H2" s="203"/>
      <c r="I2" s="203"/>
      <c r="J2" s="203"/>
      <c r="K2" s="203"/>
      <c r="L2" s="203"/>
      <c r="M2" s="203"/>
      <c r="N2" s="203"/>
      <c r="O2" s="203"/>
      <c r="P2" s="203"/>
      <c r="Q2" s="203"/>
      <c r="R2" s="203"/>
      <c r="S2" s="203"/>
      <c r="T2" s="203"/>
      <c r="U2" s="203"/>
      <c r="V2" s="203"/>
      <c r="W2" s="203"/>
      <c r="X2" s="203"/>
    </row>
    <row r="3" spans="1:24" s="193" customFormat="1" ht="15">
      <c r="A3" s="207" t="s">
        <v>98</v>
      </c>
      <c r="B3" s="207"/>
      <c r="C3" s="207"/>
      <c r="D3" s="207"/>
      <c r="E3" s="207"/>
      <c r="F3" s="207"/>
      <c r="G3" s="207"/>
      <c r="H3" s="207"/>
      <c r="I3" s="207"/>
      <c r="J3" s="207"/>
      <c r="K3" s="207"/>
      <c r="L3" s="207"/>
      <c r="M3" s="207"/>
      <c r="N3" s="207"/>
      <c r="O3" s="207"/>
      <c r="P3" s="207"/>
      <c r="Q3" s="207"/>
      <c r="R3" s="207"/>
      <c r="S3" s="207"/>
      <c r="T3" s="207"/>
      <c r="U3" s="207"/>
      <c r="V3" s="207"/>
      <c r="W3" s="207"/>
      <c r="X3" s="207"/>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5">
      <c r="A5" s="224" t="s">
        <v>89</v>
      </c>
      <c r="B5" s="224"/>
      <c r="C5" s="224"/>
      <c r="D5" s="224"/>
      <c r="E5" s="224"/>
      <c r="F5" s="224"/>
      <c r="G5" s="224"/>
      <c r="H5" s="224"/>
      <c r="I5" s="224"/>
      <c r="J5" s="224"/>
      <c r="K5" s="224"/>
      <c r="L5" s="224"/>
      <c r="M5" s="224"/>
      <c r="N5" s="224"/>
      <c r="O5" s="224"/>
      <c r="P5" s="224"/>
      <c r="Q5" s="224"/>
      <c r="R5" s="224"/>
      <c r="S5" s="224"/>
      <c r="T5" s="224"/>
      <c r="U5" s="224"/>
      <c r="V5" s="224"/>
      <c r="W5" s="224"/>
      <c r="X5" s="224"/>
    </row>
    <row r="6" ht="6.75" customHeight="1" thickBot="1"/>
    <row r="7" spans="1:24" s="26" customFormat="1" ht="15.75" thickTop="1">
      <c r="A7" s="222" t="s">
        <v>51</v>
      </c>
      <c r="B7" s="222"/>
      <c r="C7" s="222"/>
      <c r="D7" s="225" t="s">
        <v>45</v>
      </c>
      <c r="E7" s="226"/>
      <c r="F7" s="226"/>
      <c r="G7" s="226"/>
      <c r="H7" s="226"/>
      <c r="I7" s="226"/>
      <c r="J7" s="227"/>
      <c r="K7" s="225" t="s">
        <v>44</v>
      </c>
      <c r="L7" s="226"/>
      <c r="M7" s="226"/>
      <c r="N7" s="226"/>
      <c r="O7" s="226"/>
      <c r="P7" s="226"/>
      <c r="Q7" s="227"/>
      <c r="R7" s="225" t="s">
        <v>0</v>
      </c>
      <c r="S7" s="226"/>
      <c r="T7" s="226"/>
      <c r="U7" s="226"/>
      <c r="V7" s="226"/>
      <c r="W7" s="226"/>
      <c r="X7" s="226"/>
    </row>
    <row r="8" spans="1:24" ht="47.25" customHeight="1">
      <c r="A8" s="84" t="s">
        <v>42</v>
      </c>
      <c r="B8" s="48" t="s">
        <v>66</v>
      </c>
      <c r="C8" s="101" t="s">
        <v>41</v>
      </c>
      <c r="D8" s="220" t="s">
        <v>48</v>
      </c>
      <c r="E8" s="216"/>
      <c r="F8" s="76" t="s">
        <v>47</v>
      </c>
      <c r="G8" s="217" t="s">
        <v>46</v>
      </c>
      <c r="H8" s="215"/>
      <c r="I8" s="216"/>
      <c r="J8" s="114" t="s">
        <v>0</v>
      </c>
      <c r="K8" s="220" t="s">
        <v>48</v>
      </c>
      <c r="L8" s="216"/>
      <c r="M8" s="76" t="s">
        <v>47</v>
      </c>
      <c r="N8" s="217" t="s">
        <v>46</v>
      </c>
      <c r="O8" s="215"/>
      <c r="P8" s="216"/>
      <c r="Q8" s="114" t="s">
        <v>0</v>
      </c>
      <c r="R8" s="215" t="s">
        <v>48</v>
      </c>
      <c r="S8" s="216"/>
      <c r="T8" s="51" t="s">
        <v>47</v>
      </c>
      <c r="U8" s="217" t="s">
        <v>46</v>
      </c>
      <c r="V8" s="215"/>
      <c r="W8" s="216"/>
      <c r="X8" s="87" t="s">
        <v>0</v>
      </c>
    </row>
    <row r="9" spans="1:24" ht="30">
      <c r="A9" s="100"/>
      <c r="B9" s="49"/>
      <c r="C9" s="63" t="s">
        <v>52</v>
      </c>
      <c r="D9" s="80" t="s">
        <v>53</v>
      </c>
      <c r="E9" s="50">
        <v>1</v>
      </c>
      <c r="F9" s="50">
        <v>0</v>
      </c>
      <c r="G9" s="50">
        <v>1</v>
      </c>
      <c r="H9" s="50">
        <v>2</v>
      </c>
      <c r="I9" s="50" t="s">
        <v>18</v>
      </c>
      <c r="J9" s="88"/>
      <c r="K9" s="80" t="s">
        <v>53</v>
      </c>
      <c r="L9" s="50">
        <v>1</v>
      </c>
      <c r="M9" s="50">
        <v>0</v>
      </c>
      <c r="N9" s="50">
        <v>1</v>
      </c>
      <c r="O9" s="50">
        <v>2</v>
      </c>
      <c r="P9" s="50" t="s">
        <v>18</v>
      </c>
      <c r="Q9" s="88"/>
      <c r="R9" s="78" t="s">
        <v>53</v>
      </c>
      <c r="S9" s="50">
        <v>1</v>
      </c>
      <c r="T9" s="50">
        <v>0</v>
      </c>
      <c r="U9" s="50">
        <v>1</v>
      </c>
      <c r="V9" s="50">
        <v>2</v>
      </c>
      <c r="W9" s="50" t="s">
        <v>18</v>
      </c>
      <c r="X9" s="189"/>
    </row>
    <row r="10" spans="1:24" ht="15">
      <c r="A10" s="111" t="s">
        <v>64</v>
      </c>
      <c r="B10" s="112" t="s">
        <v>64</v>
      </c>
      <c r="C10" s="113" t="s">
        <v>64</v>
      </c>
      <c r="D10" s="120">
        <v>0</v>
      </c>
      <c r="E10" s="121">
        <v>41</v>
      </c>
      <c r="F10" s="121">
        <v>15486</v>
      </c>
      <c r="G10" s="121">
        <v>4990</v>
      </c>
      <c r="H10" s="121">
        <v>489</v>
      </c>
      <c r="I10" s="121">
        <v>17</v>
      </c>
      <c r="J10" s="122">
        <v>21023</v>
      </c>
      <c r="K10" s="120">
        <v>7</v>
      </c>
      <c r="L10" s="121">
        <v>33</v>
      </c>
      <c r="M10" s="121">
        <v>5726</v>
      </c>
      <c r="N10" s="121">
        <v>3817</v>
      </c>
      <c r="O10" s="121">
        <v>777</v>
      </c>
      <c r="P10" s="121">
        <v>76</v>
      </c>
      <c r="Q10" s="122">
        <v>10436</v>
      </c>
      <c r="R10" s="123">
        <f>SUM(K10,D10)</f>
        <v>7</v>
      </c>
      <c r="S10" s="121">
        <f aca="true" t="shared" si="0" ref="S10:X17">SUM(L10,E10)</f>
        <v>74</v>
      </c>
      <c r="T10" s="121">
        <f t="shared" si="0"/>
        <v>21212</v>
      </c>
      <c r="U10" s="121">
        <f t="shared" si="0"/>
        <v>8807</v>
      </c>
      <c r="V10" s="121">
        <f t="shared" si="0"/>
        <v>1266</v>
      </c>
      <c r="W10" s="121">
        <f t="shared" si="0"/>
        <v>93</v>
      </c>
      <c r="X10" s="124">
        <f t="shared" si="0"/>
        <v>31459</v>
      </c>
    </row>
    <row r="11" spans="1:24" ht="15">
      <c r="A11" s="111" t="s">
        <v>64</v>
      </c>
      <c r="B11" s="112" t="s">
        <v>64</v>
      </c>
      <c r="C11" s="113" t="s">
        <v>65</v>
      </c>
      <c r="D11" s="120">
        <v>0</v>
      </c>
      <c r="E11" s="121">
        <v>8</v>
      </c>
      <c r="F11" s="121">
        <v>5258</v>
      </c>
      <c r="G11" s="121">
        <v>1628</v>
      </c>
      <c r="H11" s="121">
        <v>164</v>
      </c>
      <c r="I11" s="121">
        <v>4</v>
      </c>
      <c r="J11" s="122">
        <v>7062</v>
      </c>
      <c r="K11" s="120">
        <v>8</v>
      </c>
      <c r="L11" s="121">
        <v>20</v>
      </c>
      <c r="M11" s="121">
        <v>3899</v>
      </c>
      <c r="N11" s="121">
        <v>2403</v>
      </c>
      <c r="O11" s="121">
        <v>462</v>
      </c>
      <c r="P11" s="121">
        <v>77</v>
      </c>
      <c r="Q11" s="122">
        <v>6869</v>
      </c>
      <c r="R11" s="123">
        <f aca="true" t="shared" si="1" ref="R11:R17">SUM(K11,D11)</f>
        <v>8</v>
      </c>
      <c r="S11" s="121">
        <f t="shared" si="0"/>
        <v>28</v>
      </c>
      <c r="T11" s="121">
        <f t="shared" si="0"/>
        <v>9157</v>
      </c>
      <c r="U11" s="121">
        <f t="shared" si="0"/>
        <v>4031</v>
      </c>
      <c r="V11" s="121">
        <f t="shared" si="0"/>
        <v>626</v>
      </c>
      <c r="W11" s="121">
        <f t="shared" si="0"/>
        <v>81</v>
      </c>
      <c r="X11" s="124">
        <f t="shared" si="0"/>
        <v>13931</v>
      </c>
    </row>
    <row r="12" spans="1:24" ht="15">
      <c r="A12" s="111" t="s">
        <v>64</v>
      </c>
      <c r="B12" s="112" t="s">
        <v>65</v>
      </c>
      <c r="C12" s="113" t="s">
        <v>64</v>
      </c>
      <c r="D12" s="120">
        <v>0</v>
      </c>
      <c r="E12" s="121">
        <v>57</v>
      </c>
      <c r="F12" s="121">
        <v>11789</v>
      </c>
      <c r="G12" s="121">
        <v>2276</v>
      </c>
      <c r="H12" s="121">
        <v>148</v>
      </c>
      <c r="I12" s="121">
        <v>3</v>
      </c>
      <c r="J12" s="122">
        <v>14273</v>
      </c>
      <c r="K12" s="120">
        <v>0</v>
      </c>
      <c r="L12" s="121">
        <v>20</v>
      </c>
      <c r="M12" s="121">
        <v>3123</v>
      </c>
      <c r="N12" s="121">
        <v>1269</v>
      </c>
      <c r="O12" s="121">
        <v>171</v>
      </c>
      <c r="P12" s="121">
        <v>5</v>
      </c>
      <c r="Q12" s="122">
        <v>4588</v>
      </c>
      <c r="R12" s="123">
        <f t="shared" si="1"/>
        <v>0</v>
      </c>
      <c r="S12" s="121">
        <f t="shared" si="0"/>
        <v>77</v>
      </c>
      <c r="T12" s="121">
        <f t="shared" si="0"/>
        <v>14912</v>
      </c>
      <c r="U12" s="121">
        <f t="shared" si="0"/>
        <v>3545</v>
      </c>
      <c r="V12" s="121">
        <f t="shared" si="0"/>
        <v>319</v>
      </c>
      <c r="W12" s="121">
        <f t="shared" si="0"/>
        <v>8</v>
      </c>
      <c r="X12" s="124">
        <f t="shared" si="0"/>
        <v>18861</v>
      </c>
    </row>
    <row r="13" spans="1:24" ht="15">
      <c r="A13" s="111" t="s">
        <v>65</v>
      </c>
      <c r="B13" s="112" t="s">
        <v>64</v>
      </c>
      <c r="C13" s="113" t="s">
        <v>64</v>
      </c>
      <c r="D13" s="120">
        <v>1</v>
      </c>
      <c r="E13" s="121">
        <v>42</v>
      </c>
      <c r="F13" s="121">
        <v>15115</v>
      </c>
      <c r="G13" s="121">
        <v>4792</v>
      </c>
      <c r="H13" s="121">
        <v>320</v>
      </c>
      <c r="I13" s="121">
        <v>13</v>
      </c>
      <c r="J13" s="122">
        <v>20283</v>
      </c>
      <c r="K13" s="120">
        <v>0</v>
      </c>
      <c r="L13" s="121">
        <v>8</v>
      </c>
      <c r="M13" s="121">
        <v>1489</v>
      </c>
      <c r="N13" s="121">
        <v>610</v>
      </c>
      <c r="O13" s="121">
        <v>66</v>
      </c>
      <c r="P13" s="121">
        <v>3</v>
      </c>
      <c r="Q13" s="122">
        <v>2176</v>
      </c>
      <c r="R13" s="123">
        <f t="shared" si="1"/>
        <v>1</v>
      </c>
      <c r="S13" s="121">
        <f t="shared" si="0"/>
        <v>50</v>
      </c>
      <c r="T13" s="121">
        <f t="shared" si="0"/>
        <v>16604</v>
      </c>
      <c r="U13" s="121">
        <f t="shared" si="0"/>
        <v>5402</v>
      </c>
      <c r="V13" s="121">
        <f t="shared" si="0"/>
        <v>386</v>
      </c>
      <c r="W13" s="121">
        <f t="shared" si="0"/>
        <v>16</v>
      </c>
      <c r="X13" s="124">
        <f t="shared" si="0"/>
        <v>22459</v>
      </c>
    </row>
    <row r="14" spans="1:24" ht="15">
      <c r="A14" s="111" t="s">
        <v>64</v>
      </c>
      <c r="B14" s="112" t="s">
        <v>65</v>
      </c>
      <c r="C14" s="113" t="s">
        <v>65</v>
      </c>
      <c r="D14" s="120">
        <v>1</v>
      </c>
      <c r="E14" s="121">
        <v>177</v>
      </c>
      <c r="F14" s="121">
        <v>17323</v>
      </c>
      <c r="G14" s="121">
        <v>1679</v>
      </c>
      <c r="H14" s="121">
        <v>82</v>
      </c>
      <c r="I14" s="121">
        <v>2</v>
      </c>
      <c r="J14" s="122">
        <v>19264</v>
      </c>
      <c r="K14" s="120">
        <v>2</v>
      </c>
      <c r="L14" s="121">
        <v>44</v>
      </c>
      <c r="M14" s="121">
        <v>4835</v>
      </c>
      <c r="N14" s="121">
        <v>1820</v>
      </c>
      <c r="O14" s="121">
        <v>194</v>
      </c>
      <c r="P14" s="121">
        <v>21</v>
      </c>
      <c r="Q14" s="122">
        <v>6916</v>
      </c>
      <c r="R14" s="123">
        <f t="shared" si="1"/>
        <v>3</v>
      </c>
      <c r="S14" s="121">
        <f t="shared" si="0"/>
        <v>221</v>
      </c>
      <c r="T14" s="121">
        <f t="shared" si="0"/>
        <v>22158</v>
      </c>
      <c r="U14" s="121">
        <f t="shared" si="0"/>
        <v>3499</v>
      </c>
      <c r="V14" s="121">
        <f t="shared" si="0"/>
        <v>276</v>
      </c>
      <c r="W14" s="121">
        <f t="shared" si="0"/>
        <v>23</v>
      </c>
      <c r="X14" s="124">
        <f t="shared" si="0"/>
        <v>26180</v>
      </c>
    </row>
    <row r="15" spans="1:24" ht="15">
      <c r="A15" s="111" t="s">
        <v>65</v>
      </c>
      <c r="B15" s="112" t="s">
        <v>64</v>
      </c>
      <c r="C15" s="113" t="s">
        <v>65</v>
      </c>
      <c r="D15" s="120">
        <v>0</v>
      </c>
      <c r="E15" s="121">
        <v>48</v>
      </c>
      <c r="F15" s="121">
        <v>15206</v>
      </c>
      <c r="G15" s="121">
        <v>3266</v>
      </c>
      <c r="H15" s="121">
        <v>149</v>
      </c>
      <c r="I15" s="121">
        <v>3</v>
      </c>
      <c r="J15" s="122">
        <v>18672</v>
      </c>
      <c r="K15" s="120">
        <v>1</v>
      </c>
      <c r="L15" s="121">
        <v>0</v>
      </c>
      <c r="M15" s="121">
        <v>1286</v>
      </c>
      <c r="N15" s="121">
        <v>543</v>
      </c>
      <c r="O15" s="121">
        <v>68</v>
      </c>
      <c r="P15" s="121">
        <v>3</v>
      </c>
      <c r="Q15" s="122">
        <v>1901</v>
      </c>
      <c r="R15" s="123">
        <f t="shared" si="1"/>
        <v>1</v>
      </c>
      <c r="S15" s="121">
        <f t="shared" si="0"/>
        <v>48</v>
      </c>
      <c r="T15" s="121">
        <f t="shared" si="0"/>
        <v>16492</v>
      </c>
      <c r="U15" s="121">
        <f t="shared" si="0"/>
        <v>3809</v>
      </c>
      <c r="V15" s="121">
        <f t="shared" si="0"/>
        <v>217</v>
      </c>
      <c r="W15" s="121">
        <f t="shared" si="0"/>
        <v>6</v>
      </c>
      <c r="X15" s="124">
        <f t="shared" si="0"/>
        <v>20573</v>
      </c>
    </row>
    <row r="16" spans="1:24" ht="15">
      <c r="A16" s="111" t="s">
        <v>65</v>
      </c>
      <c r="B16" s="112" t="s">
        <v>65</v>
      </c>
      <c r="C16" s="113" t="s">
        <v>64</v>
      </c>
      <c r="D16" s="120">
        <v>3</v>
      </c>
      <c r="E16" s="121">
        <v>265</v>
      </c>
      <c r="F16" s="121">
        <v>33020</v>
      </c>
      <c r="G16" s="121">
        <v>5118</v>
      </c>
      <c r="H16" s="121">
        <v>209</v>
      </c>
      <c r="I16" s="121">
        <v>6</v>
      </c>
      <c r="J16" s="122">
        <v>38621</v>
      </c>
      <c r="K16" s="120">
        <v>0</v>
      </c>
      <c r="L16" s="121">
        <v>20</v>
      </c>
      <c r="M16" s="121">
        <v>1987</v>
      </c>
      <c r="N16" s="121">
        <v>492</v>
      </c>
      <c r="O16" s="121">
        <v>33</v>
      </c>
      <c r="P16" s="121">
        <v>2</v>
      </c>
      <c r="Q16" s="122">
        <v>2534</v>
      </c>
      <c r="R16" s="123">
        <f t="shared" si="1"/>
        <v>3</v>
      </c>
      <c r="S16" s="121">
        <f t="shared" si="0"/>
        <v>285</v>
      </c>
      <c r="T16" s="121">
        <f t="shared" si="0"/>
        <v>35007</v>
      </c>
      <c r="U16" s="121">
        <f t="shared" si="0"/>
        <v>5610</v>
      </c>
      <c r="V16" s="121">
        <f t="shared" si="0"/>
        <v>242</v>
      </c>
      <c r="W16" s="121">
        <f t="shared" si="0"/>
        <v>8</v>
      </c>
      <c r="X16" s="124">
        <f t="shared" si="0"/>
        <v>41155</v>
      </c>
    </row>
    <row r="17" spans="1:24" ht="15">
      <c r="A17" s="111" t="s">
        <v>65</v>
      </c>
      <c r="B17" s="112" t="s">
        <v>65</v>
      </c>
      <c r="C17" s="113" t="s">
        <v>65</v>
      </c>
      <c r="D17" s="120">
        <v>42</v>
      </c>
      <c r="E17" s="121">
        <v>3436</v>
      </c>
      <c r="F17" s="121">
        <v>229961</v>
      </c>
      <c r="G17" s="121">
        <v>10596</v>
      </c>
      <c r="H17" s="121">
        <v>187</v>
      </c>
      <c r="I17" s="121">
        <v>1</v>
      </c>
      <c r="J17" s="122">
        <v>244223</v>
      </c>
      <c r="K17" s="120">
        <v>0</v>
      </c>
      <c r="L17" s="121">
        <v>113</v>
      </c>
      <c r="M17" s="121">
        <v>4696</v>
      </c>
      <c r="N17" s="121">
        <v>868</v>
      </c>
      <c r="O17" s="121">
        <v>66</v>
      </c>
      <c r="P17" s="121">
        <v>2</v>
      </c>
      <c r="Q17" s="122">
        <v>5745</v>
      </c>
      <c r="R17" s="123">
        <f t="shared" si="1"/>
        <v>42</v>
      </c>
      <c r="S17" s="121">
        <f t="shared" si="0"/>
        <v>3549</v>
      </c>
      <c r="T17" s="121">
        <f t="shared" si="0"/>
        <v>234657</v>
      </c>
      <c r="U17" s="121">
        <f t="shared" si="0"/>
        <v>11464</v>
      </c>
      <c r="V17" s="121">
        <f t="shared" si="0"/>
        <v>253</v>
      </c>
      <c r="W17" s="121">
        <f t="shared" si="0"/>
        <v>3</v>
      </c>
      <c r="X17" s="124">
        <f t="shared" si="0"/>
        <v>249968</v>
      </c>
    </row>
    <row r="18" spans="1:24" s="28" customFormat="1" ht="15">
      <c r="A18" s="110"/>
      <c r="B18" s="110"/>
      <c r="C18" s="110" t="s">
        <v>0</v>
      </c>
      <c r="D18" s="125">
        <f>SUM(D10:D17)</f>
        <v>47</v>
      </c>
      <c r="E18" s="126">
        <f aca="true" t="shared" si="2" ref="E18:X18">SUM(E10:E17)</f>
        <v>4074</v>
      </c>
      <c r="F18" s="126">
        <f t="shared" si="2"/>
        <v>343158</v>
      </c>
      <c r="G18" s="126">
        <f t="shared" si="2"/>
        <v>34345</v>
      </c>
      <c r="H18" s="126">
        <f t="shared" si="2"/>
        <v>1748</v>
      </c>
      <c r="I18" s="126">
        <f t="shared" si="2"/>
        <v>49</v>
      </c>
      <c r="J18" s="127">
        <f t="shared" si="2"/>
        <v>383421</v>
      </c>
      <c r="K18" s="125">
        <f t="shared" si="2"/>
        <v>18</v>
      </c>
      <c r="L18" s="126">
        <f t="shared" si="2"/>
        <v>258</v>
      </c>
      <c r="M18" s="126">
        <f t="shared" si="2"/>
        <v>27041</v>
      </c>
      <c r="N18" s="126">
        <f t="shared" si="2"/>
        <v>11822</v>
      </c>
      <c r="O18" s="126">
        <f t="shared" si="2"/>
        <v>1837</v>
      </c>
      <c r="P18" s="126">
        <f t="shared" si="2"/>
        <v>189</v>
      </c>
      <c r="Q18" s="127">
        <f t="shared" si="2"/>
        <v>41165</v>
      </c>
      <c r="R18" s="128">
        <f t="shared" si="2"/>
        <v>65</v>
      </c>
      <c r="S18" s="126">
        <f t="shared" si="2"/>
        <v>4332</v>
      </c>
      <c r="T18" s="126">
        <f t="shared" si="2"/>
        <v>370199</v>
      </c>
      <c r="U18" s="126">
        <f t="shared" si="2"/>
        <v>46167</v>
      </c>
      <c r="V18" s="126">
        <f t="shared" si="2"/>
        <v>3585</v>
      </c>
      <c r="W18" s="126">
        <f t="shared" si="2"/>
        <v>238</v>
      </c>
      <c r="X18" s="129">
        <f t="shared" si="2"/>
        <v>424586</v>
      </c>
    </row>
    <row r="21" spans="1:24" ht="15">
      <c r="A21" s="203" t="s">
        <v>22</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spans="1:24" s="193" customFormat="1" ht="15">
      <c r="A22" s="207" t="s">
        <v>98</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5">
      <c r="A24" s="224" t="s">
        <v>88</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row>
    <row r="25" ht="6.75" customHeight="1" thickBot="1"/>
    <row r="26" spans="1:24" ht="15.75" thickTop="1">
      <c r="A26" s="222" t="s">
        <v>51</v>
      </c>
      <c r="B26" s="222"/>
      <c r="C26" s="222"/>
      <c r="D26" s="225" t="s">
        <v>45</v>
      </c>
      <c r="E26" s="226"/>
      <c r="F26" s="226"/>
      <c r="G26" s="226"/>
      <c r="H26" s="226"/>
      <c r="I26" s="226"/>
      <c r="J26" s="227"/>
      <c r="K26" s="225" t="s">
        <v>44</v>
      </c>
      <c r="L26" s="226"/>
      <c r="M26" s="226"/>
      <c r="N26" s="226"/>
      <c r="O26" s="226"/>
      <c r="P26" s="226"/>
      <c r="Q26" s="227"/>
      <c r="R26" s="225" t="s">
        <v>0</v>
      </c>
      <c r="S26" s="226"/>
      <c r="T26" s="226"/>
      <c r="U26" s="226"/>
      <c r="V26" s="226"/>
      <c r="W26" s="226"/>
      <c r="X26" s="226"/>
    </row>
    <row r="27" spans="1:24" ht="45">
      <c r="A27" s="84" t="s">
        <v>42</v>
      </c>
      <c r="B27" s="48" t="s">
        <v>66</v>
      </c>
      <c r="C27" s="101" t="s">
        <v>41</v>
      </c>
      <c r="D27" s="220" t="s">
        <v>48</v>
      </c>
      <c r="E27" s="216"/>
      <c r="F27" s="76" t="s">
        <v>47</v>
      </c>
      <c r="G27" s="217" t="s">
        <v>46</v>
      </c>
      <c r="H27" s="215"/>
      <c r="I27" s="216"/>
      <c r="J27" s="114" t="s">
        <v>0</v>
      </c>
      <c r="K27" s="220" t="s">
        <v>48</v>
      </c>
      <c r="L27" s="216"/>
      <c r="M27" s="76" t="s">
        <v>47</v>
      </c>
      <c r="N27" s="217" t="s">
        <v>46</v>
      </c>
      <c r="O27" s="215"/>
      <c r="P27" s="216"/>
      <c r="Q27" s="114" t="s">
        <v>0</v>
      </c>
      <c r="R27" s="215" t="s">
        <v>48</v>
      </c>
      <c r="S27" s="216"/>
      <c r="T27" s="51" t="s">
        <v>47</v>
      </c>
      <c r="U27" s="217" t="s">
        <v>46</v>
      </c>
      <c r="V27" s="215"/>
      <c r="W27" s="216"/>
      <c r="X27" s="87" t="s">
        <v>0</v>
      </c>
    </row>
    <row r="28" spans="1:24" ht="30">
      <c r="A28" s="100"/>
      <c r="B28" s="49"/>
      <c r="C28" s="63" t="s">
        <v>52</v>
      </c>
      <c r="D28" s="80" t="s">
        <v>53</v>
      </c>
      <c r="E28" s="50">
        <v>1</v>
      </c>
      <c r="F28" s="50">
        <v>0</v>
      </c>
      <c r="G28" s="50">
        <v>1</v>
      </c>
      <c r="H28" s="50">
        <v>2</v>
      </c>
      <c r="I28" s="50" t="s">
        <v>18</v>
      </c>
      <c r="J28" s="88"/>
      <c r="K28" s="80" t="s">
        <v>53</v>
      </c>
      <c r="L28" s="50">
        <v>1</v>
      </c>
      <c r="M28" s="50">
        <v>0</v>
      </c>
      <c r="N28" s="50">
        <v>1</v>
      </c>
      <c r="O28" s="50">
        <v>2</v>
      </c>
      <c r="P28" s="50" t="s">
        <v>18</v>
      </c>
      <c r="Q28" s="88"/>
      <c r="R28" s="78" t="s">
        <v>53</v>
      </c>
      <c r="S28" s="50">
        <v>1</v>
      </c>
      <c r="T28" s="50">
        <v>0</v>
      </c>
      <c r="U28" s="50">
        <v>1</v>
      </c>
      <c r="V28" s="50">
        <v>2</v>
      </c>
      <c r="W28" s="50" t="s">
        <v>18</v>
      </c>
      <c r="X28" s="75"/>
    </row>
    <row r="29" spans="1:24" ht="15">
      <c r="A29" s="111" t="s">
        <v>64</v>
      </c>
      <c r="B29" s="112" t="s">
        <v>64</v>
      </c>
      <c r="C29" s="113" t="s">
        <v>64</v>
      </c>
      <c r="D29" s="147">
        <f aca="true" t="shared" si="3" ref="D29:J29">+D10/$J10*100</f>
        <v>0</v>
      </c>
      <c r="E29" s="148">
        <f t="shared" si="3"/>
        <v>0.19502449697949864</v>
      </c>
      <c r="F29" s="148">
        <f t="shared" si="3"/>
        <v>73.66217951767112</v>
      </c>
      <c r="G29" s="148">
        <f t="shared" si="3"/>
        <v>23.73590829091947</v>
      </c>
      <c r="H29" s="148">
        <f t="shared" si="3"/>
        <v>2.3260238786091425</v>
      </c>
      <c r="I29" s="148">
        <f t="shared" si="3"/>
        <v>0.08086381582076772</v>
      </c>
      <c r="J29" s="149">
        <f t="shared" si="3"/>
        <v>100</v>
      </c>
      <c r="K29" s="147">
        <f aca="true" t="shared" si="4" ref="K29:Q29">K10/$Q10*100</f>
        <v>0.06707550785741663</v>
      </c>
      <c r="L29" s="148">
        <f t="shared" si="4"/>
        <v>0.3162131084706784</v>
      </c>
      <c r="M29" s="148">
        <f t="shared" si="4"/>
        <v>54.86776542736681</v>
      </c>
      <c r="N29" s="148">
        <f t="shared" si="4"/>
        <v>36.57531621310847</v>
      </c>
      <c r="O29" s="148">
        <f t="shared" si="4"/>
        <v>7.445381372173246</v>
      </c>
      <c r="P29" s="148">
        <f t="shared" si="4"/>
        <v>0.7282483710233806</v>
      </c>
      <c r="Q29" s="149">
        <f t="shared" si="4"/>
        <v>100</v>
      </c>
      <c r="R29" s="150">
        <f aca="true" t="shared" si="5" ref="R29:X29">R10/$X10*100</f>
        <v>0.02225118408086716</v>
      </c>
      <c r="S29" s="148">
        <f t="shared" si="5"/>
        <v>0.2352268031405957</v>
      </c>
      <c r="T29" s="148">
        <f t="shared" si="5"/>
        <v>67.42744524619346</v>
      </c>
      <c r="U29" s="148">
        <f t="shared" si="5"/>
        <v>27.99516831431387</v>
      </c>
      <c r="V29" s="148">
        <f t="shared" si="5"/>
        <v>4.024285578053975</v>
      </c>
      <c r="W29" s="148">
        <f t="shared" si="5"/>
        <v>0.29562287421723515</v>
      </c>
      <c r="X29" s="151">
        <f t="shared" si="5"/>
        <v>100</v>
      </c>
    </row>
    <row r="30" spans="1:24" ht="15">
      <c r="A30" s="111" t="s">
        <v>64</v>
      </c>
      <c r="B30" s="112" t="s">
        <v>64</v>
      </c>
      <c r="C30" s="113" t="s">
        <v>65</v>
      </c>
      <c r="D30" s="147">
        <f aca="true" t="shared" si="6" ref="D30:J30">+D11/$J11*100</f>
        <v>0</v>
      </c>
      <c r="E30" s="148">
        <f t="shared" si="6"/>
        <v>0.11328235627301048</v>
      </c>
      <c r="F30" s="148">
        <f t="shared" si="6"/>
        <v>74.45482866043614</v>
      </c>
      <c r="G30" s="148">
        <f t="shared" si="6"/>
        <v>23.05295950155763</v>
      </c>
      <c r="H30" s="148">
        <f t="shared" si="6"/>
        <v>2.322288303596715</v>
      </c>
      <c r="I30" s="148">
        <f t="shared" si="6"/>
        <v>0.05664117813650524</v>
      </c>
      <c r="J30" s="149">
        <f t="shared" si="6"/>
        <v>100</v>
      </c>
      <c r="K30" s="147">
        <f aca="true" t="shared" si="7" ref="K30:Q30">K11/$Q11*100</f>
        <v>0.1164652787887611</v>
      </c>
      <c r="L30" s="148">
        <f t="shared" si="7"/>
        <v>0.29116319697190274</v>
      </c>
      <c r="M30" s="148">
        <f t="shared" si="7"/>
        <v>56.76226524967244</v>
      </c>
      <c r="N30" s="148">
        <f t="shared" si="7"/>
        <v>34.98325811617411</v>
      </c>
      <c r="O30" s="148">
        <f t="shared" si="7"/>
        <v>6.725869850050954</v>
      </c>
      <c r="P30" s="148">
        <f t="shared" si="7"/>
        <v>1.1209783083418257</v>
      </c>
      <c r="Q30" s="149">
        <f t="shared" si="7"/>
        <v>100</v>
      </c>
      <c r="R30" s="150">
        <f aca="true" t="shared" si="8" ref="R30:X30">R11/$X11*100</f>
        <v>0.05742588471753643</v>
      </c>
      <c r="S30" s="148">
        <f t="shared" si="8"/>
        <v>0.20099059651137752</v>
      </c>
      <c r="T30" s="148">
        <f t="shared" si="8"/>
        <v>65.73110329481014</v>
      </c>
      <c r="U30" s="148">
        <f t="shared" si="8"/>
        <v>28.93546766204867</v>
      </c>
      <c r="V30" s="148">
        <f t="shared" si="8"/>
        <v>4.493575479147226</v>
      </c>
      <c r="W30" s="148">
        <f t="shared" si="8"/>
        <v>0.5814370827650563</v>
      </c>
      <c r="X30" s="151">
        <f t="shared" si="8"/>
        <v>100</v>
      </c>
    </row>
    <row r="31" spans="1:24" ht="15">
      <c r="A31" s="111" t="s">
        <v>64</v>
      </c>
      <c r="B31" s="112" t="s">
        <v>65</v>
      </c>
      <c r="C31" s="113" t="s">
        <v>64</v>
      </c>
      <c r="D31" s="147">
        <f aca="true" t="shared" si="9" ref="D31:J31">+D12/$J12*100</f>
        <v>0</v>
      </c>
      <c r="E31" s="148">
        <f t="shared" si="9"/>
        <v>0.3993554263294332</v>
      </c>
      <c r="F31" s="148">
        <f t="shared" si="9"/>
        <v>82.59651089469628</v>
      </c>
      <c r="G31" s="148">
        <f t="shared" si="9"/>
        <v>15.946192110978771</v>
      </c>
      <c r="H31" s="148">
        <f t="shared" si="9"/>
        <v>1.0369228613465984</v>
      </c>
      <c r="I31" s="148">
        <f t="shared" si="9"/>
        <v>0.021018706648917536</v>
      </c>
      <c r="J31" s="149">
        <f t="shared" si="9"/>
        <v>100</v>
      </c>
      <c r="K31" s="147">
        <f aca="true" t="shared" si="10" ref="K31:Q31">K12/$Q12*100</f>
        <v>0</v>
      </c>
      <c r="L31" s="148">
        <f t="shared" si="10"/>
        <v>0.4359197907585004</v>
      </c>
      <c r="M31" s="148">
        <f t="shared" si="10"/>
        <v>68.06887532693985</v>
      </c>
      <c r="N31" s="148">
        <f t="shared" si="10"/>
        <v>27.65911072362685</v>
      </c>
      <c r="O31" s="148">
        <f t="shared" si="10"/>
        <v>3.727114210985179</v>
      </c>
      <c r="P31" s="148">
        <f t="shared" si="10"/>
        <v>0.1089799476896251</v>
      </c>
      <c r="Q31" s="149">
        <f t="shared" si="10"/>
        <v>100</v>
      </c>
      <c r="R31" s="150">
        <f aca="true" t="shared" si="11" ref="R31:X31">R12/$X12*100</f>
        <v>0</v>
      </c>
      <c r="S31" s="148">
        <f t="shared" si="11"/>
        <v>0.4082498276867611</v>
      </c>
      <c r="T31" s="148">
        <f t="shared" si="11"/>
        <v>79.06261598006469</v>
      </c>
      <c r="U31" s="148">
        <f t="shared" si="11"/>
        <v>18.795397911033348</v>
      </c>
      <c r="V31" s="148">
        <f t="shared" si="11"/>
        <v>1.6913207147022955</v>
      </c>
      <c r="W31" s="148">
        <f t="shared" si="11"/>
        <v>0.04241556651291024</v>
      </c>
      <c r="X31" s="151">
        <f t="shared" si="11"/>
        <v>100</v>
      </c>
    </row>
    <row r="32" spans="1:24" ht="15">
      <c r="A32" s="111" t="s">
        <v>65</v>
      </c>
      <c r="B32" s="112" t="s">
        <v>64</v>
      </c>
      <c r="C32" s="113" t="s">
        <v>64</v>
      </c>
      <c r="D32" s="147">
        <f aca="true" t="shared" si="12" ref="D32:J32">+D13/$J13*100</f>
        <v>0.004930237144406646</v>
      </c>
      <c r="E32" s="148">
        <f t="shared" si="12"/>
        <v>0.20706996006507913</v>
      </c>
      <c r="F32" s="148">
        <f t="shared" si="12"/>
        <v>74.52053443770646</v>
      </c>
      <c r="G32" s="148">
        <f t="shared" si="12"/>
        <v>23.62569639599665</v>
      </c>
      <c r="H32" s="148">
        <f t="shared" si="12"/>
        <v>1.5776758862101268</v>
      </c>
      <c r="I32" s="148">
        <f t="shared" si="12"/>
        <v>0.06409308287728639</v>
      </c>
      <c r="J32" s="149">
        <f t="shared" si="12"/>
        <v>100</v>
      </c>
      <c r="K32" s="147">
        <f aca="true" t="shared" si="13" ref="K32:Q32">K13/$Q13*100</f>
        <v>0</v>
      </c>
      <c r="L32" s="148">
        <f t="shared" si="13"/>
        <v>0.3676470588235294</v>
      </c>
      <c r="M32" s="148">
        <f t="shared" si="13"/>
        <v>68.42830882352942</v>
      </c>
      <c r="N32" s="148">
        <f t="shared" si="13"/>
        <v>28.03308823529412</v>
      </c>
      <c r="O32" s="148">
        <f t="shared" si="13"/>
        <v>3.0330882352941178</v>
      </c>
      <c r="P32" s="148">
        <f t="shared" si="13"/>
        <v>0.13786764705882354</v>
      </c>
      <c r="Q32" s="149">
        <f t="shared" si="13"/>
        <v>100</v>
      </c>
      <c r="R32" s="150">
        <f aca="true" t="shared" si="14" ref="R32:X32">R13/$X13*100</f>
        <v>0.00445255799456788</v>
      </c>
      <c r="S32" s="148">
        <f t="shared" si="14"/>
        <v>0.22262789972839397</v>
      </c>
      <c r="T32" s="148">
        <f t="shared" si="14"/>
        <v>73.93027294180506</v>
      </c>
      <c r="U32" s="148">
        <f t="shared" si="14"/>
        <v>24.052718286655683</v>
      </c>
      <c r="V32" s="148">
        <f t="shared" si="14"/>
        <v>1.7186873859032015</v>
      </c>
      <c r="W32" s="148">
        <f t="shared" si="14"/>
        <v>0.07124092791308607</v>
      </c>
      <c r="X32" s="151">
        <f t="shared" si="14"/>
        <v>100</v>
      </c>
    </row>
    <row r="33" spans="1:24" ht="15">
      <c r="A33" s="111" t="s">
        <v>64</v>
      </c>
      <c r="B33" s="112" t="s">
        <v>65</v>
      </c>
      <c r="C33" s="113" t="s">
        <v>65</v>
      </c>
      <c r="D33" s="147">
        <f aca="true" t="shared" si="15" ref="D33:J33">+D14/$J14*100</f>
        <v>0.005191029900332226</v>
      </c>
      <c r="E33" s="148">
        <f t="shared" si="15"/>
        <v>0.9188122923588039</v>
      </c>
      <c r="F33" s="148">
        <f t="shared" si="15"/>
        <v>89.92421096345515</v>
      </c>
      <c r="G33" s="148">
        <f t="shared" si="15"/>
        <v>8.715739202657808</v>
      </c>
      <c r="H33" s="148">
        <f t="shared" si="15"/>
        <v>0.42566445182724255</v>
      </c>
      <c r="I33" s="148">
        <f t="shared" si="15"/>
        <v>0.010382059800664452</v>
      </c>
      <c r="J33" s="149">
        <f t="shared" si="15"/>
        <v>100</v>
      </c>
      <c r="K33" s="147">
        <f aca="true" t="shared" si="16" ref="K33:Q33">K14/$Q14*100</f>
        <v>0.028918449971081547</v>
      </c>
      <c r="L33" s="148">
        <f t="shared" si="16"/>
        <v>0.6362058993637941</v>
      </c>
      <c r="M33" s="148">
        <f t="shared" si="16"/>
        <v>69.91035280508964</v>
      </c>
      <c r="N33" s="148">
        <f t="shared" si="16"/>
        <v>26.31578947368421</v>
      </c>
      <c r="O33" s="148">
        <f t="shared" si="16"/>
        <v>2.8050896471949103</v>
      </c>
      <c r="P33" s="148">
        <f t="shared" si="16"/>
        <v>0.30364372469635625</v>
      </c>
      <c r="Q33" s="149">
        <f t="shared" si="16"/>
        <v>100</v>
      </c>
      <c r="R33" s="150">
        <f aca="true" t="shared" si="17" ref="R33:X33">R14/$X14*100</f>
        <v>0.01145912910618793</v>
      </c>
      <c r="S33" s="148">
        <f t="shared" si="17"/>
        <v>0.8441558441558441</v>
      </c>
      <c r="T33" s="148">
        <f t="shared" si="17"/>
        <v>84.63712757830405</v>
      </c>
      <c r="U33" s="148">
        <f t="shared" si="17"/>
        <v>13.365164247517189</v>
      </c>
      <c r="V33" s="148">
        <f t="shared" si="17"/>
        <v>1.0542398777692896</v>
      </c>
      <c r="W33" s="148">
        <f t="shared" si="17"/>
        <v>0.08785332314744079</v>
      </c>
      <c r="X33" s="151">
        <f t="shared" si="17"/>
        <v>100</v>
      </c>
    </row>
    <row r="34" spans="1:24" ht="15">
      <c r="A34" s="111" t="s">
        <v>65</v>
      </c>
      <c r="B34" s="112" t="s">
        <v>64</v>
      </c>
      <c r="C34" s="113" t="s">
        <v>65</v>
      </c>
      <c r="D34" s="147">
        <f aca="true" t="shared" si="18" ref="D34:J34">+D15/$J15*100</f>
        <v>0</v>
      </c>
      <c r="E34" s="148">
        <f t="shared" si="18"/>
        <v>0.2570694087403599</v>
      </c>
      <c r="F34" s="148">
        <f t="shared" si="18"/>
        <v>81.43744644387317</v>
      </c>
      <c r="G34" s="148">
        <f t="shared" si="18"/>
        <v>17.491431019708656</v>
      </c>
      <c r="H34" s="148">
        <f t="shared" si="18"/>
        <v>0.7979862896315338</v>
      </c>
      <c r="I34" s="148">
        <f t="shared" si="18"/>
        <v>0.016066838046272493</v>
      </c>
      <c r="J34" s="149">
        <f t="shared" si="18"/>
        <v>100</v>
      </c>
      <c r="K34" s="147">
        <f aca="true" t="shared" si="19" ref="K34:Q34">K15/$Q15*100</f>
        <v>0.052603892688058915</v>
      </c>
      <c r="L34" s="148">
        <f t="shared" si="19"/>
        <v>0</v>
      </c>
      <c r="M34" s="148">
        <f t="shared" si="19"/>
        <v>67.64860599684377</v>
      </c>
      <c r="N34" s="148">
        <f t="shared" si="19"/>
        <v>28.56391372961599</v>
      </c>
      <c r="O34" s="148">
        <f t="shared" si="19"/>
        <v>3.577064702788006</v>
      </c>
      <c r="P34" s="148">
        <f t="shared" si="19"/>
        <v>0.15781167806417673</v>
      </c>
      <c r="Q34" s="149">
        <f t="shared" si="19"/>
        <v>100</v>
      </c>
      <c r="R34" s="150">
        <f aca="true" t="shared" si="20" ref="R34:X34">R15/$X15*100</f>
        <v>0.00486073980459826</v>
      </c>
      <c r="S34" s="148">
        <f t="shared" si="20"/>
        <v>0.23331551062071645</v>
      </c>
      <c r="T34" s="148">
        <f t="shared" si="20"/>
        <v>80.1633208574345</v>
      </c>
      <c r="U34" s="148">
        <f t="shared" si="20"/>
        <v>18.51455791571477</v>
      </c>
      <c r="V34" s="148">
        <f t="shared" si="20"/>
        <v>1.0547805375978225</v>
      </c>
      <c r="W34" s="148">
        <f t="shared" si="20"/>
        <v>0.029164438827589557</v>
      </c>
      <c r="X34" s="151">
        <f t="shared" si="20"/>
        <v>100</v>
      </c>
    </row>
    <row r="35" spans="1:24" ht="15">
      <c r="A35" s="111" t="s">
        <v>65</v>
      </c>
      <c r="B35" s="112" t="s">
        <v>65</v>
      </c>
      <c r="C35" s="113" t="s">
        <v>64</v>
      </c>
      <c r="D35" s="147">
        <f aca="true" t="shared" si="21" ref="D35:J35">+D16/$J16*100</f>
        <v>0.007767794723078118</v>
      </c>
      <c r="E35" s="148">
        <f t="shared" si="21"/>
        <v>0.6861552005385672</v>
      </c>
      <c r="F35" s="148">
        <f t="shared" si="21"/>
        <v>85.49752725201316</v>
      </c>
      <c r="G35" s="148">
        <f t="shared" si="21"/>
        <v>13.25185779757127</v>
      </c>
      <c r="H35" s="148">
        <f t="shared" si="21"/>
        <v>0.5411563657077756</v>
      </c>
      <c r="I35" s="148">
        <f t="shared" si="21"/>
        <v>0.015535589446156236</v>
      </c>
      <c r="J35" s="149">
        <f t="shared" si="21"/>
        <v>100</v>
      </c>
      <c r="K35" s="147">
        <f aca="true" t="shared" si="22" ref="K35:Q35">K16/$Q16*100</f>
        <v>0</v>
      </c>
      <c r="L35" s="148">
        <f t="shared" si="22"/>
        <v>0.7892659826361484</v>
      </c>
      <c r="M35" s="148">
        <f t="shared" si="22"/>
        <v>78.41357537490134</v>
      </c>
      <c r="N35" s="148">
        <f t="shared" si="22"/>
        <v>19.41594317284925</v>
      </c>
      <c r="O35" s="148">
        <f t="shared" si="22"/>
        <v>1.3022888713496448</v>
      </c>
      <c r="P35" s="148">
        <f t="shared" si="22"/>
        <v>0.07892659826361484</v>
      </c>
      <c r="Q35" s="149">
        <f t="shared" si="22"/>
        <v>100</v>
      </c>
      <c r="R35" s="150">
        <f aca="true" t="shared" si="23" ref="R35:X35">R16/$X16*100</f>
        <v>0.007289515247236058</v>
      </c>
      <c r="S35" s="148">
        <f t="shared" si="23"/>
        <v>0.6925039484874256</v>
      </c>
      <c r="T35" s="148">
        <f t="shared" si="23"/>
        <v>85.06135341999756</v>
      </c>
      <c r="U35" s="148">
        <f t="shared" si="23"/>
        <v>13.63139351233143</v>
      </c>
      <c r="V35" s="148">
        <f t="shared" si="23"/>
        <v>0.5880208966103754</v>
      </c>
      <c r="W35" s="148">
        <f t="shared" si="23"/>
        <v>0.019438707325962822</v>
      </c>
      <c r="X35" s="151">
        <f t="shared" si="23"/>
        <v>100</v>
      </c>
    </row>
    <row r="36" spans="1:24" ht="15">
      <c r="A36" s="111" t="s">
        <v>65</v>
      </c>
      <c r="B36" s="112" t="s">
        <v>65</v>
      </c>
      <c r="C36" s="113" t="s">
        <v>65</v>
      </c>
      <c r="D36" s="147">
        <f aca="true" t="shared" si="24" ref="D36:J36">+D17/$J17*100</f>
        <v>0.01719739746051764</v>
      </c>
      <c r="E36" s="148">
        <f t="shared" si="24"/>
        <v>1.4069108970080624</v>
      </c>
      <c r="F36" s="148">
        <f t="shared" si="24"/>
        <v>94.16025517662136</v>
      </c>
      <c r="G36" s="148">
        <f t="shared" si="24"/>
        <v>4.338657702182022</v>
      </c>
      <c r="H36" s="148">
        <f t="shared" si="24"/>
        <v>0.07656936488373331</v>
      </c>
      <c r="I36" s="148">
        <f t="shared" si="24"/>
        <v>0.0004094618442980391</v>
      </c>
      <c r="J36" s="149">
        <f t="shared" si="24"/>
        <v>100</v>
      </c>
      <c r="K36" s="147">
        <f aca="true" t="shared" si="25" ref="K36:Q36">K17/$Q17*100</f>
        <v>0</v>
      </c>
      <c r="L36" s="148">
        <f t="shared" si="25"/>
        <v>1.9669277632724107</v>
      </c>
      <c r="M36" s="148">
        <f t="shared" si="25"/>
        <v>81.74064403829416</v>
      </c>
      <c r="N36" s="148">
        <f t="shared" si="25"/>
        <v>15.108790252393387</v>
      </c>
      <c r="O36" s="148">
        <f t="shared" si="25"/>
        <v>1.1488250652741514</v>
      </c>
      <c r="P36" s="148">
        <f t="shared" si="25"/>
        <v>0.034812880765883375</v>
      </c>
      <c r="Q36" s="149">
        <f t="shared" si="25"/>
        <v>100</v>
      </c>
      <c r="R36" s="150">
        <f aca="true" t="shared" si="26" ref="R36:X36">R17/$X17*100</f>
        <v>0.016802150675286436</v>
      </c>
      <c r="S36" s="148">
        <f t="shared" si="26"/>
        <v>1.4197817320617039</v>
      </c>
      <c r="T36" s="148">
        <f t="shared" si="26"/>
        <v>93.87481597644498</v>
      </c>
      <c r="U36" s="148">
        <f t="shared" si="26"/>
        <v>4.586187031940089</v>
      </c>
      <c r="V36" s="148">
        <f t="shared" si="26"/>
        <v>0.10121295525827305</v>
      </c>
      <c r="W36" s="148">
        <f t="shared" si="26"/>
        <v>0.001200153619663317</v>
      </c>
      <c r="X36" s="151">
        <f t="shared" si="26"/>
        <v>100</v>
      </c>
    </row>
    <row r="37" spans="1:24" s="2" customFormat="1" ht="15">
      <c r="A37" s="109"/>
      <c r="B37" s="109"/>
      <c r="C37" s="110" t="s">
        <v>0</v>
      </c>
      <c r="D37" s="152">
        <f aca="true" t="shared" si="27" ref="D37:J37">+D18/$J18*100</f>
        <v>0.012258066198773673</v>
      </c>
      <c r="E37" s="153">
        <f t="shared" si="27"/>
        <v>1.0625396105064668</v>
      </c>
      <c r="F37" s="153">
        <f t="shared" si="27"/>
        <v>89.49901022635693</v>
      </c>
      <c r="G37" s="153">
        <f t="shared" si="27"/>
        <v>8.95751667227408</v>
      </c>
      <c r="H37" s="153">
        <f t="shared" si="27"/>
        <v>0.4558957386267315</v>
      </c>
      <c r="I37" s="153">
        <f t="shared" si="27"/>
        <v>0.012779686037019362</v>
      </c>
      <c r="J37" s="154">
        <f t="shared" si="27"/>
        <v>100</v>
      </c>
      <c r="K37" s="152">
        <f aca="true" t="shared" si="28" ref="K37:Q37">K18/$Q18*100</f>
        <v>0.04372646665856918</v>
      </c>
      <c r="L37" s="153">
        <f t="shared" si="28"/>
        <v>0.6267460221061582</v>
      </c>
      <c r="M37" s="153">
        <f t="shared" si="28"/>
        <v>65.68929916190939</v>
      </c>
      <c r="N37" s="153">
        <f t="shared" si="28"/>
        <v>28.718571602089156</v>
      </c>
      <c r="O37" s="153">
        <f t="shared" si="28"/>
        <v>4.462528847321754</v>
      </c>
      <c r="P37" s="153">
        <f t="shared" si="28"/>
        <v>0.45912789991497627</v>
      </c>
      <c r="Q37" s="154">
        <f t="shared" si="28"/>
        <v>100</v>
      </c>
      <c r="R37" s="155">
        <f aca="true" t="shared" si="29" ref="R37:X37">R18/$X18*100</f>
        <v>0.015309030443773464</v>
      </c>
      <c r="S37" s="153">
        <f t="shared" si="29"/>
        <v>1.0202879981911792</v>
      </c>
      <c r="T37" s="153">
        <f t="shared" si="29"/>
        <v>87.19058094237681</v>
      </c>
      <c r="U37" s="153">
        <f t="shared" si="29"/>
        <v>10.87341551534907</v>
      </c>
      <c r="V37" s="153">
        <f t="shared" si="29"/>
        <v>0.8443519098604289</v>
      </c>
      <c r="W37" s="153">
        <f t="shared" si="29"/>
        <v>0.05605460377873976</v>
      </c>
      <c r="X37" s="156">
        <f t="shared" si="29"/>
        <v>100</v>
      </c>
    </row>
    <row r="39" spans="1:24" ht="15">
      <c r="A39" s="179"/>
      <c r="X39"/>
    </row>
    <row r="40" ht="15">
      <c r="X40"/>
    </row>
    <row r="41" ht="15">
      <c r="X41"/>
    </row>
    <row r="42" ht="15">
      <c r="X42"/>
    </row>
  </sheetData>
  <sheetProtection/>
  <mergeCells count="26">
    <mergeCell ref="A2:X2"/>
    <mergeCell ref="A5:X5"/>
    <mergeCell ref="A21:X21"/>
    <mergeCell ref="A24:X24"/>
    <mergeCell ref="A7:C7"/>
    <mergeCell ref="R7:X7"/>
    <mergeCell ref="R8:S8"/>
    <mergeCell ref="U8:W8"/>
    <mergeCell ref="D7:J7"/>
    <mergeCell ref="N8:P8"/>
    <mergeCell ref="K7:Q7"/>
    <mergeCell ref="D26:J26"/>
    <mergeCell ref="K26:Q26"/>
    <mergeCell ref="G8:I8"/>
    <mergeCell ref="A22:X22"/>
    <mergeCell ref="A26:C26"/>
    <mergeCell ref="A3:X3"/>
    <mergeCell ref="R26:X26"/>
    <mergeCell ref="D27:E27"/>
    <mergeCell ref="K27:L27"/>
    <mergeCell ref="N27:P27"/>
    <mergeCell ref="R27:S27"/>
    <mergeCell ref="U27:W27"/>
    <mergeCell ref="G27:I27"/>
    <mergeCell ref="D8:E8"/>
    <mergeCell ref="K8:L8"/>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2018-06-25T14:25:37Z</cp:lastPrinted>
  <dcterms:created xsi:type="dcterms:W3CDTF">2012-06-27T12:37:12Z</dcterms:created>
  <dcterms:modified xsi:type="dcterms:W3CDTF">2020-03-06T08:49:42Z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