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3040" windowHeight="8685" tabRatio="862" activeTab="0"/>
  </bookViews>
  <sheets>
    <sheet name="INHOUD" sheetId="1" r:id="rId1"/>
    <sheet name="TOELICHTING" sheetId="2" r:id="rId2"/>
    <sheet name="1_SES_SO" sheetId="3" r:id="rId3"/>
    <sheet name="2_SES_DBSO" sheetId="4" r:id="rId4"/>
    <sheet name="3_SES_evolutie" sheetId="5" r:id="rId5"/>
    <sheet name="4_SES_SO_detail" sheetId="6" r:id="rId6"/>
    <sheet name="5_SES_DBSO_detail" sheetId="7" r:id="rId7"/>
    <sheet name="6_SES_SO_SV_geslacht" sheetId="8" r:id="rId8"/>
    <sheet name="7_SES_SO_SV_Belg_NBelg" sheetId="9" r:id="rId9"/>
    <sheet name="8_SES_SO_ZBL_geslacht" sheetId="10" r:id="rId10"/>
    <sheet name="9_SES_SO_ZBL_Belg_NBelg" sheetId="11" r:id="rId11"/>
  </sheets>
  <definedNames>
    <definedName name="_xlnm.Print_Area" localSheetId="6">'5_SES_DBSO_detail'!$A$1:$T$52</definedName>
    <definedName name="_xlnm.Print_Area" localSheetId="8">'7_SES_SO_SV_Belg_NBelg'!$A$1:$X$37</definedName>
  </definedNames>
  <calcPr fullCalcOnLoad="1"/>
</workbook>
</file>

<file path=xl/sharedStrings.xml><?xml version="1.0" encoding="utf-8"?>
<sst xmlns="http://schemas.openxmlformats.org/spreadsheetml/2006/main" count="813" uniqueCount="101">
  <si>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</si>
  <si>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</si>
  <si>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</si>
  <si>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</si>
  <si>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</si>
  <si>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</si>
  <si>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</si>
  <si>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</si>
  <si>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</si>
  <si>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</si>
  <si>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</si>
  <si>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</si>
  <si>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Limburg</t>
  </si>
  <si>
    <t>ALGEMEEN TOTAAL</t>
  </si>
  <si>
    <t>Algemeen totaal</t>
  </si>
  <si>
    <t>Opleidingsniveau moeder</t>
  </si>
  <si>
    <t>Schooltoelage</t>
  </si>
  <si>
    <t>&gt;2</t>
  </si>
  <si>
    <t>Zittenblijver</t>
  </si>
  <si>
    <t>Geen zittenblijver</t>
  </si>
  <si>
    <t xml:space="preserve">  2008-2009</t>
  </si>
  <si>
    <t xml:space="preserve">  2009-2010</t>
  </si>
  <si>
    <t xml:space="preserve">  2010-2011</t>
  </si>
  <si>
    <t>Voltijds gewoon secundair onderwijs</t>
  </si>
  <si>
    <t>Deeltijds beroepssecundair onderwijs</t>
  </si>
  <si>
    <t>VOLTIJDS GEWOON SECUNDAIR ONDERWIJS</t>
  </si>
  <si>
    <t>DEELTIJDS BEROEPSSECUNDAIR ONDERWIJS</t>
  </si>
  <si>
    <t>Gezinstaal</t>
  </si>
  <si>
    <t>Geen lager onderwijs</t>
  </si>
  <si>
    <t>Lager onderwijs</t>
  </si>
  <si>
    <t>Lager secundair onderwijs</t>
  </si>
  <si>
    <t>Hoger onderwijs</t>
  </si>
  <si>
    <t>Voltijds gewoon secundair onderwijs:</t>
  </si>
  <si>
    <t>Onbekend</t>
  </si>
  <si>
    <t>Tikt aan</t>
  </si>
  <si>
    <t>Tikt niet aan</t>
  </si>
  <si>
    <t>Hoger secundair onderwijs</t>
  </si>
  <si>
    <t>Totaal Tikt aan</t>
  </si>
  <si>
    <t>Totaal Tikt niet aan</t>
  </si>
  <si>
    <t>Aantikken Schooltoelage</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</si>
  <si>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</si>
  <si>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</si>
  <si>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</si>
  <si>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</si>
  <si>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</si>
  <si>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</si>
  <si>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</si>
  <si>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</si>
  <si>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</si>
  <si>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</si>
  <si>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</si>
  <si>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&lt;1</t>
  </si>
  <si>
    <t>voltijds gewoon secundair onderwijs</t>
  </si>
  <si>
    <t>deeltijds beroepssecundair onderwijs</t>
  </si>
  <si>
    <t>1_SES_SO</t>
  </si>
  <si>
    <t>2_SES_DBSO</t>
  </si>
  <si>
    <t>3_SES_evolutie</t>
  </si>
  <si>
    <t>Zittenblijven voor alle mogelijke combinaties van aantikken op drie leerlingenkenmerken (aantallen en procentueel) - naar geslacht</t>
  </si>
  <si>
    <t>Schoolse vorderingen voor alle mogelijke combinaties van aantikken op drie leerlingenkenmerkenen (aantallen en procentueel) - naar Belg/niet-Belg</t>
  </si>
  <si>
    <t>Zittenblijven voor alle mogelijke combinaties van aantikken op drie leerlingenkenmerken (aantallen en procentueel) - naar Belg/niet-Belg</t>
  </si>
  <si>
    <t>Schoolse vorderingen voor alle mogelijke combinaties van aantikken op drie leerlingenkenmerkenen (aantallen en procentueel) - naar geslacht</t>
  </si>
  <si>
    <t>Evolutie van het aantal leerlingen dat aantikt op de leerlingenkenmerken, per onderwijsniveau, kenmerk en geslacht</t>
  </si>
  <si>
    <t>Detail van alle leerlingen voor de leerlingenkenmerken 'Gezinstaal' en 'Opleidingsniveau van de moeder', per provincie en soort inrichtende macht</t>
  </si>
  <si>
    <t>Nederlands met sommigen (1)</t>
  </si>
  <si>
    <t>Nederlands met sommigen (2)</t>
  </si>
  <si>
    <t>(1) Spreekt Nederlands met maximum 1 gezinslid (zie toelichting vooraan dit hoofdstuk).</t>
  </si>
  <si>
    <t>(2) Spreekt Nederlands met meer dan één gezinslid (zie toelichting vooraan dit hoofdstuk).</t>
  </si>
  <si>
    <t>EVOLUTIE AANTAL LEERLINGEN DAT AANTIKT OP DE LEERLINGENKENMERKEN</t>
  </si>
  <si>
    <t>Aantikken Opleidingsniveau moeder</t>
  </si>
  <si>
    <t>Nee</t>
  </si>
  <si>
    <t>Ja</t>
  </si>
  <si>
    <t>Totale leerlingen-                populatie</t>
  </si>
  <si>
    <t xml:space="preserve">  2011-2012</t>
  </si>
  <si>
    <t>4_SES_SO_detail</t>
  </si>
  <si>
    <t>5_SES_DBSO_detail</t>
  </si>
  <si>
    <t>6_SES_SO_SV_geslacht</t>
  </si>
  <si>
    <t>9_SES_SO_ZBL_Belg_NBelg</t>
  </si>
  <si>
    <t>Aantal leerlingen dat aantikt op de leerlingenkenmerken, per provincie, soort schoolbestuur, kenmerk en geslacht</t>
  </si>
  <si>
    <t xml:space="preserve">  2012-2013</t>
  </si>
  <si>
    <t xml:space="preserve">  2013-2014</t>
  </si>
  <si>
    <t xml:space="preserve">  2014-2015</t>
  </si>
  <si>
    <t xml:space="preserve">  2015-2016</t>
  </si>
  <si>
    <t>7_SES_SO_SV_Belg_NBelg</t>
  </si>
  <si>
    <t>8_SES_SO_ZBL_geslacht</t>
  </si>
  <si>
    <t>LEERLINGENKENMERKEN SECUNDAIR ONDERWIJS</t>
  </si>
  <si>
    <t>AANTAL LEERLINGEN DAT AANTIKT OP DE LEERLINGENKENMERKEN</t>
  </si>
  <si>
    <t>Schoolse vorderingen van leerlingen in het voltijds gewoon secundair onderwijs voor alle combinaties van aantikken op drie leerlingenkenmerken, naar geslacht - aantallen</t>
  </si>
  <si>
    <t>Schoolse vorderingen van leerlingen in het voltijds gewoon secundair onderwijs voor alle combinaties van aantikken op drie leerlingenkenmerken, naar geslacht - procentueel</t>
  </si>
  <si>
    <t>Schoolse vorderingen van leerlingen in het voltijds gewoon secundair onderwijs voor alle combinaties van aantikken op drie leerlingenkenmerken, naar Belg/niet-Belg - aantallen</t>
  </si>
  <si>
    <t>Schoolse vorderingen van leerlingen in het voltijds gewoon secundair onderwijs voor alle combinaties van aantikken op drie leerlingenkenmerken, naar Belg/niet-Belg - procentueel</t>
  </si>
  <si>
    <t>Zittenblijven van leerlingen in het voltijds gewoon secundair onderwijs voor alle combinaties van aantikken op drie leerlingenkenmerken, naar geslacht- aantallen</t>
  </si>
  <si>
    <t>Zittenblijven van leerlingen in het voltijds gewoon secundair onderwijs voor alle combinaties van aantikken op drie leerlingenkenmerken, naar geslacht - procentueel</t>
  </si>
  <si>
    <t>Zittenblijven van leerlingen in het voltijds gewoon secundair onderwijs voor alle combinaties van aantikken op drie leerlingenkenmerken, naar Belg/niet-Belg - procentueel</t>
  </si>
  <si>
    <t>Zittenblijven van leerlingen in het voltijds gewoon secundair onderwijs voor alle combinaties van aantikken op drie leerlingenkenmerken, naar Belg/niet-Belg - aantallen</t>
  </si>
  <si>
    <t xml:space="preserve">  2016-2017</t>
  </si>
  <si>
    <t xml:space="preserve">  2017-2018</t>
  </si>
  <si>
    <t>-</t>
  </si>
  <si>
    <t>Data schooljaar 2018-2019</t>
  </si>
  <si>
    <t>Totale leerlingen                      populatie 2018-2019</t>
  </si>
  <si>
    <t>Totale leerlingen-                populatie 2018-2019</t>
  </si>
  <si>
    <t xml:space="preserve">  2018-2019</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</si>
</sst>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quot;Ja&quot;;&quot;Ja&quot;;&quot;Nee&quot;"/>
    <numFmt numFmtId="176" formatCode="&quot;Waar&quot;;&quot;Waar&quot;;&quot;Onwaar&quot;"/>
    <numFmt numFmtId="177" formatCode="&quot;Aan&quot;;&quot;Aan&quot;;&quot;Uit&quot;"/>
    <numFmt numFmtId="178" formatCode="[$€-2]\ #.##000_);[Red]\([$€-2]\ #.##000\)"/>
    <numFmt numFmtId="179" formatCode="0.0000000"/>
    <numFmt numFmtId="180" formatCode="0.000000"/>
    <numFmt numFmtId="181" formatCode="0.00000"/>
    <numFmt numFmtId="182" formatCode="0.0000"/>
    <numFmt numFmtId="183" formatCode="0.000"/>
  </numFmts>
  <fonts count="57">
    <font>
      <sz val="11"/>
      <color theme="1"/>
      <name val="Calibri"/>
      <family val="2"/>
    </font>
    <font>
      <sz val="11"/>
      <color indexed="8"/>
      <name val="Calibri"/>
      <family val="2"/>
    </font>
    <font>
      <b/>
      <sz val="10"/>
      <name val="Arial"/>
      <family val="2"/>
    </font>
    <font>
      <sz val="8"/>
      <name val="Arial"/>
      <family val="2"/>
    </font>
    <font>
      <sz val="9"/>
      <name val="Arial"/>
      <family val="2"/>
    </font>
    <font>
      <sz val="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b/>
      <sz val="10"/>
      <color indexed="8"/>
      <name val="Arial"/>
      <family val="2"/>
    </font>
    <font>
      <sz val="10"/>
      <color indexed="8"/>
      <name val="Arial"/>
      <family val="2"/>
    </font>
    <font>
      <b/>
      <sz val="14"/>
      <color indexed="8"/>
      <name val="Calibri"/>
      <family val="2"/>
    </font>
    <font>
      <b/>
      <sz val="11"/>
      <name val="Calibri"/>
      <family val="2"/>
    </font>
    <font>
      <b/>
      <sz val="10"/>
      <color indexed="10"/>
      <name val="Arial"/>
      <family val="2"/>
    </font>
    <font>
      <b/>
      <sz val="14"/>
      <color indexed="10"/>
      <name val="Calibri"/>
      <family val="2"/>
    </font>
    <font>
      <b/>
      <u val="single"/>
      <sz val="10"/>
      <color indexed="8"/>
      <name val="Calibri"/>
      <family val="0"/>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b/>
      <sz val="10"/>
      <color theme="1"/>
      <name val="Arial"/>
      <family val="2"/>
    </font>
    <font>
      <sz val="10"/>
      <color theme="1"/>
      <name val="Arial"/>
      <family val="2"/>
    </font>
    <font>
      <b/>
      <sz val="14"/>
      <color theme="1"/>
      <name val="Calibri"/>
      <family val="2"/>
    </font>
    <font>
      <b/>
      <sz val="10"/>
      <color rgb="FFFF0000"/>
      <name val="Arial"/>
      <family val="2"/>
    </font>
    <font>
      <b/>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style="thick"/>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bottom style="thin"/>
    </border>
    <border>
      <left style="thin"/>
      <right/>
      <top/>
      <bottom style="thin">
        <color indexed="8"/>
      </bottom>
    </border>
    <border>
      <left style="thin"/>
      <right/>
      <top/>
      <bottom style="thin"/>
    </border>
    <border>
      <left/>
      <right style="thin"/>
      <top/>
      <bottom style="thin">
        <color indexed="8"/>
      </bottom>
    </border>
    <border>
      <left/>
      <right/>
      <top style="thin"/>
      <bottom style="thin">
        <color indexed="8"/>
      </bottom>
    </border>
    <border>
      <left style="thin"/>
      <right/>
      <top style="thin"/>
      <bottom style="thin">
        <color indexed="8"/>
      </bottom>
    </border>
    <border>
      <left/>
      <right/>
      <top/>
      <bottom style="thin">
        <color indexed="8"/>
      </bottom>
    </border>
    <border>
      <left style="thin"/>
      <right style="thick"/>
      <top style="thin"/>
      <bottom style="thin"/>
    </border>
    <border>
      <left/>
      <right/>
      <top style="thin"/>
      <bottom/>
    </border>
    <border>
      <left/>
      <right style="thick"/>
      <top style="thin"/>
      <bottom/>
    </border>
    <border>
      <left/>
      <right style="thin"/>
      <top style="thin"/>
      <bottom style="thin"/>
    </border>
    <border>
      <left style="medium"/>
      <right style="thin"/>
      <top style="thin"/>
      <bottom style="thin"/>
    </border>
    <border>
      <left style="thin"/>
      <right style="medium"/>
      <top style="thin"/>
      <bottom style="thin"/>
    </border>
    <border>
      <left/>
      <right/>
      <top style="thin"/>
      <bottom style="thin"/>
    </border>
    <border>
      <left style="thin"/>
      <right style="thin"/>
      <top style="thin"/>
      <bottom/>
    </border>
    <border>
      <left style="thin"/>
      <right/>
      <top style="thin"/>
      <bottom/>
    </border>
    <border>
      <left/>
      <right style="thin"/>
      <top style="thin"/>
      <bottom/>
    </border>
    <border>
      <left style="medium"/>
      <right style="thin"/>
      <top style="thin"/>
      <bottom/>
    </border>
    <border>
      <left style="thin"/>
      <right style="medium"/>
      <top style="thin"/>
      <bottom/>
    </border>
    <border>
      <left/>
      <right style="medium"/>
      <top style="thin"/>
      <bottom style="thin"/>
    </border>
    <border>
      <left/>
      <right style="medium"/>
      <top style="thin"/>
      <bottom/>
    </border>
    <border>
      <left style="medium"/>
      <right/>
      <top style="thin"/>
      <bottom style="thin"/>
    </border>
    <border>
      <left style="medium"/>
      <right/>
      <top style="thin"/>
      <bottom/>
    </border>
    <border>
      <left/>
      <right style="thin"/>
      <top style="medium"/>
      <bottom/>
    </border>
    <border>
      <left style="thin"/>
      <right style="thin"/>
      <top style="medium"/>
      <bottom/>
    </border>
    <border>
      <left style="thin"/>
      <right style="thin"/>
      <top/>
      <bottom style="thin">
        <color indexed="8"/>
      </bottom>
    </border>
    <border>
      <left style="thick"/>
      <right style="thin"/>
      <top style="thin"/>
      <bottom/>
    </border>
    <border>
      <left style="thin"/>
      <right style="thick"/>
      <top style="thin"/>
      <bottom/>
    </border>
    <border>
      <left style="thin"/>
      <right/>
      <top style="medium"/>
      <bottom style="thin">
        <color indexed="8"/>
      </bottom>
    </border>
    <border>
      <left/>
      <right style="thin"/>
      <top style="medium"/>
      <bottom style="thin">
        <color indexed="8"/>
      </bottom>
    </border>
    <border>
      <left style="thin"/>
      <right/>
      <top style="medium"/>
      <bottom style="thin"/>
    </border>
    <border>
      <left/>
      <right/>
      <top style="medium"/>
      <bottom style="thin"/>
    </border>
    <border>
      <left/>
      <right style="thin"/>
      <top style="medium"/>
      <bottom style="thin"/>
    </border>
    <border>
      <left/>
      <right/>
      <top style="thick"/>
      <bottom style="thin"/>
    </border>
    <border>
      <left/>
      <right style="medium"/>
      <top style="thick"/>
      <bottom style="thin"/>
    </border>
    <border>
      <left style="medium"/>
      <right/>
      <top style="thick"/>
      <bottom style="thin"/>
    </border>
    <border>
      <left/>
      <right style="thick"/>
      <top style="thick"/>
      <bottom style="thin"/>
    </border>
    <border>
      <left style="thick"/>
      <right/>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229">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74" fontId="0" fillId="0" borderId="16" xfId="0" applyNumberFormat="1" applyBorder="1" applyAlignment="1">
      <alignment/>
    </xf>
    <xf numFmtId="174" fontId="0" fillId="0" borderId="0" xfId="0" applyNumberFormat="1" applyBorder="1" applyAlignment="1">
      <alignment/>
    </xf>
    <xf numFmtId="174" fontId="0" fillId="0" borderId="0" xfId="0" applyNumberFormat="1" applyAlignment="1">
      <alignment/>
    </xf>
    <xf numFmtId="174" fontId="0" fillId="0" borderId="0" xfId="0" applyNumberFormat="1" applyFill="1" applyAlignment="1">
      <alignment/>
    </xf>
    <xf numFmtId="174" fontId="0" fillId="0" borderId="0" xfId="0" applyNumberFormat="1" applyFill="1" applyBorder="1" applyAlignment="1">
      <alignment/>
    </xf>
    <xf numFmtId="174" fontId="0" fillId="0" borderId="16" xfId="0" applyNumberFormat="1" applyFill="1" applyBorder="1" applyAlignment="1">
      <alignment/>
    </xf>
    <xf numFmtId="0" fontId="2" fillId="0" borderId="0" xfId="0" applyFont="1" applyBorder="1" applyAlignment="1">
      <alignment horizontal="right"/>
    </xf>
    <xf numFmtId="174" fontId="2" fillId="0" borderId="15" xfId="0" applyNumberFormat="1" applyFont="1" applyBorder="1" applyAlignment="1">
      <alignment horizontal="right"/>
    </xf>
    <xf numFmtId="174" fontId="2" fillId="0" borderId="14" xfId="0" applyNumberFormat="1" applyFont="1" applyFill="1" applyBorder="1" applyAlignment="1">
      <alignment horizontal="right"/>
    </xf>
    <xf numFmtId="174" fontId="2" fillId="0" borderId="15" xfId="0" applyNumberFormat="1" applyFont="1" applyFill="1" applyBorder="1" applyAlignment="1">
      <alignment horizontal="right"/>
    </xf>
    <xf numFmtId="0" fontId="2" fillId="0" borderId="17" xfId="0" applyFont="1" applyBorder="1" applyAlignment="1">
      <alignment/>
    </xf>
    <xf numFmtId="174" fontId="0" fillId="0" borderId="15" xfId="0" applyNumberFormat="1" applyBorder="1" applyAlignment="1">
      <alignment/>
    </xf>
    <xf numFmtId="174" fontId="0" fillId="0" borderId="14" xfId="0" applyNumberFormat="1" applyFill="1" applyBorder="1" applyAlignment="1">
      <alignment/>
    </xf>
    <xf numFmtId="17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7" fillId="0" borderId="0" xfId="0" applyFont="1" applyAlignment="1">
      <alignment/>
    </xf>
    <xf numFmtId="0" fontId="47" fillId="0" borderId="0" xfId="0" applyFont="1" applyBorder="1" applyAlignment="1">
      <alignment/>
    </xf>
    <xf numFmtId="0" fontId="47" fillId="0" borderId="0" xfId="0" applyFont="1" applyBorder="1" applyAlignment="1">
      <alignment horizontal="right"/>
    </xf>
    <xf numFmtId="0" fontId="47" fillId="0" borderId="0" xfId="0" applyFont="1" applyFill="1" applyBorder="1" applyAlignment="1">
      <alignment/>
    </xf>
    <xf numFmtId="0" fontId="0" fillId="0" borderId="0" xfId="0" applyAlignment="1">
      <alignment horizontal="right"/>
    </xf>
    <xf numFmtId="174" fontId="0" fillId="0" borderId="16" xfId="0" applyNumberFormat="1" applyBorder="1" applyAlignment="1">
      <alignment horizontal="right"/>
    </xf>
    <xf numFmtId="174" fontId="0" fillId="0" borderId="0" xfId="0" applyNumberFormat="1" applyBorder="1" applyAlignment="1">
      <alignment horizontal="right"/>
    </xf>
    <xf numFmtId="174" fontId="0" fillId="0" borderId="0" xfId="0" applyNumberFormat="1" applyAlignment="1">
      <alignment horizontal="right"/>
    </xf>
    <xf numFmtId="174" fontId="0" fillId="0" borderId="0" xfId="0" applyNumberFormat="1" applyFill="1" applyAlignment="1">
      <alignment horizontal="right"/>
    </xf>
    <xf numFmtId="174" fontId="0" fillId="0" borderId="0" xfId="0" applyNumberFormat="1" applyFill="1" applyBorder="1" applyAlignment="1">
      <alignment horizontal="right"/>
    </xf>
    <xf numFmtId="174" fontId="0" fillId="0" borderId="16" xfId="0" applyNumberFormat="1" applyFill="1" applyBorder="1" applyAlignment="1">
      <alignment horizontal="right"/>
    </xf>
    <xf numFmtId="174" fontId="0" fillId="0" borderId="15" xfId="0" applyNumberFormat="1" applyBorder="1" applyAlignment="1">
      <alignment horizontal="right"/>
    </xf>
    <xf numFmtId="174" fontId="0" fillId="0" borderId="14" xfId="0" applyNumberFormat="1" applyFill="1" applyBorder="1" applyAlignment="1">
      <alignment horizontal="right"/>
    </xf>
    <xf numFmtId="174" fontId="0" fillId="0" borderId="15" xfId="0" applyNumberFormat="1" applyFill="1" applyBorder="1" applyAlignment="1">
      <alignment horizontal="right"/>
    </xf>
    <xf numFmtId="3" fontId="0" fillId="0" borderId="16" xfId="0" applyNumberFormat="1" applyBorder="1" applyAlignment="1">
      <alignment horizontal="right"/>
    </xf>
    <xf numFmtId="3" fontId="0" fillId="0" borderId="0" xfId="0" applyNumberFormat="1" applyBorder="1" applyAlignment="1">
      <alignment horizontal="right"/>
    </xf>
    <xf numFmtId="3" fontId="0" fillId="0" borderId="16" xfId="0" applyNumberFormat="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6" xfId="0" applyNumberFormat="1" applyFill="1" applyBorder="1" applyAlignment="1">
      <alignment/>
    </xf>
    <xf numFmtId="3" fontId="0" fillId="0" borderId="19" xfId="0" applyNumberFormat="1" applyBorder="1" applyAlignment="1">
      <alignment/>
    </xf>
    <xf numFmtId="3" fontId="0" fillId="0" borderId="18"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0" fillId="0" borderId="21" xfId="0" applyBorder="1" applyAlignment="1">
      <alignment/>
    </xf>
    <xf numFmtId="0" fontId="0" fillId="0" borderId="21" xfId="0" applyBorder="1" applyAlignment="1">
      <alignment horizontal="center"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wrapText="1"/>
    </xf>
    <xf numFmtId="0" fontId="51" fillId="0" borderId="0" xfId="0" applyFont="1" applyFill="1" applyBorder="1" applyAlignment="1">
      <alignment/>
    </xf>
    <xf numFmtId="0" fontId="0" fillId="0" borderId="23" xfId="0" applyBorder="1" applyAlignment="1">
      <alignment horizontal="center"/>
    </xf>
    <xf numFmtId="174" fontId="47" fillId="0" borderId="16" xfId="0" applyNumberFormat="1" applyFont="1" applyFill="1" applyBorder="1" applyAlignment="1">
      <alignment/>
    </xf>
    <xf numFmtId="174" fontId="47" fillId="0" borderId="15" xfId="0" applyNumberFormat="1" applyFont="1" applyFill="1" applyBorder="1" applyAlignment="1">
      <alignment/>
    </xf>
    <xf numFmtId="0" fontId="47" fillId="0" borderId="0" xfId="0" applyFont="1" applyFill="1" applyAlignment="1">
      <alignment/>
    </xf>
    <xf numFmtId="174" fontId="0" fillId="0" borderId="18" xfId="0" applyNumberFormat="1" applyFill="1" applyBorder="1" applyAlignment="1">
      <alignment horizontal="right"/>
    </xf>
    <xf numFmtId="174" fontId="2" fillId="0" borderId="24" xfId="0" applyNumberFormat="1" applyFont="1" applyFill="1" applyBorder="1" applyAlignment="1">
      <alignment horizontal="right"/>
    </xf>
    <xf numFmtId="174" fontId="0" fillId="0" borderId="24" xfId="0" applyNumberFormat="1" applyFill="1" applyBorder="1" applyAlignment="1">
      <alignment horizontal="right"/>
    </xf>
    <xf numFmtId="174" fontId="0" fillId="0" borderId="18" xfId="0" applyNumberFormat="1" applyFill="1" applyBorder="1" applyAlignment="1">
      <alignment/>
    </xf>
    <xf numFmtId="174" fontId="0" fillId="0" borderId="24" xfId="0" applyNumberFormat="1" applyFill="1" applyBorder="1" applyAlignment="1">
      <alignment/>
    </xf>
    <xf numFmtId="0" fontId="0" fillId="0" borderId="25" xfId="0" applyBorder="1" applyAlignment="1">
      <alignment horizontal="center"/>
    </xf>
    <xf numFmtId="3" fontId="0" fillId="0" borderId="19" xfId="0" applyNumberFormat="1" applyFill="1" applyBorder="1" applyAlignment="1">
      <alignment/>
    </xf>
    <xf numFmtId="0" fontId="0" fillId="0" borderId="26" xfId="0" applyBorder="1" applyAlignment="1">
      <alignment horizontal="right" wrapText="1"/>
    </xf>
    <xf numFmtId="0" fontId="0" fillId="0" borderId="21" xfId="0" applyBorder="1" applyAlignment="1">
      <alignment horizontal="right" wrapText="1"/>
    </xf>
    <xf numFmtId="0" fontId="2" fillId="0" borderId="0" xfId="0" applyFont="1" applyBorder="1" applyAlignment="1">
      <alignment/>
    </xf>
    <xf numFmtId="174" fontId="47" fillId="0" borderId="0" xfId="0" applyNumberFormat="1" applyFont="1" applyFill="1" applyBorder="1" applyAlignment="1">
      <alignment/>
    </xf>
    <xf numFmtId="174" fontId="2" fillId="0" borderId="0" xfId="0" applyNumberFormat="1" applyFont="1" applyFill="1" applyBorder="1" applyAlignment="1">
      <alignment horizontal="right"/>
    </xf>
    <xf numFmtId="0" fontId="47" fillId="0" borderId="0" xfId="0" applyFont="1" applyFill="1" applyBorder="1" applyAlignment="1">
      <alignment horizontal="center" wrapText="1"/>
    </xf>
    <xf numFmtId="0" fontId="0" fillId="0" borderId="27" xfId="0" applyFill="1" applyBorder="1" applyAlignment="1">
      <alignment horizontal="center" wrapText="1"/>
    </xf>
    <xf numFmtId="0" fontId="47" fillId="0" borderId="27" xfId="0" applyFont="1" applyFill="1" applyBorder="1" applyAlignment="1">
      <alignment horizontal="center" wrapText="1"/>
    </xf>
    <xf numFmtId="0" fontId="47" fillId="0" borderId="28" xfId="0" applyFont="1" applyFill="1" applyBorder="1" applyAlignment="1">
      <alignment horizontal="center" wrapText="1"/>
    </xf>
    <xf numFmtId="0" fontId="2" fillId="0" borderId="29" xfId="0" applyFont="1" applyFill="1" applyBorder="1" applyAlignment="1">
      <alignment/>
    </xf>
    <xf numFmtId="0" fontId="0" fillId="0" borderId="30" xfId="0" applyFill="1" applyBorder="1" applyAlignment="1">
      <alignment horizontal="center" wrapText="1"/>
    </xf>
    <xf numFmtId="0" fontId="0" fillId="0" borderId="31" xfId="0" applyFill="1" applyBorder="1" applyAlignment="1">
      <alignment horizontal="center" wrapText="1"/>
    </xf>
    <xf numFmtId="0" fontId="47" fillId="0" borderId="31" xfId="0" applyFont="1" applyFill="1" applyBorder="1" applyAlignment="1">
      <alignment horizontal="center" wrapText="1"/>
    </xf>
    <xf numFmtId="0" fontId="0" fillId="0" borderId="32" xfId="0" applyFill="1" applyBorder="1" applyAlignment="1">
      <alignment horizontal="center" wrapText="1"/>
    </xf>
    <xf numFmtId="0" fontId="0" fillId="0" borderId="26" xfId="0" applyBorder="1" applyAlignment="1">
      <alignment horizontal="center"/>
    </xf>
    <xf numFmtId="0" fontId="0" fillId="0" borderId="21" xfId="0" applyBorder="1" applyAlignment="1">
      <alignment horizontal="center"/>
    </xf>
    <xf numFmtId="0" fontId="4" fillId="0" borderId="0" xfId="0" applyFont="1" applyFill="1" applyBorder="1" applyAlignment="1">
      <alignment/>
    </xf>
    <xf numFmtId="0" fontId="0" fillId="0" borderId="22" xfId="0" applyBorder="1" applyAlignment="1">
      <alignment horizontal="center" wrapText="1"/>
    </xf>
    <xf numFmtId="0" fontId="0" fillId="0" borderId="21" xfId="0" applyBorder="1" applyAlignment="1">
      <alignment horizontal="center" wrapText="1"/>
    </xf>
    <xf numFmtId="0" fontId="0" fillId="0" borderId="33" xfId="0" applyBorder="1" applyAlignment="1">
      <alignment horizontal="center" wrapText="1"/>
    </xf>
    <xf numFmtId="0" fontId="0" fillId="0" borderId="21" xfId="0" applyBorder="1" applyAlignment="1">
      <alignment horizontal="right" indent="2"/>
    </xf>
    <xf numFmtId="0" fontId="0" fillId="0" borderId="33" xfId="0" applyBorder="1" applyAlignment="1">
      <alignment horizontal="right" indent="2"/>
    </xf>
    <xf numFmtId="0" fontId="0" fillId="0" borderId="21" xfId="0" applyBorder="1" applyAlignment="1">
      <alignment horizontal="right" indent="2"/>
    </xf>
    <xf numFmtId="0" fontId="47" fillId="0" borderId="34" xfId="0" applyFont="1" applyBorder="1" applyAlignment="1">
      <alignment/>
    </xf>
    <xf numFmtId="0" fontId="47" fillId="0" borderId="35" xfId="0" applyFont="1" applyBorder="1" applyAlignment="1">
      <alignment horizontal="right"/>
    </xf>
    <xf numFmtId="0" fontId="0" fillId="0" borderId="36" xfId="0" applyBorder="1" applyAlignment="1">
      <alignment horizontal="center" wrapText="1"/>
    </xf>
    <xf numFmtId="0" fontId="0" fillId="0" borderId="36" xfId="0" applyBorder="1" applyAlignment="1">
      <alignment horizontal="right" indent="2"/>
    </xf>
    <xf numFmtId="0" fontId="0" fillId="0" borderId="26" xfId="0" applyBorder="1" applyAlignment="1">
      <alignment horizontal="right" indent="2"/>
    </xf>
    <xf numFmtId="0" fontId="47" fillId="0" borderId="34" xfId="0" applyFont="1" applyBorder="1" applyAlignment="1">
      <alignment horizontal="right"/>
    </xf>
    <xf numFmtId="0" fontId="0" fillId="0" borderId="2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8" xfId="0" applyBorder="1" applyAlignment="1">
      <alignment horizontal="right" wrapText="1"/>
    </xf>
    <xf numFmtId="0" fontId="0" fillId="0" borderId="33" xfId="0" applyBorder="1" applyAlignment="1">
      <alignment horizontal="right" wrapText="1"/>
    </xf>
    <xf numFmtId="0" fontId="47" fillId="0" borderId="0" xfId="0" applyFont="1" applyBorder="1" applyAlignment="1">
      <alignment/>
    </xf>
    <xf numFmtId="3" fontId="47" fillId="0" borderId="0" xfId="0" applyNumberFormat="1" applyFont="1" applyBorder="1" applyAlignment="1">
      <alignment/>
    </xf>
    <xf numFmtId="0" fontId="0" fillId="0" borderId="39" xfId="0" applyBorder="1" applyAlignment="1">
      <alignment horizontal="right" wrapText="1"/>
    </xf>
    <xf numFmtId="0" fontId="0" fillId="0" borderId="36" xfId="0" applyBorder="1" applyAlignment="1">
      <alignment/>
    </xf>
    <xf numFmtId="0" fontId="0" fillId="0" borderId="36" xfId="0" applyBorder="1" applyAlignment="1">
      <alignment horizontal="right" wrapText="1"/>
    </xf>
    <xf numFmtId="0" fontId="0" fillId="0" borderId="36" xfId="0" applyBorder="1" applyAlignment="1">
      <alignment horizontal="right"/>
    </xf>
    <xf numFmtId="174" fontId="0" fillId="0" borderId="21" xfId="0" applyNumberFormat="1" applyBorder="1" applyAlignment="1">
      <alignment/>
    </xf>
    <xf numFmtId="174" fontId="47" fillId="0" borderId="40" xfId="0" applyNumberFormat="1" applyFont="1" applyBorder="1" applyAlignment="1">
      <alignment/>
    </xf>
    <xf numFmtId="0" fontId="0" fillId="0" borderId="26" xfId="0" applyBorder="1" applyAlignment="1">
      <alignment horizontal="right"/>
    </xf>
    <xf numFmtId="174" fontId="0" fillId="0" borderId="26" xfId="0" applyNumberFormat="1" applyBorder="1" applyAlignment="1">
      <alignment/>
    </xf>
    <xf numFmtId="174" fontId="47" fillId="0" borderId="41" xfId="0" applyNumberFormat="1" applyFont="1" applyBorder="1" applyAlignment="1">
      <alignment/>
    </xf>
    <xf numFmtId="174" fontId="0" fillId="0" borderId="36" xfId="0" applyNumberFormat="1" applyBorder="1" applyAlignment="1">
      <alignment/>
    </xf>
    <xf numFmtId="174" fontId="47" fillId="0" borderId="42" xfId="0" applyNumberFormat="1" applyFont="1" applyBorder="1" applyAlignment="1">
      <alignment/>
    </xf>
    <xf numFmtId="0" fontId="0" fillId="0" borderId="37" xfId="0" applyBorder="1" applyAlignment="1">
      <alignment horizontal="right"/>
    </xf>
    <xf numFmtId="0" fontId="0" fillId="0" borderId="38" xfId="0" applyBorder="1" applyAlignment="1">
      <alignment horizontal="right"/>
    </xf>
    <xf numFmtId="174" fontId="0" fillId="0" borderId="37" xfId="0" applyNumberFormat="1" applyBorder="1" applyAlignment="1">
      <alignment/>
    </xf>
    <xf numFmtId="174" fontId="0" fillId="0" borderId="38" xfId="0" applyNumberFormat="1" applyBorder="1" applyAlignment="1">
      <alignment/>
    </xf>
    <xf numFmtId="174" fontId="47" fillId="0" borderId="43" xfId="0" applyNumberFormat="1" applyFont="1" applyBorder="1" applyAlignment="1">
      <alignment/>
    </xf>
    <xf numFmtId="174" fontId="47" fillId="0" borderId="44" xfId="0" applyNumberFormat="1" applyFont="1" applyBorder="1" applyAlignment="1">
      <alignment/>
    </xf>
    <xf numFmtId="0" fontId="0" fillId="0" borderId="45" xfId="0" applyBorder="1" applyAlignment="1">
      <alignment horizontal="right" wrapText="1"/>
    </xf>
    <xf numFmtId="0" fontId="0" fillId="0" borderId="38" xfId="0" applyBorder="1" applyAlignment="1">
      <alignment horizontal="right" indent="2"/>
    </xf>
    <xf numFmtId="0" fontId="47" fillId="0" borderId="46" xfId="0" applyFont="1" applyBorder="1" applyAlignment="1">
      <alignment horizontal="right"/>
    </xf>
    <xf numFmtId="174" fontId="0" fillId="0" borderId="21" xfId="0" applyNumberFormat="1" applyBorder="1" applyAlignment="1">
      <alignment horizontal="right"/>
    </xf>
    <xf numFmtId="0" fontId="0" fillId="0" borderId="38" xfId="0" applyBorder="1" applyAlignment="1">
      <alignment horizontal="center"/>
    </xf>
    <xf numFmtId="174" fontId="0" fillId="0" borderId="36" xfId="0" applyNumberFormat="1" applyBorder="1" applyAlignment="1">
      <alignment horizontal="right"/>
    </xf>
    <xf numFmtId="174" fontId="0" fillId="0" borderId="37" xfId="0" applyNumberFormat="1" applyBorder="1" applyAlignment="1">
      <alignment horizontal="right"/>
    </xf>
    <xf numFmtId="174" fontId="0" fillId="0" borderId="38" xfId="0" applyNumberFormat="1" applyBorder="1" applyAlignment="1">
      <alignment horizontal="right"/>
    </xf>
    <xf numFmtId="2" fontId="0" fillId="0" borderId="37" xfId="0" applyNumberFormat="1" applyBorder="1" applyAlignment="1">
      <alignment/>
    </xf>
    <xf numFmtId="2" fontId="0" fillId="0" borderId="21" xfId="0" applyNumberFormat="1" applyBorder="1" applyAlignment="1">
      <alignment/>
    </xf>
    <xf numFmtId="2" fontId="0" fillId="0" borderId="38" xfId="0" applyNumberFormat="1" applyBorder="1" applyAlignment="1">
      <alignment/>
    </xf>
    <xf numFmtId="2" fontId="0" fillId="0" borderId="36" xfId="0" applyNumberFormat="1" applyBorder="1" applyAlignment="1">
      <alignment/>
    </xf>
    <xf numFmtId="2" fontId="0" fillId="0" borderId="26" xfId="0" applyNumberFormat="1" applyBorder="1" applyAlignment="1">
      <alignment/>
    </xf>
    <xf numFmtId="2" fontId="47" fillId="0" borderId="43" xfId="0" applyNumberFormat="1" applyFont="1" applyBorder="1" applyAlignment="1">
      <alignment/>
    </xf>
    <xf numFmtId="2" fontId="47" fillId="0" borderId="40" xfId="0" applyNumberFormat="1" applyFont="1" applyBorder="1" applyAlignment="1">
      <alignment/>
    </xf>
    <xf numFmtId="2" fontId="47" fillId="0" borderId="44" xfId="0" applyNumberFormat="1" applyFont="1" applyBorder="1" applyAlignment="1">
      <alignment/>
    </xf>
    <xf numFmtId="2" fontId="47" fillId="0" borderId="42" xfId="0" applyNumberFormat="1" applyFont="1" applyBorder="1" applyAlignment="1">
      <alignment/>
    </xf>
    <xf numFmtId="2" fontId="47" fillId="0" borderId="41" xfId="0" applyNumberFormat="1" applyFont="1" applyBorder="1" applyAlignment="1">
      <alignment/>
    </xf>
    <xf numFmtId="2" fontId="0" fillId="0" borderId="47" xfId="0" applyNumberFormat="1" applyBorder="1" applyAlignment="1">
      <alignment/>
    </xf>
    <xf numFmtId="2" fontId="0" fillId="0" borderId="39" xfId="0" applyNumberFormat="1" applyBorder="1" applyAlignment="1">
      <alignment/>
    </xf>
    <xf numFmtId="2" fontId="47" fillId="0" borderId="48" xfId="0" applyNumberFormat="1" applyFont="1" applyBorder="1" applyAlignment="1">
      <alignment/>
    </xf>
    <xf numFmtId="2" fontId="47" fillId="0" borderId="34" xfId="0" applyNumberFormat="1" applyFont="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52" fillId="0" borderId="0" xfId="0" applyFont="1" applyFill="1" applyBorder="1" applyAlignment="1">
      <alignment horizontal="center"/>
    </xf>
    <xf numFmtId="0" fontId="53" fillId="0" borderId="0" xfId="0" applyFont="1" applyFill="1" applyAlignment="1">
      <alignment/>
    </xf>
    <xf numFmtId="0" fontId="2" fillId="0" borderId="49" xfId="0" applyFont="1" applyFill="1" applyBorder="1" applyAlignment="1">
      <alignment/>
    </xf>
    <xf numFmtId="0" fontId="2" fillId="0" borderId="50" xfId="0" applyFont="1" applyFill="1" applyBorder="1" applyAlignment="1">
      <alignment/>
    </xf>
    <xf numFmtId="0" fontId="2" fillId="0" borderId="10" xfId="0" applyFont="1" applyFill="1" applyBorder="1" applyAlignment="1">
      <alignment/>
    </xf>
    <xf numFmtId="0" fontId="47" fillId="0" borderId="51" xfId="0" applyFont="1" applyFill="1" applyBorder="1" applyAlignment="1">
      <alignment horizontal="center" wrapText="1"/>
    </xf>
    <xf numFmtId="0" fontId="0" fillId="0" borderId="27" xfId="0" applyFont="1" applyFill="1" applyBorder="1" applyAlignment="1">
      <alignment horizontal="center" wrapText="1"/>
    </xf>
    <xf numFmtId="0" fontId="2" fillId="0" borderId="14" xfId="0" applyFont="1" applyFill="1" applyBorder="1" applyAlignment="1">
      <alignment/>
    </xf>
    <xf numFmtId="0" fontId="0" fillId="0" borderId="15" xfId="0" applyFill="1" applyBorder="1" applyAlignment="1">
      <alignment horizontal="right"/>
    </xf>
    <xf numFmtId="0" fontId="47" fillId="0" borderId="15" xfId="0" applyFont="1" applyFill="1" applyBorder="1" applyAlignment="1">
      <alignment/>
    </xf>
    <xf numFmtId="0" fontId="0" fillId="0" borderId="15" xfId="0" applyFill="1" applyBorder="1" applyAlignment="1">
      <alignment/>
    </xf>
    <xf numFmtId="0" fontId="47" fillId="0" borderId="16" xfId="0" applyFont="1" applyFill="1" applyBorder="1" applyAlignment="1">
      <alignment/>
    </xf>
    <xf numFmtId="0" fontId="2" fillId="0" borderId="24" xfId="0" applyFont="1" applyFill="1" applyBorder="1" applyAlignment="1">
      <alignment/>
    </xf>
    <xf numFmtId="0" fontId="0" fillId="0" borderId="14" xfId="0" applyFill="1" applyBorder="1" applyAlignment="1">
      <alignment horizontal="right"/>
    </xf>
    <xf numFmtId="0" fontId="47" fillId="0" borderId="15" xfId="0" applyFont="1" applyFill="1" applyBorder="1" applyAlignment="1">
      <alignment horizontal="right"/>
    </xf>
    <xf numFmtId="0" fontId="0" fillId="0" borderId="15" xfId="0" applyFont="1" applyFill="1" applyBorder="1" applyAlignment="1">
      <alignment/>
    </xf>
    <xf numFmtId="0" fontId="0" fillId="0" borderId="18" xfId="0" applyFill="1" applyBorder="1" applyAlignment="1">
      <alignment/>
    </xf>
    <xf numFmtId="174" fontId="0" fillId="0" borderId="16" xfId="0" applyNumberFormat="1" applyFon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74" fontId="0" fillId="0" borderId="15" xfId="0" applyNumberFormat="1" applyFont="1" applyFill="1" applyBorder="1" applyAlignment="1">
      <alignment/>
    </xf>
    <xf numFmtId="0" fontId="54" fillId="0" borderId="0" xfId="0" applyFont="1" applyAlignment="1">
      <alignment/>
    </xf>
    <xf numFmtId="0" fontId="51" fillId="0" borderId="0" xfId="0" applyFont="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74" fontId="28" fillId="0" borderId="44" xfId="0" applyNumberFormat="1" applyFont="1" applyFill="1" applyBorder="1" applyAlignment="1">
      <alignment/>
    </xf>
    <xf numFmtId="174" fontId="47" fillId="0" borderId="40" xfId="0" applyNumberFormat="1" applyFont="1" applyFill="1" applyBorder="1" applyAlignment="1">
      <alignment/>
    </xf>
    <xf numFmtId="174" fontId="47" fillId="0" borderId="44" xfId="0" applyNumberFormat="1" applyFont="1" applyFill="1" applyBorder="1" applyAlignment="1">
      <alignment/>
    </xf>
    <xf numFmtId="174" fontId="47" fillId="0" borderId="43" xfId="0" applyNumberFormat="1" applyFont="1" applyFill="1" applyBorder="1" applyAlignment="1">
      <alignment/>
    </xf>
    <xf numFmtId="174" fontId="47" fillId="0" borderId="42" xfId="0" applyNumberFormat="1" applyFont="1" applyFill="1" applyBorder="1" applyAlignment="1">
      <alignment/>
    </xf>
    <xf numFmtId="174" fontId="0" fillId="0" borderId="22" xfId="0" applyNumberFormat="1" applyBorder="1" applyAlignment="1">
      <alignment/>
    </xf>
    <xf numFmtId="174" fontId="0" fillId="0" borderId="33" xfId="0" applyNumberFormat="1" applyBorder="1" applyAlignment="1">
      <alignment/>
    </xf>
    <xf numFmtId="174" fontId="47" fillId="0" borderId="52" xfId="0" applyNumberFormat="1" applyFont="1" applyBorder="1" applyAlignment="1">
      <alignment/>
    </xf>
    <xf numFmtId="174" fontId="47" fillId="0" borderId="53" xfId="0" applyNumberFormat="1" applyFont="1" applyBorder="1" applyAlignment="1">
      <alignment/>
    </xf>
    <xf numFmtId="174" fontId="0" fillId="0" borderId="37" xfId="0" applyNumberFormat="1" applyFill="1" applyBorder="1" applyAlignment="1">
      <alignment/>
    </xf>
    <xf numFmtId="174" fontId="0" fillId="0" borderId="21" xfId="0" applyNumberFormat="1" applyFill="1" applyBorder="1" applyAlignment="1">
      <alignment/>
    </xf>
    <xf numFmtId="174" fontId="0" fillId="0" borderId="38" xfId="0" applyNumberFormat="1" applyFill="1" applyBorder="1" applyAlignment="1">
      <alignment/>
    </xf>
    <xf numFmtId="174" fontId="47" fillId="0" borderId="41" xfId="0" applyNumberFormat="1" applyFont="1" applyFill="1" applyBorder="1" applyAlignment="1">
      <alignment/>
    </xf>
    <xf numFmtId="2" fontId="0" fillId="0" borderId="0" xfId="0" applyNumberFormat="1" applyAlignment="1">
      <alignment/>
    </xf>
    <xf numFmtId="0" fontId="50" fillId="0" borderId="0" xfId="0" applyFont="1" applyFill="1" applyAlignment="1">
      <alignment/>
    </xf>
    <xf numFmtId="0" fontId="55" fillId="0" borderId="0" xfId="0" applyFont="1" applyAlignment="1">
      <alignment/>
    </xf>
    <xf numFmtId="0" fontId="50" fillId="0" borderId="0" xfId="0" applyFont="1" applyAlignment="1">
      <alignment/>
    </xf>
    <xf numFmtId="0" fontId="55" fillId="0" borderId="0" xfId="0" applyFont="1" applyBorder="1" applyAlignment="1">
      <alignment/>
    </xf>
    <xf numFmtId="0" fontId="39" fillId="0" borderId="0" xfId="44" applyFill="1" applyAlignment="1">
      <alignment/>
    </xf>
    <xf numFmtId="0" fontId="56" fillId="0" borderId="0" xfId="0" applyFont="1" applyAlignment="1">
      <alignment/>
    </xf>
    <xf numFmtId="0" fontId="55" fillId="0" borderId="0" xfId="0" applyFont="1" applyFill="1" applyBorder="1" applyAlignment="1">
      <alignment horizontal="center"/>
    </xf>
    <xf numFmtId="0" fontId="0" fillId="0" borderId="54" xfId="0" applyBorder="1" applyAlignment="1">
      <alignment horizontal="center" wrapText="1"/>
    </xf>
    <xf numFmtId="0" fontId="0" fillId="0" borderId="23" xfId="0" applyBorder="1" applyAlignment="1">
      <alignment horizontal="center" wrapText="1"/>
    </xf>
    <xf numFmtId="0" fontId="2" fillId="0" borderId="0" xfId="0" applyFont="1" applyBorder="1" applyAlignment="1">
      <alignment horizontal="center"/>
    </xf>
    <xf numFmtId="0" fontId="0" fillId="0" borderId="54" xfId="0" applyBorder="1" applyAlignment="1">
      <alignment horizontal="center"/>
    </xf>
    <xf numFmtId="0" fontId="0" fillId="0" borderId="23" xfId="0" applyBorder="1" applyAlignment="1">
      <alignment horizontal="center"/>
    </xf>
    <xf numFmtId="0" fontId="0" fillId="0" borderId="55" xfId="0" applyBorder="1" applyAlignment="1">
      <alignment horizontal="center"/>
    </xf>
    <xf numFmtId="0" fontId="55" fillId="0" borderId="0" xfId="0" applyFont="1" applyBorder="1" applyAlignment="1">
      <alignment horizontal="center"/>
    </xf>
    <xf numFmtId="0" fontId="2" fillId="0" borderId="56"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55" fillId="0" borderId="0" xfId="0" applyFont="1" applyFill="1" applyBorder="1" applyAlignment="1">
      <alignment horizontal="center"/>
    </xf>
    <xf numFmtId="0" fontId="2" fillId="0" borderId="0" xfId="0" applyFont="1" applyFill="1" applyBorder="1" applyAlignment="1">
      <alignment horizontal="center"/>
    </xf>
    <xf numFmtId="0" fontId="52" fillId="0" borderId="0" xfId="0" applyFont="1" applyFill="1" applyBorder="1" applyAlignment="1">
      <alignment horizontal="center"/>
    </xf>
    <xf numFmtId="0" fontId="47" fillId="0" borderId="59" xfId="0" applyFont="1" applyBorder="1" applyAlignment="1">
      <alignment horizontal="center"/>
    </xf>
    <xf numFmtId="0" fontId="47" fillId="0" borderId="60" xfId="0" applyFont="1" applyBorder="1" applyAlignment="1">
      <alignment horizontal="center"/>
    </xf>
    <xf numFmtId="0" fontId="47" fillId="0" borderId="0" xfId="0" applyFont="1" applyBorder="1" applyAlignment="1">
      <alignment horizontal="center"/>
    </xf>
    <xf numFmtId="0" fontId="0" fillId="0" borderId="26" xfId="0"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0" fontId="47" fillId="0" borderId="61" xfId="0" applyFont="1" applyBorder="1" applyAlignment="1">
      <alignment horizontal="center"/>
    </xf>
    <xf numFmtId="0" fontId="0" fillId="0" borderId="61"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xf>
    <xf numFmtId="0" fontId="47" fillId="0" borderId="62" xfId="0" applyFont="1" applyBorder="1" applyAlignment="1">
      <alignment horizontal="center"/>
    </xf>
    <xf numFmtId="0" fontId="0" fillId="0" borderId="63" xfId="0" applyFont="1" applyBorder="1" applyAlignment="1">
      <alignment horizontal="center"/>
    </xf>
    <xf numFmtId="0" fontId="0" fillId="0" borderId="6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29</xdr:row>
      <xdr:rowOff>161925</xdr:rowOff>
    </xdr:to>
    <xdr:sp>
      <xdr:nvSpPr>
        <xdr:cNvPr id="1" name="Tekstvak 1"/>
        <xdr:cNvSpPr txBox="1">
          <a:spLocks noChangeArrowheads="1"/>
        </xdr:cNvSpPr>
      </xdr:nvSpPr>
      <xdr:spPr>
        <a:xfrm>
          <a:off x="85725" y="9525"/>
          <a:ext cx="7439025" cy="56769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000" b="1" i="0" u="sng"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Toelichting</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d</a:t>
          </a:r>
          <a:r>
            <a:rPr lang="en-US" cap="none" sz="1100" b="0" i="0" u="none" baseline="0">
              <a:solidFill>
                <a:srgbClr val="000000"/>
              </a:solidFill>
              <a:latin typeface="Calibri"/>
              <a:ea typeface="Calibri"/>
              <a:cs typeface="Calibri"/>
            </a:rPr>
            <a:t>it statistisch jaarboek wordt er gerapporteerd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die gefinancierd of gesubsidieerd wordt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3.1.3.: Schoolse vorderingen en zittenblijven in het gewoon secundair onderwijs.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52450"/>
          <a:ext cx="1609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9"/>
  <sheetViews>
    <sheetView tabSelected="1" zoomScalePageLayoutView="0" workbookViewId="0" topLeftCell="A1">
      <selection activeCell="A19" sqref="A19"/>
    </sheetView>
  </sheetViews>
  <sheetFormatPr defaultColWidth="9.140625" defaultRowHeight="15"/>
  <cols>
    <col min="1" max="1" width="25.28125" style="0" customWidth="1"/>
  </cols>
  <sheetData>
    <row r="1" ht="18.75">
      <c r="A1" s="177" t="s">
        <v>84</v>
      </c>
    </row>
    <row r="2" ht="18.75">
      <c r="A2" s="200" t="s">
        <v>97</v>
      </c>
    </row>
    <row r="4" ht="15">
      <c r="A4" s="33" t="s">
        <v>77</v>
      </c>
    </row>
    <row r="5" spans="1:2" ht="15">
      <c r="A5" s="199" t="s">
        <v>54</v>
      </c>
      <c r="B5" t="s">
        <v>52</v>
      </c>
    </row>
    <row r="6" spans="1:2" ht="15">
      <c r="A6" s="199" t="s">
        <v>55</v>
      </c>
      <c r="B6" t="s">
        <v>53</v>
      </c>
    </row>
    <row r="7" ht="15">
      <c r="A7" s="29"/>
    </row>
    <row r="8" spans="1:2" ht="15">
      <c r="A8" s="199" t="s">
        <v>56</v>
      </c>
      <c r="B8" t="s">
        <v>61</v>
      </c>
    </row>
    <row r="9" ht="15">
      <c r="A9" s="29"/>
    </row>
    <row r="10" ht="15">
      <c r="A10" s="68" t="s">
        <v>62</v>
      </c>
    </row>
    <row r="11" spans="1:2" ht="15">
      <c r="A11" s="199" t="s">
        <v>73</v>
      </c>
      <c r="B11" t="s">
        <v>52</v>
      </c>
    </row>
    <row r="12" spans="1:2" ht="15">
      <c r="A12" s="199" t="s">
        <v>74</v>
      </c>
      <c r="B12" t="s">
        <v>53</v>
      </c>
    </row>
    <row r="13" ht="15">
      <c r="A13" s="29"/>
    </row>
    <row r="14" ht="15">
      <c r="A14" s="29"/>
    </row>
    <row r="15" ht="15">
      <c r="A15" s="68" t="s">
        <v>32</v>
      </c>
    </row>
    <row r="16" spans="1:2" ht="15">
      <c r="A16" s="199" t="s">
        <v>75</v>
      </c>
      <c r="B16" t="s">
        <v>60</v>
      </c>
    </row>
    <row r="17" spans="1:2" ht="15">
      <c r="A17" s="199" t="s">
        <v>82</v>
      </c>
      <c r="B17" t="s">
        <v>58</v>
      </c>
    </row>
    <row r="18" spans="1:2" ht="15">
      <c r="A18" s="199" t="s">
        <v>83</v>
      </c>
      <c r="B18" t="s">
        <v>57</v>
      </c>
    </row>
    <row r="19" spans="1:2" ht="15">
      <c r="A19" s="199" t="s">
        <v>76</v>
      </c>
      <c r="B19" t="s">
        <v>59</v>
      </c>
    </row>
  </sheetData>
  <sheetProtection/>
  <hyperlinks>
    <hyperlink ref="A5" location="'1_SES_SO'!A1" display="1_SES_SO"/>
    <hyperlink ref="A6" location="'2_SES_DBSO'!A1" display="2_SES_DBSO"/>
    <hyperlink ref="A8" location="'3_SES_evolutie'!A1" display="3_SES_evolutie"/>
    <hyperlink ref="A11" location="'4_SES_SO_detail'!A1" display="4_SES_SO_detail"/>
    <hyperlink ref="A12" location="'5_SES_DBSO_detail'!A1" display="5_SES_DBSO_detail"/>
    <hyperlink ref="A16" location="'6_SES_SO_SV_geslacht'!A1" display="6_SES_SO_SV_geslacht"/>
    <hyperlink ref="A17" location="'7_SES_SO_SV_Belg_NBelg'!A1" display="7_SES_SO_SV_Belg_NBelg"/>
    <hyperlink ref="A18" location="'8_SES_SO_ZBL_geslacht'!A1" display="8_SES_SO_ZBL_geslacht"/>
    <hyperlink ref="A19" location="'9_SES_SO_ZBL_Belg_NBelg'!A1" display="9_SES_SO_ZBL_Belg_NBelg"/>
  </hyperlinks>
  <printOptions/>
  <pageMargins left="0.5118110236220472" right="0.5118110236220472" top="0.7480314960629921" bottom="0.7480314960629921" header="0.31496062992125984" footer="0.31496062992125984"/>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dimension ref="A1:R35"/>
  <sheetViews>
    <sheetView zoomScalePageLayoutView="0" workbookViewId="0" topLeftCell="A1">
      <selection activeCell="A39" sqref="A39"/>
    </sheetView>
  </sheetViews>
  <sheetFormatPr defaultColWidth="9.140625" defaultRowHeight="15"/>
  <cols>
    <col min="1" max="1" width="15.28125" style="2" customWidth="1"/>
    <col min="2" max="3" width="15.28125" style="0" customWidth="1"/>
    <col min="4" max="14" width="13.57421875" style="0" customWidth="1"/>
    <col min="15" max="15" width="13.57421875" style="2" customWidth="1"/>
    <col min="16" max="18" width="14.28125" style="0" customWidth="1"/>
  </cols>
  <sheetData>
    <row r="1" ht="15">
      <c r="A1" s="1"/>
    </row>
    <row r="2" spans="1:18" ht="15">
      <c r="A2" s="204" t="s">
        <v>25</v>
      </c>
      <c r="B2" s="204"/>
      <c r="C2" s="204"/>
      <c r="D2" s="204"/>
      <c r="E2" s="204"/>
      <c r="F2" s="204"/>
      <c r="G2" s="204"/>
      <c r="H2" s="204"/>
      <c r="I2" s="204"/>
      <c r="J2" s="204"/>
      <c r="K2" s="204"/>
      <c r="L2" s="204"/>
      <c r="M2" s="204"/>
      <c r="N2" s="204"/>
      <c r="O2" s="204"/>
      <c r="P2" s="78"/>
      <c r="Q2" s="78"/>
      <c r="R2" s="78"/>
    </row>
    <row r="3" spans="1:18" s="197" customFormat="1" ht="15">
      <c r="A3" s="208" t="s">
        <v>97</v>
      </c>
      <c r="B3" s="208"/>
      <c r="C3" s="208"/>
      <c r="D3" s="208"/>
      <c r="E3" s="208"/>
      <c r="F3" s="208"/>
      <c r="G3" s="208"/>
      <c r="H3" s="208"/>
      <c r="I3" s="208"/>
      <c r="J3" s="208"/>
      <c r="K3" s="208"/>
      <c r="L3" s="208"/>
      <c r="M3" s="208"/>
      <c r="N3" s="208"/>
      <c r="O3" s="208"/>
      <c r="P3" s="198"/>
      <c r="Q3" s="198"/>
      <c r="R3" s="198"/>
    </row>
    <row r="4" spans="1:18" ht="6.75" customHeight="1">
      <c r="A4" s="31"/>
      <c r="B4" s="31"/>
      <c r="C4" s="31"/>
      <c r="D4" s="31"/>
      <c r="E4" s="31"/>
      <c r="F4" s="31"/>
      <c r="G4" s="31"/>
      <c r="H4" s="31"/>
      <c r="I4" s="31"/>
      <c r="J4" s="31"/>
      <c r="K4" s="31"/>
      <c r="L4" s="31"/>
      <c r="M4" s="31"/>
      <c r="N4" s="31"/>
      <c r="O4" s="31"/>
      <c r="P4" s="78"/>
      <c r="Q4" s="78"/>
      <c r="R4" s="78"/>
    </row>
    <row r="5" spans="1:18" ht="15">
      <c r="A5" s="217" t="s">
        <v>90</v>
      </c>
      <c r="B5" s="217"/>
      <c r="C5" s="217"/>
      <c r="D5" s="217"/>
      <c r="E5" s="217"/>
      <c r="F5" s="217"/>
      <c r="G5" s="217"/>
      <c r="H5" s="217"/>
      <c r="I5" s="217"/>
      <c r="J5" s="217"/>
      <c r="K5" s="217"/>
      <c r="L5" s="217"/>
      <c r="M5" s="217"/>
      <c r="N5" s="217"/>
      <c r="O5" s="217"/>
      <c r="P5" s="110"/>
      <c r="Q5" s="110"/>
      <c r="R5" s="110"/>
    </row>
    <row r="6" ht="6.75" customHeight="1" thickBot="1"/>
    <row r="7" spans="1:15" s="33" customFormat="1" ht="15.75" thickTop="1">
      <c r="A7" s="215" t="s">
        <v>49</v>
      </c>
      <c r="B7" s="215"/>
      <c r="C7" s="215"/>
      <c r="D7" s="223" t="s">
        <v>1</v>
      </c>
      <c r="E7" s="224"/>
      <c r="F7" s="224"/>
      <c r="G7" s="225"/>
      <c r="H7" s="223" t="s">
        <v>2</v>
      </c>
      <c r="I7" s="224"/>
      <c r="J7" s="224"/>
      <c r="K7" s="225"/>
      <c r="L7" s="224" t="s">
        <v>0</v>
      </c>
      <c r="M7" s="224"/>
      <c r="N7" s="224"/>
      <c r="O7" s="224"/>
    </row>
    <row r="8" spans="1:15" ht="45">
      <c r="A8" s="101" t="s">
        <v>40</v>
      </c>
      <c r="B8" s="94" t="s">
        <v>68</v>
      </c>
      <c r="C8" s="105" t="s">
        <v>39</v>
      </c>
      <c r="D8" s="106" t="s">
        <v>18</v>
      </c>
      <c r="E8" s="60" t="s">
        <v>19</v>
      </c>
      <c r="F8" s="60" t="s">
        <v>41</v>
      </c>
      <c r="G8" s="108" t="s">
        <v>0</v>
      </c>
      <c r="H8" s="106" t="s">
        <v>18</v>
      </c>
      <c r="I8" s="60" t="s">
        <v>19</v>
      </c>
      <c r="J8" s="60" t="s">
        <v>41</v>
      </c>
      <c r="K8" s="124" t="s">
        <v>0</v>
      </c>
      <c r="L8" s="101" t="s">
        <v>18</v>
      </c>
      <c r="M8" s="60" t="s">
        <v>19</v>
      </c>
      <c r="N8" s="60" t="s">
        <v>41</v>
      </c>
      <c r="O8" s="118" t="s">
        <v>0</v>
      </c>
    </row>
    <row r="9" spans="1:16" ht="15">
      <c r="A9" s="102" t="s">
        <v>70</v>
      </c>
      <c r="B9" s="96" t="s">
        <v>70</v>
      </c>
      <c r="C9" s="103" t="s">
        <v>70</v>
      </c>
      <c r="D9" s="125">
        <v>1159</v>
      </c>
      <c r="E9" s="116">
        <v>11304</v>
      </c>
      <c r="F9" s="116">
        <v>461</v>
      </c>
      <c r="G9" s="126">
        <v>12924</v>
      </c>
      <c r="H9" s="190">
        <v>791</v>
      </c>
      <c r="I9" s="191">
        <v>11858</v>
      </c>
      <c r="J9" s="191">
        <v>370</v>
      </c>
      <c r="K9" s="192">
        <v>13019</v>
      </c>
      <c r="L9" s="121">
        <f>SUM(D9,H9)</f>
        <v>1950</v>
      </c>
      <c r="M9" s="116">
        <f aca="true" t="shared" si="0" ref="M9:O16">SUM(E9,I9)</f>
        <v>23162</v>
      </c>
      <c r="N9" s="116">
        <f t="shared" si="0"/>
        <v>831</v>
      </c>
      <c r="O9" s="119">
        <f t="shared" si="0"/>
        <v>25943</v>
      </c>
      <c r="P9" s="50"/>
    </row>
    <row r="10" spans="1:15" ht="15">
      <c r="A10" s="102" t="s">
        <v>70</v>
      </c>
      <c r="B10" s="96" t="s">
        <v>70</v>
      </c>
      <c r="C10" s="103" t="s">
        <v>69</v>
      </c>
      <c r="D10" s="125">
        <v>432</v>
      </c>
      <c r="E10" s="116">
        <v>4212</v>
      </c>
      <c r="F10" s="116">
        <v>284</v>
      </c>
      <c r="G10" s="126">
        <v>4928</v>
      </c>
      <c r="H10" s="190">
        <v>301</v>
      </c>
      <c r="I10" s="191">
        <v>4253</v>
      </c>
      <c r="J10" s="191">
        <v>227</v>
      </c>
      <c r="K10" s="192">
        <v>4781</v>
      </c>
      <c r="L10" s="121">
        <f aca="true" t="shared" si="1" ref="L10:L16">SUM(D10,H10)</f>
        <v>733</v>
      </c>
      <c r="M10" s="116">
        <f t="shared" si="0"/>
        <v>8465</v>
      </c>
      <c r="N10" s="116">
        <f t="shared" si="0"/>
        <v>511</v>
      </c>
      <c r="O10" s="119">
        <f t="shared" si="0"/>
        <v>9709</v>
      </c>
    </row>
    <row r="11" spans="1:15" ht="15">
      <c r="A11" s="102" t="s">
        <v>70</v>
      </c>
      <c r="B11" s="96" t="s">
        <v>69</v>
      </c>
      <c r="C11" s="103" t="s">
        <v>70</v>
      </c>
      <c r="D11" s="125">
        <v>631</v>
      </c>
      <c r="E11" s="116">
        <v>6359</v>
      </c>
      <c r="F11" s="116">
        <v>229</v>
      </c>
      <c r="G11" s="126">
        <v>7219</v>
      </c>
      <c r="H11" s="190">
        <v>402</v>
      </c>
      <c r="I11" s="191">
        <v>6656</v>
      </c>
      <c r="J11" s="191">
        <v>191</v>
      </c>
      <c r="K11" s="192">
        <v>7249</v>
      </c>
      <c r="L11" s="121">
        <f t="shared" si="1"/>
        <v>1033</v>
      </c>
      <c r="M11" s="116">
        <f t="shared" si="0"/>
        <v>13015</v>
      </c>
      <c r="N11" s="116">
        <f t="shared" si="0"/>
        <v>420</v>
      </c>
      <c r="O11" s="119">
        <f t="shared" si="0"/>
        <v>14468</v>
      </c>
    </row>
    <row r="12" spans="1:15" ht="15">
      <c r="A12" s="102" t="s">
        <v>69</v>
      </c>
      <c r="B12" s="96" t="s">
        <v>70</v>
      </c>
      <c r="C12" s="103" t="s">
        <v>70</v>
      </c>
      <c r="D12" s="125">
        <v>1071</v>
      </c>
      <c r="E12" s="116">
        <v>12072</v>
      </c>
      <c r="F12" s="116">
        <v>101</v>
      </c>
      <c r="G12" s="126">
        <v>13244</v>
      </c>
      <c r="H12" s="190">
        <v>757</v>
      </c>
      <c r="I12" s="191">
        <v>13184</v>
      </c>
      <c r="J12" s="191">
        <v>97</v>
      </c>
      <c r="K12" s="192">
        <v>14038</v>
      </c>
      <c r="L12" s="121">
        <f t="shared" si="1"/>
        <v>1828</v>
      </c>
      <c r="M12" s="116">
        <f t="shared" si="0"/>
        <v>25256</v>
      </c>
      <c r="N12" s="116">
        <f t="shared" si="0"/>
        <v>198</v>
      </c>
      <c r="O12" s="119">
        <f t="shared" si="0"/>
        <v>27282</v>
      </c>
    </row>
    <row r="13" spans="1:15" ht="15">
      <c r="A13" s="102" t="s">
        <v>70</v>
      </c>
      <c r="B13" s="96" t="s">
        <v>69</v>
      </c>
      <c r="C13" s="103" t="s">
        <v>69</v>
      </c>
      <c r="D13" s="125">
        <v>598</v>
      </c>
      <c r="E13" s="116">
        <v>8235</v>
      </c>
      <c r="F13" s="116">
        <v>411</v>
      </c>
      <c r="G13" s="126">
        <v>9244</v>
      </c>
      <c r="H13" s="190">
        <v>322</v>
      </c>
      <c r="I13" s="191">
        <v>7948</v>
      </c>
      <c r="J13" s="191">
        <v>422</v>
      </c>
      <c r="K13" s="192">
        <v>8692</v>
      </c>
      <c r="L13" s="121">
        <f t="shared" si="1"/>
        <v>920</v>
      </c>
      <c r="M13" s="116">
        <f t="shared" si="0"/>
        <v>16183</v>
      </c>
      <c r="N13" s="116">
        <f t="shared" si="0"/>
        <v>833</v>
      </c>
      <c r="O13" s="119">
        <f t="shared" si="0"/>
        <v>17936</v>
      </c>
    </row>
    <row r="14" spans="1:15" ht="15">
      <c r="A14" s="102" t="s">
        <v>69</v>
      </c>
      <c r="B14" s="96" t="s">
        <v>70</v>
      </c>
      <c r="C14" s="103" t="s">
        <v>69</v>
      </c>
      <c r="D14" s="125">
        <v>824</v>
      </c>
      <c r="E14" s="116">
        <v>11418</v>
      </c>
      <c r="F14" s="116">
        <v>187</v>
      </c>
      <c r="G14" s="126">
        <v>12429</v>
      </c>
      <c r="H14" s="190">
        <v>504</v>
      </c>
      <c r="I14" s="191">
        <v>11635</v>
      </c>
      <c r="J14" s="191">
        <v>142</v>
      </c>
      <c r="K14" s="192">
        <v>12281</v>
      </c>
      <c r="L14" s="121">
        <f t="shared" si="1"/>
        <v>1328</v>
      </c>
      <c r="M14" s="116">
        <f t="shared" si="0"/>
        <v>23053</v>
      </c>
      <c r="N14" s="116">
        <f t="shared" si="0"/>
        <v>329</v>
      </c>
      <c r="O14" s="119">
        <f t="shared" si="0"/>
        <v>24710</v>
      </c>
    </row>
    <row r="15" spans="1:15" ht="15">
      <c r="A15" s="102" t="s">
        <v>69</v>
      </c>
      <c r="B15" s="96" t="s">
        <v>69</v>
      </c>
      <c r="C15" s="103" t="s">
        <v>70</v>
      </c>
      <c r="D15" s="125">
        <v>1570</v>
      </c>
      <c r="E15" s="116">
        <v>24549</v>
      </c>
      <c r="F15" s="116">
        <v>97</v>
      </c>
      <c r="G15" s="126">
        <v>26216</v>
      </c>
      <c r="H15" s="190">
        <v>934</v>
      </c>
      <c r="I15" s="191">
        <v>24980</v>
      </c>
      <c r="J15" s="191">
        <v>135</v>
      </c>
      <c r="K15" s="192">
        <v>26049</v>
      </c>
      <c r="L15" s="121">
        <f t="shared" si="1"/>
        <v>2504</v>
      </c>
      <c r="M15" s="116">
        <f t="shared" si="0"/>
        <v>49529</v>
      </c>
      <c r="N15" s="116">
        <f t="shared" si="0"/>
        <v>232</v>
      </c>
      <c r="O15" s="119">
        <f t="shared" si="0"/>
        <v>52265</v>
      </c>
    </row>
    <row r="16" spans="1:15" ht="15">
      <c r="A16" s="102" t="s">
        <v>69</v>
      </c>
      <c r="B16" s="96" t="s">
        <v>69</v>
      </c>
      <c r="C16" s="103" t="s">
        <v>69</v>
      </c>
      <c r="D16" s="125">
        <v>4368</v>
      </c>
      <c r="E16" s="116">
        <v>115547</v>
      </c>
      <c r="F16" s="116">
        <v>767</v>
      </c>
      <c r="G16" s="126">
        <v>120682</v>
      </c>
      <c r="H16" s="190">
        <v>1983</v>
      </c>
      <c r="I16" s="191">
        <v>112565</v>
      </c>
      <c r="J16" s="191">
        <v>625</v>
      </c>
      <c r="K16" s="192">
        <v>115173</v>
      </c>
      <c r="L16" s="121">
        <f t="shared" si="1"/>
        <v>6351</v>
      </c>
      <c r="M16" s="116">
        <f t="shared" si="0"/>
        <v>228112</v>
      </c>
      <c r="N16" s="116">
        <f t="shared" si="0"/>
        <v>1392</v>
      </c>
      <c r="O16" s="119">
        <f t="shared" si="0"/>
        <v>235855</v>
      </c>
    </row>
    <row r="17" spans="1:15" s="34" customFormat="1" ht="15">
      <c r="A17" s="99"/>
      <c r="B17" s="99"/>
      <c r="C17" s="104" t="s">
        <v>0</v>
      </c>
      <c r="D17" s="127">
        <f>SUM(D9:D16)</f>
        <v>10653</v>
      </c>
      <c r="E17" s="182">
        <f aca="true" t="shared" si="2" ref="E17:O17">SUM(E9:E16)</f>
        <v>193696</v>
      </c>
      <c r="F17" s="182">
        <f t="shared" si="2"/>
        <v>2537</v>
      </c>
      <c r="G17" s="183">
        <f t="shared" si="2"/>
        <v>206886</v>
      </c>
      <c r="H17" s="184">
        <f t="shared" si="2"/>
        <v>5994</v>
      </c>
      <c r="I17" s="182">
        <f t="shared" si="2"/>
        <v>193079</v>
      </c>
      <c r="J17" s="182">
        <f t="shared" si="2"/>
        <v>2209</v>
      </c>
      <c r="K17" s="183">
        <f t="shared" si="2"/>
        <v>201282</v>
      </c>
      <c r="L17" s="185">
        <f>SUM(L9:L16)</f>
        <v>16647</v>
      </c>
      <c r="M17" s="182">
        <f t="shared" si="2"/>
        <v>386775</v>
      </c>
      <c r="N17" s="182">
        <f t="shared" si="2"/>
        <v>4746</v>
      </c>
      <c r="O17" s="193">
        <f t="shared" si="2"/>
        <v>408168</v>
      </c>
    </row>
    <row r="18" ht="15">
      <c r="E18" s="50"/>
    </row>
    <row r="20" spans="1:15" ht="15">
      <c r="A20" s="204" t="s">
        <v>25</v>
      </c>
      <c r="B20" s="204"/>
      <c r="C20" s="204"/>
      <c r="D20" s="204"/>
      <c r="E20" s="204"/>
      <c r="F20" s="204"/>
      <c r="G20" s="204"/>
      <c r="H20" s="204"/>
      <c r="I20" s="204"/>
      <c r="J20" s="204"/>
      <c r="K20" s="204"/>
      <c r="L20" s="204"/>
      <c r="M20" s="78"/>
      <c r="N20" s="78"/>
      <c r="O20" s="78"/>
    </row>
    <row r="21" spans="1:15" s="197" customFormat="1" ht="15">
      <c r="A21" s="208" t="s">
        <v>97</v>
      </c>
      <c r="B21" s="208"/>
      <c r="C21" s="208"/>
      <c r="D21" s="208"/>
      <c r="E21" s="208"/>
      <c r="F21" s="208"/>
      <c r="G21" s="208"/>
      <c r="H21" s="208"/>
      <c r="I21" s="208"/>
      <c r="J21" s="208"/>
      <c r="K21" s="208"/>
      <c r="L21" s="208"/>
      <c r="M21" s="198"/>
      <c r="N21" s="198"/>
      <c r="O21" s="198"/>
    </row>
    <row r="22" spans="1:15" ht="6.75" customHeight="1">
      <c r="A22" s="31"/>
      <c r="B22" s="31"/>
      <c r="C22" s="31"/>
      <c r="D22" s="31"/>
      <c r="E22" s="31"/>
      <c r="F22" s="31"/>
      <c r="G22" s="31"/>
      <c r="H22" s="31"/>
      <c r="I22" s="31"/>
      <c r="J22" s="31"/>
      <c r="K22" s="31"/>
      <c r="L22" s="31"/>
      <c r="M22" s="78"/>
      <c r="N22" s="78"/>
      <c r="O22" s="78"/>
    </row>
    <row r="23" spans="1:15" ht="15">
      <c r="A23" s="217" t="s">
        <v>91</v>
      </c>
      <c r="B23" s="217"/>
      <c r="C23" s="217"/>
      <c r="D23" s="217"/>
      <c r="E23" s="217"/>
      <c r="F23" s="217"/>
      <c r="G23" s="217"/>
      <c r="H23" s="217"/>
      <c r="I23" s="217"/>
      <c r="J23" s="217"/>
      <c r="K23" s="217"/>
      <c r="L23" s="217"/>
      <c r="M23" s="110"/>
      <c r="N23" s="110"/>
      <c r="O23" s="110"/>
    </row>
    <row r="24" ht="6.75" customHeight="1" thickBot="1"/>
    <row r="25" spans="1:12" ht="15.75" thickTop="1">
      <c r="A25" s="215" t="s">
        <v>49</v>
      </c>
      <c r="B25" s="215"/>
      <c r="C25" s="215"/>
      <c r="D25" s="223" t="s">
        <v>1</v>
      </c>
      <c r="E25" s="224"/>
      <c r="F25" s="225"/>
      <c r="G25" s="223" t="s">
        <v>2</v>
      </c>
      <c r="H25" s="224"/>
      <c r="I25" s="225"/>
      <c r="J25" s="224" t="s">
        <v>0</v>
      </c>
      <c r="K25" s="224"/>
      <c r="L25" s="224"/>
    </row>
    <row r="26" spans="1:12" ht="45">
      <c r="A26" s="101" t="s">
        <v>40</v>
      </c>
      <c r="B26" s="94" t="s">
        <v>68</v>
      </c>
      <c r="C26" s="105" t="s">
        <v>39</v>
      </c>
      <c r="D26" s="106" t="s">
        <v>18</v>
      </c>
      <c r="E26" s="60" t="s">
        <v>19</v>
      </c>
      <c r="F26" s="108" t="s">
        <v>0</v>
      </c>
      <c r="G26" s="106" t="s">
        <v>18</v>
      </c>
      <c r="H26" s="60" t="s">
        <v>19</v>
      </c>
      <c r="I26" s="108" t="s">
        <v>0</v>
      </c>
      <c r="J26" s="101" t="s">
        <v>18</v>
      </c>
      <c r="K26" s="60" t="s">
        <v>19</v>
      </c>
      <c r="L26" s="76" t="s">
        <v>0</v>
      </c>
    </row>
    <row r="27" spans="1:12" ht="15">
      <c r="A27" s="102" t="s">
        <v>70</v>
      </c>
      <c r="B27" s="96" t="s">
        <v>70</v>
      </c>
      <c r="C27" s="103" t="s">
        <v>70</v>
      </c>
      <c r="D27" s="147">
        <f aca="true" t="shared" si="3" ref="D27:D35">D9/(D9+E9)*100</f>
        <v>9.299526598732248</v>
      </c>
      <c r="E27" s="138">
        <f aca="true" t="shared" si="4" ref="E27:E35">E9/(E9+D9)*100</f>
        <v>90.70047340126776</v>
      </c>
      <c r="F27" s="139">
        <f>SUM(D27:E27)</f>
        <v>100</v>
      </c>
      <c r="G27" s="147">
        <f aca="true" t="shared" si="5" ref="G27:G35">H9/(H9+I9)*100</f>
        <v>6.253458771444382</v>
      </c>
      <c r="H27" s="138">
        <f aca="true" t="shared" si="6" ref="H27:H35">I9/(I9+H9)*100</f>
        <v>93.74654122855561</v>
      </c>
      <c r="I27" s="139">
        <f>SUM(G27:H27)</f>
        <v>100</v>
      </c>
      <c r="J27" s="148">
        <f aca="true" t="shared" si="7" ref="J27:J35">L9/(L9+M9)*100</f>
        <v>7.765211850907932</v>
      </c>
      <c r="K27" s="138">
        <f aca="true" t="shared" si="8" ref="K27:K35">M9/(M9+L9)*100</f>
        <v>92.23478814909207</v>
      </c>
      <c r="L27" s="141">
        <f>SUM(J27:K27)</f>
        <v>100</v>
      </c>
    </row>
    <row r="28" spans="1:12" ht="15">
      <c r="A28" s="102" t="s">
        <v>70</v>
      </c>
      <c r="B28" s="96" t="s">
        <v>70</v>
      </c>
      <c r="C28" s="103" t="s">
        <v>69</v>
      </c>
      <c r="D28" s="147">
        <f t="shared" si="3"/>
        <v>9.30232558139535</v>
      </c>
      <c r="E28" s="138">
        <f t="shared" si="4"/>
        <v>90.69767441860465</v>
      </c>
      <c r="F28" s="139">
        <f aca="true" t="shared" si="9" ref="F28:F35">SUM(D28:E28)</f>
        <v>100</v>
      </c>
      <c r="G28" s="147">
        <f t="shared" si="5"/>
        <v>6.609574000878348</v>
      </c>
      <c r="H28" s="138">
        <f t="shared" si="6"/>
        <v>93.39042599912165</v>
      </c>
      <c r="I28" s="139">
        <f aca="true" t="shared" si="10" ref="I28:I35">SUM(G28:H28)</f>
        <v>100</v>
      </c>
      <c r="J28" s="148">
        <f t="shared" si="7"/>
        <v>7.96912372254838</v>
      </c>
      <c r="K28" s="138">
        <f t="shared" si="8"/>
        <v>92.03087627745163</v>
      </c>
      <c r="L28" s="141">
        <f aca="true" t="shared" si="11" ref="L28:L35">SUM(J28:K28)</f>
        <v>100</v>
      </c>
    </row>
    <row r="29" spans="1:12" ht="15">
      <c r="A29" s="102" t="s">
        <v>70</v>
      </c>
      <c r="B29" s="96" t="s">
        <v>69</v>
      </c>
      <c r="C29" s="103" t="s">
        <v>70</v>
      </c>
      <c r="D29" s="147">
        <f t="shared" si="3"/>
        <v>9.027181688125895</v>
      </c>
      <c r="E29" s="138">
        <f t="shared" si="4"/>
        <v>90.97281831187411</v>
      </c>
      <c r="F29" s="139">
        <f t="shared" si="9"/>
        <v>100</v>
      </c>
      <c r="G29" s="147">
        <f t="shared" si="5"/>
        <v>5.695664494190989</v>
      </c>
      <c r="H29" s="138">
        <f t="shared" si="6"/>
        <v>94.30433550580901</v>
      </c>
      <c r="I29" s="139">
        <f t="shared" si="10"/>
        <v>100</v>
      </c>
      <c r="J29" s="148">
        <f t="shared" si="7"/>
        <v>7.353359908883828</v>
      </c>
      <c r="K29" s="138">
        <f t="shared" si="8"/>
        <v>92.64664009111617</v>
      </c>
      <c r="L29" s="141">
        <f t="shared" si="11"/>
        <v>100</v>
      </c>
    </row>
    <row r="30" spans="1:12" ht="15">
      <c r="A30" s="102" t="s">
        <v>69</v>
      </c>
      <c r="B30" s="96" t="s">
        <v>70</v>
      </c>
      <c r="C30" s="103" t="s">
        <v>70</v>
      </c>
      <c r="D30" s="147">
        <f t="shared" si="3"/>
        <v>8.148824469299248</v>
      </c>
      <c r="E30" s="138">
        <f t="shared" si="4"/>
        <v>91.85117553070076</v>
      </c>
      <c r="F30" s="139">
        <f t="shared" si="9"/>
        <v>100</v>
      </c>
      <c r="G30" s="147">
        <f t="shared" si="5"/>
        <v>5.430026540420343</v>
      </c>
      <c r="H30" s="138">
        <f t="shared" si="6"/>
        <v>94.56997345957966</v>
      </c>
      <c r="I30" s="139">
        <f t="shared" si="10"/>
        <v>100</v>
      </c>
      <c r="J30" s="148">
        <f t="shared" si="7"/>
        <v>6.749372323142815</v>
      </c>
      <c r="K30" s="138">
        <f t="shared" si="8"/>
        <v>93.25062767685719</v>
      </c>
      <c r="L30" s="141">
        <f t="shared" si="11"/>
        <v>100</v>
      </c>
    </row>
    <row r="31" spans="1:12" ht="15">
      <c r="A31" s="102" t="s">
        <v>70</v>
      </c>
      <c r="B31" s="96" t="s">
        <v>69</v>
      </c>
      <c r="C31" s="103" t="s">
        <v>69</v>
      </c>
      <c r="D31" s="147">
        <f t="shared" si="3"/>
        <v>6.7700667949733955</v>
      </c>
      <c r="E31" s="138">
        <f t="shared" si="4"/>
        <v>93.22993320502661</v>
      </c>
      <c r="F31" s="139">
        <f t="shared" si="9"/>
        <v>100</v>
      </c>
      <c r="G31" s="147">
        <f t="shared" si="5"/>
        <v>3.893591293833132</v>
      </c>
      <c r="H31" s="138">
        <f t="shared" si="6"/>
        <v>96.10640870616687</v>
      </c>
      <c r="I31" s="139">
        <f t="shared" si="10"/>
        <v>100</v>
      </c>
      <c r="J31" s="148">
        <f t="shared" si="7"/>
        <v>5.379173244460037</v>
      </c>
      <c r="K31" s="138">
        <f t="shared" si="8"/>
        <v>94.62082675553997</v>
      </c>
      <c r="L31" s="141">
        <f t="shared" si="11"/>
        <v>100</v>
      </c>
    </row>
    <row r="32" spans="1:12" ht="15">
      <c r="A32" s="102" t="s">
        <v>69</v>
      </c>
      <c r="B32" s="96" t="s">
        <v>70</v>
      </c>
      <c r="C32" s="103" t="s">
        <v>69</v>
      </c>
      <c r="D32" s="147">
        <f t="shared" si="3"/>
        <v>6.730926319228884</v>
      </c>
      <c r="E32" s="138">
        <f t="shared" si="4"/>
        <v>93.26907368077111</v>
      </c>
      <c r="F32" s="139">
        <f t="shared" si="9"/>
        <v>100</v>
      </c>
      <c r="G32" s="147">
        <f t="shared" si="5"/>
        <v>4.1519070763654335</v>
      </c>
      <c r="H32" s="138">
        <f t="shared" si="6"/>
        <v>95.84809292363457</v>
      </c>
      <c r="I32" s="139">
        <f t="shared" si="10"/>
        <v>100</v>
      </c>
      <c r="J32" s="148">
        <f t="shared" si="7"/>
        <v>5.446864361593043</v>
      </c>
      <c r="K32" s="138">
        <f t="shared" si="8"/>
        <v>94.55313563840696</v>
      </c>
      <c r="L32" s="141">
        <f t="shared" si="11"/>
        <v>100</v>
      </c>
    </row>
    <row r="33" spans="1:12" ht="15">
      <c r="A33" s="102" t="s">
        <v>69</v>
      </c>
      <c r="B33" s="96" t="s">
        <v>69</v>
      </c>
      <c r="C33" s="103" t="s">
        <v>70</v>
      </c>
      <c r="D33" s="147">
        <f t="shared" si="3"/>
        <v>6.01094988322677</v>
      </c>
      <c r="E33" s="138">
        <f t="shared" si="4"/>
        <v>93.98905011677323</v>
      </c>
      <c r="F33" s="139">
        <f t="shared" si="9"/>
        <v>100</v>
      </c>
      <c r="G33" s="147">
        <f t="shared" si="5"/>
        <v>3.604229374083507</v>
      </c>
      <c r="H33" s="138">
        <f t="shared" si="6"/>
        <v>96.39577062591648</v>
      </c>
      <c r="I33" s="139">
        <f t="shared" si="10"/>
        <v>99.99999999999999</v>
      </c>
      <c r="J33" s="148">
        <f t="shared" si="7"/>
        <v>4.812330636326946</v>
      </c>
      <c r="K33" s="138">
        <f t="shared" si="8"/>
        <v>95.18766936367305</v>
      </c>
      <c r="L33" s="141">
        <f t="shared" si="11"/>
        <v>100</v>
      </c>
    </row>
    <row r="34" spans="1:12" ht="15">
      <c r="A34" s="102" t="s">
        <v>69</v>
      </c>
      <c r="B34" s="96" t="s">
        <v>69</v>
      </c>
      <c r="C34" s="103" t="s">
        <v>69</v>
      </c>
      <c r="D34" s="147">
        <f t="shared" si="3"/>
        <v>3.6425801609473374</v>
      </c>
      <c r="E34" s="138">
        <f t="shared" si="4"/>
        <v>96.35741983905265</v>
      </c>
      <c r="F34" s="139">
        <f t="shared" si="9"/>
        <v>99.99999999999999</v>
      </c>
      <c r="G34" s="147">
        <f t="shared" si="5"/>
        <v>1.7311520061458954</v>
      </c>
      <c r="H34" s="138">
        <f t="shared" si="6"/>
        <v>98.26884799385411</v>
      </c>
      <c r="I34" s="139">
        <f t="shared" si="10"/>
        <v>100</v>
      </c>
      <c r="J34" s="148">
        <f t="shared" si="7"/>
        <v>2.7087429573109616</v>
      </c>
      <c r="K34" s="138">
        <f t="shared" si="8"/>
        <v>97.29125704268904</v>
      </c>
      <c r="L34" s="141">
        <f t="shared" si="11"/>
        <v>100</v>
      </c>
    </row>
    <row r="35" spans="1:12" ht="15">
      <c r="A35" s="99"/>
      <c r="B35" s="99"/>
      <c r="C35" s="104" t="s">
        <v>0</v>
      </c>
      <c r="D35" s="149">
        <f t="shared" si="3"/>
        <v>5.213140264938904</v>
      </c>
      <c r="E35" s="143">
        <f t="shared" si="4"/>
        <v>94.7868597350611</v>
      </c>
      <c r="F35" s="144">
        <f t="shared" si="9"/>
        <v>100</v>
      </c>
      <c r="G35" s="149">
        <f t="shared" si="5"/>
        <v>3.010955780040488</v>
      </c>
      <c r="H35" s="143">
        <f t="shared" si="6"/>
        <v>96.98904421995951</v>
      </c>
      <c r="I35" s="144">
        <f t="shared" si="10"/>
        <v>100</v>
      </c>
      <c r="J35" s="150">
        <f t="shared" si="7"/>
        <v>4.12644823534661</v>
      </c>
      <c r="K35" s="143">
        <f t="shared" si="8"/>
        <v>95.87355176465339</v>
      </c>
      <c r="L35" s="146">
        <f t="shared" si="11"/>
        <v>100</v>
      </c>
    </row>
  </sheetData>
  <sheetProtection/>
  <mergeCells count="14">
    <mergeCell ref="J25:L25"/>
    <mergeCell ref="A25:C25"/>
    <mergeCell ref="D25:F25"/>
    <mergeCell ref="G25:I25"/>
    <mergeCell ref="A2:O2"/>
    <mergeCell ref="A5:O5"/>
    <mergeCell ref="A20:L20"/>
    <mergeCell ref="A23:L23"/>
    <mergeCell ref="A7:C7"/>
    <mergeCell ref="D7:G7"/>
    <mergeCell ref="A3:O3"/>
    <mergeCell ref="A21:L21"/>
    <mergeCell ref="H7:K7"/>
    <mergeCell ref="L7:O7"/>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R35"/>
  <sheetViews>
    <sheetView zoomScalePageLayoutView="0" workbookViewId="0" topLeftCell="A1">
      <selection activeCell="A39" sqref="A39"/>
    </sheetView>
  </sheetViews>
  <sheetFormatPr defaultColWidth="9.140625" defaultRowHeight="15"/>
  <cols>
    <col min="1" max="1" width="15.28125" style="2" customWidth="1"/>
    <col min="2" max="3" width="15.28125" style="0" customWidth="1"/>
    <col min="4" max="15" width="13.57421875" style="0" customWidth="1"/>
  </cols>
  <sheetData>
    <row r="1" ht="15">
      <c r="A1" s="1"/>
    </row>
    <row r="2" spans="1:17" ht="15">
      <c r="A2" s="204" t="s">
        <v>25</v>
      </c>
      <c r="B2" s="204"/>
      <c r="C2" s="204"/>
      <c r="D2" s="204"/>
      <c r="E2" s="204"/>
      <c r="F2" s="204"/>
      <c r="G2" s="204"/>
      <c r="H2" s="204"/>
      <c r="I2" s="204"/>
      <c r="J2" s="204"/>
      <c r="K2" s="204"/>
      <c r="L2" s="204"/>
      <c r="M2" s="204"/>
      <c r="N2" s="204"/>
      <c r="O2" s="204"/>
      <c r="P2" s="78"/>
      <c r="Q2" s="78"/>
    </row>
    <row r="3" spans="1:18" s="197" customFormat="1" ht="15">
      <c r="A3" s="208" t="s">
        <v>97</v>
      </c>
      <c r="B3" s="208"/>
      <c r="C3" s="208"/>
      <c r="D3" s="208"/>
      <c r="E3" s="208"/>
      <c r="F3" s="208"/>
      <c r="G3" s="208"/>
      <c r="H3" s="208"/>
      <c r="I3" s="208"/>
      <c r="J3" s="208"/>
      <c r="K3" s="208"/>
      <c r="L3" s="208"/>
      <c r="M3" s="208"/>
      <c r="N3" s="208"/>
      <c r="O3" s="208"/>
      <c r="P3" s="198"/>
      <c r="Q3" s="198"/>
      <c r="R3" s="198"/>
    </row>
    <row r="4" spans="1:18" ht="6.75" customHeight="1">
      <c r="A4" s="31"/>
      <c r="B4" s="31"/>
      <c r="C4" s="31"/>
      <c r="D4" s="31"/>
      <c r="E4" s="31"/>
      <c r="F4" s="31"/>
      <c r="G4" s="31"/>
      <c r="H4" s="31"/>
      <c r="I4" s="31"/>
      <c r="J4" s="31"/>
      <c r="K4" s="31"/>
      <c r="L4" s="31"/>
      <c r="M4" s="31"/>
      <c r="N4" s="31"/>
      <c r="O4" s="31"/>
      <c r="P4" s="78"/>
      <c r="Q4" s="78"/>
      <c r="R4" s="78"/>
    </row>
    <row r="5" spans="1:17" ht="15">
      <c r="A5" s="217" t="s">
        <v>93</v>
      </c>
      <c r="B5" s="217"/>
      <c r="C5" s="217"/>
      <c r="D5" s="217"/>
      <c r="E5" s="217"/>
      <c r="F5" s="217"/>
      <c r="G5" s="217"/>
      <c r="H5" s="217"/>
      <c r="I5" s="217"/>
      <c r="J5" s="217"/>
      <c r="K5" s="217"/>
      <c r="L5" s="217"/>
      <c r="M5" s="217"/>
      <c r="N5" s="217"/>
      <c r="O5" s="217"/>
      <c r="P5" s="110"/>
      <c r="Q5" s="110"/>
    </row>
    <row r="6" ht="6.75" customHeight="1" thickBot="1"/>
    <row r="7" spans="1:15" s="33" customFormat="1" ht="15.75" thickTop="1">
      <c r="A7" s="215" t="s">
        <v>49</v>
      </c>
      <c r="B7" s="215"/>
      <c r="C7" s="226"/>
      <c r="D7" s="227" t="s">
        <v>43</v>
      </c>
      <c r="E7" s="224"/>
      <c r="F7" s="224"/>
      <c r="G7" s="228"/>
      <c r="H7" s="227" t="s">
        <v>42</v>
      </c>
      <c r="I7" s="224"/>
      <c r="J7" s="224"/>
      <c r="K7" s="228"/>
      <c r="L7" s="227" t="s">
        <v>0</v>
      </c>
      <c r="M7" s="224"/>
      <c r="N7" s="224"/>
      <c r="O7" s="224"/>
    </row>
    <row r="8" spans="1:15" ht="45">
      <c r="A8" s="101" t="s">
        <v>40</v>
      </c>
      <c r="B8" s="94" t="s">
        <v>68</v>
      </c>
      <c r="C8" s="95" t="s">
        <v>39</v>
      </c>
      <c r="D8" s="63" t="s">
        <v>18</v>
      </c>
      <c r="E8" s="60" t="s">
        <v>19</v>
      </c>
      <c r="F8" s="60" t="s">
        <v>41</v>
      </c>
      <c r="G8" s="109" t="s">
        <v>0</v>
      </c>
      <c r="H8" s="63" t="s">
        <v>18</v>
      </c>
      <c r="I8" s="60" t="s">
        <v>19</v>
      </c>
      <c r="J8" s="60" t="s">
        <v>41</v>
      </c>
      <c r="K8" s="109" t="s">
        <v>0</v>
      </c>
      <c r="L8" s="93" t="s">
        <v>18</v>
      </c>
      <c r="M8" s="60" t="s">
        <v>19</v>
      </c>
      <c r="N8" s="60" t="s">
        <v>41</v>
      </c>
      <c r="O8" s="76" t="s">
        <v>0</v>
      </c>
    </row>
    <row r="9" spans="1:15" ht="15">
      <c r="A9" s="102" t="s">
        <v>70</v>
      </c>
      <c r="B9" s="96" t="s">
        <v>70</v>
      </c>
      <c r="C9" s="97" t="s">
        <v>70</v>
      </c>
      <c r="D9" s="186">
        <v>1392</v>
      </c>
      <c r="E9" s="116">
        <v>16808</v>
      </c>
      <c r="F9" s="116">
        <v>132</v>
      </c>
      <c r="G9" s="187">
        <v>18332</v>
      </c>
      <c r="H9" s="186">
        <v>558</v>
      </c>
      <c r="I9" s="116">
        <v>6354</v>
      </c>
      <c r="J9" s="116">
        <v>699</v>
      </c>
      <c r="K9" s="187">
        <v>7611</v>
      </c>
      <c r="L9" s="186">
        <f>SUM(H9,D9)</f>
        <v>1950</v>
      </c>
      <c r="M9" s="116">
        <f aca="true" t="shared" si="0" ref="M9:O16">SUM(I9,E9)</f>
        <v>23162</v>
      </c>
      <c r="N9" s="116">
        <f t="shared" si="0"/>
        <v>831</v>
      </c>
      <c r="O9" s="119">
        <f t="shared" si="0"/>
        <v>25943</v>
      </c>
    </row>
    <row r="10" spans="1:15" ht="15">
      <c r="A10" s="102" t="s">
        <v>70</v>
      </c>
      <c r="B10" s="96" t="s">
        <v>70</v>
      </c>
      <c r="C10" s="97" t="s">
        <v>69</v>
      </c>
      <c r="D10" s="186">
        <v>493</v>
      </c>
      <c r="E10" s="116">
        <v>5570</v>
      </c>
      <c r="F10" s="116">
        <v>88</v>
      </c>
      <c r="G10" s="187">
        <v>6151</v>
      </c>
      <c r="H10" s="186">
        <v>240</v>
      </c>
      <c r="I10" s="116">
        <v>2895</v>
      </c>
      <c r="J10" s="116">
        <v>423</v>
      </c>
      <c r="K10" s="187">
        <v>3558</v>
      </c>
      <c r="L10" s="186">
        <f aca="true" t="shared" si="1" ref="L10:L16">SUM(H10,D10)</f>
        <v>733</v>
      </c>
      <c r="M10" s="116">
        <f t="shared" si="0"/>
        <v>8465</v>
      </c>
      <c r="N10" s="116">
        <f t="shared" si="0"/>
        <v>511</v>
      </c>
      <c r="O10" s="119">
        <f t="shared" si="0"/>
        <v>9709</v>
      </c>
    </row>
    <row r="11" spans="1:15" ht="15">
      <c r="A11" s="102" t="s">
        <v>70</v>
      </c>
      <c r="B11" s="96" t="s">
        <v>69</v>
      </c>
      <c r="C11" s="97" t="s">
        <v>70</v>
      </c>
      <c r="D11" s="186">
        <v>776</v>
      </c>
      <c r="E11" s="116">
        <v>10010</v>
      </c>
      <c r="F11" s="116">
        <v>88</v>
      </c>
      <c r="G11" s="187">
        <v>10874</v>
      </c>
      <c r="H11" s="186">
        <v>257</v>
      </c>
      <c r="I11" s="116">
        <v>3005</v>
      </c>
      <c r="J11" s="116">
        <v>332</v>
      </c>
      <c r="K11" s="187">
        <v>3594</v>
      </c>
      <c r="L11" s="186">
        <f t="shared" si="1"/>
        <v>1033</v>
      </c>
      <c r="M11" s="116">
        <f t="shared" si="0"/>
        <v>13015</v>
      </c>
      <c r="N11" s="116">
        <f t="shared" si="0"/>
        <v>420</v>
      </c>
      <c r="O11" s="119">
        <f t="shared" si="0"/>
        <v>14468</v>
      </c>
    </row>
    <row r="12" spans="1:15" ht="15">
      <c r="A12" s="102" t="s">
        <v>69</v>
      </c>
      <c r="B12" s="96" t="s">
        <v>70</v>
      </c>
      <c r="C12" s="97" t="s">
        <v>70</v>
      </c>
      <c r="D12" s="186">
        <v>1649</v>
      </c>
      <c r="E12" s="116">
        <v>23224</v>
      </c>
      <c r="F12" s="116">
        <v>156</v>
      </c>
      <c r="G12" s="187">
        <v>25029</v>
      </c>
      <c r="H12" s="186">
        <v>179</v>
      </c>
      <c r="I12" s="116">
        <v>2032</v>
      </c>
      <c r="J12" s="116">
        <v>42</v>
      </c>
      <c r="K12" s="187">
        <v>2253</v>
      </c>
      <c r="L12" s="186">
        <f t="shared" si="1"/>
        <v>1828</v>
      </c>
      <c r="M12" s="116">
        <f t="shared" si="0"/>
        <v>25256</v>
      </c>
      <c r="N12" s="116">
        <f t="shared" si="0"/>
        <v>198</v>
      </c>
      <c r="O12" s="119">
        <f t="shared" si="0"/>
        <v>27282</v>
      </c>
    </row>
    <row r="13" spans="1:15" ht="15">
      <c r="A13" s="102" t="s">
        <v>70</v>
      </c>
      <c r="B13" s="96" t="s">
        <v>69</v>
      </c>
      <c r="C13" s="97" t="s">
        <v>69</v>
      </c>
      <c r="D13" s="186">
        <v>712</v>
      </c>
      <c r="E13" s="116">
        <v>13118</v>
      </c>
      <c r="F13" s="116">
        <v>270</v>
      </c>
      <c r="G13" s="187">
        <v>14100</v>
      </c>
      <c r="H13" s="186">
        <v>208</v>
      </c>
      <c r="I13" s="116">
        <v>3065</v>
      </c>
      <c r="J13" s="116">
        <v>563</v>
      </c>
      <c r="K13" s="187">
        <v>3836</v>
      </c>
      <c r="L13" s="186">
        <f t="shared" si="1"/>
        <v>920</v>
      </c>
      <c r="M13" s="116">
        <f t="shared" si="0"/>
        <v>16183</v>
      </c>
      <c r="N13" s="116">
        <f t="shared" si="0"/>
        <v>833</v>
      </c>
      <c r="O13" s="119">
        <f t="shared" si="0"/>
        <v>17936</v>
      </c>
    </row>
    <row r="14" spans="1:15" ht="15">
      <c r="A14" s="102" t="s">
        <v>69</v>
      </c>
      <c r="B14" s="96" t="s">
        <v>70</v>
      </c>
      <c r="C14" s="97" t="s">
        <v>69</v>
      </c>
      <c r="D14" s="186">
        <v>1195</v>
      </c>
      <c r="E14" s="116">
        <v>21264</v>
      </c>
      <c r="F14" s="116">
        <v>126</v>
      </c>
      <c r="G14" s="187">
        <v>22585</v>
      </c>
      <c r="H14" s="186">
        <v>133</v>
      </c>
      <c r="I14" s="116">
        <v>1789</v>
      </c>
      <c r="J14" s="116">
        <v>203</v>
      </c>
      <c r="K14" s="187">
        <v>2125</v>
      </c>
      <c r="L14" s="186">
        <f t="shared" si="1"/>
        <v>1328</v>
      </c>
      <c r="M14" s="116">
        <f t="shared" si="0"/>
        <v>23053</v>
      </c>
      <c r="N14" s="116">
        <f t="shared" si="0"/>
        <v>329</v>
      </c>
      <c r="O14" s="119">
        <f t="shared" si="0"/>
        <v>24710</v>
      </c>
    </row>
    <row r="15" spans="1:15" ht="15">
      <c r="A15" s="102" t="s">
        <v>69</v>
      </c>
      <c r="B15" s="96" t="s">
        <v>69</v>
      </c>
      <c r="C15" s="97" t="s">
        <v>70</v>
      </c>
      <c r="D15" s="186">
        <v>2354</v>
      </c>
      <c r="E15" s="116">
        <v>47433</v>
      </c>
      <c r="F15" s="116">
        <v>195</v>
      </c>
      <c r="G15" s="187">
        <v>49982</v>
      </c>
      <c r="H15" s="186">
        <v>150</v>
      </c>
      <c r="I15" s="116">
        <v>2096</v>
      </c>
      <c r="J15" s="116">
        <v>37</v>
      </c>
      <c r="K15" s="187">
        <v>2283</v>
      </c>
      <c r="L15" s="186">
        <f t="shared" si="1"/>
        <v>2504</v>
      </c>
      <c r="M15" s="116">
        <f t="shared" si="0"/>
        <v>49529</v>
      </c>
      <c r="N15" s="116">
        <f t="shared" si="0"/>
        <v>232</v>
      </c>
      <c r="O15" s="119">
        <f t="shared" si="0"/>
        <v>52265</v>
      </c>
    </row>
    <row r="16" spans="1:15" ht="15">
      <c r="A16" s="102" t="s">
        <v>69</v>
      </c>
      <c r="B16" s="96" t="s">
        <v>69</v>
      </c>
      <c r="C16" s="97" t="s">
        <v>69</v>
      </c>
      <c r="D16" s="186">
        <v>6063</v>
      </c>
      <c r="E16" s="116">
        <v>222712</v>
      </c>
      <c r="F16" s="116">
        <v>604</v>
      </c>
      <c r="G16" s="187">
        <v>229379</v>
      </c>
      <c r="H16" s="186">
        <v>288</v>
      </c>
      <c r="I16" s="116">
        <v>5400</v>
      </c>
      <c r="J16" s="116">
        <v>788</v>
      </c>
      <c r="K16" s="187">
        <v>6476</v>
      </c>
      <c r="L16" s="186">
        <f t="shared" si="1"/>
        <v>6351</v>
      </c>
      <c r="M16" s="116">
        <f t="shared" si="0"/>
        <v>228112</v>
      </c>
      <c r="N16" s="116">
        <f t="shared" si="0"/>
        <v>1392</v>
      </c>
      <c r="O16" s="119">
        <f t="shared" si="0"/>
        <v>235855</v>
      </c>
    </row>
    <row r="17" spans="1:15" s="34" customFormat="1" ht="15">
      <c r="A17" s="99"/>
      <c r="B17" s="99"/>
      <c r="C17" s="100" t="s">
        <v>0</v>
      </c>
      <c r="D17" s="188">
        <f>SUM(D9:D16)</f>
        <v>14634</v>
      </c>
      <c r="E17" s="117">
        <f aca="true" t="shared" si="2" ref="E17:O17">SUM(E9:E16)</f>
        <v>360139</v>
      </c>
      <c r="F17" s="117">
        <f t="shared" si="2"/>
        <v>1659</v>
      </c>
      <c r="G17" s="189">
        <f t="shared" si="2"/>
        <v>376432</v>
      </c>
      <c r="H17" s="188">
        <f t="shared" si="2"/>
        <v>2013</v>
      </c>
      <c r="I17" s="117">
        <f t="shared" si="2"/>
        <v>26636</v>
      </c>
      <c r="J17" s="117">
        <f t="shared" si="2"/>
        <v>3087</v>
      </c>
      <c r="K17" s="189">
        <f t="shared" si="2"/>
        <v>31736</v>
      </c>
      <c r="L17" s="188">
        <f t="shared" si="2"/>
        <v>16647</v>
      </c>
      <c r="M17" s="117">
        <f t="shared" si="2"/>
        <v>386775</v>
      </c>
      <c r="N17" s="117">
        <f t="shared" si="2"/>
        <v>4746</v>
      </c>
      <c r="O17" s="120">
        <f t="shared" si="2"/>
        <v>408168</v>
      </c>
    </row>
    <row r="18" spans="3:15" s="34" customFormat="1" ht="15">
      <c r="C18" s="35"/>
      <c r="D18" s="111"/>
      <c r="E18" s="111"/>
      <c r="F18" s="111"/>
      <c r="G18" s="111"/>
      <c r="H18" s="111"/>
      <c r="I18" s="111"/>
      <c r="J18" s="111"/>
      <c r="K18" s="111"/>
      <c r="L18" s="111"/>
      <c r="M18" s="111"/>
      <c r="N18" s="111"/>
      <c r="O18" s="111"/>
    </row>
    <row r="20" spans="1:15" ht="15">
      <c r="A20" s="204" t="s">
        <v>25</v>
      </c>
      <c r="B20" s="204"/>
      <c r="C20" s="204"/>
      <c r="D20" s="204"/>
      <c r="E20" s="204"/>
      <c r="F20" s="204"/>
      <c r="G20" s="204"/>
      <c r="H20" s="204"/>
      <c r="I20" s="204"/>
      <c r="J20" s="204"/>
      <c r="K20" s="204"/>
      <c r="L20" s="204"/>
      <c r="M20" s="78"/>
      <c r="N20" s="78"/>
      <c r="O20" s="78"/>
    </row>
    <row r="21" spans="1:15" s="197" customFormat="1" ht="15">
      <c r="A21" s="208" t="s">
        <v>97</v>
      </c>
      <c r="B21" s="208"/>
      <c r="C21" s="208"/>
      <c r="D21" s="208"/>
      <c r="E21" s="208"/>
      <c r="F21" s="208"/>
      <c r="G21" s="208"/>
      <c r="H21" s="208"/>
      <c r="I21" s="208"/>
      <c r="J21" s="208"/>
      <c r="K21" s="208"/>
      <c r="L21" s="208"/>
      <c r="M21" s="198"/>
      <c r="N21" s="198"/>
      <c r="O21" s="198"/>
    </row>
    <row r="22" spans="1:15" ht="6.75" customHeight="1">
      <c r="A22" s="31"/>
      <c r="B22" s="31"/>
      <c r="C22" s="31"/>
      <c r="D22" s="31"/>
      <c r="E22" s="31"/>
      <c r="F22" s="31"/>
      <c r="G22" s="31"/>
      <c r="H22" s="31"/>
      <c r="I22" s="31"/>
      <c r="J22" s="31"/>
      <c r="K22" s="31"/>
      <c r="L22" s="31"/>
      <c r="M22" s="78"/>
      <c r="N22" s="78"/>
      <c r="O22" s="78"/>
    </row>
    <row r="23" spans="1:15" ht="15">
      <c r="A23" s="217" t="s">
        <v>92</v>
      </c>
      <c r="B23" s="217"/>
      <c r="C23" s="217"/>
      <c r="D23" s="217"/>
      <c r="E23" s="217"/>
      <c r="F23" s="217"/>
      <c r="G23" s="217"/>
      <c r="H23" s="217"/>
      <c r="I23" s="217"/>
      <c r="J23" s="217"/>
      <c r="K23" s="217"/>
      <c r="L23" s="217"/>
      <c r="M23" s="110"/>
      <c r="N23" s="110"/>
      <c r="O23" s="110"/>
    </row>
    <row r="24" ht="6.75" customHeight="1" thickBot="1"/>
    <row r="25" spans="1:12" ht="15.75" thickTop="1">
      <c r="A25" s="215" t="s">
        <v>49</v>
      </c>
      <c r="B25" s="215"/>
      <c r="C25" s="215"/>
      <c r="D25" s="223" t="s">
        <v>43</v>
      </c>
      <c r="E25" s="224"/>
      <c r="F25" s="225"/>
      <c r="G25" s="223" t="s">
        <v>42</v>
      </c>
      <c r="H25" s="224"/>
      <c r="I25" s="225"/>
      <c r="J25" s="223" t="s">
        <v>0</v>
      </c>
      <c r="K25" s="224"/>
      <c r="L25" s="224"/>
    </row>
    <row r="26" spans="1:12" ht="48.75" customHeight="1">
      <c r="A26" s="101" t="s">
        <v>40</v>
      </c>
      <c r="B26" s="60" t="s">
        <v>68</v>
      </c>
      <c r="C26" s="105" t="s">
        <v>39</v>
      </c>
      <c r="D26" s="106" t="s">
        <v>18</v>
      </c>
      <c r="E26" s="60" t="s">
        <v>19</v>
      </c>
      <c r="F26" s="108" t="s">
        <v>0</v>
      </c>
      <c r="G26" s="106" t="s">
        <v>18</v>
      </c>
      <c r="H26" s="60" t="s">
        <v>19</v>
      </c>
      <c r="I26" s="108" t="s">
        <v>0</v>
      </c>
      <c r="J26" s="106" t="s">
        <v>18</v>
      </c>
      <c r="K26" s="60" t="s">
        <v>19</v>
      </c>
      <c r="L26" s="76" t="s">
        <v>0</v>
      </c>
    </row>
    <row r="27" spans="1:13" ht="15">
      <c r="A27" s="102" t="s">
        <v>70</v>
      </c>
      <c r="B27" s="98" t="s">
        <v>70</v>
      </c>
      <c r="C27" s="103" t="s">
        <v>70</v>
      </c>
      <c r="D27" s="137">
        <f aca="true" t="shared" si="3" ref="D27:D35">D9/(D9+E9)*100</f>
        <v>7.648351648351648</v>
      </c>
      <c r="E27" s="138">
        <f aca="true" t="shared" si="4" ref="E27:E35">E9/(E9+D9)*100</f>
        <v>92.35164835164835</v>
      </c>
      <c r="F27" s="139">
        <f>SUM(D27:E27)</f>
        <v>100</v>
      </c>
      <c r="G27" s="137">
        <f aca="true" t="shared" si="5" ref="G27:G35">H9/(H9+I9)*100</f>
        <v>8.072916666666668</v>
      </c>
      <c r="H27" s="138">
        <f aca="true" t="shared" si="6" ref="H27:H35">I9/(I9+H9)*100</f>
        <v>91.92708333333334</v>
      </c>
      <c r="I27" s="139">
        <f>SUM(G27:H27)</f>
        <v>100.00000000000001</v>
      </c>
      <c r="J27" s="137">
        <f aca="true" t="shared" si="7" ref="J27:J35">L9/(L9+M9)*100</f>
        <v>7.765211850907932</v>
      </c>
      <c r="K27" s="138">
        <f aca="true" t="shared" si="8" ref="K27:K35">M9/(M9+L9)*100</f>
        <v>92.23478814909207</v>
      </c>
      <c r="L27" s="141">
        <f>SUM(J27:K27)</f>
        <v>100</v>
      </c>
      <c r="M27" s="194"/>
    </row>
    <row r="28" spans="1:13" ht="15">
      <c r="A28" s="102" t="s">
        <v>70</v>
      </c>
      <c r="B28" s="98" t="s">
        <v>70</v>
      </c>
      <c r="C28" s="103" t="s">
        <v>69</v>
      </c>
      <c r="D28" s="137">
        <f t="shared" si="3"/>
        <v>8.131288141184232</v>
      </c>
      <c r="E28" s="138">
        <f t="shared" si="4"/>
        <v>91.86871185881577</v>
      </c>
      <c r="F28" s="139">
        <f aca="true" t="shared" si="9" ref="F28:F35">SUM(D28:E28)</f>
        <v>100</v>
      </c>
      <c r="G28" s="137">
        <f t="shared" si="5"/>
        <v>7.655502392344498</v>
      </c>
      <c r="H28" s="138">
        <f t="shared" si="6"/>
        <v>92.34449760765551</v>
      </c>
      <c r="I28" s="139">
        <f aca="true" t="shared" si="10" ref="I28:I35">SUM(G28:H28)</f>
        <v>100.00000000000001</v>
      </c>
      <c r="J28" s="137">
        <f t="shared" si="7"/>
        <v>7.96912372254838</v>
      </c>
      <c r="K28" s="138">
        <f t="shared" si="8"/>
        <v>92.03087627745163</v>
      </c>
      <c r="L28" s="141">
        <f aca="true" t="shared" si="11" ref="L28:L35">SUM(J28:K28)</f>
        <v>100</v>
      </c>
      <c r="M28" s="194"/>
    </row>
    <row r="29" spans="1:13" ht="15">
      <c r="A29" s="102" t="s">
        <v>70</v>
      </c>
      <c r="B29" s="98" t="s">
        <v>69</v>
      </c>
      <c r="C29" s="103" t="s">
        <v>70</v>
      </c>
      <c r="D29" s="137">
        <f t="shared" si="3"/>
        <v>7.194511403671426</v>
      </c>
      <c r="E29" s="138">
        <f t="shared" si="4"/>
        <v>92.80548859632857</v>
      </c>
      <c r="F29" s="139">
        <f t="shared" si="9"/>
        <v>100</v>
      </c>
      <c r="G29" s="137">
        <f t="shared" si="5"/>
        <v>7.878602084610669</v>
      </c>
      <c r="H29" s="138">
        <f t="shared" si="6"/>
        <v>92.12139791538934</v>
      </c>
      <c r="I29" s="139">
        <f t="shared" si="10"/>
        <v>100</v>
      </c>
      <c r="J29" s="137">
        <f t="shared" si="7"/>
        <v>7.353359908883828</v>
      </c>
      <c r="K29" s="138">
        <f t="shared" si="8"/>
        <v>92.64664009111617</v>
      </c>
      <c r="L29" s="141">
        <f t="shared" si="11"/>
        <v>100</v>
      </c>
      <c r="M29" s="194"/>
    </row>
    <row r="30" spans="1:13" ht="15">
      <c r="A30" s="102" t="s">
        <v>69</v>
      </c>
      <c r="B30" s="98" t="s">
        <v>70</v>
      </c>
      <c r="C30" s="103" t="s">
        <v>70</v>
      </c>
      <c r="D30" s="137">
        <f t="shared" si="3"/>
        <v>6.6296787681421625</v>
      </c>
      <c r="E30" s="138">
        <f t="shared" si="4"/>
        <v>93.37032123185783</v>
      </c>
      <c r="F30" s="139">
        <f t="shared" si="9"/>
        <v>99.99999999999999</v>
      </c>
      <c r="G30" s="137">
        <f t="shared" si="5"/>
        <v>8.095884215287201</v>
      </c>
      <c r="H30" s="138">
        <f t="shared" si="6"/>
        <v>91.9041157847128</v>
      </c>
      <c r="I30" s="139">
        <f t="shared" si="10"/>
        <v>100</v>
      </c>
      <c r="J30" s="137">
        <f t="shared" si="7"/>
        <v>6.749372323142815</v>
      </c>
      <c r="K30" s="138">
        <f t="shared" si="8"/>
        <v>93.25062767685719</v>
      </c>
      <c r="L30" s="141">
        <f t="shared" si="11"/>
        <v>100</v>
      </c>
      <c r="M30" s="194"/>
    </row>
    <row r="31" spans="1:13" ht="15">
      <c r="A31" s="102" t="s">
        <v>70</v>
      </c>
      <c r="B31" s="98" t="s">
        <v>69</v>
      </c>
      <c r="C31" s="103" t="s">
        <v>69</v>
      </c>
      <c r="D31" s="137">
        <f t="shared" si="3"/>
        <v>5.14822848879248</v>
      </c>
      <c r="E31" s="138">
        <f t="shared" si="4"/>
        <v>94.85177151120752</v>
      </c>
      <c r="F31" s="139">
        <f t="shared" si="9"/>
        <v>100</v>
      </c>
      <c r="G31" s="137">
        <f t="shared" si="5"/>
        <v>6.355025970058051</v>
      </c>
      <c r="H31" s="138">
        <f t="shared" si="6"/>
        <v>93.64497402994195</v>
      </c>
      <c r="I31" s="139">
        <f t="shared" si="10"/>
        <v>100</v>
      </c>
      <c r="J31" s="137">
        <f t="shared" si="7"/>
        <v>5.379173244460037</v>
      </c>
      <c r="K31" s="138">
        <f t="shared" si="8"/>
        <v>94.62082675553997</v>
      </c>
      <c r="L31" s="141">
        <f t="shared" si="11"/>
        <v>100</v>
      </c>
      <c r="M31" s="194"/>
    </row>
    <row r="32" spans="1:13" ht="15">
      <c r="A32" s="102" t="s">
        <v>69</v>
      </c>
      <c r="B32" s="98" t="s">
        <v>70</v>
      </c>
      <c r="C32" s="103" t="s">
        <v>69</v>
      </c>
      <c r="D32" s="137">
        <f t="shared" si="3"/>
        <v>5.320806803508616</v>
      </c>
      <c r="E32" s="138">
        <f t="shared" si="4"/>
        <v>94.67919319649138</v>
      </c>
      <c r="F32" s="139">
        <f t="shared" si="9"/>
        <v>100</v>
      </c>
      <c r="G32" s="137">
        <f t="shared" si="5"/>
        <v>6.919875130072841</v>
      </c>
      <c r="H32" s="138">
        <f t="shared" si="6"/>
        <v>93.08012486992716</v>
      </c>
      <c r="I32" s="139">
        <f t="shared" si="10"/>
        <v>100</v>
      </c>
      <c r="J32" s="137">
        <f t="shared" si="7"/>
        <v>5.446864361593043</v>
      </c>
      <c r="K32" s="138">
        <f t="shared" si="8"/>
        <v>94.55313563840696</v>
      </c>
      <c r="L32" s="141">
        <f t="shared" si="11"/>
        <v>100</v>
      </c>
      <c r="M32" s="194"/>
    </row>
    <row r="33" spans="1:13" ht="15">
      <c r="A33" s="102" t="s">
        <v>69</v>
      </c>
      <c r="B33" s="98" t="s">
        <v>69</v>
      </c>
      <c r="C33" s="103" t="s">
        <v>70</v>
      </c>
      <c r="D33" s="137">
        <f t="shared" si="3"/>
        <v>4.728141884427662</v>
      </c>
      <c r="E33" s="138">
        <f t="shared" si="4"/>
        <v>95.27185811557234</v>
      </c>
      <c r="F33" s="139">
        <f t="shared" si="9"/>
        <v>100</v>
      </c>
      <c r="G33" s="137">
        <f t="shared" si="5"/>
        <v>6.678539626001781</v>
      </c>
      <c r="H33" s="138">
        <f t="shared" si="6"/>
        <v>93.32146037399822</v>
      </c>
      <c r="I33" s="139">
        <f t="shared" si="10"/>
        <v>100</v>
      </c>
      <c r="J33" s="137">
        <f t="shared" si="7"/>
        <v>4.812330636326946</v>
      </c>
      <c r="K33" s="138">
        <f t="shared" si="8"/>
        <v>95.18766936367305</v>
      </c>
      <c r="L33" s="141">
        <f t="shared" si="11"/>
        <v>100</v>
      </c>
      <c r="M33" s="194"/>
    </row>
    <row r="34" spans="1:13" ht="15">
      <c r="A34" s="102" t="s">
        <v>69</v>
      </c>
      <c r="B34" s="98" t="s">
        <v>69</v>
      </c>
      <c r="C34" s="103" t="s">
        <v>69</v>
      </c>
      <c r="D34" s="137">
        <f t="shared" si="3"/>
        <v>2.6502021636979562</v>
      </c>
      <c r="E34" s="138">
        <f t="shared" si="4"/>
        <v>97.34979783630205</v>
      </c>
      <c r="F34" s="139">
        <f t="shared" si="9"/>
        <v>100</v>
      </c>
      <c r="G34" s="137">
        <f t="shared" si="5"/>
        <v>5.063291139240507</v>
      </c>
      <c r="H34" s="138">
        <f t="shared" si="6"/>
        <v>94.9367088607595</v>
      </c>
      <c r="I34" s="139">
        <f t="shared" si="10"/>
        <v>100</v>
      </c>
      <c r="J34" s="137">
        <f t="shared" si="7"/>
        <v>2.7087429573109616</v>
      </c>
      <c r="K34" s="138">
        <f t="shared" si="8"/>
        <v>97.29125704268904</v>
      </c>
      <c r="L34" s="141">
        <f t="shared" si="11"/>
        <v>100</v>
      </c>
      <c r="M34" s="194"/>
    </row>
    <row r="35" spans="1:12" s="2" customFormat="1" ht="15">
      <c r="A35" s="99"/>
      <c r="B35" s="99"/>
      <c r="C35" s="104" t="s">
        <v>0</v>
      </c>
      <c r="D35" s="142">
        <f t="shared" si="3"/>
        <v>3.904763683616483</v>
      </c>
      <c r="E35" s="143">
        <f t="shared" si="4"/>
        <v>96.09523631638352</v>
      </c>
      <c r="F35" s="144">
        <f t="shared" si="9"/>
        <v>100</v>
      </c>
      <c r="G35" s="142">
        <f t="shared" si="5"/>
        <v>7.0264232608468005</v>
      </c>
      <c r="H35" s="143">
        <f t="shared" si="6"/>
        <v>92.9735767391532</v>
      </c>
      <c r="I35" s="144">
        <f t="shared" si="10"/>
        <v>100</v>
      </c>
      <c r="J35" s="142">
        <f t="shared" si="7"/>
        <v>4.12644823534661</v>
      </c>
      <c r="K35" s="143">
        <f t="shared" si="8"/>
        <v>95.87355176465339</v>
      </c>
      <c r="L35" s="146">
        <f t="shared" si="11"/>
        <v>100</v>
      </c>
    </row>
  </sheetData>
  <sheetProtection/>
  <mergeCells count="14">
    <mergeCell ref="D25:F25"/>
    <mergeCell ref="G25:I25"/>
    <mergeCell ref="J25:L25"/>
    <mergeCell ref="A25:C25"/>
    <mergeCell ref="A2:O2"/>
    <mergeCell ref="A5:O5"/>
    <mergeCell ref="A20:L20"/>
    <mergeCell ref="A23:L23"/>
    <mergeCell ref="A7:C7"/>
    <mergeCell ref="D7:G7"/>
    <mergeCell ref="A3:O3"/>
    <mergeCell ref="A21:L21"/>
    <mergeCell ref="H7:K7"/>
    <mergeCell ref="L7:O7"/>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51" sqref="A51"/>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N55"/>
  <sheetViews>
    <sheetView zoomScalePageLayoutView="0" workbookViewId="0" topLeftCell="A1">
      <selection activeCell="A55" sqref="A55"/>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2" spans="1:14" s="3" customFormat="1" ht="12.75">
      <c r="A2" s="204" t="s">
        <v>25</v>
      </c>
      <c r="B2" s="204"/>
      <c r="C2" s="204"/>
      <c r="D2" s="204"/>
      <c r="E2" s="204"/>
      <c r="F2" s="204"/>
      <c r="G2" s="204"/>
      <c r="H2" s="204"/>
      <c r="I2" s="204"/>
      <c r="J2" s="204"/>
      <c r="K2" s="204"/>
      <c r="L2" s="204"/>
      <c r="M2" s="204"/>
      <c r="N2" s="204"/>
    </row>
    <row r="3" spans="1:14" s="196" customFormat="1" ht="12.75">
      <c r="A3" s="208" t="s">
        <v>97</v>
      </c>
      <c r="B3" s="208"/>
      <c r="C3" s="208"/>
      <c r="D3" s="208"/>
      <c r="E3" s="208"/>
      <c r="F3" s="208"/>
      <c r="G3" s="208"/>
      <c r="H3" s="208"/>
      <c r="I3" s="208"/>
      <c r="J3" s="208"/>
      <c r="K3" s="208"/>
      <c r="L3" s="208"/>
      <c r="M3" s="208"/>
      <c r="N3" s="208"/>
    </row>
    <row r="4" spans="1:14" s="3" customFormat="1" ht="6.75" customHeight="1">
      <c r="A4" s="31"/>
      <c r="B4" s="31"/>
      <c r="C4" s="31"/>
      <c r="D4" s="31"/>
      <c r="E4" s="31"/>
      <c r="F4" s="31"/>
      <c r="G4" s="31"/>
      <c r="H4" s="31"/>
      <c r="I4" s="31"/>
      <c r="J4" s="31"/>
      <c r="K4" s="31"/>
      <c r="L4" s="31"/>
      <c r="M4" s="31"/>
      <c r="N4" s="31"/>
    </row>
    <row r="5" spans="1:14" ht="15">
      <c r="A5" s="204" t="s">
        <v>85</v>
      </c>
      <c r="B5" s="204"/>
      <c r="C5" s="204"/>
      <c r="D5" s="204"/>
      <c r="E5" s="204"/>
      <c r="F5" s="204"/>
      <c r="G5" s="204"/>
      <c r="H5" s="204"/>
      <c r="I5" s="204"/>
      <c r="J5" s="204"/>
      <c r="K5" s="204"/>
      <c r="L5" s="204"/>
      <c r="M5" s="204"/>
      <c r="N5" s="204"/>
    </row>
    <row r="6" spans="1:11" ht="6.75" customHeight="1" thickBot="1">
      <c r="A6" s="31"/>
      <c r="B6" s="31"/>
      <c r="C6" s="31"/>
      <c r="D6" s="31"/>
      <c r="E6" s="31"/>
      <c r="F6" s="31"/>
      <c r="G6" s="31"/>
      <c r="H6" s="31"/>
      <c r="I6" s="31"/>
      <c r="J6" s="31"/>
      <c r="K6" s="31"/>
    </row>
    <row r="7" spans="1:14" ht="28.5" customHeight="1">
      <c r="A7" s="4"/>
      <c r="B7" s="205" t="s">
        <v>27</v>
      </c>
      <c r="C7" s="206"/>
      <c r="D7" s="206"/>
      <c r="E7" s="205" t="s">
        <v>15</v>
      </c>
      <c r="F7" s="206"/>
      <c r="G7" s="207"/>
      <c r="H7" s="205" t="s">
        <v>16</v>
      </c>
      <c r="I7" s="206"/>
      <c r="J7" s="207"/>
      <c r="K7" s="65"/>
      <c r="L7" s="202" t="s">
        <v>98</v>
      </c>
      <c r="M7" s="203"/>
      <c r="N7" s="203"/>
    </row>
    <row r="8" spans="1:14" ht="15">
      <c r="A8" s="5"/>
      <c r="B8" s="6" t="s">
        <v>1</v>
      </c>
      <c r="C8" s="7" t="s">
        <v>2</v>
      </c>
      <c r="D8" s="7" t="s">
        <v>0</v>
      </c>
      <c r="E8" s="6" t="s">
        <v>1</v>
      </c>
      <c r="F8" s="7" t="s">
        <v>2</v>
      </c>
      <c r="G8" s="7" t="s">
        <v>0</v>
      </c>
      <c r="H8" s="6" t="s">
        <v>1</v>
      </c>
      <c r="I8" s="7" t="s">
        <v>2</v>
      </c>
      <c r="J8" s="57" t="s">
        <v>0</v>
      </c>
      <c r="K8" s="7"/>
      <c r="L8" s="6" t="s">
        <v>1</v>
      </c>
      <c r="M8" s="7" t="s">
        <v>2</v>
      </c>
      <c r="N8" s="7" t="s">
        <v>0</v>
      </c>
    </row>
    <row r="9" spans="1:13" s="2" customFormat="1" ht="15">
      <c r="A9" s="8" t="s">
        <v>3</v>
      </c>
      <c r="B9" s="9"/>
      <c r="C9" s="10"/>
      <c r="E9" s="9"/>
      <c r="F9" s="10"/>
      <c r="H9" s="11"/>
      <c r="I9" s="12"/>
      <c r="J9" s="32"/>
      <c r="L9" s="11"/>
      <c r="M9" s="12"/>
    </row>
    <row r="10" spans="1:14" ht="15">
      <c r="A10" s="2" t="s">
        <v>4</v>
      </c>
      <c r="B10" s="13">
        <v>2543</v>
      </c>
      <c r="C10" s="14">
        <v>2305</v>
      </c>
      <c r="D10" s="14">
        <v>4848</v>
      </c>
      <c r="E10" s="13">
        <v>3434</v>
      </c>
      <c r="F10" s="14">
        <v>3521</v>
      </c>
      <c r="G10" s="14">
        <v>6955</v>
      </c>
      <c r="H10" s="18">
        <v>4163</v>
      </c>
      <c r="I10" s="17">
        <v>4232</v>
      </c>
      <c r="J10" s="72">
        <v>8395</v>
      </c>
      <c r="K10" s="14"/>
      <c r="L10" s="13">
        <v>10081</v>
      </c>
      <c r="M10" s="14">
        <v>10199</v>
      </c>
      <c r="N10" s="14">
        <v>20280</v>
      </c>
    </row>
    <row r="11" spans="1:14" ht="15">
      <c r="A11" s="2" t="s">
        <v>5</v>
      </c>
      <c r="B11" s="13">
        <v>6212</v>
      </c>
      <c r="C11" s="15">
        <v>6622</v>
      </c>
      <c r="D11" s="14">
        <v>12834</v>
      </c>
      <c r="E11" s="13">
        <v>8445</v>
      </c>
      <c r="F11" s="15">
        <v>9518</v>
      </c>
      <c r="G11" s="14">
        <v>17963</v>
      </c>
      <c r="H11" s="18">
        <v>11499</v>
      </c>
      <c r="I11" s="17">
        <v>12821</v>
      </c>
      <c r="J11" s="72">
        <v>24320</v>
      </c>
      <c r="K11" s="14"/>
      <c r="L11" s="13">
        <v>40638</v>
      </c>
      <c r="M11" s="15">
        <v>43196</v>
      </c>
      <c r="N11" s="14">
        <v>83834</v>
      </c>
    </row>
    <row r="12" spans="1:14" ht="15">
      <c r="A12" s="2" t="s">
        <v>6</v>
      </c>
      <c r="B12" s="13">
        <v>421</v>
      </c>
      <c r="C12" s="16">
        <v>399</v>
      </c>
      <c r="D12" s="17">
        <v>820</v>
      </c>
      <c r="E12" s="18">
        <v>951</v>
      </c>
      <c r="F12" s="16">
        <v>689</v>
      </c>
      <c r="G12" s="17">
        <v>1640</v>
      </c>
      <c r="H12" s="18">
        <v>1136</v>
      </c>
      <c r="I12" s="17">
        <v>834</v>
      </c>
      <c r="J12" s="72">
        <v>1970</v>
      </c>
      <c r="K12" s="17"/>
      <c r="L12" s="18">
        <v>2981</v>
      </c>
      <c r="M12" s="16">
        <v>1548</v>
      </c>
      <c r="N12" s="17">
        <v>4529</v>
      </c>
    </row>
    <row r="13" spans="1:14" ht="15">
      <c r="A13" s="2" t="s">
        <v>7</v>
      </c>
      <c r="B13" s="13">
        <v>1913</v>
      </c>
      <c r="C13" s="16">
        <v>1478</v>
      </c>
      <c r="D13" s="17">
        <v>3391</v>
      </c>
      <c r="E13" s="18">
        <v>2442</v>
      </c>
      <c r="F13" s="16">
        <v>1832</v>
      </c>
      <c r="G13" s="17">
        <v>4274</v>
      </c>
      <c r="H13" s="18">
        <v>2907</v>
      </c>
      <c r="I13" s="17">
        <v>2044</v>
      </c>
      <c r="J13" s="72">
        <v>4951</v>
      </c>
      <c r="K13" s="17"/>
      <c r="L13" s="18">
        <v>6597</v>
      </c>
      <c r="M13" s="16">
        <v>3828</v>
      </c>
      <c r="N13" s="17">
        <v>10425</v>
      </c>
    </row>
    <row r="14" spans="1:14" s="19" customFormat="1" ht="12.75">
      <c r="A14" s="19" t="s">
        <v>0</v>
      </c>
      <c r="B14" s="20">
        <v>11089</v>
      </c>
      <c r="C14" s="21">
        <v>10804</v>
      </c>
      <c r="D14" s="21">
        <v>21893</v>
      </c>
      <c r="E14" s="22">
        <v>15272</v>
      </c>
      <c r="F14" s="21">
        <v>15560</v>
      </c>
      <c r="G14" s="21">
        <v>30832</v>
      </c>
      <c r="H14" s="22">
        <v>19705</v>
      </c>
      <c r="I14" s="21">
        <v>19931</v>
      </c>
      <c r="J14" s="70">
        <v>39636</v>
      </c>
      <c r="K14" s="21"/>
      <c r="L14" s="22">
        <v>60297</v>
      </c>
      <c r="M14" s="21">
        <v>58771</v>
      </c>
      <c r="N14" s="21">
        <v>119068</v>
      </c>
    </row>
    <row r="15" spans="1:14" s="2" customFormat="1" ht="15">
      <c r="A15" s="1" t="s">
        <v>8</v>
      </c>
      <c r="B15" s="13"/>
      <c r="C15" s="17"/>
      <c r="D15" s="17"/>
      <c r="E15" s="18"/>
      <c r="F15" s="17"/>
      <c r="G15" s="17"/>
      <c r="H15" s="18"/>
      <c r="I15" s="17"/>
      <c r="J15" s="72"/>
      <c r="K15" s="17"/>
      <c r="L15" s="18"/>
      <c r="M15" s="17"/>
      <c r="N15" s="17"/>
    </row>
    <row r="16" spans="1:14" ht="15">
      <c r="A16" s="2" t="s">
        <v>4</v>
      </c>
      <c r="B16" s="13">
        <v>1968</v>
      </c>
      <c r="C16" s="17">
        <v>1757</v>
      </c>
      <c r="D16" s="17">
        <v>3725</v>
      </c>
      <c r="E16" s="18">
        <v>1689</v>
      </c>
      <c r="F16" s="17">
        <v>1523</v>
      </c>
      <c r="G16" s="17">
        <v>3212</v>
      </c>
      <c r="H16" s="18">
        <v>2263</v>
      </c>
      <c r="I16" s="17">
        <v>2150</v>
      </c>
      <c r="J16" s="72">
        <v>4413</v>
      </c>
      <c r="K16" s="17"/>
      <c r="L16" s="18">
        <v>7369</v>
      </c>
      <c r="M16" s="17">
        <v>6912</v>
      </c>
      <c r="N16" s="17">
        <v>14281</v>
      </c>
    </row>
    <row r="17" spans="1:14" ht="15">
      <c r="A17" s="2" t="s">
        <v>5</v>
      </c>
      <c r="B17" s="13">
        <v>4761</v>
      </c>
      <c r="C17" s="16">
        <v>4753</v>
      </c>
      <c r="D17" s="17">
        <v>9514</v>
      </c>
      <c r="E17" s="18">
        <v>3036</v>
      </c>
      <c r="F17" s="16">
        <v>3196</v>
      </c>
      <c r="G17" s="17">
        <v>6232</v>
      </c>
      <c r="H17" s="18">
        <v>4347</v>
      </c>
      <c r="I17" s="17">
        <v>4622</v>
      </c>
      <c r="J17" s="72">
        <v>8969</v>
      </c>
      <c r="K17" s="17"/>
      <c r="L17" s="18">
        <v>22700</v>
      </c>
      <c r="M17" s="16">
        <v>22681</v>
      </c>
      <c r="N17" s="17">
        <v>45381</v>
      </c>
    </row>
    <row r="18" spans="1:14" ht="15">
      <c r="A18" s="2" t="s">
        <v>6</v>
      </c>
      <c r="B18" s="13">
        <v>97</v>
      </c>
      <c r="C18" s="16">
        <v>99</v>
      </c>
      <c r="D18" s="17">
        <v>196</v>
      </c>
      <c r="E18" s="18">
        <v>170</v>
      </c>
      <c r="F18" s="16">
        <v>160</v>
      </c>
      <c r="G18" s="17">
        <v>330</v>
      </c>
      <c r="H18" s="18">
        <v>219</v>
      </c>
      <c r="I18" s="17">
        <v>186</v>
      </c>
      <c r="J18" s="72">
        <v>405</v>
      </c>
      <c r="K18" s="17"/>
      <c r="L18" s="18">
        <v>760</v>
      </c>
      <c r="M18" s="16">
        <v>472</v>
      </c>
      <c r="N18" s="17">
        <v>1232</v>
      </c>
    </row>
    <row r="19" spans="1:14" ht="15">
      <c r="A19" s="2" t="s">
        <v>7</v>
      </c>
      <c r="B19" s="13">
        <v>275</v>
      </c>
      <c r="C19" s="16">
        <v>85</v>
      </c>
      <c r="D19" s="17">
        <v>360</v>
      </c>
      <c r="E19" s="18">
        <v>400</v>
      </c>
      <c r="F19" s="16">
        <v>203</v>
      </c>
      <c r="G19" s="17">
        <v>603</v>
      </c>
      <c r="H19" s="18">
        <v>466</v>
      </c>
      <c r="I19" s="17">
        <v>282</v>
      </c>
      <c r="J19" s="72">
        <v>748</v>
      </c>
      <c r="K19" s="17"/>
      <c r="L19" s="18">
        <v>1726</v>
      </c>
      <c r="M19" s="16">
        <v>778</v>
      </c>
      <c r="N19" s="17">
        <v>2504</v>
      </c>
    </row>
    <row r="20" spans="1:14" s="19" customFormat="1" ht="12.75">
      <c r="A20" s="19" t="s">
        <v>0</v>
      </c>
      <c r="B20" s="20">
        <v>7101</v>
      </c>
      <c r="C20" s="21">
        <v>6694</v>
      </c>
      <c r="D20" s="21">
        <v>13795</v>
      </c>
      <c r="E20" s="22">
        <v>5295</v>
      </c>
      <c r="F20" s="21">
        <v>5082</v>
      </c>
      <c r="G20" s="21">
        <v>10377</v>
      </c>
      <c r="H20" s="22">
        <v>7295</v>
      </c>
      <c r="I20" s="21">
        <v>7240</v>
      </c>
      <c r="J20" s="70">
        <v>14535</v>
      </c>
      <c r="K20" s="21"/>
      <c r="L20" s="22">
        <v>32555</v>
      </c>
      <c r="M20" s="21">
        <v>30843</v>
      </c>
      <c r="N20" s="21">
        <v>63398</v>
      </c>
    </row>
    <row r="21" spans="1:14" s="2" customFormat="1" ht="15">
      <c r="A21" s="1" t="s">
        <v>9</v>
      </c>
      <c r="B21" s="13"/>
      <c r="C21" s="17"/>
      <c r="D21" s="17"/>
      <c r="E21" s="18"/>
      <c r="F21" s="17"/>
      <c r="G21" s="17"/>
      <c r="H21" s="18"/>
      <c r="I21" s="17"/>
      <c r="J21" s="72"/>
      <c r="K21" s="17"/>
      <c r="L21" s="18"/>
      <c r="M21" s="17"/>
      <c r="N21" s="17"/>
    </row>
    <row r="22" spans="1:14" ht="15">
      <c r="A22" s="2" t="s">
        <v>4</v>
      </c>
      <c r="B22" s="13">
        <v>1867</v>
      </c>
      <c r="C22" s="17">
        <v>2009</v>
      </c>
      <c r="D22" s="17">
        <v>3876</v>
      </c>
      <c r="E22" s="18">
        <v>1153</v>
      </c>
      <c r="F22" s="17">
        <v>1246</v>
      </c>
      <c r="G22" s="17">
        <v>2399</v>
      </c>
      <c r="H22" s="18">
        <v>1303</v>
      </c>
      <c r="I22" s="17">
        <v>1485</v>
      </c>
      <c r="J22" s="72">
        <v>2788</v>
      </c>
      <c r="K22" s="17"/>
      <c r="L22" s="18">
        <v>2782</v>
      </c>
      <c r="M22" s="17">
        <v>2974</v>
      </c>
      <c r="N22" s="17">
        <v>5756</v>
      </c>
    </row>
    <row r="23" spans="1:14" ht="15">
      <c r="A23" s="2" t="s">
        <v>5</v>
      </c>
      <c r="B23" s="13">
        <v>2490</v>
      </c>
      <c r="C23" s="16">
        <v>2904</v>
      </c>
      <c r="D23" s="17">
        <v>5394</v>
      </c>
      <c r="E23" s="18">
        <v>1192</v>
      </c>
      <c r="F23" s="16">
        <v>1621</v>
      </c>
      <c r="G23" s="17">
        <v>2813</v>
      </c>
      <c r="H23" s="18">
        <v>1462</v>
      </c>
      <c r="I23" s="17">
        <v>2046</v>
      </c>
      <c r="J23" s="72">
        <v>3508</v>
      </c>
      <c r="K23" s="17"/>
      <c r="L23" s="18">
        <v>3914</v>
      </c>
      <c r="M23" s="16">
        <v>4717</v>
      </c>
      <c r="N23" s="17">
        <v>8631</v>
      </c>
    </row>
    <row r="24" spans="1:14" ht="15">
      <c r="A24" s="2" t="s">
        <v>7</v>
      </c>
      <c r="B24" s="13">
        <v>329</v>
      </c>
      <c r="C24" s="16">
        <v>216</v>
      </c>
      <c r="D24" s="17">
        <v>545</v>
      </c>
      <c r="E24" s="18">
        <v>260</v>
      </c>
      <c r="F24" s="16">
        <v>140</v>
      </c>
      <c r="G24" s="17">
        <v>400</v>
      </c>
      <c r="H24" s="18">
        <v>215</v>
      </c>
      <c r="I24" s="17">
        <v>131</v>
      </c>
      <c r="J24" s="72">
        <v>346</v>
      </c>
      <c r="K24" s="17"/>
      <c r="L24" s="18">
        <v>385</v>
      </c>
      <c r="M24" s="16">
        <v>245</v>
      </c>
      <c r="N24" s="17">
        <v>630</v>
      </c>
    </row>
    <row r="25" spans="1:14" s="19" customFormat="1" ht="12.75">
      <c r="A25" s="19" t="s">
        <v>0</v>
      </c>
      <c r="B25" s="20">
        <v>4686</v>
      </c>
      <c r="C25" s="21">
        <v>5129</v>
      </c>
      <c r="D25" s="21">
        <v>9815</v>
      </c>
      <c r="E25" s="22">
        <v>2605</v>
      </c>
      <c r="F25" s="21">
        <v>3007</v>
      </c>
      <c r="G25" s="21">
        <v>5612</v>
      </c>
      <c r="H25" s="22">
        <v>2980</v>
      </c>
      <c r="I25" s="21">
        <v>3662</v>
      </c>
      <c r="J25" s="70">
        <v>6642</v>
      </c>
      <c r="K25" s="21"/>
      <c r="L25" s="22">
        <v>7081</v>
      </c>
      <c r="M25" s="21">
        <v>7936</v>
      </c>
      <c r="N25" s="21">
        <v>15017</v>
      </c>
    </row>
    <row r="26" spans="1:14" s="2" customFormat="1" ht="15">
      <c r="A26" s="1" t="s">
        <v>10</v>
      </c>
      <c r="B26" s="13"/>
      <c r="C26" s="17"/>
      <c r="D26" s="17"/>
      <c r="E26" s="18"/>
      <c r="F26" s="17"/>
      <c r="G26" s="17"/>
      <c r="H26" s="18"/>
      <c r="I26" s="17"/>
      <c r="J26" s="72"/>
      <c r="K26" s="17"/>
      <c r="L26" s="18"/>
      <c r="M26" s="17"/>
      <c r="N26" s="17"/>
    </row>
    <row r="27" spans="1:14" ht="15">
      <c r="A27" s="2" t="s">
        <v>4</v>
      </c>
      <c r="B27" s="13">
        <v>1351</v>
      </c>
      <c r="C27" s="17">
        <v>1036</v>
      </c>
      <c r="D27" s="17">
        <v>2387</v>
      </c>
      <c r="E27" s="18">
        <v>2178</v>
      </c>
      <c r="F27" s="17">
        <v>2079</v>
      </c>
      <c r="G27" s="17">
        <v>4257</v>
      </c>
      <c r="H27" s="18">
        <v>2645</v>
      </c>
      <c r="I27" s="17">
        <v>2532</v>
      </c>
      <c r="J27" s="72">
        <v>5177</v>
      </c>
      <c r="K27" s="17"/>
      <c r="L27" s="18">
        <v>6745</v>
      </c>
      <c r="M27" s="17">
        <v>6119</v>
      </c>
      <c r="N27" s="17">
        <v>12864</v>
      </c>
    </row>
    <row r="28" spans="1:14" ht="15">
      <c r="A28" s="2" t="s">
        <v>5</v>
      </c>
      <c r="B28" s="13">
        <v>2470</v>
      </c>
      <c r="C28" s="16">
        <v>2299</v>
      </c>
      <c r="D28" s="17">
        <v>4769</v>
      </c>
      <c r="E28" s="18">
        <v>4702</v>
      </c>
      <c r="F28" s="16">
        <v>4934</v>
      </c>
      <c r="G28" s="17">
        <v>9636</v>
      </c>
      <c r="H28" s="18">
        <v>7144</v>
      </c>
      <c r="I28" s="17">
        <v>7258</v>
      </c>
      <c r="J28" s="72">
        <v>14402</v>
      </c>
      <c r="K28" s="17"/>
      <c r="L28" s="18">
        <v>30005</v>
      </c>
      <c r="M28" s="16">
        <v>29647</v>
      </c>
      <c r="N28" s="17">
        <v>59652</v>
      </c>
    </row>
    <row r="29" spans="1:14" ht="15">
      <c r="A29" s="2" t="s">
        <v>6</v>
      </c>
      <c r="B29" s="13">
        <v>41</v>
      </c>
      <c r="C29" s="16">
        <v>8</v>
      </c>
      <c r="D29" s="17">
        <v>49</v>
      </c>
      <c r="E29" s="18">
        <v>124</v>
      </c>
      <c r="F29" s="16">
        <v>38</v>
      </c>
      <c r="G29" s="17">
        <v>162</v>
      </c>
      <c r="H29" s="18">
        <v>189</v>
      </c>
      <c r="I29" s="17">
        <v>55</v>
      </c>
      <c r="J29" s="72">
        <v>244</v>
      </c>
      <c r="K29" s="17"/>
      <c r="L29" s="18">
        <v>697</v>
      </c>
      <c r="M29" s="16">
        <v>183</v>
      </c>
      <c r="N29" s="17">
        <v>880</v>
      </c>
    </row>
    <row r="30" spans="1:14" ht="15">
      <c r="A30" s="2" t="s">
        <v>7</v>
      </c>
      <c r="B30" s="13">
        <v>5</v>
      </c>
      <c r="C30" s="16">
        <v>14</v>
      </c>
      <c r="D30" s="17">
        <v>19</v>
      </c>
      <c r="E30" s="18">
        <v>5</v>
      </c>
      <c r="F30" s="16">
        <v>20</v>
      </c>
      <c r="G30" s="17">
        <v>25</v>
      </c>
      <c r="H30" s="18">
        <v>30</v>
      </c>
      <c r="I30" s="17">
        <v>90</v>
      </c>
      <c r="J30" s="72">
        <v>120</v>
      </c>
      <c r="K30" s="17"/>
      <c r="L30" s="18">
        <v>108</v>
      </c>
      <c r="M30" s="16">
        <v>322</v>
      </c>
      <c r="N30" s="17">
        <v>430</v>
      </c>
    </row>
    <row r="31" spans="1:14" s="19" customFormat="1" ht="12.75">
      <c r="A31" s="19" t="s">
        <v>0</v>
      </c>
      <c r="B31" s="20">
        <v>3867</v>
      </c>
      <c r="C31" s="21">
        <v>3357</v>
      </c>
      <c r="D31" s="21">
        <v>7224</v>
      </c>
      <c r="E31" s="22">
        <v>7009</v>
      </c>
      <c r="F31" s="21">
        <v>7071</v>
      </c>
      <c r="G31" s="21">
        <v>14080</v>
      </c>
      <c r="H31" s="22">
        <v>10008</v>
      </c>
      <c r="I31" s="21">
        <v>9935</v>
      </c>
      <c r="J31" s="70">
        <v>19943</v>
      </c>
      <c r="K31" s="21"/>
      <c r="L31" s="22">
        <v>37555</v>
      </c>
      <c r="M31" s="21">
        <v>36271</v>
      </c>
      <c r="N31" s="21">
        <v>73826</v>
      </c>
    </row>
    <row r="32" spans="1:14" s="2" customFormat="1" ht="15">
      <c r="A32" s="1" t="s">
        <v>11</v>
      </c>
      <c r="B32" s="13"/>
      <c r="C32" s="17"/>
      <c r="D32" s="17"/>
      <c r="E32" s="18"/>
      <c r="F32" s="17"/>
      <c r="G32" s="17"/>
      <c r="H32" s="18"/>
      <c r="I32" s="17"/>
      <c r="J32" s="72"/>
      <c r="K32" s="17"/>
      <c r="L32" s="18"/>
      <c r="M32" s="17"/>
      <c r="N32" s="17"/>
    </row>
    <row r="33" spans="1:14" ht="15">
      <c r="A33" s="2" t="s">
        <v>4</v>
      </c>
      <c r="B33" s="13">
        <v>2398</v>
      </c>
      <c r="C33" s="17">
        <v>2270</v>
      </c>
      <c r="D33" s="17">
        <v>4668</v>
      </c>
      <c r="E33" s="18">
        <v>3379</v>
      </c>
      <c r="F33" s="17">
        <v>3393</v>
      </c>
      <c r="G33" s="17">
        <v>6772</v>
      </c>
      <c r="H33" s="18">
        <v>4235</v>
      </c>
      <c r="I33" s="17">
        <v>4254</v>
      </c>
      <c r="J33" s="72">
        <v>8489</v>
      </c>
      <c r="K33" s="17"/>
      <c r="L33" s="18">
        <v>11846</v>
      </c>
      <c r="M33" s="17">
        <v>11051</v>
      </c>
      <c r="N33" s="17">
        <v>22897</v>
      </c>
    </row>
    <row r="34" spans="1:14" ht="15">
      <c r="A34" s="2" t="s">
        <v>5</v>
      </c>
      <c r="B34" s="13">
        <v>4392</v>
      </c>
      <c r="C34" s="16">
        <v>4321</v>
      </c>
      <c r="D34" s="17">
        <v>8713</v>
      </c>
      <c r="E34" s="18">
        <v>6259</v>
      </c>
      <c r="F34" s="16">
        <v>6597</v>
      </c>
      <c r="G34" s="17">
        <v>12856</v>
      </c>
      <c r="H34" s="18">
        <v>8584</v>
      </c>
      <c r="I34" s="17">
        <v>8991</v>
      </c>
      <c r="J34" s="72">
        <v>17575</v>
      </c>
      <c r="K34" s="17"/>
      <c r="L34" s="18">
        <v>34366</v>
      </c>
      <c r="M34" s="16">
        <v>35665</v>
      </c>
      <c r="N34" s="17">
        <v>70031</v>
      </c>
    </row>
    <row r="35" spans="1:14" ht="15">
      <c r="A35" s="2" t="s">
        <v>6</v>
      </c>
      <c r="B35" s="13">
        <v>282</v>
      </c>
      <c r="C35" s="16">
        <v>277</v>
      </c>
      <c r="D35" s="17">
        <v>559</v>
      </c>
      <c r="E35" s="18">
        <v>564</v>
      </c>
      <c r="F35" s="16">
        <v>395</v>
      </c>
      <c r="G35" s="17">
        <v>959</v>
      </c>
      <c r="H35" s="18">
        <v>734</v>
      </c>
      <c r="I35" s="17">
        <v>421</v>
      </c>
      <c r="J35" s="72">
        <v>1155</v>
      </c>
      <c r="K35" s="17"/>
      <c r="L35" s="18">
        <v>2108</v>
      </c>
      <c r="M35" s="16">
        <v>797</v>
      </c>
      <c r="N35" s="17">
        <v>2905</v>
      </c>
    </row>
    <row r="36" spans="1:14" ht="15">
      <c r="A36" s="2" t="s">
        <v>7</v>
      </c>
      <c r="B36" s="13">
        <v>357</v>
      </c>
      <c r="C36" s="16">
        <v>397</v>
      </c>
      <c r="D36" s="17">
        <v>754</v>
      </c>
      <c r="E36" s="18">
        <v>553</v>
      </c>
      <c r="F36" s="16">
        <v>456</v>
      </c>
      <c r="G36" s="17">
        <v>1009</v>
      </c>
      <c r="H36" s="18">
        <v>618</v>
      </c>
      <c r="I36" s="17">
        <v>549</v>
      </c>
      <c r="J36" s="72">
        <v>1167</v>
      </c>
      <c r="K36" s="17"/>
      <c r="L36" s="18">
        <v>1990</v>
      </c>
      <c r="M36" s="16">
        <v>1442</v>
      </c>
      <c r="N36" s="17">
        <v>3432</v>
      </c>
    </row>
    <row r="37" spans="1:14" s="19" customFormat="1" ht="12.75">
      <c r="A37" s="19" t="s">
        <v>0</v>
      </c>
      <c r="B37" s="20">
        <v>7429</v>
      </c>
      <c r="C37" s="21">
        <v>7265</v>
      </c>
      <c r="D37" s="21">
        <v>14694</v>
      </c>
      <c r="E37" s="22">
        <v>10755</v>
      </c>
      <c r="F37" s="21">
        <v>10841</v>
      </c>
      <c r="G37" s="21">
        <v>21596</v>
      </c>
      <c r="H37" s="22">
        <v>14171</v>
      </c>
      <c r="I37" s="21">
        <v>14215</v>
      </c>
      <c r="J37" s="70">
        <v>28386</v>
      </c>
      <c r="K37" s="21"/>
      <c r="L37" s="22">
        <v>50310</v>
      </c>
      <c r="M37" s="21">
        <v>48955</v>
      </c>
      <c r="N37" s="21">
        <v>99265</v>
      </c>
    </row>
    <row r="38" spans="1:14" s="2" customFormat="1" ht="15">
      <c r="A38" s="1" t="s">
        <v>12</v>
      </c>
      <c r="B38" s="13"/>
      <c r="C38" s="17"/>
      <c r="D38" s="17"/>
      <c r="E38" s="18"/>
      <c r="F38" s="17"/>
      <c r="G38" s="17"/>
      <c r="H38" s="18"/>
      <c r="I38" s="17"/>
      <c r="J38" s="72"/>
      <c r="K38" s="17"/>
      <c r="L38" s="18"/>
      <c r="M38" s="17"/>
      <c r="N38" s="17"/>
    </row>
    <row r="39" spans="1:14" ht="15">
      <c r="A39" s="2" t="s">
        <v>4</v>
      </c>
      <c r="B39" s="13">
        <v>945</v>
      </c>
      <c r="C39" s="17">
        <v>945</v>
      </c>
      <c r="D39" s="17">
        <v>1890</v>
      </c>
      <c r="E39" s="18">
        <v>1507</v>
      </c>
      <c r="F39" s="17">
        <v>1564</v>
      </c>
      <c r="G39" s="17">
        <v>3071</v>
      </c>
      <c r="H39" s="18">
        <v>1844</v>
      </c>
      <c r="I39" s="17">
        <v>1932</v>
      </c>
      <c r="J39" s="72">
        <v>3776</v>
      </c>
      <c r="K39" s="17"/>
      <c r="L39" s="18">
        <v>4687</v>
      </c>
      <c r="M39" s="17">
        <v>4447</v>
      </c>
      <c r="N39" s="17">
        <v>9134</v>
      </c>
    </row>
    <row r="40" spans="1:14" ht="15">
      <c r="A40" s="2" t="s">
        <v>5</v>
      </c>
      <c r="B40" s="13">
        <v>2307</v>
      </c>
      <c r="C40" s="16">
        <v>2300</v>
      </c>
      <c r="D40" s="17">
        <v>4607</v>
      </c>
      <c r="E40" s="18">
        <v>4695</v>
      </c>
      <c r="F40" s="16">
        <v>4459</v>
      </c>
      <c r="G40" s="17">
        <v>9154</v>
      </c>
      <c r="H40" s="18">
        <v>6351</v>
      </c>
      <c r="I40" s="17">
        <v>6236</v>
      </c>
      <c r="J40" s="72">
        <v>12587</v>
      </c>
      <c r="K40" s="17"/>
      <c r="L40" s="18">
        <v>21933</v>
      </c>
      <c r="M40" s="16">
        <v>20455</v>
      </c>
      <c r="N40" s="17">
        <v>42388</v>
      </c>
    </row>
    <row r="41" spans="1:14" ht="15">
      <c r="A41" s="2" t="s">
        <v>6</v>
      </c>
      <c r="B41" s="13">
        <v>291</v>
      </c>
      <c r="C41" s="16">
        <v>169</v>
      </c>
      <c r="D41" s="17">
        <v>460</v>
      </c>
      <c r="E41" s="18">
        <v>593</v>
      </c>
      <c r="F41" s="16">
        <v>313</v>
      </c>
      <c r="G41" s="17">
        <v>906</v>
      </c>
      <c r="H41" s="18">
        <v>772</v>
      </c>
      <c r="I41" s="17">
        <v>528</v>
      </c>
      <c r="J41" s="72">
        <v>1300</v>
      </c>
      <c r="K41" s="17"/>
      <c r="L41" s="18">
        <v>2525</v>
      </c>
      <c r="M41" s="16">
        <v>1641</v>
      </c>
      <c r="N41" s="17">
        <v>4166</v>
      </c>
    </row>
    <row r="42" spans="1:14" ht="15">
      <c r="A42" s="2" t="s">
        <v>7</v>
      </c>
      <c r="B42" s="13">
        <v>99</v>
      </c>
      <c r="C42" s="16">
        <v>123</v>
      </c>
      <c r="D42" s="17">
        <v>222</v>
      </c>
      <c r="E42" s="18">
        <v>126</v>
      </c>
      <c r="F42" s="16">
        <v>132</v>
      </c>
      <c r="G42" s="17">
        <v>258</v>
      </c>
      <c r="H42" s="18">
        <v>163</v>
      </c>
      <c r="I42" s="17">
        <v>230</v>
      </c>
      <c r="J42" s="72">
        <v>393</v>
      </c>
      <c r="K42" s="17"/>
      <c r="L42" s="18">
        <v>539</v>
      </c>
      <c r="M42" s="16">
        <v>655</v>
      </c>
      <c r="N42" s="17">
        <v>1194</v>
      </c>
    </row>
    <row r="43" spans="1:14" s="19" customFormat="1" ht="12.75">
      <c r="A43" s="19" t="s">
        <v>0</v>
      </c>
      <c r="B43" s="20">
        <v>3642</v>
      </c>
      <c r="C43" s="21">
        <v>3537</v>
      </c>
      <c r="D43" s="21">
        <v>7179</v>
      </c>
      <c r="E43" s="22">
        <v>6921</v>
      </c>
      <c r="F43" s="21">
        <v>6468</v>
      </c>
      <c r="G43" s="21">
        <v>13389</v>
      </c>
      <c r="H43" s="22">
        <v>9130</v>
      </c>
      <c r="I43" s="21">
        <v>8926</v>
      </c>
      <c r="J43" s="70">
        <v>18056</v>
      </c>
      <c r="K43" s="21"/>
      <c r="L43" s="22">
        <v>29684</v>
      </c>
      <c r="M43" s="21">
        <v>27198</v>
      </c>
      <c r="N43" s="21">
        <v>56882</v>
      </c>
    </row>
    <row r="44" spans="1:14" s="2" customFormat="1" ht="15" customHeight="1">
      <c r="A44" s="23" t="s">
        <v>13</v>
      </c>
      <c r="B44" s="24"/>
      <c r="C44" s="25"/>
      <c r="D44" s="25"/>
      <c r="E44" s="26"/>
      <c r="F44" s="25"/>
      <c r="G44" s="25"/>
      <c r="H44" s="26"/>
      <c r="I44" s="25"/>
      <c r="J44" s="73"/>
      <c r="K44" s="25"/>
      <c r="L44" s="26"/>
      <c r="M44" s="25"/>
      <c r="N44" s="25"/>
    </row>
    <row r="45" spans="1:14" ht="15">
      <c r="A45" s="2" t="s">
        <v>4</v>
      </c>
      <c r="B45" s="13">
        <f aca="true" t="shared" si="0" ref="B45:J45">SUM(B10,B16,B22,B27,B33,B39)</f>
        <v>11072</v>
      </c>
      <c r="C45" s="17">
        <f t="shared" si="0"/>
        <v>10322</v>
      </c>
      <c r="D45" s="17">
        <f t="shared" si="0"/>
        <v>21394</v>
      </c>
      <c r="E45" s="18">
        <f t="shared" si="0"/>
        <v>13340</v>
      </c>
      <c r="F45" s="17">
        <f t="shared" si="0"/>
        <v>13326</v>
      </c>
      <c r="G45" s="17">
        <f t="shared" si="0"/>
        <v>26666</v>
      </c>
      <c r="H45" s="18">
        <f t="shared" si="0"/>
        <v>16453</v>
      </c>
      <c r="I45" s="17">
        <f t="shared" si="0"/>
        <v>16585</v>
      </c>
      <c r="J45" s="72">
        <f t="shared" si="0"/>
        <v>33038</v>
      </c>
      <c r="K45" s="17"/>
      <c r="L45" s="18">
        <f aca="true" t="shared" si="1" ref="L45:N46">SUM(L10,L16,L22,L27,L33,L39)</f>
        <v>43510</v>
      </c>
      <c r="M45" s="17">
        <f t="shared" si="1"/>
        <v>41702</v>
      </c>
      <c r="N45" s="17">
        <f t="shared" si="1"/>
        <v>85212</v>
      </c>
    </row>
    <row r="46" spans="1:14" ht="15">
      <c r="A46" s="2" t="s">
        <v>5</v>
      </c>
      <c r="B46" s="13">
        <f aca="true" t="shared" si="2" ref="B46:J46">SUM(B11,B17,B23,B28,B34,B40)</f>
        <v>22632</v>
      </c>
      <c r="C46" s="16">
        <f t="shared" si="2"/>
        <v>23199</v>
      </c>
      <c r="D46" s="17">
        <f t="shared" si="2"/>
        <v>45831</v>
      </c>
      <c r="E46" s="18">
        <f t="shared" si="2"/>
        <v>28329</v>
      </c>
      <c r="F46" s="16">
        <f t="shared" si="2"/>
        <v>30325</v>
      </c>
      <c r="G46" s="17">
        <f t="shared" si="2"/>
        <v>58654</v>
      </c>
      <c r="H46" s="18">
        <f t="shared" si="2"/>
        <v>39387</v>
      </c>
      <c r="I46" s="17">
        <f t="shared" si="2"/>
        <v>41974</v>
      </c>
      <c r="J46" s="72">
        <f t="shared" si="2"/>
        <v>81361</v>
      </c>
      <c r="K46" s="17"/>
      <c r="L46" s="18">
        <f t="shared" si="1"/>
        <v>153556</v>
      </c>
      <c r="M46" s="16">
        <f t="shared" si="1"/>
        <v>156361</v>
      </c>
      <c r="N46" s="17">
        <f t="shared" si="1"/>
        <v>309917</v>
      </c>
    </row>
    <row r="47" spans="1:14" ht="15">
      <c r="A47" s="2" t="s">
        <v>6</v>
      </c>
      <c r="B47" s="13">
        <f aca="true" t="shared" si="3" ref="B47:J47">SUM(B12,B18,B29,B35,B41)</f>
        <v>1132</v>
      </c>
      <c r="C47" s="16">
        <f t="shared" si="3"/>
        <v>952</v>
      </c>
      <c r="D47" s="17">
        <f t="shared" si="3"/>
        <v>2084</v>
      </c>
      <c r="E47" s="18">
        <f t="shared" si="3"/>
        <v>2402</v>
      </c>
      <c r="F47" s="16">
        <f t="shared" si="3"/>
        <v>1595</v>
      </c>
      <c r="G47" s="17">
        <f t="shared" si="3"/>
        <v>3997</v>
      </c>
      <c r="H47" s="18">
        <f t="shared" si="3"/>
        <v>3050</v>
      </c>
      <c r="I47" s="17">
        <f t="shared" si="3"/>
        <v>2024</v>
      </c>
      <c r="J47" s="72">
        <f t="shared" si="3"/>
        <v>5074</v>
      </c>
      <c r="K47" s="17"/>
      <c r="L47" s="18">
        <f>SUM(L12,L18,L29,L35,L41)</f>
        <v>9071</v>
      </c>
      <c r="M47" s="16">
        <f>SUM(M12,M18,M29,M35,M41)</f>
        <v>4641</v>
      </c>
      <c r="N47" s="17">
        <f>SUM(N12,N18,N29,N35,N41)</f>
        <v>13712</v>
      </c>
    </row>
    <row r="48" spans="1:14" ht="15">
      <c r="A48" s="2" t="s">
        <v>7</v>
      </c>
      <c r="B48" s="13">
        <f aca="true" t="shared" si="4" ref="B48:J48">SUM(B13,B19,B24,B30,B36,B42)</f>
        <v>2978</v>
      </c>
      <c r="C48" s="16">
        <f t="shared" si="4"/>
        <v>2313</v>
      </c>
      <c r="D48" s="17">
        <f t="shared" si="4"/>
        <v>5291</v>
      </c>
      <c r="E48" s="18">
        <f t="shared" si="4"/>
        <v>3786</v>
      </c>
      <c r="F48" s="16">
        <f t="shared" si="4"/>
        <v>2783</v>
      </c>
      <c r="G48" s="17">
        <f t="shared" si="4"/>
        <v>6569</v>
      </c>
      <c r="H48" s="18">
        <f t="shared" si="4"/>
        <v>4399</v>
      </c>
      <c r="I48" s="17">
        <f t="shared" si="4"/>
        <v>3326</v>
      </c>
      <c r="J48" s="72">
        <f t="shared" si="4"/>
        <v>7725</v>
      </c>
      <c r="K48" s="17"/>
      <c r="L48" s="18">
        <f>SUM(L13,L19,L24,L30,L36,L42)</f>
        <v>11345</v>
      </c>
      <c r="M48" s="16">
        <f>SUM(M13,M19,M24,M30,M36,M42)</f>
        <v>7270</v>
      </c>
      <c r="N48" s="17">
        <f>SUM(N13,N19,N24,N30,N36,N42)</f>
        <v>18615</v>
      </c>
    </row>
    <row r="49" spans="1:14" s="19" customFormat="1" ht="12.75">
      <c r="A49" s="19" t="s">
        <v>14</v>
      </c>
      <c r="B49" s="20">
        <f aca="true" t="shared" si="5" ref="B49:J49">SUM(B45:B48)</f>
        <v>37814</v>
      </c>
      <c r="C49" s="21">
        <f t="shared" si="5"/>
        <v>36786</v>
      </c>
      <c r="D49" s="21">
        <f t="shared" si="5"/>
        <v>74600</v>
      </c>
      <c r="E49" s="22">
        <f t="shared" si="5"/>
        <v>47857</v>
      </c>
      <c r="F49" s="21">
        <f t="shared" si="5"/>
        <v>48029</v>
      </c>
      <c r="G49" s="21">
        <f t="shared" si="5"/>
        <v>95886</v>
      </c>
      <c r="H49" s="22">
        <f t="shared" si="5"/>
        <v>63289</v>
      </c>
      <c r="I49" s="21">
        <f t="shared" si="5"/>
        <v>63909</v>
      </c>
      <c r="J49" s="70">
        <f t="shared" si="5"/>
        <v>127198</v>
      </c>
      <c r="K49" s="21"/>
      <c r="L49" s="22">
        <f>SUM(L45:L48)</f>
        <v>217482</v>
      </c>
      <c r="M49" s="21">
        <f>SUM(M45:M48)</f>
        <v>209974</v>
      </c>
      <c r="N49" s="21">
        <f>SUM(N45:N48)</f>
        <v>427456</v>
      </c>
    </row>
    <row r="50" ht="15">
      <c r="A50" s="2"/>
    </row>
    <row r="51" ht="15">
      <c r="A51" s="27"/>
    </row>
    <row r="52" spans="1:13" ht="15">
      <c r="A52" s="28"/>
      <c r="B52" s="29"/>
      <c r="C52" s="29"/>
      <c r="D52" s="30"/>
      <c r="E52" s="29"/>
      <c r="F52" s="29"/>
      <c r="G52" s="30"/>
      <c r="H52" s="29"/>
      <c r="I52" s="29"/>
      <c r="L52" s="29"/>
      <c r="M52" s="29"/>
    </row>
    <row r="53" spans="1:13" ht="15">
      <c r="A53" s="28"/>
      <c r="B53" s="29"/>
      <c r="C53" s="29"/>
      <c r="D53" s="30"/>
      <c r="E53" s="29"/>
      <c r="F53" s="29"/>
      <c r="G53" s="30"/>
      <c r="H53" s="29"/>
      <c r="I53" s="29"/>
      <c r="L53" s="29"/>
      <c r="M53" s="29"/>
    </row>
    <row r="54" spans="1:13" ht="15">
      <c r="A54" s="28"/>
      <c r="B54" s="29"/>
      <c r="C54" s="29"/>
      <c r="D54" s="30"/>
      <c r="E54" s="29"/>
      <c r="F54" s="29"/>
      <c r="G54" s="30"/>
      <c r="H54" s="29"/>
      <c r="I54" s="29"/>
      <c r="L54" s="29"/>
      <c r="M54" s="29"/>
    </row>
    <row r="55" ht="15">
      <c r="A55" s="28"/>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N55"/>
  <sheetViews>
    <sheetView zoomScalePageLayoutView="0" workbookViewId="0" topLeftCell="A1">
      <selection activeCell="A54" sqref="A54"/>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2" spans="1:14" s="3" customFormat="1" ht="14.25" customHeight="1">
      <c r="A2" s="204" t="s">
        <v>26</v>
      </c>
      <c r="B2" s="204"/>
      <c r="C2" s="204"/>
      <c r="D2" s="204"/>
      <c r="E2" s="204"/>
      <c r="F2" s="204"/>
      <c r="G2" s="204"/>
      <c r="H2" s="204"/>
      <c r="I2" s="204"/>
      <c r="J2" s="204"/>
      <c r="K2" s="204"/>
      <c r="L2" s="204"/>
      <c r="M2" s="204"/>
      <c r="N2" s="204"/>
    </row>
    <row r="3" spans="1:14" s="3" customFormat="1" ht="14.25" customHeight="1">
      <c r="A3" s="208" t="s">
        <v>97</v>
      </c>
      <c r="B3" s="208"/>
      <c r="C3" s="208"/>
      <c r="D3" s="208"/>
      <c r="E3" s="208"/>
      <c r="F3" s="208"/>
      <c r="G3" s="208"/>
      <c r="H3" s="208"/>
      <c r="I3" s="208"/>
      <c r="J3" s="208"/>
      <c r="K3" s="208"/>
      <c r="L3" s="208"/>
      <c r="M3" s="208"/>
      <c r="N3" s="208"/>
    </row>
    <row r="4" spans="1:14" s="3" customFormat="1" ht="6.75" customHeight="1">
      <c r="A4" s="31"/>
      <c r="B4" s="31"/>
      <c r="C4" s="31"/>
      <c r="D4" s="31"/>
      <c r="E4" s="31"/>
      <c r="F4" s="31"/>
      <c r="G4" s="31"/>
      <c r="H4" s="31"/>
      <c r="I4" s="31"/>
      <c r="J4" s="31"/>
      <c r="K4" s="31"/>
      <c r="L4" s="31"/>
      <c r="M4" s="31"/>
      <c r="N4" s="31"/>
    </row>
    <row r="5" spans="1:14" ht="15">
      <c r="A5" s="204" t="s">
        <v>85</v>
      </c>
      <c r="B5" s="204"/>
      <c r="C5" s="204"/>
      <c r="D5" s="204"/>
      <c r="E5" s="204"/>
      <c r="F5" s="204"/>
      <c r="G5" s="204"/>
      <c r="H5" s="204"/>
      <c r="I5" s="204"/>
      <c r="J5" s="204"/>
      <c r="K5" s="204"/>
      <c r="L5" s="204"/>
      <c r="M5" s="204"/>
      <c r="N5" s="204"/>
    </row>
    <row r="6" spans="1:11" ht="6.75" customHeight="1" thickBot="1">
      <c r="A6" s="31"/>
      <c r="B6" s="31"/>
      <c r="C6" s="31"/>
      <c r="D6" s="31"/>
      <c r="E6" s="31"/>
      <c r="F6" s="31"/>
      <c r="G6" s="31"/>
      <c r="H6" s="31"/>
      <c r="I6" s="31"/>
      <c r="J6" s="31"/>
      <c r="K6" s="31"/>
    </row>
    <row r="7" spans="1:14" ht="29.25" customHeight="1">
      <c r="A7" s="4"/>
      <c r="B7" s="205" t="s">
        <v>27</v>
      </c>
      <c r="C7" s="206"/>
      <c r="D7" s="206"/>
      <c r="E7" s="205" t="s">
        <v>15</v>
      </c>
      <c r="F7" s="206"/>
      <c r="G7" s="207"/>
      <c r="H7" s="205" t="s">
        <v>16</v>
      </c>
      <c r="I7" s="206"/>
      <c r="J7" s="207"/>
      <c r="K7" s="65"/>
      <c r="L7" s="202" t="s">
        <v>99</v>
      </c>
      <c r="M7" s="203"/>
      <c r="N7" s="203"/>
    </row>
    <row r="8" spans="1:14" ht="15">
      <c r="A8" s="5"/>
      <c r="B8" s="6" t="s">
        <v>1</v>
      </c>
      <c r="C8" s="7" t="s">
        <v>2</v>
      </c>
      <c r="D8" s="7" t="s">
        <v>0</v>
      </c>
      <c r="E8" s="6" t="s">
        <v>1</v>
      </c>
      <c r="F8" s="7" t="s">
        <v>2</v>
      </c>
      <c r="G8" s="7" t="s">
        <v>0</v>
      </c>
      <c r="H8" s="6" t="s">
        <v>1</v>
      </c>
      <c r="I8" s="7" t="s">
        <v>2</v>
      </c>
      <c r="J8" s="57" t="s">
        <v>0</v>
      </c>
      <c r="K8" s="7"/>
      <c r="L8" s="6" t="s">
        <v>1</v>
      </c>
      <c r="M8" s="7" t="s">
        <v>2</v>
      </c>
      <c r="N8" s="7" t="s">
        <v>0</v>
      </c>
    </row>
    <row r="9" spans="1:13" s="2" customFormat="1" ht="15">
      <c r="A9" s="8" t="s">
        <v>3</v>
      </c>
      <c r="B9" s="9"/>
      <c r="C9" s="10"/>
      <c r="E9" s="9"/>
      <c r="F9" s="10"/>
      <c r="H9" s="11"/>
      <c r="I9" s="12"/>
      <c r="J9" s="32"/>
      <c r="L9" s="11"/>
      <c r="M9" s="12"/>
    </row>
    <row r="10" spans="1:14" ht="15">
      <c r="A10" s="2" t="s">
        <v>4</v>
      </c>
      <c r="B10" s="38">
        <v>183</v>
      </c>
      <c r="C10" s="39">
        <v>79</v>
      </c>
      <c r="D10" s="39">
        <v>262</v>
      </c>
      <c r="E10" s="38">
        <v>322</v>
      </c>
      <c r="F10" s="39">
        <v>177</v>
      </c>
      <c r="G10" s="39">
        <v>499</v>
      </c>
      <c r="H10" s="43">
        <v>273</v>
      </c>
      <c r="I10" s="42">
        <v>137</v>
      </c>
      <c r="J10" s="69">
        <v>410</v>
      </c>
      <c r="K10" s="39"/>
      <c r="L10" s="38">
        <v>552</v>
      </c>
      <c r="M10" s="39">
        <v>288</v>
      </c>
      <c r="N10" s="39">
        <v>840</v>
      </c>
    </row>
    <row r="11" spans="1:14" ht="15">
      <c r="A11" s="2" t="s">
        <v>5</v>
      </c>
      <c r="B11" s="38">
        <v>279</v>
      </c>
      <c r="C11" s="40">
        <v>174</v>
      </c>
      <c r="D11" s="39">
        <v>453</v>
      </c>
      <c r="E11" s="38">
        <v>509</v>
      </c>
      <c r="F11" s="40">
        <v>301</v>
      </c>
      <c r="G11" s="39">
        <v>810</v>
      </c>
      <c r="H11" s="43">
        <v>416</v>
      </c>
      <c r="I11" s="42">
        <v>224</v>
      </c>
      <c r="J11" s="69">
        <v>640</v>
      </c>
      <c r="K11" s="39"/>
      <c r="L11" s="38">
        <v>870</v>
      </c>
      <c r="M11" s="40">
        <v>431</v>
      </c>
      <c r="N11" s="39">
        <v>1301</v>
      </c>
    </row>
    <row r="12" spans="1:14" ht="15">
      <c r="A12" s="2" t="s">
        <v>6</v>
      </c>
      <c r="B12" s="38">
        <v>17</v>
      </c>
      <c r="C12" s="41">
        <v>2</v>
      </c>
      <c r="D12" s="42">
        <v>19</v>
      </c>
      <c r="E12" s="43">
        <v>70</v>
      </c>
      <c r="F12" s="41">
        <v>16</v>
      </c>
      <c r="G12" s="42">
        <v>86</v>
      </c>
      <c r="H12" s="43">
        <v>90</v>
      </c>
      <c r="I12" s="42">
        <v>21</v>
      </c>
      <c r="J12" s="69">
        <v>111</v>
      </c>
      <c r="K12" s="42"/>
      <c r="L12" s="43">
        <v>172</v>
      </c>
      <c r="M12" s="41">
        <v>44</v>
      </c>
      <c r="N12" s="42">
        <v>216</v>
      </c>
    </row>
    <row r="13" spans="1:14" ht="15">
      <c r="A13" s="2" t="s">
        <v>7</v>
      </c>
      <c r="B13" s="38">
        <v>156</v>
      </c>
      <c r="C13" s="41">
        <v>56</v>
      </c>
      <c r="D13" s="42">
        <v>212</v>
      </c>
      <c r="E13" s="43">
        <v>252</v>
      </c>
      <c r="F13" s="41">
        <v>110</v>
      </c>
      <c r="G13" s="42">
        <v>362</v>
      </c>
      <c r="H13" s="43">
        <v>183</v>
      </c>
      <c r="I13" s="42">
        <v>81</v>
      </c>
      <c r="J13" s="69">
        <v>264</v>
      </c>
      <c r="K13" s="42"/>
      <c r="L13" s="43">
        <v>364</v>
      </c>
      <c r="M13" s="41">
        <v>167</v>
      </c>
      <c r="N13" s="42">
        <v>531</v>
      </c>
    </row>
    <row r="14" spans="1:14" s="19" customFormat="1" ht="12.75">
      <c r="A14" s="19" t="s">
        <v>0</v>
      </c>
      <c r="B14" s="20">
        <v>635</v>
      </c>
      <c r="C14" s="21">
        <v>311</v>
      </c>
      <c r="D14" s="21">
        <v>946</v>
      </c>
      <c r="E14" s="22">
        <v>1153</v>
      </c>
      <c r="F14" s="21">
        <v>604</v>
      </c>
      <c r="G14" s="21">
        <v>1757</v>
      </c>
      <c r="H14" s="22">
        <v>962</v>
      </c>
      <c r="I14" s="21">
        <v>463</v>
      </c>
      <c r="J14" s="70">
        <v>1425</v>
      </c>
      <c r="K14" s="21"/>
      <c r="L14" s="22">
        <v>1958</v>
      </c>
      <c r="M14" s="21">
        <v>930</v>
      </c>
      <c r="N14" s="21">
        <v>2888</v>
      </c>
    </row>
    <row r="15" spans="1:14" s="2" customFormat="1" ht="15">
      <c r="A15" s="1" t="s">
        <v>8</v>
      </c>
      <c r="B15" s="38"/>
      <c r="C15" s="42"/>
      <c r="D15" s="42"/>
      <c r="E15" s="43"/>
      <c r="F15" s="42"/>
      <c r="G15" s="42"/>
      <c r="H15" s="43"/>
      <c r="I15" s="42"/>
      <c r="J15" s="69"/>
      <c r="K15" s="42"/>
      <c r="L15" s="43"/>
      <c r="M15" s="42"/>
      <c r="N15" s="42"/>
    </row>
    <row r="16" spans="1:14" ht="15">
      <c r="A16" s="2" t="s">
        <v>4</v>
      </c>
      <c r="B16" s="38">
        <v>31</v>
      </c>
      <c r="C16" s="42">
        <v>20</v>
      </c>
      <c r="D16" s="42">
        <v>51</v>
      </c>
      <c r="E16" s="43">
        <v>45</v>
      </c>
      <c r="F16" s="42">
        <v>34</v>
      </c>
      <c r="G16" s="42">
        <v>79</v>
      </c>
      <c r="H16" s="43">
        <v>34</v>
      </c>
      <c r="I16" s="42">
        <v>35</v>
      </c>
      <c r="J16" s="69">
        <v>69</v>
      </c>
      <c r="K16" s="42"/>
      <c r="L16" s="43">
        <v>91</v>
      </c>
      <c r="M16" s="42">
        <v>74</v>
      </c>
      <c r="N16" s="42">
        <v>165</v>
      </c>
    </row>
    <row r="17" spans="1:14" ht="15">
      <c r="A17" s="2" t="s">
        <v>5</v>
      </c>
      <c r="B17" s="38">
        <v>50</v>
      </c>
      <c r="C17" s="41">
        <v>13</v>
      </c>
      <c r="D17" s="42">
        <v>63</v>
      </c>
      <c r="E17" s="43">
        <v>88</v>
      </c>
      <c r="F17" s="41">
        <v>37</v>
      </c>
      <c r="G17" s="42">
        <v>125</v>
      </c>
      <c r="H17" s="43">
        <v>71</v>
      </c>
      <c r="I17" s="42">
        <v>25</v>
      </c>
      <c r="J17" s="69">
        <v>96</v>
      </c>
      <c r="K17" s="42"/>
      <c r="L17" s="43">
        <v>175</v>
      </c>
      <c r="M17" s="41">
        <v>65</v>
      </c>
      <c r="N17" s="42">
        <v>240</v>
      </c>
    </row>
    <row r="18" spans="1:14" ht="15">
      <c r="A18" s="2" t="s">
        <v>6</v>
      </c>
      <c r="B18" s="38">
        <v>0</v>
      </c>
      <c r="C18" s="41">
        <v>0</v>
      </c>
      <c r="D18" s="42">
        <v>0</v>
      </c>
      <c r="E18" s="43">
        <v>0</v>
      </c>
      <c r="F18" s="41">
        <v>0</v>
      </c>
      <c r="G18" s="42">
        <v>0</v>
      </c>
      <c r="H18" s="43">
        <v>0</v>
      </c>
      <c r="I18" s="42">
        <v>0</v>
      </c>
      <c r="J18" s="69">
        <v>0</v>
      </c>
      <c r="K18" s="42"/>
      <c r="L18" s="43" t="s">
        <v>96</v>
      </c>
      <c r="M18" s="41" t="s">
        <v>96</v>
      </c>
      <c r="N18" s="42" t="s">
        <v>96</v>
      </c>
    </row>
    <row r="19" spans="1:14" ht="15">
      <c r="A19" s="2" t="s">
        <v>7</v>
      </c>
      <c r="B19" s="38">
        <v>0</v>
      </c>
      <c r="C19" s="41">
        <v>0</v>
      </c>
      <c r="D19" s="42">
        <v>0</v>
      </c>
      <c r="E19" s="43">
        <v>0</v>
      </c>
      <c r="F19" s="41">
        <v>0</v>
      </c>
      <c r="G19" s="42">
        <v>0</v>
      </c>
      <c r="H19" s="43">
        <v>0</v>
      </c>
      <c r="I19" s="42">
        <v>0</v>
      </c>
      <c r="J19" s="69">
        <v>0</v>
      </c>
      <c r="K19" s="42"/>
      <c r="L19" s="43" t="s">
        <v>96</v>
      </c>
      <c r="M19" s="41" t="s">
        <v>96</v>
      </c>
      <c r="N19" s="42" t="s">
        <v>96</v>
      </c>
    </row>
    <row r="20" spans="1:14" s="19" customFormat="1" ht="12.75">
      <c r="A20" s="19" t="s">
        <v>0</v>
      </c>
      <c r="B20" s="20">
        <v>81</v>
      </c>
      <c r="C20" s="21">
        <v>33</v>
      </c>
      <c r="D20" s="21">
        <v>114</v>
      </c>
      <c r="E20" s="22">
        <v>133</v>
      </c>
      <c r="F20" s="21">
        <v>71</v>
      </c>
      <c r="G20" s="21">
        <v>204</v>
      </c>
      <c r="H20" s="22">
        <v>105</v>
      </c>
      <c r="I20" s="21">
        <v>60</v>
      </c>
      <c r="J20" s="70">
        <v>165</v>
      </c>
      <c r="K20" s="21"/>
      <c r="L20" s="22">
        <v>266</v>
      </c>
      <c r="M20" s="21">
        <v>139</v>
      </c>
      <c r="N20" s="21">
        <v>405</v>
      </c>
    </row>
    <row r="21" spans="1:14" s="2" customFormat="1" ht="15">
      <c r="A21" s="1" t="s">
        <v>9</v>
      </c>
      <c r="B21" s="38"/>
      <c r="C21" s="42"/>
      <c r="D21" s="42"/>
      <c r="E21" s="43"/>
      <c r="F21" s="42"/>
      <c r="G21" s="42"/>
      <c r="H21" s="43"/>
      <c r="I21" s="42"/>
      <c r="J21" s="69"/>
      <c r="K21" s="42"/>
      <c r="L21" s="43"/>
      <c r="M21" s="42"/>
      <c r="N21" s="42"/>
    </row>
    <row r="22" spans="1:14" ht="15">
      <c r="A22" s="2" t="s">
        <v>4</v>
      </c>
      <c r="B22" s="38">
        <v>100</v>
      </c>
      <c r="C22" s="42">
        <v>32</v>
      </c>
      <c r="D22" s="42">
        <v>132</v>
      </c>
      <c r="E22" s="43">
        <v>91</v>
      </c>
      <c r="F22" s="42">
        <v>36</v>
      </c>
      <c r="G22" s="42">
        <v>127</v>
      </c>
      <c r="H22" s="43">
        <v>72</v>
      </c>
      <c r="I22" s="42">
        <v>23</v>
      </c>
      <c r="J22" s="69">
        <v>95</v>
      </c>
      <c r="K22" s="42"/>
      <c r="L22" s="43">
        <v>151</v>
      </c>
      <c r="M22" s="42">
        <v>55</v>
      </c>
      <c r="N22" s="42">
        <v>206</v>
      </c>
    </row>
    <row r="23" spans="1:14" ht="15">
      <c r="A23" s="2" t="s">
        <v>5</v>
      </c>
      <c r="B23" s="38">
        <v>110</v>
      </c>
      <c r="C23" s="41">
        <v>29</v>
      </c>
      <c r="D23" s="42">
        <v>139</v>
      </c>
      <c r="E23" s="43">
        <v>96</v>
      </c>
      <c r="F23" s="41">
        <v>22</v>
      </c>
      <c r="G23" s="42">
        <v>118</v>
      </c>
      <c r="H23" s="43">
        <v>43</v>
      </c>
      <c r="I23" s="42">
        <v>13</v>
      </c>
      <c r="J23" s="69">
        <v>56</v>
      </c>
      <c r="K23" s="42"/>
      <c r="L23" s="43">
        <v>168</v>
      </c>
      <c r="M23" s="41">
        <v>38</v>
      </c>
      <c r="N23" s="42">
        <v>206</v>
      </c>
    </row>
    <row r="24" spans="1:14" ht="15">
      <c r="A24" s="2" t="s">
        <v>7</v>
      </c>
      <c r="B24" s="38">
        <v>83</v>
      </c>
      <c r="C24" s="41">
        <v>71</v>
      </c>
      <c r="D24" s="42">
        <v>154</v>
      </c>
      <c r="E24" s="43">
        <v>59</v>
      </c>
      <c r="F24" s="41">
        <v>62</v>
      </c>
      <c r="G24" s="42">
        <v>121</v>
      </c>
      <c r="H24" s="43">
        <v>37</v>
      </c>
      <c r="I24" s="42">
        <v>31</v>
      </c>
      <c r="J24" s="69">
        <v>68</v>
      </c>
      <c r="K24" s="42"/>
      <c r="L24" s="43">
        <v>91</v>
      </c>
      <c r="M24" s="41">
        <v>80</v>
      </c>
      <c r="N24" s="42">
        <v>171</v>
      </c>
    </row>
    <row r="25" spans="1:14" s="19" customFormat="1" ht="12.75">
      <c r="A25" s="19" t="s">
        <v>0</v>
      </c>
      <c r="B25" s="20">
        <v>293</v>
      </c>
      <c r="C25" s="21">
        <v>132</v>
      </c>
      <c r="D25" s="21">
        <v>425</v>
      </c>
      <c r="E25" s="22">
        <v>246</v>
      </c>
      <c r="F25" s="21">
        <v>120</v>
      </c>
      <c r="G25" s="21">
        <v>366</v>
      </c>
      <c r="H25" s="22">
        <v>152</v>
      </c>
      <c r="I25" s="21">
        <v>67</v>
      </c>
      <c r="J25" s="70">
        <v>219</v>
      </c>
      <c r="K25" s="21"/>
      <c r="L25" s="22">
        <v>410</v>
      </c>
      <c r="M25" s="21">
        <v>173</v>
      </c>
      <c r="N25" s="21">
        <v>583</v>
      </c>
    </row>
    <row r="26" spans="1:14" s="2" customFormat="1" ht="15">
      <c r="A26" s="1" t="s">
        <v>10</v>
      </c>
      <c r="B26" s="38"/>
      <c r="C26" s="42"/>
      <c r="D26" s="42"/>
      <c r="E26" s="43"/>
      <c r="F26" s="42"/>
      <c r="G26" s="42"/>
      <c r="H26" s="43"/>
      <c r="I26" s="42"/>
      <c r="J26" s="69"/>
      <c r="K26" s="42"/>
      <c r="L26" s="43"/>
      <c r="M26" s="42"/>
      <c r="N26" s="42"/>
    </row>
    <row r="27" spans="1:14" ht="15">
      <c r="A27" s="2" t="s">
        <v>4</v>
      </c>
      <c r="B27" s="38">
        <v>106</v>
      </c>
      <c r="C27" s="42">
        <v>36</v>
      </c>
      <c r="D27" s="42">
        <v>142</v>
      </c>
      <c r="E27" s="43">
        <v>207</v>
      </c>
      <c r="F27" s="42">
        <v>95</v>
      </c>
      <c r="G27" s="42">
        <v>302</v>
      </c>
      <c r="H27" s="43">
        <v>211</v>
      </c>
      <c r="I27" s="42">
        <v>80</v>
      </c>
      <c r="J27" s="69">
        <v>291</v>
      </c>
      <c r="K27" s="42"/>
      <c r="L27" s="43">
        <v>461</v>
      </c>
      <c r="M27" s="42">
        <v>178</v>
      </c>
      <c r="N27" s="42">
        <v>639</v>
      </c>
    </row>
    <row r="28" spans="1:14" ht="15">
      <c r="A28" s="2" t="s">
        <v>5</v>
      </c>
      <c r="B28" s="38">
        <v>151</v>
      </c>
      <c r="C28" s="41">
        <v>64</v>
      </c>
      <c r="D28" s="42">
        <v>215</v>
      </c>
      <c r="E28" s="43">
        <v>325</v>
      </c>
      <c r="F28" s="41">
        <v>186</v>
      </c>
      <c r="G28" s="42">
        <v>511</v>
      </c>
      <c r="H28" s="43">
        <v>273</v>
      </c>
      <c r="I28" s="42">
        <v>156</v>
      </c>
      <c r="J28" s="69">
        <v>429</v>
      </c>
      <c r="K28" s="42"/>
      <c r="L28" s="43">
        <v>686</v>
      </c>
      <c r="M28" s="41">
        <v>328</v>
      </c>
      <c r="N28" s="42">
        <v>1014</v>
      </c>
    </row>
    <row r="29" spans="1:14" ht="15">
      <c r="A29" s="2" t="s">
        <v>6</v>
      </c>
      <c r="B29" s="38">
        <v>0</v>
      </c>
      <c r="C29" s="41">
        <v>0</v>
      </c>
      <c r="D29" s="42">
        <v>0</v>
      </c>
      <c r="E29" s="43">
        <v>0</v>
      </c>
      <c r="F29" s="41">
        <v>0</v>
      </c>
      <c r="G29" s="42">
        <v>0</v>
      </c>
      <c r="H29" s="43">
        <v>0</v>
      </c>
      <c r="I29" s="42">
        <v>0</v>
      </c>
      <c r="J29" s="69">
        <v>0</v>
      </c>
      <c r="K29" s="42"/>
      <c r="L29" s="43" t="s">
        <v>96</v>
      </c>
      <c r="M29" s="41" t="s">
        <v>96</v>
      </c>
      <c r="N29" s="42" t="s">
        <v>96</v>
      </c>
    </row>
    <row r="30" spans="1:14" ht="15">
      <c r="A30" s="2" t="s">
        <v>7</v>
      </c>
      <c r="B30" s="38">
        <v>0</v>
      </c>
      <c r="C30" s="41">
        <v>0</v>
      </c>
      <c r="D30" s="42">
        <v>0</v>
      </c>
      <c r="E30" s="43">
        <v>0</v>
      </c>
      <c r="F30" s="41">
        <v>0</v>
      </c>
      <c r="G30" s="42">
        <v>0</v>
      </c>
      <c r="H30" s="43">
        <v>0</v>
      </c>
      <c r="I30" s="42">
        <v>0</v>
      </c>
      <c r="J30" s="69">
        <v>0</v>
      </c>
      <c r="K30" s="42"/>
      <c r="L30" s="43" t="s">
        <v>96</v>
      </c>
      <c r="M30" s="41" t="s">
        <v>96</v>
      </c>
      <c r="N30" s="42" t="s">
        <v>96</v>
      </c>
    </row>
    <row r="31" spans="1:14" s="19" customFormat="1" ht="12.75">
      <c r="A31" s="19" t="s">
        <v>0</v>
      </c>
      <c r="B31" s="20">
        <v>257</v>
      </c>
      <c r="C31" s="21">
        <v>100</v>
      </c>
      <c r="D31" s="21">
        <v>357</v>
      </c>
      <c r="E31" s="22">
        <v>532</v>
      </c>
      <c r="F31" s="21">
        <v>281</v>
      </c>
      <c r="G31" s="21">
        <v>813</v>
      </c>
      <c r="H31" s="22">
        <v>484</v>
      </c>
      <c r="I31" s="21">
        <v>236</v>
      </c>
      <c r="J31" s="70">
        <v>720</v>
      </c>
      <c r="K31" s="21"/>
      <c r="L31" s="22">
        <v>1147</v>
      </c>
      <c r="M31" s="21">
        <v>506</v>
      </c>
      <c r="N31" s="21">
        <v>1653</v>
      </c>
    </row>
    <row r="32" spans="1:14" s="2" customFormat="1" ht="15">
      <c r="A32" s="1" t="s">
        <v>11</v>
      </c>
      <c r="B32" s="38"/>
      <c r="C32" s="42"/>
      <c r="D32" s="42"/>
      <c r="E32" s="43"/>
      <c r="F32" s="42"/>
      <c r="G32" s="42"/>
      <c r="H32" s="43"/>
      <c r="I32" s="42"/>
      <c r="J32" s="69"/>
      <c r="K32" s="42"/>
      <c r="L32" s="43"/>
      <c r="M32" s="42"/>
      <c r="N32" s="42"/>
    </row>
    <row r="33" spans="1:14" ht="15">
      <c r="A33" s="2" t="s">
        <v>4</v>
      </c>
      <c r="B33" s="38">
        <v>185</v>
      </c>
      <c r="C33" s="42">
        <v>72</v>
      </c>
      <c r="D33" s="42">
        <v>257</v>
      </c>
      <c r="E33" s="43">
        <v>295</v>
      </c>
      <c r="F33" s="42">
        <v>161</v>
      </c>
      <c r="G33" s="42">
        <v>456</v>
      </c>
      <c r="H33" s="43">
        <v>263</v>
      </c>
      <c r="I33" s="42">
        <v>134</v>
      </c>
      <c r="J33" s="69">
        <v>397</v>
      </c>
      <c r="K33" s="42"/>
      <c r="L33" s="43">
        <v>503</v>
      </c>
      <c r="M33" s="42">
        <v>257</v>
      </c>
      <c r="N33" s="42">
        <v>760</v>
      </c>
    </row>
    <row r="34" spans="1:14" ht="15">
      <c r="A34" s="2" t="s">
        <v>5</v>
      </c>
      <c r="B34" s="38">
        <v>207</v>
      </c>
      <c r="C34" s="41">
        <v>77</v>
      </c>
      <c r="D34" s="42">
        <v>284</v>
      </c>
      <c r="E34" s="43">
        <v>453</v>
      </c>
      <c r="F34" s="41">
        <v>197</v>
      </c>
      <c r="G34" s="42">
        <v>650</v>
      </c>
      <c r="H34" s="43">
        <v>390</v>
      </c>
      <c r="I34" s="42">
        <v>152</v>
      </c>
      <c r="J34" s="69">
        <v>542</v>
      </c>
      <c r="K34" s="42"/>
      <c r="L34" s="43">
        <v>837</v>
      </c>
      <c r="M34" s="41">
        <v>311</v>
      </c>
      <c r="N34" s="42">
        <v>1148</v>
      </c>
    </row>
    <row r="35" spans="1:14" ht="15">
      <c r="A35" s="2" t="s">
        <v>6</v>
      </c>
      <c r="B35" s="38">
        <v>6</v>
      </c>
      <c r="C35" s="41">
        <v>6</v>
      </c>
      <c r="D35" s="42">
        <v>12</v>
      </c>
      <c r="E35" s="43">
        <v>52</v>
      </c>
      <c r="F35" s="41">
        <v>17</v>
      </c>
      <c r="G35" s="42">
        <v>69</v>
      </c>
      <c r="H35" s="43">
        <v>40</v>
      </c>
      <c r="I35" s="42">
        <v>17</v>
      </c>
      <c r="J35" s="69">
        <v>57</v>
      </c>
      <c r="K35" s="42"/>
      <c r="L35" s="43">
        <v>116</v>
      </c>
      <c r="M35" s="41">
        <v>33</v>
      </c>
      <c r="N35" s="42">
        <v>149</v>
      </c>
    </row>
    <row r="36" spans="1:14" ht="15">
      <c r="A36" s="2" t="s">
        <v>7</v>
      </c>
      <c r="B36" s="38">
        <v>75</v>
      </c>
      <c r="C36" s="41">
        <v>41</v>
      </c>
      <c r="D36" s="42">
        <v>116</v>
      </c>
      <c r="E36" s="43">
        <v>108</v>
      </c>
      <c r="F36" s="41">
        <v>81</v>
      </c>
      <c r="G36" s="42">
        <v>189</v>
      </c>
      <c r="H36" s="43">
        <v>65</v>
      </c>
      <c r="I36" s="42">
        <v>54</v>
      </c>
      <c r="J36" s="69">
        <v>119</v>
      </c>
      <c r="K36" s="42"/>
      <c r="L36" s="43">
        <v>159</v>
      </c>
      <c r="M36" s="41">
        <v>109</v>
      </c>
      <c r="N36" s="42">
        <v>268</v>
      </c>
    </row>
    <row r="37" spans="1:14" s="19" customFormat="1" ht="12.75">
      <c r="A37" s="19" t="s">
        <v>0</v>
      </c>
      <c r="B37" s="20">
        <v>473</v>
      </c>
      <c r="C37" s="21">
        <v>196</v>
      </c>
      <c r="D37" s="21">
        <v>669</v>
      </c>
      <c r="E37" s="22">
        <v>908</v>
      </c>
      <c r="F37" s="21">
        <v>456</v>
      </c>
      <c r="G37" s="21">
        <v>1364</v>
      </c>
      <c r="H37" s="22">
        <v>758</v>
      </c>
      <c r="I37" s="21">
        <v>357</v>
      </c>
      <c r="J37" s="70">
        <v>1115</v>
      </c>
      <c r="K37" s="21"/>
      <c r="L37" s="22">
        <v>1615</v>
      </c>
      <c r="M37" s="21">
        <v>710</v>
      </c>
      <c r="N37" s="21">
        <v>2325</v>
      </c>
    </row>
    <row r="38" spans="1:14" s="2" customFormat="1" ht="15">
      <c r="A38" s="1" t="s">
        <v>12</v>
      </c>
      <c r="B38" s="38"/>
      <c r="C38" s="42"/>
      <c r="D38" s="42"/>
      <c r="E38" s="43"/>
      <c r="F38" s="42"/>
      <c r="G38" s="42"/>
      <c r="H38" s="43"/>
      <c r="I38" s="42"/>
      <c r="J38" s="69"/>
      <c r="K38" s="42"/>
      <c r="L38" s="43"/>
      <c r="M38" s="42"/>
      <c r="N38" s="42"/>
    </row>
    <row r="39" spans="1:14" ht="15">
      <c r="A39" s="2" t="s">
        <v>4</v>
      </c>
      <c r="B39" s="38">
        <v>20</v>
      </c>
      <c r="C39" s="42">
        <v>12</v>
      </c>
      <c r="D39" s="42">
        <v>32</v>
      </c>
      <c r="E39" s="43">
        <v>41</v>
      </c>
      <c r="F39" s="42">
        <v>29</v>
      </c>
      <c r="G39" s="42">
        <v>70</v>
      </c>
      <c r="H39" s="43">
        <v>36</v>
      </c>
      <c r="I39" s="42">
        <v>29</v>
      </c>
      <c r="J39" s="69">
        <v>65</v>
      </c>
      <c r="K39" s="42"/>
      <c r="L39" s="43">
        <v>72</v>
      </c>
      <c r="M39" s="42">
        <v>51</v>
      </c>
      <c r="N39" s="42">
        <v>123</v>
      </c>
    </row>
    <row r="40" spans="1:14" ht="15">
      <c r="A40" s="2" t="s">
        <v>5</v>
      </c>
      <c r="B40" s="38">
        <v>113</v>
      </c>
      <c r="C40" s="41">
        <v>51</v>
      </c>
      <c r="D40" s="42">
        <v>164</v>
      </c>
      <c r="E40" s="43">
        <v>249</v>
      </c>
      <c r="F40" s="41">
        <v>141</v>
      </c>
      <c r="G40" s="42">
        <v>390</v>
      </c>
      <c r="H40" s="43">
        <v>189</v>
      </c>
      <c r="I40" s="42">
        <v>124</v>
      </c>
      <c r="J40" s="69">
        <v>313</v>
      </c>
      <c r="K40" s="42"/>
      <c r="L40" s="43">
        <v>453</v>
      </c>
      <c r="M40" s="41">
        <v>228</v>
      </c>
      <c r="N40" s="42">
        <v>681</v>
      </c>
    </row>
    <row r="41" spans="1:14" ht="15">
      <c r="A41" s="2" t="s">
        <v>6</v>
      </c>
      <c r="B41" s="38">
        <v>22</v>
      </c>
      <c r="C41" s="41">
        <v>8</v>
      </c>
      <c r="D41" s="42">
        <v>30</v>
      </c>
      <c r="E41" s="43">
        <v>69</v>
      </c>
      <c r="F41" s="41">
        <v>36</v>
      </c>
      <c r="G41" s="42">
        <v>105</v>
      </c>
      <c r="H41" s="43">
        <v>65</v>
      </c>
      <c r="I41" s="42">
        <v>26</v>
      </c>
      <c r="J41" s="69">
        <v>91</v>
      </c>
      <c r="K41" s="42"/>
      <c r="L41" s="43">
        <v>144</v>
      </c>
      <c r="M41" s="41">
        <v>52</v>
      </c>
      <c r="N41" s="42">
        <v>196</v>
      </c>
    </row>
    <row r="42" spans="1:14" ht="15">
      <c r="A42" s="2" t="s">
        <v>7</v>
      </c>
      <c r="B42" s="38">
        <v>0</v>
      </c>
      <c r="C42" s="41">
        <v>0</v>
      </c>
      <c r="D42" s="42">
        <v>0</v>
      </c>
      <c r="E42" s="43">
        <v>0</v>
      </c>
      <c r="F42" s="41">
        <v>0</v>
      </c>
      <c r="G42" s="42">
        <v>0</v>
      </c>
      <c r="H42" s="43">
        <v>0</v>
      </c>
      <c r="I42" s="42">
        <v>0</v>
      </c>
      <c r="J42" s="69">
        <v>0</v>
      </c>
      <c r="K42" s="42"/>
      <c r="L42" s="43" t="s">
        <v>96</v>
      </c>
      <c r="M42" s="41" t="s">
        <v>96</v>
      </c>
      <c r="N42" s="42" t="s">
        <v>96</v>
      </c>
    </row>
    <row r="43" spans="1:14" s="19" customFormat="1" ht="12.75">
      <c r="A43" s="19" t="s">
        <v>0</v>
      </c>
      <c r="B43" s="20">
        <v>155</v>
      </c>
      <c r="C43" s="21">
        <v>71</v>
      </c>
      <c r="D43" s="21">
        <v>226</v>
      </c>
      <c r="E43" s="22">
        <v>359</v>
      </c>
      <c r="F43" s="21">
        <v>206</v>
      </c>
      <c r="G43" s="21">
        <v>565</v>
      </c>
      <c r="H43" s="22">
        <v>290</v>
      </c>
      <c r="I43" s="21">
        <v>179</v>
      </c>
      <c r="J43" s="70">
        <v>469</v>
      </c>
      <c r="K43" s="21"/>
      <c r="L43" s="22">
        <v>669</v>
      </c>
      <c r="M43" s="21">
        <v>331</v>
      </c>
      <c r="N43" s="21">
        <v>1000</v>
      </c>
    </row>
    <row r="44" spans="1:14" s="2" customFormat="1" ht="15" customHeight="1">
      <c r="A44" s="23" t="s">
        <v>13</v>
      </c>
      <c r="B44" s="44"/>
      <c r="C44" s="45"/>
      <c r="D44" s="45"/>
      <c r="E44" s="46"/>
      <c r="F44" s="45"/>
      <c r="G44" s="45"/>
      <c r="H44" s="46"/>
      <c r="I44" s="45"/>
      <c r="J44" s="71"/>
      <c r="K44" s="45"/>
      <c r="L44" s="46"/>
      <c r="M44" s="45"/>
      <c r="N44" s="45"/>
    </row>
    <row r="45" spans="1:14" ht="15">
      <c r="A45" s="2" t="s">
        <v>4</v>
      </c>
      <c r="B45" s="38">
        <f>SUM(B39,B33,B27,B22,B16,B10)</f>
        <v>625</v>
      </c>
      <c r="C45" s="42">
        <f aca="true" t="shared" si="0" ref="C45:J45">SUM(C39,C33,C27,C22,C16,C10)</f>
        <v>251</v>
      </c>
      <c r="D45" s="42">
        <f t="shared" si="0"/>
        <v>876</v>
      </c>
      <c r="E45" s="43">
        <f t="shared" si="0"/>
        <v>1001</v>
      </c>
      <c r="F45" s="42">
        <f t="shared" si="0"/>
        <v>532</v>
      </c>
      <c r="G45" s="42">
        <f t="shared" si="0"/>
        <v>1533</v>
      </c>
      <c r="H45" s="43">
        <f t="shared" si="0"/>
        <v>889</v>
      </c>
      <c r="I45" s="42">
        <f t="shared" si="0"/>
        <v>438</v>
      </c>
      <c r="J45" s="69">
        <f t="shared" si="0"/>
        <v>1327</v>
      </c>
      <c r="K45" s="42"/>
      <c r="L45" s="43">
        <f aca="true" t="shared" si="1" ref="L45:N46">SUM(L10,L16,L22,L27,L33,L39)</f>
        <v>1830</v>
      </c>
      <c r="M45" s="42">
        <f t="shared" si="1"/>
        <v>903</v>
      </c>
      <c r="N45" s="42">
        <f t="shared" si="1"/>
        <v>2733</v>
      </c>
    </row>
    <row r="46" spans="1:14" ht="15">
      <c r="A46" s="2" t="s">
        <v>5</v>
      </c>
      <c r="B46" s="38">
        <f>SUM(B40,B34,B28,B23,B17,B11)</f>
        <v>910</v>
      </c>
      <c r="C46" s="41">
        <f aca="true" t="shared" si="2" ref="C46:J46">SUM(C40,C34,C28,C23,C17,C11)</f>
        <v>408</v>
      </c>
      <c r="D46" s="42">
        <f t="shared" si="2"/>
        <v>1318</v>
      </c>
      <c r="E46" s="43">
        <f t="shared" si="2"/>
        <v>1720</v>
      </c>
      <c r="F46" s="41">
        <f t="shared" si="2"/>
        <v>884</v>
      </c>
      <c r="G46" s="42">
        <f t="shared" si="2"/>
        <v>2604</v>
      </c>
      <c r="H46" s="43">
        <f t="shared" si="2"/>
        <v>1382</v>
      </c>
      <c r="I46" s="42">
        <f t="shared" si="2"/>
        <v>694</v>
      </c>
      <c r="J46" s="69">
        <f t="shared" si="2"/>
        <v>2076</v>
      </c>
      <c r="K46" s="42"/>
      <c r="L46" s="43">
        <f t="shared" si="1"/>
        <v>3189</v>
      </c>
      <c r="M46" s="41">
        <f t="shared" si="1"/>
        <v>1401</v>
      </c>
      <c r="N46" s="42">
        <f t="shared" si="1"/>
        <v>4590</v>
      </c>
    </row>
    <row r="47" spans="1:14" ht="15">
      <c r="A47" s="2" t="s">
        <v>6</v>
      </c>
      <c r="B47" s="38">
        <f>SUM(B41,B35,B29,B18,B12)</f>
        <v>45</v>
      </c>
      <c r="C47" s="41">
        <f aca="true" t="shared" si="3" ref="C47:J47">SUM(C41,C35,C29,C18,C12)</f>
        <v>16</v>
      </c>
      <c r="D47" s="42">
        <f t="shared" si="3"/>
        <v>61</v>
      </c>
      <c r="E47" s="43">
        <f t="shared" si="3"/>
        <v>191</v>
      </c>
      <c r="F47" s="41">
        <f t="shared" si="3"/>
        <v>69</v>
      </c>
      <c r="G47" s="42">
        <f t="shared" si="3"/>
        <v>260</v>
      </c>
      <c r="H47" s="43">
        <f t="shared" si="3"/>
        <v>195</v>
      </c>
      <c r="I47" s="42">
        <f t="shared" si="3"/>
        <v>64</v>
      </c>
      <c r="J47" s="69">
        <f t="shared" si="3"/>
        <v>259</v>
      </c>
      <c r="K47" s="42"/>
      <c r="L47" s="43">
        <f>SUM(L12,L18,L29,L35,L41)</f>
        <v>432</v>
      </c>
      <c r="M47" s="41">
        <f>SUM(M12,M18,M29,M35,M41)</f>
        <v>129</v>
      </c>
      <c r="N47" s="42">
        <f>SUM(N12,N18,N29,N35,N41)</f>
        <v>561</v>
      </c>
    </row>
    <row r="48" spans="1:14" ht="15">
      <c r="A48" s="2" t="s">
        <v>7</v>
      </c>
      <c r="B48" s="38">
        <f>SUM(B42,B36,B30,B24,B19,B13)</f>
        <v>314</v>
      </c>
      <c r="C48" s="41">
        <f aca="true" t="shared" si="4" ref="C48:J48">SUM(C42,C36,C30,C24,C19,C13)</f>
        <v>168</v>
      </c>
      <c r="D48" s="42">
        <f t="shared" si="4"/>
        <v>482</v>
      </c>
      <c r="E48" s="43">
        <f t="shared" si="4"/>
        <v>419</v>
      </c>
      <c r="F48" s="41">
        <f t="shared" si="4"/>
        <v>253</v>
      </c>
      <c r="G48" s="42">
        <f t="shared" si="4"/>
        <v>672</v>
      </c>
      <c r="H48" s="43">
        <f t="shared" si="4"/>
        <v>285</v>
      </c>
      <c r="I48" s="42">
        <f t="shared" si="4"/>
        <v>166</v>
      </c>
      <c r="J48" s="69">
        <f t="shared" si="4"/>
        <v>451</v>
      </c>
      <c r="K48" s="42"/>
      <c r="L48" s="43">
        <f>SUM(L13,L19,L24,L30,L36,L42)</f>
        <v>614</v>
      </c>
      <c r="M48" s="41">
        <f>SUM(M13,M19,M24,M30,M36,M42)</f>
        <v>356</v>
      </c>
      <c r="N48" s="42">
        <f>SUM(N13,N19,N24,N30,N36,N42)</f>
        <v>970</v>
      </c>
    </row>
    <row r="49" spans="1:14" s="19" customFormat="1" ht="12.75">
      <c r="A49" s="19" t="s">
        <v>14</v>
      </c>
      <c r="B49" s="20">
        <f>SUM(B45:B48)</f>
        <v>1894</v>
      </c>
      <c r="C49" s="21">
        <f aca="true" t="shared" si="5" ref="C49:J49">SUM(C45:C48)</f>
        <v>843</v>
      </c>
      <c r="D49" s="21">
        <f t="shared" si="5"/>
        <v>2737</v>
      </c>
      <c r="E49" s="22">
        <f t="shared" si="5"/>
        <v>3331</v>
      </c>
      <c r="F49" s="21">
        <f t="shared" si="5"/>
        <v>1738</v>
      </c>
      <c r="G49" s="21">
        <f t="shared" si="5"/>
        <v>5069</v>
      </c>
      <c r="H49" s="22">
        <f t="shared" si="5"/>
        <v>2751</v>
      </c>
      <c r="I49" s="21">
        <f t="shared" si="5"/>
        <v>1362</v>
      </c>
      <c r="J49" s="70">
        <f t="shared" si="5"/>
        <v>4113</v>
      </c>
      <c r="K49" s="21"/>
      <c r="L49" s="22">
        <f>SUM(L45:L48)</f>
        <v>6065</v>
      </c>
      <c r="M49" s="21">
        <f>SUM(M45:M48)</f>
        <v>2789</v>
      </c>
      <c r="N49" s="21">
        <f>SUM(N45:N48)</f>
        <v>8854</v>
      </c>
    </row>
    <row r="50" ht="15">
      <c r="A50" s="2"/>
    </row>
    <row r="51" ht="15">
      <c r="A51" s="27"/>
    </row>
    <row r="52" spans="1:13" ht="15">
      <c r="A52" s="28"/>
      <c r="B52" s="29"/>
      <c r="C52" s="29"/>
      <c r="D52" s="30"/>
      <c r="E52" s="29"/>
      <c r="F52" s="29"/>
      <c r="G52" s="30"/>
      <c r="H52" s="29"/>
      <c r="I52" s="29"/>
      <c r="L52" s="29"/>
      <c r="M52" s="29"/>
    </row>
    <row r="53" spans="1:13" ht="15">
      <c r="A53" s="28"/>
      <c r="B53" s="29"/>
      <c r="C53" s="29"/>
      <c r="D53" s="30"/>
      <c r="E53" s="29"/>
      <c r="F53" s="29"/>
      <c r="G53" s="30"/>
      <c r="H53" s="29"/>
      <c r="I53" s="29"/>
      <c r="L53" s="29"/>
      <c r="M53" s="29"/>
    </row>
    <row r="54" spans="1:13" ht="15">
      <c r="A54" s="28"/>
      <c r="B54" s="29"/>
      <c r="C54" s="29"/>
      <c r="D54" s="30"/>
      <c r="E54" s="29"/>
      <c r="F54" s="29"/>
      <c r="G54" s="30"/>
      <c r="H54" s="29"/>
      <c r="I54" s="29"/>
      <c r="L54" s="29"/>
      <c r="M54" s="29"/>
    </row>
    <row r="55" ht="15">
      <c r="A55" s="28"/>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43" sqref="A43"/>
    </sheetView>
  </sheetViews>
  <sheetFormatPr defaultColWidth="9.140625" defaultRowHeight="15"/>
  <cols>
    <col min="1" max="1" width="24.140625" style="0" customWidth="1"/>
    <col min="2" max="10" width="8.28125" style="0" customWidth="1"/>
    <col min="11" max="11" width="1.8515625" style="0" customWidth="1"/>
  </cols>
  <sheetData>
    <row r="1" spans="1:11" ht="15">
      <c r="A1" s="1"/>
      <c r="D1" s="2"/>
      <c r="G1" s="2"/>
      <c r="J1" s="2"/>
      <c r="K1" s="2"/>
    </row>
    <row r="2" spans="1:14" s="3" customFormat="1" ht="12.75">
      <c r="A2" s="204" t="s">
        <v>67</v>
      </c>
      <c r="B2" s="204"/>
      <c r="C2" s="204"/>
      <c r="D2" s="204"/>
      <c r="E2" s="204"/>
      <c r="F2" s="204"/>
      <c r="G2" s="204"/>
      <c r="H2" s="204"/>
      <c r="I2" s="204"/>
      <c r="J2" s="204"/>
      <c r="K2" s="204"/>
      <c r="L2" s="204"/>
      <c r="M2" s="204"/>
      <c r="N2" s="204"/>
    </row>
    <row r="3" spans="1:11" ht="15.75" thickBot="1">
      <c r="A3" s="1"/>
      <c r="D3" s="2"/>
      <c r="G3" s="2"/>
      <c r="J3" s="2"/>
      <c r="K3" s="2"/>
    </row>
    <row r="4" spans="1:14" ht="30" customHeight="1">
      <c r="A4" s="4"/>
      <c r="B4" s="205" t="s">
        <v>27</v>
      </c>
      <c r="C4" s="206"/>
      <c r="D4" s="206"/>
      <c r="E4" s="205" t="s">
        <v>15</v>
      </c>
      <c r="F4" s="206"/>
      <c r="G4" s="207"/>
      <c r="H4" s="205" t="s">
        <v>16</v>
      </c>
      <c r="I4" s="206"/>
      <c r="J4" s="207"/>
      <c r="K4" s="65"/>
      <c r="L4" s="202" t="s">
        <v>71</v>
      </c>
      <c r="M4" s="203"/>
      <c r="N4" s="203"/>
    </row>
    <row r="5" spans="1:14" ht="15">
      <c r="A5" s="5"/>
      <c r="B5" s="6" t="s">
        <v>1</v>
      </c>
      <c r="C5" s="7" t="s">
        <v>2</v>
      </c>
      <c r="D5" s="7" t="s">
        <v>0</v>
      </c>
      <c r="E5" s="6" t="s">
        <v>1</v>
      </c>
      <c r="F5" s="7" t="s">
        <v>2</v>
      </c>
      <c r="G5" s="7" t="s">
        <v>0</v>
      </c>
      <c r="H5" s="6" t="s">
        <v>1</v>
      </c>
      <c r="I5" s="7" t="s">
        <v>2</v>
      </c>
      <c r="J5" s="57" t="s">
        <v>0</v>
      </c>
      <c r="K5" s="7"/>
      <c r="L5" s="74" t="s">
        <v>1</v>
      </c>
      <c r="M5" s="7" t="s">
        <v>2</v>
      </c>
      <c r="N5" s="7" t="s">
        <v>0</v>
      </c>
    </row>
    <row r="6" spans="2:14" ht="15">
      <c r="B6" s="55"/>
      <c r="C6" s="51"/>
      <c r="D6" s="56"/>
      <c r="E6" s="55"/>
      <c r="F6" s="51"/>
      <c r="G6" s="56"/>
      <c r="H6" s="51"/>
      <c r="I6" s="51"/>
      <c r="J6" s="56"/>
      <c r="K6" s="51"/>
      <c r="L6" s="55"/>
      <c r="M6" s="51"/>
      <c r="N6" s="51"/>
    </row>
    <row r="7" spans="1:14" s="2" customFormat="1" ht="15">
      <c r="A7" s="1" t="s">
        <v>23</v>
      </c>
      <c r="B7" s="47"/>
      <c r="C7" s="48"/>
      <c r="D7" s="51"/>
      <c r="E7" s="47"/>
      <c r="F7" s="48"/>
      <c r="G7" s="51"/>
      <c r="H7" s="49"/>
      <c r="I7" s="51"/>
      <c r="J7" s="56"/>
      <c r="K7" s="51"/>
      <c r="L7" s="55"/>
      <c r="M7" s="51"/>
      <c r="N7" s="51"/>
    </row>
    <row r="8" spans="1:14" ht="15">
      <c r="A8" s="2" t="s">
        <v>20</v>
      </c>
      <c r="B8" s="54">
        <v>19808</v>
      </c>
      <c r="C8" s="52">
        <v>19760</v>
      </c>
      <c r="D8" s="53">
        <v>39568</v>
      </c>
      <c r="E8" s="54">
        <v>53914</v>
      </c>
      <c r="F8" s="52">
        <v>54061</v>
      </c>
      <c r="G8" s="53">
        <v>107975</v>
      </c>
      <c r="H8" s="54">
        <v>56459</v>
      </c>
      <c r="I8" s="53">
        <v>58389</v>
      </c>
      <c r="J8" s="58">
        <v>114848</v>
      </c>
      <c r="K8" s="51"/>
      <c r="L8" s="55">
        <v>219972</v>
      </c>
      <c r="M8" s="51">
        <v>216174</v>
      </c>
      <c r="N8" s="51">
        <v>436146</v>
      </c>
    </row>
    <row r="9" spans="1:14" ht="15">
      <c r="A9" s="2" t="s">
        <v>21</v>
      </c>
      <c r="B9" s="54">
        <v>20879</v>
      </c>
      <c r="C9" s="52">
        <v>20607</v>
      </c>
      <c r="D9" s="53">
        <v>41486</v>
      </c>
      <c r="E9" s="54">
        <v>52934</v>
      </c>
      <c r="F9" s="52">
        <v>51886</v>
      </c>
      <c r="G9" s="53">
        <v>104820</v>
      </c>
      <c r="H9" s="54">
        <v>56477</v>
      </c>
      <c r="I9" s="53">
        <v>57567</v>
      </c>
      <c r="J9" s="58">
        <v>114044</v>
      </c>
      <c r="K9" s="53"/>
      <c r="L9" s="75">
        <v>218480</v>
      </c>
      <c r="M9" s="53">
        <v>211265</v>
      </c>
      <c r="N9" s="53">
        <v>429745</v>
      </c>
    </row>
    <row r="10" spans="1:14" ht="15">
      <c r="A10" s="2" t="s">
        <v>22</v>
      </c>
      <c r="B10" s="54">
        <v>21899</v>
      </c>
      <c r="C10" s="52">
        <v>21612</v>
      </c>
      <c r="D10" s="53">
        <v>43511</v>
      </c>
      <c r="E10" s="54">
        <v>51327</v>
      </c>
      <c r="F10" s="52">
        <v>50690</v>
      </c>
      <c r="G10" s="53">
        <v>102017</v>
      </c>
      <c r="H10" s="54">
        <v>55167</v>
      </c>
      <c r="I10" s="53">
        <v>56468</v>
      </c>
      <c r="J10" s="58">
        <v>111635</v>
      </c>
      <c r="K10" s="53"/>
      <c r="L10" s="75">
        <v>216130</v>
      </c>
      <c r="M10" s="53">
        <v>208690</v>
      </c>
      <c r="N10" s="53">
        <v>424820</v>
      </c>
    </row>
    <row r="11" spans="1:14" ht="15">
      <c r="A11" s="2" t="s">
        <v>72</v>
      </c>
      <c r="B11" s="75">
        <v>22990</v>
      </c>
      <c r="C11" s="53">
        <v>22726</v>
      </c>
      <c r="D11" s="58">
        <v>45716</v>
      </c>
      <c r="E11" s="75">
        <v>49823</v>
      </c>
      <c r="F11" s="53">
        <v>49648</v>
      </c>
      <c r="G11" s="58">
        <v>99471</v>
      </c>
      <c r="H11" s="53">
        <v>52809</v>
      </c>
      <c r="I11" s="53">
        <v>54465</v>
      </c>
      <c r="J11" s="58">
        <v>107274</v>
      </c>
      <c r="K11" s="53"/>
      <c r="L11" s="75">
        <v>213708</v>
      </c>
      <c r="M11" s="53">
        <v>206977</v>
      </c>
      <c r="N11" s="53">
        <v>420685</v>
      </c>
    </row>
    <row r="12" spans="1:14" ht="15">
      <c r="A12" s="2" t="s">
        <v>78</v>
      </c>
      <c r="B12" s="75">
        <v>24206</v>
      </c>
      <c r="C12" s="53">
        <v>23663</v>
      </c>
      <c r="D12" s="58">
        <v>47869</v>
      </c>
      <c r="E12" s="75">
        <v>48799</v>
      </c>
      <c r="F12" s="53">
        <v>48840</v>
      </c>
      <c r="G12" s="58">
        <v>97639</v>
      </c>
      <c r="H12" s="53">
        <v>54316</v>
      </c>
      <c r="I12" s="53">
        <v>55615</v>
      </c>
      <c r="J12" s="58">
        <v>109931</v>
      </c>
      <c r="K12" s="53"/>
      <c r="L12" s="75">
        <v>212699</v>
      </c>
      <c r="M12" s="53">
        <v>206118</v>
      </c>
      <c r="N12" s="53">
        <v>418817</v>
      </c>
    </row>
    <row r="13" spans="1:14" ht="15">
      <c r="A13" s="2" t="s">
        <v>79</v>
      </c>
      <c r="B13" s="75">
        <v>25928</v>
      </c>
      <c r="C13" s="53">
        <v>25547</v>
      </c>
      <c r="D13" s="58">
        <v>51475</v>
      </c>
      <c r="E13" s="75">
        <v>48363</v>
      </c>
      <c r="F13" s="53">
        <v>48681</v>
      </c>
      <c r="G13" s="58">
        <v>97044</v>
      </c>
      <c r="H13" s="53">
        <v>52762</v>
      </c>
      <c r="I13" s="53">
        <v>53474</v>
      </c>
      <c r="J13" s="58">
        <v>106236</v>
      </c>
      <c r="K13" s="53"/>
      <c r="L13" s="75">
        <v>211826</v>
      </c>
      <c r="M13" s="53">
        <v>205643</v>
      </c>
      <c r="N13" s="53">
        <v>417469</v>
      </c>
    </row>
    <row r="14" spans="1:14" ht="15">
      <c r="A14" s="2" t="s">
        <v>80</v>
      </c>
      <c r="B14" s="75">
        <v>27712</v>
      </c>
      <c r="C14" s="53">
        <v>27198</v>
      </c>
      <c r="D14" s="58">
        <v>54910</v>
      </c>
      <c r="E14" s="75">
        <v>47951</v>
      </c>
      <c r="F14" s="53">
        <v>48382</v>
      </c>
      <c r="G14" s="58">
        <v>96333</v>
      </c>
      <c r="H14" s="53">
        <v>54467</v>
      </c>
      <c r="I14" s="53">
        <v>55060</v>
      </c>
      <c r="J14" s="58">
        <v>109527</v>
      </c>
      <c r="K14" s="53"/>
      <c r="L14" s="75">
        <v>211694</v>
      </c>
      <c r="M14" s="53">
        <v>205153</v>
      </c>
      <c r="N14" s="53">
        <v>416847</v>
      </c>
    </row>
    <row r="15" spans="1:14" ht="15">
      <c r="A15" s="2" t="s">
        <v>81</v>
      </c>
      <c r="B15" s="75">
        <v>30724</v>
      </c>
      <c r="C15" s="53">
        <v>29335</v>
      </c>
      <c r="D15" s="58">
        <v>60059</v>
      </c>
      <c r="E15" s="75">
        <v>48424</v>
      </c>
      <c r="F15" s="53">
        <v>48095</v>
      </c>
      <c r="G15" s="58">
        <v>96519</v>
      </c>
      <c r="H15" s="53">
        <v>57258</v>
      </c>
      <c r="I15" s="53">
        <v>57447</v>
      </c>
      <c r="J15" s="58">
        <v>114705</v>
      </c>
      <c r="K15" s="53"/>
      <c r="L15" s="75">
        <v>213211</v>
      </c>
      <c r="M15" s="53">
        <v>205017</v>
      </c>
      <c r="N15" s="53">
        <v>418228</v>
      </c>
    </row>
    <row r="16" spans="1:14" ht="15">
      <c r="A16" s="2" t="s">
        <v>94</v>
      </c>
      <c r="B16" s="75">
        <v>32979</v>
      </c>
      <c r="C16" s="53">
        <v>31571</v>
      </c>
      <c r="D16" s="58">
        <v>64550</v>
      </c>
      <c r="E16" s="75">
        <v>48222</v>
      </c>
      <c r="F16" s="53">
        <v>47812</v>
      </c>
      <c r="G16" s="58">
        <v>96034</v>
      </c>
      <c r="H16" s="53">
        <v>56788</v>
      </c>
      <c r="I16" s="53">
        <v>57227</v>
      </c>
      <c r="J16" s="58">
        <v>114015</v>
      </c>
      <c r="K16" s="53"/>
      <c r="L16" s="75">
        <v>213585</v>
      </c>
      <c r="M16" s="53">
        <v>205622</v>
      </c>
      <c r="N16" s="53">
        <v>419207</v>
      </c>
    </row>
    <row r="17" spans="1:14" ht="15">
      <c r="A17" s="2" t="s">
        <v>95</v>
      </c>
      <c r="B17" s="75">
        <v>35135</v>
      </c>
      <c r="C17" s="53">
        <v>34100</v>
      </c>
      <c r="D17" s="58">
        <v>69235</v>
      </c>
      <c r="E17" s="75">
        <v>47788</v>
      </c>
      <c r="F17" s="53">
        <v>47723</v>
      </c>
      <c r="G17" s="58">
        <v>95511</v>
      </c>
      <c r="H17" s="53">
        <v>60364</v>
      </c>
      <c r="I17" s="53">
        <v>60830</v>
      </c>
      <c r="J17" s="58">
        <v>121194</v>
      </c>
      <c r="K17" s="53"/>
      <c r="L17" s="75">
        <v>214900</v>
      </c>
      <c r="M17" s="53">
        <v>207075</v>
      </c>
      <c r="N17" s="53">
        <v>421975</v>
      </c>
    </row>
    <row r="18" spans="1:14" ht="15">
      <c r="A18" s="2" t="s">
        <v>100</v>
      </c>
      <c r="B18" s="75">
        <v>37814</v>
      </c>
      <c r="C18" s="53">
        <v>36786</v>
      </c>
      <c r="D18" s="58">
        <v>74600</v>
      </c>
      <c r="E18" s="75">
        <v>47857</v>
      </c>
      <c r="F18" s="53">
        <v>48029</v>
      </c>
      <c r="G18" s="58">
        <v>95886</v>
      </c>
      <c r="H18" s="53">
        <v>63289</v>
      </c>
      <c r="I18" s="53">
        <v>63909</v>
      </c>
      <c r="J18" s="58">
        <v>127198</v>
      </c>
      <c r="K18" s="53"/>
      <c r="L18" s="75">
        <v>217482</v>
      </c>
      <c r="M18" s="53">
        <v>209974</v>
      </c>
      <c r="N18" s="53">
        <v>427456</v>
      </c>
    </row>
    <row r="19" spans="2:14" ht="15">
      <c r="B19" s="75"/>
      <c r="C19" s="53"/>
      <c r="D19" s="58"/>
      <c r="E19" s="75"/>
      <c r="F19" s="53"/>
      <c r="G19" s="58"/>
      <c r="H19" s="53"/>
      <c r="I19" s="53"/>
      <c r="J19" s="58"/>
      <c r="K19" s="51"/>
      <c r="L19" s="55"/>
      <c r="M19" s="51"/>
      <c r="N19" s="51"/>
    </row>
    <row r="20" spans="1:14" ht="15">
      <c r="A20" s="1" t="s">
        <v>24</v>
      </c>
      <c r="B20" s="179"/>
      <c r="C20" s="180"/>
      <c r="D20" s="53"/>
      <c r="E20" s="179"/>
      <c r="F20" s="180"/>
      <c r="G20" s="53"/>
      <c r="H20" s="54"/>
      <c r="I20" s="53"/>
      <c r="J20" s="58"/>
      <c r="K20" s="51"/>
      <c r="L20" s="55"/>
      <c r="M20" s="51"/>
      <c r="N20" s="51"/>
    </row>
    <row r="21" spans="1:14" ht="15">
      <c r="A21" s="2" t="s">
        <v>20</v>
      </c>
      <c r="B21" s="54">
        <v>1014</v>
      </c>
      <c r="C21" s="52">
        <v>504</v>
      </c>
      <c r="D21" s="53">
        <v>1518</v>
      </c>
      <c r="E21" s="54">
        <v>2890</v>
      </c>
      <c r="F21" s="52">
        <v>1517</v>
      </c>
      <c r="G21" s="53">
        <v>4407</v>
      </c>
      <c r="H21" s="54">
        <v>1551</v>
      </c>
      <c r="I21" s="53">
        <v>772</v>
      </c>
      <c r="J21" s="58">
        <v>2323</v>
      </c>
      <c r="K21" s="51"/>
      <c r="L21" s="55">
        <v>4642</v>
      </c>
      <c r="M21" s="51">
        <v>2293</v>
      </c>
      <c r="N21" s="51">
        <v>6935</v>
      </c>
    </row>
    <row r="22" spans="1:14" ht="15">
      <c r="A22" s="2" t="s">
        <v>21</v>
      </c>
      <c r="B22" s="54">
        <v>1095</v>
      </c>
      <c r="C22" s="52">
        <v>577</v>
      </c>
      <c r="D22" s="53">
        <v>1672</v>
      </c>
      <c r="E22" s="54">
        <v>3007</v>
      </c>
      <c r="F22" s="52">
        <v>1600</v>
      </c>
      <c r="G22" s="53">
        <v>4607</v>
      </c>
      <c r="H22" s="54">
        <v>1473</v>
      </c>
      <c r="I22" s="53">
        <v>748</v>
      </c>
      <c r="J22" s="58">
        <v>2221</v>
      </c>
      <c r="K22" s="51"/>
      <c r="L22" s="75">
        <v>4922</v>
      </c>
      <c r="M22" s="53">
        <v>2410</v>
      </c>
      <c r="N22" s="51">
        <v>7332</v>
      </c>
    </row>
    <row r="23" spans="1:14" ht="15">
      <c r="A23" s="2" t="s">
        <v>22</v>
      </c>
      <c r="B23" s="54">
        <v>1163</v>
      </c>
      <c r="C23" s="52">
        <v>597</v>
      </c>
      <c r="D23" s="53">
        <v>1760</v>
      </c>
      <c r="E23" s="54">
        <v>3130</v>
      </c>
      <c r="F23" s="52">
        <v>1646</v>
      </c>
      <c r="G23" s="53">
        <v>4776</v>
      </c>
      <c r="H23" s="54">
        <v>1347</v>
      </c>
      <c r="I23" s="53">
        <v>656</v>
      </c>
      <c r="J23" s="58">
        <v>2003</v>
      </c>
      <c r="K23" s="51"/>
      <c r="L23" s="75">
        <v>5290</v>
      </c>
      <c r="M23" s="53">
        <v>2581</v>
      </c>
      <c r="N23" s="51">
        <v>7871</v>
      </c>
    </row>
    <row r="24" spans="1:14" ht="15">
      <c r="A24" s="2" t="s">
        <v>72</v>
      </c>
      <c r="B24" s="54">
        <v>1348</v>
      </c>
      <c r="C24" s="52">
        <v>606</v>
      </c>
      <c r="D24" s="53">
        <v>1954</v>
      </c>
      <c r="E24" s="54">
        <v>3187</v>
      </c>
      <c r="F24" s="52">
        <v>1702</v>
      </c>
      <c r="G24" s="53">
        <v>4889</v>
      </c>
      <c r="H24" s="54">
        <v>1437</v>
      </c>
      <c r="I24" s="53">
        <v>695</v>
      </c>
      <c r="J24" s="58">
        <v>2132</v>
      </c>
      <c r="K24" s="51"/>
      <c r="L24" s="75">
        <v>5536</v>
      </c>
      <c r="M24" s="53">
        <v>2705</v>
      </c>
      <c r="N24" s="51">
        <v>8241</v>
      </c>
    </row>
    <row r="25" spans="1:14" ht="15">
      <c r="A25" s="2" t="s">
        <v>78</v>
      </c>
      <c r="B25" s="54">
        <v>1443</v>
      </c>
      <c r="C25" s="52">
        <v>640</v>
      </c>
      <c r="D25" s="53">
        <v>2083</v>
      </c>
      <c r="E25" s="54">
        <v>3343</v>
      </c>
      <c r="F25" s="52">
        <v>1759</v>
      </c>
      <c r="G25" s="53">
        <v>5102</v>
      </c>
      <c r="H25" s="54">
        <v>1786</v>
      </c>
      <c r="I25" s="53">
        <v>906</v>
      </c>
      <c r="J25" s="58">
        <v>2692</v>
      </c>
      <c r="K25" s="51"/>
      <c r="L25" s="75">
        <v>5857</v>
      </c>
      <c r="M25" s="53">
        <v>2779</v>
      </c>
      <c r="N25" s="51">
        <v>8636</v>
      </c>
    </row>
    <row r="26" spans="1:14" ht="15">
      <c r="A26" s="2" t="s">
        <v>79</v>
      </c>
      <c r="B26" s="54">
        <v>1507</v>
      </c>
      <c r="C26" s="52">
        <v>710</v>
      </c>
      <c r="D26" s="53">
        <v>2217</v>
      </c>
      <c r="E26" s="54">
        <v>3456</v>
      </c>
      <c r="F26" s="52">
        <v>1877</v>
      </c>
      <c r="G26" s="53">
        <v>5333</v>
      </c>
      <c r="H26" s="54">
        <v>1978</v>
      </c>
      <c r="I26" s="53">
        <v>938</v>
      </c>
      <c r="J26" s="58">
        <v>2916</v>
      </c>
      <c r="K26" s="51"/>
      <c r="L26" s="75">
        <v>5987</v>
      </c>
      <c r="M26" s="53">
        <v>2880</v>
      </c>
      <c r="N26" s="51">
        <v>8867</v>
      </c>
    </row>
    <row r="27" spans="1:14" ht="15">
      <c r="A27" s="2" t="s">
        <v>80</v>
      </c>
      <c r="B27" s="54">
        <v>1469</v>
      </c>
      <c r="C27" s="52">
        <v>748</v>
      </c>
      <c r="D27" s="53">
        <v>2217</v>
      </c>
      <c r="E27" s="54">
        <v>3324</v>
      </c>
      <c r="F27" s="52">
        <v>1828</v>
      </c>
      <c r="G27" s="53">
        <v>5152</v>
      </c>
      <c r="H27" s="54">
        <v>1949</v>
      </c>
      <c r="I27" s="53">
        <v>970</v>
      </c>
      <c r="J27" s="58">
        <v>2919</v>
      </c>
      <c r="K27" s="51"/>
      <c r="L27" s="75">
        <v>5910</v>
      </c>
      <c r="M27" s="53">
        <v>2897</v>
      </c>
      <c r="N27" s="51">
        <v>8807</v>
      </c>
    </row>
    <row r="28" spans="1:14" ht="15">
      <c r="A28" s="2" t="s">
        <v>81</v>
      </c>
      <c r="B28" s="54">
        <v>1508</v>
      </c>
      <c r="C28" s="52">
        <v>793</v>
      </c>
      <c r="D28" s="53">
        <v>2301</v>
      </c>
      <c r="E28" s="54">
        <v>3247</v>
      </c>
      <c r="F28" s="52">
        <v>1842</v>
      </c>
      <c r="G28" s="53">
        <v>5089</v>
      </c>
      <c r="H28" s="54">
        <v>2117</v>
      </c>
      <c r="I28" s="53">
        <v>1116</v>
      </c>
      <c r="J28" s="58">
        <v>3233</v>
      </c>
      <c r="K28" s="51"/>
      <c r="L28" s="75">
        <v>5836</v>
      </c>
      <c r="M28" s="53">
        <v>2918</v>
      </c>
      <c r="N28" s="51">
        <v>8754</v>
      </c>
    </row>
    <row r="29" spans="1:14" ht="15">
      <c r="A29" s="2" t="s">
        <v>94</v>
      </c>
      <c r="B29" s="54">
        <v>1619</v>
      </c>
      <c r="C29" s="52">
        <v>861</v>
      </c>
      <c r="D29" s="53">
        <v>2480</v>
      </c>
      <c r="E29" s="54">
        <v>3216</v>
      </c>
      <c r="F29" s="52">
        <v>1802</v>
      </c>
      <c r="G29" s="53">
        <v>5018</v>
      </c>
      <c r="H29" s="54">
        <v>2272</v>
      </c>
      <c r="I29" s="53">
        <v>1173</v>
      </c>
      <c r="J29" s="58">
        <v>3445</v>
      </c>
      <c r="K29" s="51"/>
      <c r="L29" s="75">
        <v>5950</v>
      </c>
      <c r="M29" s="53">
        <v>2914</v>
      </c>
      <c r="N29" s="51">
        <v>8864</v>
      </c>
    </row>
    <row r="30" spans="1:14" ht="15">
      <c r="A30" s="2" t="s">
        <v>95</v>
      </c>
      <c r="B30" s="54">
        <v>1903</v>
      </c>
      <c r="C30" s="52">
        <v>888</v>
      </c>
      <c r="D30" s="53">
        <v>2791</v>
      </c>
      <c r="E30" s="54">
        <v>3450</v>
      </c>
      <c r="F30" s="52">
        <v>1778</v>
      </c>
      <c r="G30" s="53">
        <v>5228</v>
      </c>
      <c r="H30" s="54">
        <v>2514</v>
      </c>
      <c r="I30" s="53">
        <v>1268</v>
      </c>
      <c r="J30" s="58">
        <v>3782</v>
      </c>
      <c r="K30" s="51"/>
      <c r="L30" s="75">
        <v>6128</v>
      </c>
      <c r="M30" s="53">
        <v>2852</v>
      </c>
      <c r="N30" s="51">
        <v>8980</v>
      </c>
    </row>
    <row r="31" spans="1:14" ht="15">
      <c r="A31" s="2" t="s">
        <v>100</v>
      </c>
      <c r="B31" s="54">
        <v>1894</v>
      </c>
      <c r="C31" s="52">
        <v>843</v>
      </c>
      <c r="D31" s="53">
        <v>2737</v>
      </c>
      <c r="E31" s="54">
        <v>3331</v>
      </c>
      <c r="F31" s="52">
        <v>1738</v>
      </c>
      <c r="G31" s="53">
        <v>5069</v>
      </c>
      <c r="H31" s="54">
        <v>2751</v>
      </c>
      <c r="I31" s="53">
        <v>1362</v>
      </c>
      <c r="J31" s="58">
        <v>4113</v>
      </c>
      <c r="K31" s="51"/>
      <c r="L31" s="75">
        <v>6065</v>
      </c>
      <c r="M31" s="53">
        <v>2789</v>
      </c>
      <c r="N31" s="51">
        <v>8854</v>
      </c>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U55"/>
  <sheetViews>
    <sheetView zoomScalePageLayoutView="0" workbookViewId="0" topLeftCell="A1">
      <selection activeCell="A54" sqref="A54"/>
    </sheetView>
  </sheetViews>
  <sheetFormatPr defaultColWidth="8.8515625" defaultRowHeight="15"/>
  <cols>
    <col min="1" max="1" width="24.8515625" style="151" customWidth="1"/>
    <col min="2" max="3" width="11.140625" style="29" customWidth="1"/>
    <col min="4" max="4" width="11.140625" style="68" customWidth="1"/>
    <col min="5" max="8" width="11.140625" style="29" customWidth="1"/>
    <col min="9" max="9" width="9.8515625" style="68" customWidth="1"/>
    <col min="10" max="10" width="7.57421875" style="68" customWidth="1"/>
    <col min="11" max="11" width="25.421875" style="151" customWidth="1"/>
    <col min="12" max="12" width="9.7109375" style="29" bestFit="1" customWidth="1"/>
    <col min="13" max="13" width="8.8515625" style="29" bestFit="1" customWidth="1"/>
    <col min="14" max="14" width="10.57421875" style="29" customWidth="1"/>
    <col min="15" max="15" width="9.7109375" style="68" bestFit="1" customWidth="1"/>
    <col min="16" max="17" width="8.8515625" style="29" bestFit="1" customWidth="1"/>
    <col min="18" max="18" width="8.8515625" style="29" customWidth="1"/>
    <col min="19" max="19" width="9.28125" style="29" bestFit="1" customWidth="1"/>
    <col min="20" max="20" width="9.7109375" style="68" customWidth="1"/>
    <col min="21" max="16384" width="8.8515625" style="29" customWidth="1"/>
  </cols>
  <sheetData>
    <row r="1" spans="1:20" ht="15">
      <c r="A1" s="1"/>
      <c r="K1" s="1"/>
      <c r="L1" s="213"/>
      <c r="M1" s="213"/>
      <c r="N1" s="213"/>
      <c r="O1" s="213"/>
      <c r="P1" s="213"/>
      <c r="Q1" s="213"/>
      <c r="R1" s="213"/>
      <c r="S1" s="213"/>
      <c r="T1" s="213"/>
    </row>
    <row r="2" spans="1:20" ht="15">
      <c r="A2" s="213" t="s">
        <v>25</v>
      </c>
      <c r="B2" s="213"/>
      <c r="C2" s="213"/>
      <c r="D2" s="213"/>
      <c r="E2" s="213"/>
      <c r="F2" s="213"/>
      <c r="G2" s="213"/>
      <c r="H2" s="213"/>
      <c r="I2" s="213"/>
      <c r="J2" s="153"/>
      <c r="K2" s="213" t="s">
        <v>25</v>
      </c>
      <c r="L2" s="213"/>
      <c r="M2" s="213"/>
      <c r="N2" s="213"/>
      <c r="O2" s="213"/>
      <c r="P2" s="213"/>
      <c r="Q2" s="213"/>
      <c r="R2" s="213"/>
      <c r="S2" s="213"/>
      <c r="T2" s="213"/>
    </row>
    <row r="3" spans="1:20" s="195" customFormat="1" ht="15">
      <c r="A3" s="212" t="s">
        <v>97</v>
      </c>
      <c r="B3" s="212"/>
      <c r="C3" s="212"/>
      <c r="D3" s="212"/>
      <c r="E3" s="212"/>
      <c r="F3" s="212"/>
      <c r="G3" s="212"/>
      <c r="H3" s="212"/>
      <c r="I3" s="212"/>
      <c r="J3" s="201"/>
      <c r="K3" s="212" t="s">
        <v>97</v>
      </c>
      <c r="L3" s="212"/>
      <c r="M3" s="212"/>
      <c r="N3" s="212"/>
      <c r="O3" s="212"/>
      <c r="P3" s="212"/>
      <c r="Q3" s="212"/>
      <c r="R3" s="212"/>
      <c r="S3" s="212"/>
      <c r="T3" s="212"/>
    </row>
    <row r="4" spans="1:20" ht="6.75" customHeight="1">
      <c r="A4" s="153"/>
      <c r="B4" s="153"/>
      <c r="C4" s="153"/>
      <c r="D4" s="153"/>
      <c r="E4" s="153"/>
      <c r="F4" s="153"/>
      <c r="G4" s="153"/>
      <c r="H4" s="153"/>
      <c r="I4" s="153"/>
      <c r="J4" s="153"/>
      <c r="K4" s="153"/>
      <c r="L4" s="153"/>
      <c r="M4" s="153"/>
      <c r="N4" s="153"/>
      <c r="O4" s="153"/>
      <c r="P4" s="153"/>
      <c r="Q4" s="153"/>
      <c r="R4" s="153"/>
      <c r="S4" s="153"/>
      <c r="T4" s="153"/>
    </row>
    <row r="5" spans="1:21" s="155" customFormat="1" ht="15">
      <c r="A5" s="213" t="s">
        <v>27</v>
      </c>
      <c r="B5" s="213"/>
      <c r="C5" s="213"/>
      <c r="D5" s="213"/>
      <c r="E5" s="213"/>
      <c r="F5" s="213"/>
      <c r="G5" s="213"/>
      <c r="H5" s="213"/>
      <c r="I5" s="213"/>
      <c r="J5" s="153"/>
      <c r="K5" s="214" t="s">
        <v>15</v>
      </c>
      <c r="L5" s="214"/>
      <c r="M5" s="214"/>
      <c r="N5" s="214"/>
      <c r="O5" s="214"/>
      <c r="P5" s="214"/>
      <c r="Q5" s="214"/>
      <c r="R5" s="214"/>
      <c r="S5" s="214"/>
      <c r="T5" s="214"/>
      <c r="U5" s="29"/>
    </row>
    <row r="6" spans="1:21" s="155" customFormat="1" ht="6.75" customHeight="1" thickBot="1">
      <c r="A6" s="153"/>
      <c r="B6" s="153"/>
      <c r="C6" s="153"/>
      <c r="D6" s="153"/>
      <c r="E6" s="153"/>
      <c r="F6" s="153"/>
      <c r="G6" s="153"/>
      <c r="H6" s="153"/>
      <c r="I6" s="153"/>
      <c r="J6" s="153"/>
      <c r="K6" s="154"/>
      <c r="L6" s="154"/>
      <c r="M6" s="154"/>
      <c r="N6" s="154"/>
      <c r="O6" s="154"/>
      <c r="P6" s="154"/>
      <c r="Q6" s="154"/>
      <c r="R6" s="154"/>
      <c r="S6" s="154"/>
      <c r="T6" s="154"/>
      <c r="U6" s="29"/>
    </row>
    <row r="7" spans="1:20" ht="15">
      <c r="A7" s="156"/>
      <c r="B7" s="210" t="s">
        <v>34</v>
      </c>
      <c r="C7" s="210"/>
      <c r="D7" s="211"/>
      <c r="E7" s="209" t="s">
        <v>35</v>
      </c>
      <c r="F7" s="210"/>
      <c r="G7" s="211"/>
      <c r="H7" s="157"/>
      <c r="I7" s="158"/>
      <c r="J7" s="152"/>
      <c r="K7" s="158"/>
      <c r="L7" s="209" t="s">
        <v>34</v>
      </c>
      <c r="M7" s="210"/>
      <c r="N7" s="210"/>
      <c r="O7" s="210"/>
      <c r="P7" s="209" t="s">
        <v>35</v>
      </c>
      <c r="Q7" s="210"/>
      <c r="R7" s="211"/>
      <c r="S7" s="157"/>
      <c r="T7" s="158"/>
    </row>
    <row r="8" spans="1:20" ht="65.25" customHeight="1">
      <c r="A8" s="85"/>
      <c r="B8" s="82" t="s">
        <v>47</v>
      </c>
      <c r="C8" s="82" t="s">
        <v>63</v>
      </c>
      <c r="D8" s="83" t="s">
        <v>37</v>
      </c>
      <c r="E8" s="82" t="s">
        <v>48</v>
      </c>
      <c r="F8" s="82" t="s">
        <v>64</v>
      </c>
      <c r="G8" s="159" t="s">
        <v>38</v>
      </c>
      <c r="H8" s="82" t="s">
        <v>33</v>
      </c>
      <c r="I8" s="84" t="s">
        <v>14</v>
      </c>
      <c r="J8" s="81"/>
      <c r="K8" s="85"/>
      <c r="L8" s="86" t="s">
        <v>28</v>
      </c>
      <c r="M8" s="87" t="s">
        <v>29</v>
      </c>
      <c r="N8" s="87" t="s">
        <v>30</v>
      </c>
      <c r="O8" s="88" t="s">
        <v>37</v>
      </c>
      <c r="P8" s="87" t="s">
        <v>36</v>
      </c>
      <c r="Q8" s="87" t="s">
        <v>31</v>
      </c>
      <c r="R8" s="88" t="s">
        <v>38</v>
      </c>
      <c r="S8" s="160" t="s">
        <v>33</v>
      </c>
      <c r="T8" s="84" t="s">
        <v>14</v>
      </c>
    </row>
    <row r="9" spans="1:20" ht="15">
      <c r="A9" s="161" t="s">
        <v>3</v>
      </c>
      <c r="B9" s="162"/>
      <c r="C9" s="162"/>
      <c r="D9" s="163"/>
      <c r="E9" s="164"/>
      <c r="F9" s="164"/>
      <c r="G9" s="163"/>
      <c r="H9" s="164"/>
      <c r="I9" s="165"/>
      <c r="J9" s="36"/>
      <c r="K9" s="166" t="s">
        <v>3</v>
      </c>
      <c r="L9" s="167"/>
      <c r="M9" s="162"/>
      <c r="N9" s="164"/>
      <c r="O9" s="168"/>
      <c r="P9" s="164"/>
      <c r="Q9" s="164"/>
      <c r="R9" s="163"/>
      <c r="S9" s="169"/>
      <c r="T9" s="165"/>
    </row>
    <row r="10" spans="1:20" ht="15">
      <c r="A10" s="30" t="s">
        <v>4</v>
      </c>
      <c r="B10" s="18">
        <v>3211</v>
      </c>
      <c r="C10" s="18">
        <v>1637</v>
      </c>
      <c r="D10" s="66">
        <f>SUM(B10:C10)</f>
        <v>4848</v>
      </c>
      <c r="E10" s="18">
        <v>13524</v>
      </c>
      <c r="F10" s="18">
        <v>1806</v>
      </c>
      <c r="G10" s="66">
        <f>SUM(E10:F10)</f>
        <v>15330</v>
      </c>
      <c r="H10" s="18">
        <v>102</v>
      </c>
      <c r="I10" s="66">
        <f>SUM(G10,D10,H10)</f>
        <v>20280</v>
      </c>
      <c r="J10" s="79"/>
      <c r="K10" s="170" t="s">
        <v>4</v>
      </c>
      <c r="L10" s="17">
        <v>1966</v>
      </c>
      <c r="M10" s="18">
        <v>1926</v>
      </c>
      <c r="N10" s="18">
        <v>3063</v>
      </c>
      <c r="O10" s="66">
        <f>SUM(L10:N10)</f>
        <v>6955</v>
      </c>
      <c r="P10" s="18">
        <v>6561</v>
      </c>
      <c r="Q10" s="18">
        <v>6574</v>
      </c>
      <c r="R10" s="66">
        <f>SUM(P10:Q10)</f>
        <v>13135</v>
      </c>
      <c r="S10" s="171">
        <v>190</v>
      </c>
      <c r="T10" s="66">
        <f>SUM(R10,O10,S10)</f>
        <v>20280</v>
      </c>
    </row>
    <row r="11" spans="1:21" ht="15">
      <c r="A11" s="30" t="s">
        <v>5</v>
      </c>
      <c r="B11" s="18">
        <v>8403</v>
      </c>
      <c r="C11" s="18">
        <v>4431</v>
      </c>
      <c r="D11" s="66">
        <f>SUM(B11:C11)</f>
        <v>12834</v>
      </c>
      <c r="E11" s="18">
        <v>65094</v>
      </c>
      <c r="F11" s="18">
        <v>5641</v>
      </c>
      <c r="G11" s="66">
        <f>SUM(E11:F11)</f>
        <v>70735</v>
      </c>
      <c r="H11" s="18">
        <v>265</v>
      </c>
      <c r="I11" s="66">
        <f>SUM(G11,D11,H11)</f>
        <v>83834</v>
      </c>
      <c r="J11" s="79"/>
      <c r="K11" s="170" t="s">
        <v>5</v>
      </c>
      <c r="L11" s="17">
        <v>3858</v>
      </c>
      <c r="M11" s="18">
        <v>4456</v>
      </c>
      <c r="N11" s="18">
        <v>9649</v>
      </c>
      <c r="O11" s="66">
        <f>SUM(L11:N11)</f>
        <v>17963</v>
      </c>
      <c r="P11" s="18">
        <v>28265</v>
      </c>
      <c r="Q11" s="18">
        <v>36940</v>
      </c>
      <c r="R11" s="66">
        <f>SUM(P11:Q11)</f>
        <v>65205</v>
      </c>
      <c r="S11" s="171">
        <v>666</v>
      </c>
      <c r="T11" s="66">
        <f>SUM(R11,O11,S11)</f>
        <v>83834</v>
      </c>
      <c r="U11" s="155"/>
    </row>
    <row r="12" spans="1:21" ht="15">
      <c r="A12" s="30" t="s">
        <v>6</v>
      </c>
      <c r="B12" s="18">
        <v>522</v>
      </c>
      <c r="C12" s="18">
        <v>298</v>
      </c>
      <c r="D12" s="66">
        <f>SUM(B12:C12)</f>
        <v>820</v>
      </c>
      <c r="E12" s="18">
        <v>3334</v>
      </c>
      <c r="F12" s="18">
        <v>363</v>
      </c>
      <c r="G12" s="66">
        <f>SUM(E12:F12)</f>
        <v>3697</v>
      </c>
      <c r="H12" s="18">
        <v>12</v>
      </c>
      <c r="I12" s="66">
        <f>SUM(G12,D12,H12)</f>
        <v>4529</v>
      </c>
      <c r="J12" s="79"/>
      <c r="K12" s="170" t="s">
        <v>6</v>
      </c>
      <c r="L12" s="17">
        <v>349</v>
      </c>
      <c r="M12" s="18">
        <v>403</v>
      </c>
      <c r="N12" s="18">
        <v>888</v>
      </c>
      <c r="O12" s="66">
        <f>SUM(L12:N12)</f>
        <v>1640</v>
      </c>
      <c r="P12" s="18">
        <v>1912</v>
      </c>
      <c r="Q12" s="18">
        <v>940</v>
      </c>
      <c r="R12" s="66">
        <f>SUM(P12:Q12)</f>
        <v>2852</v>
      </c>
      <c r="S12" s="171">
        <v>37</v>
      </c>
      <c r="T12" s="66">
        <f>SUM(R12,O12,S12)</f>
        <v>4529</v>
      </c>
      <c r="U12" s="155"/>
    </row>
    <row r="13" spans="1:20" ht="15">
      <c r="A13" s="30" t="s">
        <v>7</v>
      </c>
      <c r="B13" s="18">
        <v>2331</v>
      </c>
      <c r="C13" s="18">
        <v>1060</v>
      </c>
      <c r="D13" s="66">
        <f>SUM(B13:C13)</f>
        <v>3391</v>
      </c>
      <c r="E13" s="18">
        <v>6028</v>
      </c>
      <c r="F13" s="18">
        <v>911</v>
      </c>
      <c r="G13" s="66">
        <f>SUM(E13:F13)</f>
        <v>6939</v>
      </c>
      <c r="H13" s="18">
        <v>95</v>
      </c>
      <c r="I13" s="66">
        <f>SUM(G13,D13,H13)</f>
        <v>10425</v>
      </c>
      <c r="J13" s="79"/>
      <c r="K13" s="170" t="s">
        <v>7</v>
      </c>
      <c r="L13" s="17">
        <v>1526</v>
      </c>
      <c r="M13" s="18">
        <v>1070</v>
      </c>
      <c r="N13" s="18">
        <v>1678</v>
      </c>
      <c r="O13" s="66">
        <f>SUM(L13:N13)</f>
        <v>4274</v>
      </c>
      <c r="P13" s="18">
        <v>3350</v>
      </c>
      <c r="Q13" s="18">
        <v>2650</v>
      </c>
      <c r="R13" s="66">
        <f>SUM(P13:Q13)</f>
        <v>6000</v>
      </c>
      <c r="S13" s="171">
        <v>151</v>
      </c>
      <c r="T13" s="66">
        <f>SUM(R13,O13,S13)</f>
        <v>10425</v>
      </c>
    </row>
    <row r="14" spans="1:20" ht="15">
      <c r="A14" s="172" t="s">
        <v>0</v>
      </c>
      <c r="B14" s="22">
        <v>14467</v>
      </c>
      <c r="C14" s="22">
        <v>7426</v>
      </c>
      <c r="D14" s="22">
        <f>SUM(B14:C14)</f>
        <v>21893</v>
      </c>
      <c r="E14" s="22">
        <v>87980</v>
      </c>
      <c r="F14" s="22">
        <v>8721</v>
      </c>
      <c r="G14" s="22">
        <f>SUM(E14:F14)</f>
        <v>96701</v>
      </c>
      <c r="H14" s="22">
        <v>474</v>
      </c>
      <c r="I14" s="22">
        <f>SUM(G14,D14,H14)</f>
        <v>119068</v>
      </c>
      <c r="J14" s="80"/>
      <c r="K14" s="173" t="s">
        <v>0</v>
      </c>
      <c r="L14" s="21">
        <v>7699</v>
      </c>
      <c r="M14" s="22">
        <v>7855</v>
      </c>
      <c r="N14" s="22">
        <v>15278</v>
      </c>
      <c r="O14" s="22">
        <f>SUM(L14:N14)</f>
        <v>30832</v>
      </c>
      <c r="P14" s="22">
        <v>40088</v>
      </c>
      <c r="Q14" s="22">
        <v>47104</v>
      </c>
      <c r="R14" s="22">
        <f>SUM(P14:Q14)</f>
        <v>87192</v>
      </c>
      <c r="S14" s="22">
        <v>1044</v>
      </c>
      <c r="T14" s="22">
        <f>SUM(R14,O14,S14)</f>
        <v>119068</v>
      </c>
    </row>
    <row r="15" spans="1:20" ht="15">
      <c r="A15" s="151" t="s">
        <v>8</v>
      </c>
      <c r="B15" s="18"/>
      <c r="C15" s="18"/>
      <c r="D15" s="66"/>
      <c r="E15" s="18"/>
      <c r="F15" s="18"/>
      <c r="G15" s="66"/>
      <c r="H15" s="18"/>
      <c r="I15" s="66"/>
      <c r="J15" s="80"/>
      <c r="K15" s="174" t="s">
        <v>8</v>
      </c>
      <c r="L15" s="17"/>
      <c r="M15" s="18"/>
      <c r="N15" s="18"/>
      <c r="O15" s="66"/>
      <c r="P15" s="18"/>
      <c r="Q15" s="18"/>
      <c r="R15" s="66"/>
      <c r="S15" s="171"/>
      <c r="T15" s="66"/>
    </row>
    <row r="16" spans="1:20" ht="15">
      <c r="A16" s="30" t="s">
        <v>4</v>
      </c>
      <c r="B16" s="18">
        <v>2454</v>
      </c>
      <c r="C16" s="18">
        <v>1271</v>
      </c>
      <c r="D16" s="66">
        <f>SUM(B16:C16)</f>
        <v>3725</v>
      </c>
      <c r="E16" s="18">
        <v>8784</v>
      </c>
      <c r="F16" s="18">
        <v>1704</v>
      </c>
      <c r="G16" s="66">
        <f>SUM(E16:F16)</f>
        <v>10488</v>
      </c>
      <c r="H16" s="18">
        <v>68</v>
      </c>
      <c r="I16" s="66">
        <f>SUM(G16,D16,H16)</f>
        <v>14281</v>
      </c>
      <c r="J16" s="79"/>
      <c r="K16" s="170" t="s">
        <v>4</v>
      </c>
      <c r="L16" s="17">
        <v>556</v>
      </c>
      <c r="M16" s="18">
        <v>821</v>
      </c>
      <c r="N16" s="18">
        <v>1835</v>
      </c>
      <c r="O16" s="66">
        <f>SUM(L16:N16)</f>
        <v>3212</v>
      </c>
      <c r="P16" s="18">
        <v>4829</v>
      </c>
      <c r="Q16" s="18">
        <v>6053</v>
      </c>
      <c r="R16" s="66">
        <f>SUM(P16:Q16)</f>
        <v>10882</v>
      </c>
      <c r="S16" s="171">
        <v>187</v>
      </c>
      <c r="T16" s="66">
        <f>SUM(R16,O16,S16)</f>
        <v>14281</v>
      </c>
    </row>
    <row r="17" spans="1:20" ht="15">
      <c r="A17" s="30" t="s">
        <v>5</v>
      </c>
      <c r="B17" s="18">
        <v>6534</v>
      </c>
      <c r="C17" s="18">
        <v>2980</v>
      </c>
      <c r="D17" s="66">
        <f>SUM(B17:C17)</f>
        <v>9514</v>
      </c>
      <c r="E17" s="18">
        <v>31286</v>
      </c>
      <c r="F17" s="18">
        <v>4513</v>
      </c>
      <c r="G17" s="66">
        <f>SUM(E17:F17)</f>
        <v>35799</v>
      </c>
      <c r="H17" s="18">
        <v>68</v>
      </c>
      <c r="I17" s="66">
        <f>SUM(G17,D17,H17)</f>
        <v>45381</v>
      </c>
      <c r="J17" s="79"/>
      <c r="K17" s="170" t="s">
        <v>5</v>
      </c>
      <c r="L17" s="17">
        <v>996</v>
      </c>
      <c r="M17" s="18">
        <v>1509</v>
      </c>
      <c r="N17" s="18">
        <v>3727</v>
      </c>
      <c r="O17" s="66">
        <f>SUM(L17:N17)</f>
        <v>6232</v>
      </c>
      <c r="P17" s="18">
        <v>13040</v>
      </c>
      <c r="Q17" s="18">
        <v>25778</v>
      </c>
      <c r="R17" s="66">
        <f>SUM(P17:Q17)</f>
        <v>38818</v>
      </c>
      <c r="S17" s="171">
        <v>331</v>
      </c>
      <c r="T17" s="66">
        <f>SUM(R17,O17,S17)</f>
        <v>45381</v>
      </c>
    </row>
    <row r="18" spans="1:20" ht="15">
      <c r="A18" s="30" t="s">
        <v>6</v>
      </c>
      <c r="B18" s="18">
        <v>148</v>
      </c>
      <c r="C18" s="18">
        <v>48</v>
      </c>
      <c r="D18" s="66">
        <f>SUM(B18:C18)</f>
        <v>196</v>
      </c>
      <c r="E18" s="18">
        <v>962</v>
      </c>
      <c r="F18" s="18">
        <v>72</v>
      </c>
      <c r="G18" s="66">
        <f>SUM(E18:F18)</f>
        <v>1034</v>
      </c>
      <c r="H18" s="18">
        <v>2</v>
      </c>
      <c r="I18" s="66">
        <f>SUM(G18,D18,H18)</f>
        <v>1232</v>
      </c>
      <c r="J18" s="79"/>
      <c r="K18" s="170" t="s">
        <v>6</v>
      </c>
      <c r="L18" s="17">
        <v>64</v>
      </c>
      <c r="M18" s="18">
        <v>75</v>
      </c>
      <c r="N18" s="18">
        <v>191</v>
      </c>
      <c r="O18" s="66">
        <f>SUM(L18:N18)</f>
        <v>330</v>
      </c>
      <c r="P18" s="18">
        <v>471</v>
      </c>
      <c r="Q18" s="18">
        <v>425</v>
      </c>
      <c r="R18" s="66">
        <f>SUM(P18:Q18)</f>
        <v>896</v>
      </c>
      <c r="S18" s="171">
        <v>6</v>
      </c>
      <c r="T18" s="66">
        <f>SUM(R18,O18,S18)</f>
        <v>1232</v>
      </c>
    </row>
    <row r="19" spans="1:20" ht="15">
      <c r="A19" s="30" t="s">
        <v>7</v>
      </c>
      <c r="B19" s="18">
        <v>235</v>
      </c>
      <c r="C19" s="18">
        <v>125</v>
      </c>
      <c r="D19" s="66">
        <f>SUM(B19:C19)</f>
        <v>360</v>
      </c>
      <c r="E19" s="18">
        <v>1939</v>
      </c>
      <c r="F19" s="18">
        <v>194</v>
      </c>
      <c r="G19" s="66">
        <f>SUM(E19:F19)</f>
        <v>2133</v>
      </c>
      <c r="H19" s="18">
        <v>11</v>
      </c>
      <c r="I19" s="66">
        <f>SUM(G19,D19,H19)</f>
        <v>2504</v>
      </c>
      <c r="J19" s="79"/>
      <c r="K19" s="170" t="s">
        <v>7</v>
      </c>
      <c r="L19" s="17">
        <v>62</v>
      </c>
      <c r="M19" s="18">
        <v>137</v>
      </c>
      <c r="N19" s="18">
        <v>404</v>
      </c>
      <c r="O19" s="66">
        <f>SUM(L19:N19)</f>
        <v>603</v>
      </c>
      <c r="P19" s="18">
        <v>1162</v>
      </c>
      <c r="Q19" s="18">
        <v>702</v>
      </c>
      <c r="R19" s="66">
        <f>SUM(P19:Q19)</f>
        <v>1864</v>
      </c>
      <c r="S19" s="171">
        <v>37</v>
      </c>
      <c r="T19" s="66">
        <f>SUM(R19,O19,S19)</f>
        <v>2504</v>
      </c>
    </row>
    <row r="20" spans="1:20" ht="15">
      <c r="A20" s="172" t="s">
        <v>0</v>
      </c>
      <c r="B20" s="22">
        <v>9371</v>
      </c>
      <c r="C20" s="22">
        <v>4424</v>
      </c>
      <c r="D20" s="22">
        <f>SUM(B20:C20)</f>
        <v>13795</v>
      </c>
      <c r="E20" s="22">
        <v>42971</v>
      </c>
      <c r="F20" s="22">
        <v>6483</v>
      </c>
      <c r="G20" s="22">
        <f>SUM(E20:F20)</f>
        <v>49454</v>
      </c>
      <c r="H20" s="22">
        <v>149</v>
      </c>
      <c r="I20" s="22">
        <f>SUM(G20,D20,H20)</f>
        <v>63398</v>
      </c>
      <c r="J20" s="79"/>
      <c r="K20" s="173" t="s">
        <v>0</v>
      </c>
      <c r="L20" s="21">
        <v>1678</v>
      </c>
      <c r="M20" s="22">
        <v>2542</v>
      </c>
      <c r="N20" s="22">
        <v>6157</v>
      </c>
      <c r="O20" s="22">
        <f>SUM(L20:N20)</f>
        <v>10377</v>
      </c>
      <c r="P20" s="22">
        <v>19502</v>
      </c>
      <c r="Q20" s="22">
        <v>32958</v>
      </c>
      <c r="R20" s="22">
        <f>SUM(P20:Q20)</f>
        <v>52460</v>
      </c>
      <c r="S20" s="22">
        <v>561</v>
      </c>
      <c r="T20" s="22">
        <f>SUM(R20,O20,S20)</f>
        <v>63398</v>
      </c>
    </row>
    <row r="21" spans="1:20" ht="15">
      <c r="A21" s="151" t="s">
        <v>9</v>
      </c>
      <c r="B21" s="18"/>
      <c r="C21" s="18"/>
      <c r="D21" s="66"/>
      <c r="E21" s="18"/>
      <c r="F21" s="18"/>
      <c r="G21" s="66"/>
      <c r="H21" s="18"/>
      <c r="I21" s="66"/>
      <c r="J21" s="80"/>
      <c r="K21" s="174" t="s">
        <v>9</v>
      </c>
      <c r="L21" s="17"/>
      <c r="M21" s="18"/>
      <c r="N21" s="18"/>
      <c r="O21" s="66"/>
      <c r="P21" s="18"/>
      <c r="Q21" s="18"/>
      <c r="R21" s="66"/>
      <c r="S21" s="171"/>
      <c r="T21" s="66"/>
    </row>
    <row r="22" spans="1:20" ht="15">
      <c r="A22" s="30" t="s">
        <v>4</v>
      </c>
      <c r="B22" s="18">
        <v>2654</v>
      </c>
      <c r="C22" s="18">
        <v>1222</v>
      </c>
      <c r="D22" s="66">
        <f>SUM(B22:C22)</f>
        <v>3876</v>
      </c>
      <c r="E22" s="18">
        <v>887</v>
      </c>
      <c r="F22" s="18">
        <v>972</v>
      </c>
      <c r="G22" s="66">
        <f>SUM(E22:F22)</f>
        <v>1859</v>
      </c>
      <c r="H22" s="18">
        <v>21</v>
      </c>
      <c r="I22" s="66">
        <f>SUM(G22,D22,H22)</f>
        <v>5756</v>
      </c>
      <c r="J22" s="79"/>
      <c r="K22" s="170" t="s">
        <v>4</v>
      </c>
      <c r="L22" s="17">
        <v>591</v>
      </c>
      <c r="M22" s="18">
        <v>604</v>
      </c>
      <c r="N22" s="18">
        <v>1204</v>
      </c>
      <c r="O22" s="66">
        <f>SUM(L22:N22)</f>
        <v>2399</v>
      </c>
      <c r="P22" s="18">
        <v>1496</v>
      </c>
      <c r="Q22" s="18">
        <v>1780</v>
      </c>
      <c r="R22" s="66">
        <f>SUM(P22:Q22)</f>
        <v>3276</v>
      </c>
      <c r="S22" s="171">
        <v>81</v>
      </c>
      <c r="T22" s="66">
        <f>SUM(R22,O22,S22)</f>
        <v>5756</v>
      </c>
    </row>
    <row r="23" spans="1:20" ht="15">
      <c r="A23" s="30" t="s">
        <v>5</v>
      </c>
      <c r="B23" s="18">
        <v>3736</v>
      </c>
      <c r="C23" s="18">
        <v>1658</v>
      </c>
      <c r="D23" s="66">
        <f>SUM(B23:C23)</f>
        <v>5394</v>
      </c>
      <c r="E23" s="18">
        <v>1675</v>
      </c>
      <c r="F23" s="18">
        <v>1526</v>
      </c>
      <c r="G23" s="66">
        <f>SUM(E23:F23)</f>
        <v>3201</v>
      </c>
      <c r="H23" s="18">
        <v>36</v>
      </c>
      <c r="I23" s="66">
        <f>SUM(G23,D23,H23)</f>
        <v>8631</v>
      </c>
      <c r="J23" s="79"/>
      <c r="K23" s="170" t="s">
        <v>5</v>
      </c>
      <c r="L23" s="17">
        <v>657</v>
      </c>
      <c r="M23" s="18">
        <v>715</v>
      </c>
      <c r="N23" s="18">
        <v>1441</v>
      </c>
      <c r="O23" s="66">
        <f>SUM(L23:N23)</f>
        <v>2813</v>
      </c>
      <c r="P23" s="18">
        <v>2185</v>
      </c>
      <c r="Q23" s="18">
        <v>3530</v>
      </c>
      <c r="R23" s="66">
        <f>SUM(P23:Q23)</f>
        <v>5715</v>
      </c>
      <c r="S23" s="171">
        <v>103</v>
      </c>
      <c r="T23" s="66">
        <f>SUM(R23,O23,S23)</f>
        <v>8631</v>
      </c>
    </row>
    <row r="24" spans="1:20" ht="15">
      <c r="A24" s="30" t="s">
        <v>7</v>
      </c>
      <c r="B24" s="18">
        <v>434</v>
      </c>
      <c r="C24" s="18">
        <v>111</v>
      </c>
      <c r="D24" s="66">
        <f>SUM(B24:C24)</f>
        <v>545</v>
      </c>
      <c r="E24" s="18">
        <v>29</v>
      </c>
      <c r="F24" s="18">
        <v>51</v>
      </c>
      <c r="G24" s="66">
        <f>SUM(E24:F24)</f>
        <v>80</v>
      </c>
      <c r="H24" s="18">
        <v>5</v>
      </c>
      <c r="I24" s="66">
        <f>SUM(G24,D24,H24)</f>
        <v>630</v>
      </c>
      <c r="J24" s="79"/>
      <c r="K24" s="170" t="s">
        <v>7</v>
      </c>
      <c r="L24" s="17">
        <v>169</v>
      </c>
      <c r="M24" s="18">
        <v>112</v>
      </c>
      <c r="N24" s="18">
        <v>119</v>
      </c>
      <c r="O24" s="66">
        <f>SUM(L24:N24)</f>
        <v>400</v>
      </c>
      <c r="P24" s="18">
        <v>161</v>
      </c>
      <c r="Q24" s="18">
        <v>53</v>
      </c>
      <c r="R24" s="66">
        <f>SUM(P24:Q24)</f>
        <v>214</v>
      </c>
      <c r="S24" s="171">
        <v>16</v>
      </c>
      <c r="T24" s="66">
        <f>SUM(R24,O24,S24)</f>
        <v>630</v>
      </c>
    </row>
    <row r="25" spans="1:20" ht="15">
      <c r="A25" s="172" t="s">
        <v>0</v>
      </c>
      <c r="B25" s="22">
        <v>6824</v>
      </c>
      <c r="C25" s="22">
        <v>2991</v>
      </c>
      <c r="D25" s="22">
        <f>SUM(B25:C25)</f>
        <v>9815</v>
      </c>
      <c r="E25" s="22">
        <v>2591</v>
      </c>
      <c r="F25" s="22">
        <v>2549</v>
      </c>
      <c r="G25" s="22">
        <f>SUM(E25:F25)</f>
        <v>5140</v>
      </c>
      <c r="H25" s="22">
        <v>62</v>
      </c>
      <c r="I25" s="22">
        <f>SUM(G25,D25,H25)</f>
        <v>15017</v>
      </c>
      <c r="J25" s="79"/>
      <c r="K25" s="173" t="s">
        <v>0</v>
      </c>
      <c r="L25" s="21">
        <v>1417</v>
      </c>
      <c r="M25" s="22">
        <v>1431</v>
      </c>
      <c r="N25" s="22">
        <v>2764</v>
      </c>
      <c r="O25" s="22">
        <f>SUM(O22:O24)</f>
        <v>5612</v>
      </c>
      <c r="P25" s="22">
        <v>3842</v>
      </c>
      <c r="Q25" s="22">
        <v>5363</v>
      </c>
      <c r="R25" s="22">
        <f>SUM(R22:R24)</f>
        <v>9205</v>
      </c>
      <c r="S25" s="22">
        <v>200</v>
      </c>
      <c r="T25" s="22">
        <f>SUM(T22:T24)</f>
        <v>15017</v>
      </c>
    </row>
    <row r="26" spans="1:20" ht="15">
      <c r="A26" s="151" t="s">
        <v>10</v>
      </c>
      <c r="B26" s="18"/>
      <c r="C26" s="18"/>
      <c r="D26" s="66"/>
      <c r="E26" s="18"/>
      <c r="F26" s="18"/>
      <c r="G26" s="66"/>
      <c r="H26" s="18"/>
      <c r="I26" s="66"/>
      <c r="J26" s="80"/>
      <c r="K26" s="174" t="s">
        <v>10</v>
      </c>
      <c r="L26" s="17"/>
      <c r="M26" s="18"/>
      <c r="N26" s="18"/>
      <c r="O26" s="66"/>
      <c r="P26" s="18"/>
      <c r="Q26" s="18"/>
      <c r="R26" s="66"/>
      <c r="S26" s="171"/>
      <c r="T26" s="66"/>
    </row>
    <row r="27" spans="1:20" ht="15">
      <c r="A27" s="30" t="s">
        <v>4</v>
      </c>
      <c r="B27" s="18">
        <v>1749</v>
      </c>
      <c r="C27" s="18">
        <v>638</v>
      </c>
      <c r="D27" s="66">
        <f>SUM(B27:C27)</f>
        <v>2387</v>
      </c>
      <c r="E27" s="18">
        <v>9725</v>
      </c>
      <c r="F27" s="18">
        <v>710</v>
      </c>
      <c r="G27" s="66">
        <f>SUM(E27:F27)</f>
        <v>10435</v>
      </c>
      <c r="H27" s="18">
        <v>42</v>
      </c>
      <c r="I27" s="66">
        <f>SUM(G27,D27,H27)</f>
        <v>12864</v>
      </c>
      <c r="J27" s="79"/>
      <c r="K27" s="170" t="s">
        <v>4</v>
      </c>
      <c r="L27" s="17">
        <v>672</v>
      </c>
      <c r="M27" s="18">
        <v>1148</v>
      </c>
      <c r="N27" s="18">
        <v>2437</v>
      </c>
      <c r="O27" s="66">
        <f>SUM(L27:N27)</f>
        <v>4257</v>
      </c>
      <c r="P27" s="18">
        <v>4920</v>
      </c>
      <c r="Q27" s="18">
        <v>3454</v>
      </c>
      <c r="R27" s="66">
        <f>SUM(P27:Q27)</f>
        <v>8374</v>
      </c>
      <c r="S27" s="171">
        <v>233</v>
      </c>
      <c r="T27" s="66">
        <f>SUM(R27,O27,S27)</f>
        <v>12864</v>
      </c>
    </row>
    <row r="28" spans="1:20" ht="15">
      <c r="A28" s="30" t="s">
        <v>5</v>
      </c>
      <c r="B28" s="18">
        <v>3481</v>
      </c>
      <c r="C28" s="18">
        <v>1288</v>
      </c>
      <c r="D28" s="66">
        <f>SUM(B28:C28)</f>
        <v>4769</v>
      </c>
      <c r="E28" s="18">
        <v>52673</v>
      </c>
      <c r="F28" s="18">
        <v>2092</v>
      </c>
      <c r="G28" s="66">
        <f>SUM(E28:F28)</f>
        <v>54765</v>
      </c>
      <c r="H28" s="18">
        <v>118</v>
      </c>
      <c r="I28" s="66">
        <f>SUM(G28,D28,H28)</f>
        <v>59652</v>
      </c>
      <c r="J28" s="79"/>
      <c r="K28" s="170" t="s">
        <v>5</v>
      </c>
      <c r="L28" s="17">
        <v>1189</v>
      </c>
      <c r="M28" s="18">
        <v>2218</v>
      </c>
      <c r="N28" s="18">
        <v>6229</v>
      </c>
      <c r="O28" s="66">
        <f>SUM(L28:N28)</f>
        <v>9636</v>
      </c>
      <c r="P28" s="18">
        <v>23028</v>
      </c>
      <c r="Q28" s="18">
        <v>26540</v>
      </c>
      <c r="R28" s="66">
        <f>SUM(P28:Q28)</f>
        <v>49568</v>
      </c>
      <c r="S28" s="171">
        <v>448</v>
      </c>
      <c r="T28" s="66">
        <f>SUM(R28,O28,S28)</f>
        <v>59652</v>
      </c>
    </row>
    <row r="29" spans="1:20" ht="15">
      <c r="A29" s="30" t="s">
        <v>6</v>
      </c>
      <c r="B29" s="18">
        <v>25</v>
      </c>
      <c r="C29" s="18">
        <v>24</v>
      </c>
      <c r="D29" s="66">
        <f>SUM(B29:C29)</f>
        <v>49</v>
      </c>
      <c r="E29" s="18">
        <v>788</v>
      </c>
      <c r="F29" s="18">
        <v>42</v>
      </c>
      <c r="G29" s="66">
        <f>SUM(E29:F29)</f>
        <v>830</v>
      </c>
      <c r="H29" s="18">
        <v>1</v>
      </c>
      <c r="I29" s="66">
        <f>SUM(G29,D29,H29)</f>
        <v>880</v>
      </c>
      <c r="J29" s="79"/>
      <c r="K29" s="170" t="s">
        <v>6</v>
      </c>
      <c r="L29" s="17">
        <v>13</v>
      </c>
      <c r="M29" s="18">
        <v>39</v>
      </c>
      <c r="N29" s="18">
        <v>110</v>
      </c>
      <c r="O29" s="66">
        <f>SUM(L29:N29)</f>
        <v>162</v>
      </c>
      <c r="P29" s="18">
        <v>413</v>
      </c>
      <c r="Q29" s="18">
        <v>300</v>
      </c>
      <c r="R29" s="66">
        <f>SUM(P29:Q29)</f>
        <v>713</v>
      </c>
      <c r="S29" s="171">
        <v>5</v>
      </c>
      <c r="T29" s="66">
        <f>SUM(R29,O29,S29)</f>
        <v>880</v>
      </c>
    </row>
    <row r="30" spans="1:20" ht="15">
      <c r="A30" s="30" t="s">
        <v>7</v>
      </c>
      <c r="B30" s="18">
        <v>13</v>
      </c>
      <c r="C30" s="18">
        <v>6</v>
      </c>
      <c r="D30" s="66">
        <f>SUM(B30:C30)</f>
        <v>19</v>
      </c>
      <c r="E30" s="18">
        <v>391</v>
      </c>
      <c r="F30" s="18">
        <v>20</v>
      </c>
      <c r="G30" s="66">
        <f>SUM(E30:F30)</f>
        <v>411</v>
      </c>
      <c r="H30" s="18"/>
      <c r="I30" s="66">
        <f>SUM(G30,D30,H30)</f>
        <v>430</v>
      </c>
      <c r="J30" s="79"/>
      <c r="K30" s="170" t="s">
        <v>7</v>
      </c>
      <c r="L30" s="17">
        <v>1</v>
      </c>
      <c r="M30" s="18">
        <v>6</v>
      </c>
      <c r="N30" s="18">
        <v>18</v>
      </c>
      <c r="O30" s="66">
        <f>SUM(L30:N30)</f>
        <v>25</v>
      </c>
      <c r="P30" s="18">
        <v>169</v>
      </c>
      <c r="Q30" s="18">
        <v>234</v>
      </c>
      <c r="R30" s="66">
        <f>SUM(P30:Q30)</f>
        <v>403</v>
      </c>
      <c r="S30" s="171">
        <v>2</v>
      </c>
      <c r="T30" s="66">
        <f>SUM(R30,O30,S30)</f>
        <v>430</v>
      </c>
    </row>
    <row r="31" spans="1:20" ht="15">
      <c r="A31" s="172" t="s">
        <v>0</v>
      </c>
      <c r="B31" s="22">
        <v>5268</v>
      </c>
      <c r="C31" s="22">
        <v>1956</v>
      </c>
      <c r="D31" s="22">
        <f>SUM(B31:C31)</f>
        <v>7224</v>
      </c>
      <c r="E31" s="22">
        <v>63577</v>
      </c>
      <c r="F31" s="22">
        <v>2864</v>
      </c>
      <c r="G31" s="22">
        <f>SUM(E31:F31)</f>
        <v>66441</v>
      </c>
      <c r="H31" s="22">
        <v>161</v>
      </c>
      <c r="I31" s="22">
        <f>SUM(G31,D31,H31)</f>
        <v>73826</v>
      </c>
      <c r="J31" s="79"/>
      <c r="K31" s="173" t="s">
        <v>0</v>
      </c>
      <c r="L31" s="21">
        <v>1875</v>
      </c>
      <c r="M31" s="22">
        <v>3411</v>
      </c>
      <c r="N31" s="22">
        <v>8794</v>
      </c>
      <c r="O31" s="22">
        <f>SUM(L31:N31)</f>
        <v>14080</v>
      </c>
      <c r="P31" s="22">
        <v>28530</v>
      </c>
      <c r="Q31" s="22">
        <v>30528</v>
      </c>
      <c r="R31" s="22">
        <f>SUM(P31:Q31)</f>
        <v>59058</v>
      </c>
      <c r="S31" s="22">
        <v>688</v>
      </c>
      <c r="T31" s="22">
        <f>SUM(R31,O31,S31)</f>
        <v>73826</v>
      </c>
    </row>
    <row r="32" spans="1:20" ht="15">
      <c r="A32" s="151" t="s">
        <v>11</v>
      </c>
      <c r="B32" s="18"/>
      <c r="C32" s="18"/>
      <c r="D32" s="66"/>
      <c r="E32" s="18"/>
      <c r="F32" s="18"/>
      <c r="G32" s="66"/>
      <c r="H32" s="18"/>
      <c r="I32" s="66"/>
      <c r="J32" s="80"/>
      <c r="K32" s="174" t="s">
        <v>11</v>
      </c>
      <c r="L32" s="17"/>
      <c r="M32" s="18"/>
      <c r="N32" s="18"/>
      <c r="O32" s="66"/>
      <c r="P32" s="18"/>
      <c r="Q32" s="18"/>
      <c r="R32" s="66"/>
      <c r="S32" s="171"/>
      <c r="T32" s="66"/>
    </row>
    <row r="33" spans="1:20" ht="15">
      <c r="A33" s="30" t="s">
        <v>4</v>
      </c>
      <c r="B33" s="18">
        <v>3180</v>
      </c>
      <c r="C33" s="18">
        <v>1488</v>
      </c>
      <c r="D33" s="66">
        <f>SUM(B33:C33)</f>
        <v>4668</v>
      </c>
      <c r="E33" s="18">
        <v>16387</v>
      </c>
      <c r="F33" s="18">
        <v>1757</v>
      </c>
      <c r="G33" s="66">
        <f>SUM(E33:F33)</f>
        <v>18144</v>
      </c>
      <c r="H33" s="18">
        <v>85</v>
      </c>
      <c r="I33" s="66">
        <f>SUM(G33,D33,H33)</f>
        <v>22897</v>
      </c>
      <c r="J33" s="79"/>
      <c r="K33" s="170" t="s">
        <v>4</v>
      </c>
      <c r="L33" s="17">
        <v>1151</v>
      </c>
      <c r="M33" s="18">
        <v>1976</v>
      </c>
      <c r="N33" s="18">
        <v>3645</v>
      </c>
      <c r="O33" s="66">
        <f>SUM(L33:N33)</f>
        <v>6772</v>
      </c>
      <c r="P33" s="18">
        <v>7937</v>
      </c>
      <c r="Q33" s="18">
        <v>7976</v>
      </c>
      <c r="R33" s="66">
        <f>SUM(P33:Q33)</f>
        <v>15913</v>
      </c>
      <c r="S33" s="171">
        <v>212</v>
      </c>
      <c r="T33" s="66">
        <f>SUM(R33,O33,S33)</f>
        <v>22897</v>
      </c>
    </row>
    <row r="34" spans="1:20" ht="15">
      <c r="A34" s="30" t="s">
        <v>5</v>
      </c>
      <c r="B34" s="18">
        <v>6167</v>
      </c>
      <c r="C34" s="18">
        <v>2546</v>
      </c>
      <c r="D34" s="66">
        <f>SUM(B34:C34)</f>
        <v>8713</v>
      </c>
      <c r="E34" s="18">
        <v>57385</v>
      </c>
      <c r="F34" s="18">
        <v>3773</v>
      </c>
      <c r="G34" s="66">
        <f>SUM(E34:F34)</f>
        <v>61158</v>
      </c>
      <c r="H34" s="18">
        <v>160</v>
      </c>
      <c r="I34" s="66">
        <f>SUM(G34,D34,H34)</f>
        <v>70031</v>
      </c>
      <c r="J34" s="79"/>
      <c r="K34" s="170" t="s">
        <v>5</v>
      </c>
      <c r="L34" s="17">
        <v>1828</v>
      </c>
      <c r="M34" s="18">
        <v>3515</v>
      </c>
      <c r="N34" s="18">
        <v>7513</v>
      </c>
      <c r="O34" s="66">
        <f>SUM(L34:N34)</f>
        <v>12856</v>
      </c>
      <c r="P34" s="18">
        <v>22924</v>
      </c>
      <c r="Q34" s="18">
        <v>33895</v>
      </c>
      <c r="R34" s="66">
        <f>SUM(P34:Q34)</f>
        <v>56819</v>
      </c>
      <c r="S34" s="171">
        <v>356</v>
      </c>
      <c r="T34" s="66">
        <f>SUM(R34,O34,S34)</f>
        <v>70031</v>
      </c>
    </row>
    <row r="35" spans="1:20" ht="15">
      <c r="A35" s="30" t="s">
        <v>6</v>
      </c>
      <c r="B35" s="18">
        <v>452</v>
      </c>
      <c r="C35" s="18">
        <v>107</v>
      </c>
      <c r="D35" s="66">
        <f>SUM(B35:C35)</f>
        <v>559</v>
      </c>
      <c r="E35" s="18">
        <v>2193</v>
      </c>
      <c r="F35" s="18">
        <v>149</v>
      </c>
      <c r="G35" s="66">
        <f>SUM(E35:F35)</f>
        <v>2342</v>
      </c>
      <c r="H35" s="18">
        <v>4</v>
      </c>
      <c r="I35" s="66">
        <f>SUM(G35,D35,H35)</f>
        <v>2905</v>
      </c>
      <c r="J35" s="79"/>
      <c r="K35" s="170" t="s">
        <v>6</v>
      </c>
      <c r="L35" s="17">
        <v>189</v>
      </c>
      <c r="M35" s="18">
        <v>252</v>
      </c>
      <c r="N35" s="18">
        <v>518</v>
      </c>
      <c r="O35" s="66">
        <f>SUM(L35:N35)</f>
        <v>959</v>
      </c>
      <c r="P35" s="18">
        <v>1328</v>
      </c>
      <c r="Q35" s="18">
        <v>595</v>
      </c>
      <c r="R35" s="66">
        <f>SUM(P35:Q35)</f>
        <v>1923</v>
      </c>
      <c r="S35" s="171">
        <v>23</v>
      </c>
      <c r="T35" s="66">
        <f>SUM(R35,O35,S35)</f>
        <v>2905</v>
      </c>
    </row>
    <row r="36" spans="1:20" ht="15">
      <c r="A36" s="30" t="s">
        <v>7</v>
      </c>
      <c r="B36" s="18">
        <v>604</v>
      </c>
      <c r="C36" s="18">
        <v>150</v>
      </c>
      <c r="D36" s="66">
        <f>SUM(B36:C36)</f>
        <v>754</v>
      </c>
      <c r="E36" s="18">
        <v>2482</v>
      </c>
      <c r="F36" s="18">
        <v>189</v>
      </c>
      <c r="G36" s="66">
        <f>SUM(E36:F36)</f>
        <v>2671</v>
      </c>
      <c r="H36" s="18">
        <v>7</v>
      </c>
      <c r="I36" s="66">
        <f>SUM(G36,D36,H36)</f>
        <v>3432</v>
      </c>
      <c r="J36" s="79"/>
      <c r="K36" s="170" t="s">
        <v>7</v>
      </c>
      <c r="L36" s="17">
        <v>227</v>
      </c>
      <c r="M36" s="18">
        <v>303</v>
      </c>
      <c r="N36" s="18">
        <v>479</v>
      </c>
      <c r="O36" s="66">
        <f>SUM(L36:N36)</f>
        <v>1009</v>
      </c>
      <c r="P36" s="18">
        <v>1057</v>
      </c>
      <c r="Q36" s="18">
        <v>1347</v>
      </c>
      <c r="R36" s="66">
        <f>SUM(P36:Q36)</f>
        <v>2404</v>
      </c>
      <c r="S36" s="171">
        <v>19</v>
      </c>
      <c r="T36" s="66">
        <f>SUM(R36,O36,S36)</f>
        <v>3432</v>
      </c>
    </row>
    <row r="37" spans="1:20" ht="15">
      <c r="A37" s="172" t="s">
        <v>0</v>
      </c>
      <c r="B37" s="22">
        <v>10403</v>
      </c>
      <c r="C37" s="22">
        <v>4291</v>
      </c>
      <c r="D37" s="22">
        <f>SUM(B37:C37)</f>
        <v>14694</v>
      </c>
      <c r="E37" s="22">
        <v>78447</v>
      </c>
      <c r="F37" s="22">
        <v>5868</v>
      </c>
      <c r="G37" s="22">
        <f>SUM(E37:F37)</f>
        <v>84315</v>
      </c>
      <c r="H37" s="22">
        <v>256</v>
      </c>
      <c r="I37" s="22">
        <f>SUM(G37,D37,H37)</f>
        <v>99265</v>
      </c>
      <c r="J37" s="79"/>
      <c r="K37" s="173" t="s">
        <v>0</v>
      </c>
      <c r="L37" s="21">
        <v>3395</v>
      </c>
      <c r="M37" s="22">
        <v>6046</v>
      </c>
      <c r="N37" s="22">
        <v>12155</v>
      </c>
      <c r="O37" s="22">
        <f>SUM(L37:N37)</f>
        <v>21596</v>
      </c>
      <c r="P37" s="22">
        <v>33246</v>
      </c>
      <c r="Q37" s="22">
        <v>43813</v>
      </c>
      <c r="R37" s="22">
        <f>SUM(P37:Q37)</f>
        <v>77059</v>
      </c>
      <c r="S37" s="22">
        <v>610</v>
      </c>
      <c r="T37" s="22">
        <f>SUM(R37,O37,S37)</f>
        <v>99265</v>
      </c>
    </row>
    <row r="38" spans="1:20" ht="15">
      <c r="A38" s="151" t="s">
        <v>12</v>
      </c>
      <c r="B38" s="18"/>
      <c r="C38" s="18"/>
      <c r="D38" s="66"/>
      <c r="E38" s="18"/>
      <c r="F38" s="18"/>
      <c r="G38" s="66"/>
      <c r="H38" s="18"/>
      <c r="I38" s="66"/>
      <c r="J38" s="80"/>
      <c r="K38" s="174" t="s">
        <v>12</v>
      </c>
      <c r="L38" s="17"/>
      <c r="M38" s="18"/>
      <c r="N38" s="18"/>
      <c r="O38" s="66"/>
      <c r="P38" s="18"/>
      <c r="Q38" s="18"/>
      <c r="R38" s="66"/>
      <c r="S38" s="171"/>
      <c r="T38" s="66"/>
    </row>
    <row r="39" spans="1:20" ht="15">
      <c r="A39" s="30" t="s">
        <v>4</v>
      </c>
      <c r="B39" s="18">
        <v>1344</v>
      </c>
      <c r="C39" s="18">
        <v>546</v>
      </c>
      <c r="D39" s="66">
        <f>SUM(B39:C39)</f>
        <v>1890</v>
      </c>
      <c r="E39" s="18">
        <v>6492</v>
      </c>
      <c r="F39" s="18">
        <v>702</v>
      </c>
      <c r="G39" s="66">
        <f>SUM(E39:F39)</f>
        <v>7194</v>
      </c>
      <c r="H39" s="18">
        <v>50</v>
      </c>
      <c r="I39" s="66">
        <f>SUM(G39,D39,H39)</f>
        <v>9134</v>
      </c>
      <c r="J39" s="79"/>
      <c r="K39" s="170" t="s">
        <v>4</v>
      </c>
      <c r="L39" s="17">
        <v>534</v>
      </c>
      <c r="M39" s="18">
        <v>829</v>
      </c>
      <c r="N39" s="18">
        <v>1708</v>
      </c>
      <c r="O39" s="66">
        <f>SUM(L39:N39)</f>
        <v>3071</v>
      </c>
      <c r="P39" s="18">
        <v>3665</v>
      </c>
      <c r="Q39" s="18">
        <v>2282</v>
      </c>
      <c r="R39" s="66">
        <f>SUM(P39:Q39)</f>
        <v>5947</v>
      </c>
      <c r="S39" s="171">
        <v>116</v>
      </c>
      <c r="T39" s="66">
        <f>SUM(R39,O39,S39)</f>
        <v>9134</v>
      </c>
    </row>
    <row r="40" spans="1:20" ht="15">
      <c r="A40" s="30" t="s">
        <v>5</v>
      </c>
      <c r="B40" s="18">
        <v>3211</v>
      </c>
      <c r="C40" s="18">
        <v>1396</v>
      </c>
      <c r="D40" s="66">
        <f>SUM(B40:C40)</f>
        <v>4607</v>
      </c>
      <c r="E40" s="18">
        <v>35056</v>
      </c>
      <c r="F40" s="18">
        <v>2630</v>
      </c>
      <c r="G40" s="66">
        <f>SUM(E40:F40)</f>
        <v>37686</v>
      </c>
      <c r="H40" s="18">
        <v>95</v>
      </c>
      <c r="I40" s="66">
        <f>SUM(G40,D40,H40)</f>
        <v>42388</v>
      </c>
      <c r="J40" s="79"/>
      <c r="K40" s="170" t="s">
        <v>5</v>
      </c>
      <c r="L40" s="17">
        <v>1053</v>
      </c>
      <c r="M40" s="18">
        <v>2183</v>
      </c>
      <c r="N40" s="18">
        <v>5918</v>
      </c>
      <c r="O40" s="66">
        <f>SUM(L40:N40)</f>
        <v>9154</v>
      </c>
      <c r="P40" s="18">
        <v>16447</v>
      </c>
      <c r="Q40" s="18">
        <v>16535</v>
      </c>
      <c r="R40" s="66">
        <f>SUM(P40:Q40)</f>
        <v>32982</v>
      </c>
      <c r="S40" s="171">
        <v>252</v>
      </c>
      <c r="T40" s="66">
        <f>SUM(R40,O40,S40)</f>
        <v>42388</v>
      </c>
    </row>
    <row r="41" spans="1:20" ht="15">
      <c r="A41" s="30" t="s">
        <v>6</v>
      </c>
      <c r="B41" s="18">
        <v>349</v>
      </c>
      <c r="C41" s="18">
        <v>111</v>
      </c>
      <c r="D41" s="66">
        <f>SUM(B41:C41)</f>
        <v>460</v>
      </c>
      <c r="E41" s="18">
        <v>3469</v>
      </c>
      <c r="F41" s="18">
        <v>225</v>
      </c>
      <c r="G41" s="66">
        <f>SUM(E41:F41)</f>
        <v>3694</v>
      </c>
      <c r="H41" s="18">
        <v>12</v>
      </c>
      <c r="I41" s="66">
        <f>SUM(G41,D41,H41)</f>
        <v>4166</v>
      </c>
      <c r="J41" s="79"/>
      <c r="K41" s="170" t="s">
        <v>6</v>
      </c>
      <c r="L41" s="17">
        <v>95</v>
      </c>
      <c r="M41" s="18">
        <v>225</v>
      </c>
      <c r="N41" s="18">
        <v>586</v>
      </c>
      <c r="O41" s="66">
        <f>SUM(L41:N41)</f>
        <v>906</v>
      </c>
      <c r="P41" s="18">
        <v>1705</v>
      </c>
      <c r="Q41" s="18">
        <v>1517</v>
      </c>
      <c r="R41" s="66">
        <f>SUM(P41:Q41)</f>
        <v>3222</v>
      </c>
      <c r="S41" s="171">
        <v>38</v>
      </c>
      <c r="T41" s="66">
        <f>SUM(R41,O41,S41)</f>
        <v>4166</v>
      </c>
    </row>
    <row r="42" spans="1:20" ht="15">
      <c r="A42" s="30" t="s">
        <v>7</v>
      </c>
      <c r="B42" s="18">
        <v>174</v>
      </c>
      <c r="C42" s="18">
        <v>48</v>
      </c>
      <c r="D42" s="66">
        <f>SUM(B42:C42)</f>
        <v>222</v>
      </c>
      <c r="E42" s="18">
        <v>873</v>
      </c>
      <c r="F42" s="18">
        <v>98</v>
      </c>
      <c r="G42" s="66">
        <f>SUM(E42:F42)</f>
        <v>971</v>
      </c>
      <c r="H42" s="18">
        <v>1</v>
      </c>
      <c r="I42" s="66">
        <f>SUM(G42,D42,H42)</f>
        <v>1194</v>
      </c>
      <c r="J42" s="79"/>
      <c r="K42" s="170" t="s">
        <v>7</v>
      </c>
      <c r="L42" s="17">
        <v>29</v>
      </c>
      <c r="M42" s="18">
        <v>67</v>
      </c>
      <c r="N42" s="18">
        <v>162</v>
      </c>
      <c r="O42" s="66">
        <f>SUM(L42:N42)</f>
        <v>258</v>
      </c>
      <c r="P42" s="18">
        <v>431</v>
      </c>
      <c r="Q42" s="18">
        <v>499</v>
      </c>
      <c r="R42" s="66">
        <f>SUM(P42:Q42)</f>
        <v>930</v>
      </c>
      <c r="S42" s="171">
        <v>6</v>
      </c>
      <c r="T42" s="66">
        <f>SUM(R42,O42,S42)</f>
        <v>1194</v>
      </c>
    </row>
    <row r="43" spans="1:20" ht="15">
      <c r="A43" s="172" t="s">
        <v>0</v>
      </c>
      <c r="B43" s="22">
        <v>5078</v>
      </c>
      <c r="C43" s="22">
        <v>2101</v>
      </c>
      <c r="D43" s="22">
        <f>SUM(B43:C43)</f>
        <v>7179</v>
      </c>
      <c r="E43" s="22">
        <v>45890</v>
      </c>
      <c r="F43" s="22">
        <v>3655</v>
      </c>
      <c r="G43" s="22">
        <f>SUM(E43:F43)</f>
        <v>49545</v>
      </c>
      <c r="H43" s="22">
        <v>158</v>
      </c>
      <c r="I43" s="22">
        <f>SUM(G43,D43,H43)</f>
        <v>56882</v>
      </c>
      <c r="J43" s="79"/>
      <c r="K43" s="173" t="s">
        <v>0</v>
      </c>
      <c r="L43" s="21">
        <v>1711</v>
      </c>
      <c r="M43" s="22">
        <v>3304</v>
      </c>
      <c r="N43" s="22">
        <v>8374</v>
      </c>
      <c r="O43" s="22">
        <f>SUM(L43:N43)</f>
        <v>13389</v>
      </c>
      <c r="P43" s="22">
        <v>22248</v>
      </c>
      <c r="Q43" s="22">
        <v>20833</v>
      </c>
      <c r="R43" s="22">
        <f>SUM(P43:Q43)</f>
        <v>43081</v>
      </c>
      <c r="S43" s="22">
        <v>412</v>
      </c>
      <c r="T43" s="22">
        <f>SUM(R43,O43,S43)</f>
        <v>56882</v>
      </c>
    </row>
    <row r="44" spans="1:20" ht="15">
      <c r="A44" s="175" t="s">
        <v>13</v>
      </c>
      <c r="B44" s="26"/>
      <c r="C44" s="26"/>
      <c r="D44" s="67"/>
      <c r="E44" s="26"/>
      <c r="F44" s="26"/>
      <c r="G44" s="67"/>
      <c r="H44" s="26"/>
      <c r="I44" s="67"/>
      <c r="J44" s="80"/>
      <c r="K44" s="166" t="s">
        <v>13</v>
      </c>
      <c r="L44" s="25"/>
      <c r="M44" s="26"/>
      <c r="N44" s="26"/>
      <c r="O44" s="67"/>
      <c r="P44" s="26"/>
      <c r="Q44" s="26"/>
      <c r="R44" s="67"/>
      <c r="S44" s="176"/>
      <c r="T44" s="67"/>
    </row>
    <row r="45" spans="1:20" ht="15">
      <c r="A45" s="30" t="s">
        <v>4</v>
      </c>
      <c r="B45" s="18">
        <f aca="true" t="shared" si="0" ref="B45:I46">SUM(B10,B16,B22,B27,B33,B39)</f>
        <v>14592</v>
      </c>
      <c r="C45" s="18">
        <f t="shared" si="0"/>
        <v>6802</v>
      </c>
      <c r="D45" s="66">
        <f t="shared" si="0"/>
        <v>21394</v>
      </c>
      <c r="E45" s="18">
        <f t="shared" si="0"/>
        <v>55799</v>
      </c>
      <c r="F45" s="18">
        <f t="shared" si="0"/>
        <v>7651</v>
      </c>
      <c r="G45" s="66">
        <f t="shared" si="0"/>
        <v>63450</v>
      </c>
      <c r="H45" s="18">
        <f t="shared" si="0"/>
        <v>368</v>
      </c>
      <c r="I45" s="66">
        <f t="shared" si="0"/>
        <v>85212</v>
      </c>
      <c r="J45" s="79"/>
      <c r="K45" s="170" t="s">
        <v>4</v>
      </c>
      <c r="L45" s="17">
        <f aca="true" t="shared" si="1" ref="L45:T45">SUM(L10,L16,L22,L27,L33,L39)</f>
        <v>5470</v>
      </c>
      <c r="M45" s="18">
        <f t="shared" si="1"/>
        <v>7304</v>
      </c>
      <c r="N45" s="18">
        <f t="shared" si="1"/>
        <v>13892</v>
      </c>
      <c r="O45" s="66">
        <f t="shared" si="1"/>
        <v>26666</v>
      </c>
      <c r="P45" s="18">
        <f t="shared" si="1"/>
        <v>29408</v>
      </c>
      <c r="Q45" s="18">
        <f t="shared" si="1"/>
        <v>28119</v>
      </c>
      <c r="R45" s="66">
        <f t="shared" si="1"/>
        <v>57527</v>
      </c>
      <c r="S45" s="18">
        <f t="shared" si="1"/>
        <v>1019</v>
      </c>
      <c r="T45" s="66">
        <f t="shared" si="1"/>
        <v>85212</v>
      </c>
    </row>
    <row r="46" spans="1:20" ht="15">
      <c r="A46" s="30" t="s">
        <v>5</v>
      </c>
      <c r="B46" s="18">
        <f t="shared" si="0"/>
        <v>31532</v>
      </c>
      <c r="C46" s="18">
        <f t="shared" si="0"/>
        <v>14299</v>
      </c>
      <c r="D46" s="66">
        <f t="shared" si="0"/>
        <v>45831</v>
      </c>
      <c r="E46" s="18">
        <f t="shared" si="0"/>
        <v>243169</v>
      </c>
      <c r="F46" s="18">
        <f t="shared" si="0"/>
        <v>20175</v>
      </c>
      <c r="G46" s="66">
        <f t="shared" si="0"/>
        <v>263344</v>
      </c>
      <c r="H46" s="18">
        <f t="shared" si="0"/>
        <v>742</v>
      </c>
      <c r="I46" s="66">
        <f t="shared" si="0"/>
        <v>309917</v>
      </c>
      <c r="J46" s="79"/>
      <c r="K46" s="170" t="s">
        <v>5</v>
      </c>
      <c r="L46" s="17">
        <f aca="true" t="shared" si="2" ref="L46:T46">SUM(L11,L17,L23,L28,L34,L40)</f>
        <v>9581</v>
      </c>
      <c r="M46" s="18">
        <f t="shared" si="2"/>
        <v>14596</v>
      </c>
      <c r="N46" s="18">
        <f t="shared" si="2"/>
        <v>34477</v>
      </c>
      <c r="O46" s="66">
        <f t="shared" si="2"/>
        <v>58654</v>
      </c>
      <c r="P46" s="18">
        <f t="shared" si="2"/>
        <v>105889</v>
      </c>
      <c r="Q46" s="18">
        <f t="shared" si="2"/>
        <v>143218</v>
      </c>
      <c r="R46" s="66">
        <f t="shared" si="2"/>
        <v>249107</v>
      </c>
      <c r="S46" s="18">
        <f t="shared" si="2"/>
        <v>2156</v>
      </c>
      <c r="T46" s="66">
        <f t="shared" si="2"/>
        <v>309917</v>
      </c>
    </row>
    <row r="47" spans="1:20" ht="15">
      <c r="A47" s="30" t="s">
        <v>6</v>
      </c>
      <c r="B47" s="18">
        <f aca="true" t="shared" si="3" ref="B47:I47">SUM(B12,B18,B29,B35,B41)</f>
        <v>1496</v>
      </c>
      <c r="C47" s="18">
        <f t="shared" si="3"/>
        <v>588</v>
      </c>
      <c r="D47" s="66">
        <f t="shared" si="3"/>
        <v>2084</v>
      </c>
      <c r="E47" s="18">
        <f t="shared" si="3"/>
        <v>10746</v>
      </c>
      <c r="F47" s="18">
        <f t="shared" si="3"/>
        <v>851</v>
      </c>
      <c r="G47" s="66">
        <f t="shared" si="3"/>
        <v>11597</v>
      </c>
      <c r="H47" s="18">
        <f t="shared" si="3"/>
        <v>31</v>
      </c>
      <c r="I47" s="66">
        <f t="shared" si="3"/>
        <v>13712</v>
      </c>
      <c r="J47" s="79"/>
      <c r="K47" s="170" t="s">
        <v>6</v>
      </c>
      <c r="L47" s="17">
        <f aca="true" t="shared" si="4" ref="L47:T47">SUM(L12,L18,L29,L35,L41)</f>
        <v>710</v>
      </c>
      <c r="M47" s="18">
        <f t="shared" si="4"/>
        <v>994</v>
      </c>
      <c r="N47" s="18">
        <f t="shared" si="4"/>
        <v>2293</v>
      </c>
      <c r="O47" s="66">
        <f t="shared" si="4"/>
        <v>3997</v>
      </c>
      <c r="P47" s="18">
        <f t="shared" si="4"/>
        <v>5829</v>
      </c>
      <c r="Q47" s="18">
        <f t="shared" si="4"/>
        <v>3777</v>
      </c>
      <c r="R47" s="66">
        <f t="shared" si="4"/>
        <v>9606</v>
      </c>
      <c r="S47" s="18">
        <f t="shared" si="4"/>
        <v>109</v>
      </c>
      <c r="T47" s="66">
        <f t="shared" si="4"/>
        <v>13712</v>
      </c>
    </row>
    <row r="48" spans="1:20" ht="15">
      <c r="A48" s="30" t="s">
        <v>7</v>
      </c>
      <c r="B48" s="18">
        <f aca="true" t="shared" si="5" ref="B48:I48">SUM(B13,B19,B24,B30,B36,B42)</f>
        <v>3791</v>
      </c>
      <c r="C48" s="18">
        <f t="shared" si="5"/>
        <v>1500</v>
      </c>
      <c r="D48" s="66">
        <f t="shared" si="5"/>
        <v>5291</v>
      </c>
      <c r="E48" s="18">
        <f t="shared" si="5"/>
        <v>11742</v>
      </c>
      <c r="F48" s="18">
        <f t="shared" si="5"/>
        <v>1463</v>
      </c>
      <c r="G48" s="66">
        <f t="shared" si="5"/>
        <v>13205</v>
      </c>
      <c r="H48" s="18">
        <f t="shared" si="5"/>
        <v>119</v>
      </c>
      <c r="I48" s="66">
        <f t="shared" si="5"/>
        <v>18615</v>
      </c>
      <c r="J48" s="79"/>
      <c r="K48" s="170" t="s">
        <v>7</v>
      </c>
      <c r="L48" s="17">
        <f aca="true" t="shared" si="6" ref="L48:T48">SUM(L13,L19,L24,L30,L36,L42)</f>
        <v>2014</v>
      </c>
      <c r="M48" s="18">
        <f t="shared" si="6"/>
        <v>1695</v>
      </c>
      <c r="N48" s="18">
        <f t="shared" si="6"/>
        <v>2860</v>
      </c>
      <c r="O48" s="66">
        <f t="shared" si="6"/>
        <v>6569</v>
      </c>
      <c r="P48" s="18">
        <f t="shared" si="6"/>
        <v>6330</v>
      </c>
      <c r="Q48" s="18">
        <f t="shared" si="6"/>
        <v>5485</v>
      </c>
      <c r="R48" s="66">
        <f t="shared" si="6"/>
        <v>11815</v>
      </c>
      <c r="S48" s="18">
        <f t="shared" si="6"/>
        <v>231</v>
      </c>
      <c r="T48" s="66">
        <f t="shared" si="6"/>
        <v>18615</v>
      </c>
    </row>
    <row r="49" spans="1:20" ht="15">
      <c r="A49" s="172" t="s">
        <v>14</v>
      </c>
      <c r="B49" s="22">
        <f aca="true" t="shared" si="7" ref="B49:I49">SUM(B45:B48)</f>
        <v>51411</v>
      </c>
      <c r="C49" s="22">
        <f t="shared" si="7"/>
        <v>23189</v>
      </c>
      <c r="D49" s="22">
        <f t="shared" si="7"/>
        <v>74600</v>
      </c>
      <c r="E49" s="22">
        <f t="shared" si="7"/>
        <v>321456</v>
      </c>
      <c r="F49" s="22">
        <f t="shared" si="7"/>
        <v>30140</v>
      </c>
      <c r="G49" s="22">
        <f t="shared" si="7"/>
        <v>351596</v>
      </c>
      <c r="H49" s="22">
        <f t="shared" si="7"/>
        <v>1260</v>
      </c>
      <c r="I49" s="22">
        <f t="shared" si="7"/>
        <v>427456</v>
      </c>
      <c r="J49" s="79"/>
      <c r="K49" s="173" t="s">
        <v>14</v>
      </c>
      <c r="L49" s="21">
        <f>SUM(L45:L48)</f>
        <v>17775</v>
      </c>
      <c r="M49" s="22">
        <f aca="true" t="shared" si="8" ref="M49:T49">SUM(M45:M48)</f>
        <v>24589</v>
      </c>
      <c r="N49" s="22">
        <f t="shared" si="8"/>
        <v>53522</v>
      </c>
      <c r="O49" s="22">
        <f t="shared" si="8"/>
        <v>95886</v>
      </c>
      <c r="P49" s="22">
        <f t="shared" si="8"/>
        <v>147456</v>
      </c>
      <c r="Q49" s="22">
        <f t="shared" si="8"/>
        <v>180599</v>
      </c>
      <c r="R49" s="22">
        <f t="shared" si="8"/>
        <v>328055</v>
      </c>
      <c r="S49" s="22">
        <f t="shared" si="8"/>
        <v>3515</v>
      </c>
      <c r="T49" s="22">
        <f t="shared" si="8"/>
        <v>427456</v>
      </c>
    </row>
    <row r="50" spans="1:20" ht="15">
      <c r="A50" s="79"/>
      <c r="B50" s="79"/>
      <c r="C50" s="79"/>
      <c r="D50" s="79"/>
      <c r="E50" s="79"/>
      <c r="F50" s="79"/>
      <c r="G50" s="79"/>
      <c r="H50" s="79"/>
      <c r="I50" s="79"/>
      <c r="J50" s="79"/>
      <c r="K50" s="29"/>
      <c r="O50" s="29"/>
      <c r="T50" s="29"/>
    </row>
    <row r="51" spans="1:20" ht="15">
      <c r="A51" s="92" t="s">
        <v>65</v>
      </c>
      <c r="K51" s="29"/>
      <c r="O51" s="29"/>
      <c r="T51" s="29"/>
    </row>
    <row r="52" spans="1:11" ht="15">
      <c r="A52" s="92" t="s">
        <v>66</v>
      </c>
      <c r="K52" s="28"/>
    </row>
    <row r="53" spans="1:11" ht="15">
      <c r="A53" s="28"/>
      <c r="K53" s="28"/>
    </row>
    <row r="54" spans="1:11" ht="15">
      <c r="A54" s="28"/>
      <c r="K54" s="28"/>
    </row>
    <row r="55" spans="1:11" ht="15">
      <c r="A55" s="28"/>
      <c r="K55" s="28"/>
    </row>
  </sheetData>
  <sheetProtection/>
  <mergeCells count="11">
    <mergeCell ref="P7:R7"/>
    <mergeCell ref="E7:G7"/>
    <mergeCell ref="A3:I3"/>
    <mergeCell ref="K3:T3"/>
    <mergeCell ref="K2:T2"/>
    <mergeCell ref="L1:T1"/>
    <mergeCell ref="B7:D7"/>
    <mergeCell ref="L7:O7"/>
    <mergeCell ref="A2:I2"/>
    <mergeCell ref="K5:T5"/>
    <mergeCell ref="A5:I5"/>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7.xml><?xml version="1.0" encoding="utf-8"?>
<worksheet xmlns="http://schemas.openxmlformats.org/spreadsheetml/2006/main" xmlns:r="http://schemas.openxmlformats.org/officeDocument/2006/relationships">
  <dimension ref="A1:T55"/>
  <sheetViews>
    <sheetView zoomScalePageLayoutView="0" workbookViewId="0" topLeftCell="A1">
      <selection activeCell="A64" sqref="A64"/>
    </sheetView>
  </sheetViews>
  <sheetFormatPr defaultColWidth="8.8515625" defaultRowHeight="15"/>
  <cols>
    <col min="1" max="1" width="25.140625" style="151" customWidth="1"/>
    <col min="2" max="3" width="11.57421875" style="29" customWidth="1"/>
    <col min="4" max="4" width="11.57421875" style="68" customWidth="1"/>
    <col min="5" max="6" width="10.28125" style="29" bestFit="1" customWidth="1"/>
    <col min="7" max="7" width="10.28125" style="29" customWidth="1"/>
    <col min="8" max="8" width="9.28125" style="29" bestFit="1" customWidth="1"/>
    <col min="9" max="9" width="11.421875" style="68" customWidth="1"/>
    <col min="10" max="10" width="6.28125" style="68" customWidth="1"/>
    <col min="11" max="11" width="22.28125" style="29" customWidth="1"/>
    <col min="12" max="13" width="9.28125" style="29" customWidth="1"/>
    <col min="14" max="14" width="9.8515625" style="29" customWidth="1"/>
    <col min="15" max="15" width="9.8515625" style="68" customWidth="1"/>
    <col min="16" max="16" width="9.8515625" style="29" customWidth="1"/>
    <col min="17" max="17" width="9.00390625" style="29" customWidth="1"/>
    <col min="18" max="18" width="8.8515625" style="29" customWidth="1"/>
    <col min="19" max="19" width="9.28125" style="29" customWidth="1"/>
    <col min="20" max="20" width="9.7109375" style="68" customWidth="1"/>
    <col min="21" max="16384" width="8.8515625" style="29" customWidth="1"/>
  </cols>
  <sheetData>
    <row r="1" spans="1:20" ht="15">
      <c r="A1" s="1"/>
      <c r="K1" s="1"/>
      <c r="L1" s="153"/>
      <c r="M1" s="153"/>
      <c r="N1" s="153"/>
      <c r="O1" s="153"/>
      <c r="P1" s="153"/>
      <c r="Q1" s="153"/>
      <c r="R1" s="153"/>
      <c r="S1" s="153"/>
      <c r="T1" s="153"/>
    </row>
    <row r="2" spans="1:20" ht="15">
      <c r="A2" s="213" t="s">
        <v>26</v>
      </c>
      <c r="B2" s="213"/>
      <c r="C2" s="213"/>
      <c r="D2" s="213"/>
      <c r="E2" s="213"/>
      <c r="F2" s="213"/>
      <c r="G2" s="213"/>
      <c r="H2" s="213"/>
      <c r="I2" s="213"/>
      <c r="J2" s="153"/>
      <c r="K2" s="213" t="s">
        <v>26</v>
      </c>
      <c r="L2" s="213"/>
      <c r="M2" s="213"/>
      <c r="N2" s="213"/>
      <c r="O2" s="213"/>
      <c r="P2" s="213"/>
      <c r="Q2" s="213"/>
      <c r="R2" s="213"/>
      <c r="S2" s="213"/>
      <c r="T2" s="213"/>
    </row>
    <row r="3" spans="1:20" s="195" customFormat="1" ht="15">
      <c r="A3" s="212" t="s">
        <v>97</v>
      </c>
      <c r="B3" s="212"/>
      <c r="C3" s="212"/>
      <c r="D3" s="212"/>
      <c r="E3" s="212"/>
      <c r="F3" s="212"/>
      <c r="G3" s="212"/>
      <c r="H3" s="212"/>
      <c r="I3" s="212"/>
      <c r="J3" s="201"/>
      <c r="K3" s="212" t="s">
        <v>97</v>
      </c>
      <c r="L3" s="212"/>
      <c r="M3" s="212"/>
      <c r="N3" s="212"/>
      <c r="O3" s="212"/>
      <c r="P3" s="212"/>
      <c r="Q3" s="212"/>
      <c r="R3" s="212"/>
      <c r="S3" s="212"/>
      <c r="T3" s="212"/>
    </row>
    <row r="4" spans="1:20" ht="6.75" customHeight="1">
      <c r="A4" s="153"/>
      <c r="B4" s="153"/>
      <c r="C4" s="153"/>
      <c r="D4" s="153"/>
      <c r="E4" s="153"/>
      <c r="F4" s="153"/>
      <c r="G4" s="153"/>
      <c r="H4" s="153"/>
      <c r="I4" s="153"/>
      <c r="J4" s="153"/>
      <c r="K4" s="152"/>
      <c r="L4" s="152"/>
      <c r="M4" s="152"/>
      <c r="N4" s="152"/>
      <c r="O4" s="152"/>
      <c r="P4" s="152"/>
      <c r="Q4" s="152"/>
      <c r="R4" s="152"/>
      <c r="S4" s="152"/>
      <c r="T4" s="152"/>
    </row>
    <row r="5" spans="1:20" ht="15">
      <c r="A5" s="213" t="s">
        <v>27</v>
      </c>
      <c r="B5" s="213"/>
      <c r="C5" s="213"/>
      <c r="D5" s="213"/>
      <c r="E5" s="213"/>
      <c r="F5" s="213"/>
      <c r="G5" s="213"/>
      <c r="H5" s="213"/>
      <c r="I5" s="213"/>
      <c r="J5" s="153"/>
      <c r="K5" s="213" t="s">
        <v>15</v>
      </c>
      <c r="L5" s="213"/>
      <c r="M5" s="213"/>
      <c r="N5" s="213"/>
      <c r="O5" s="213"/>
      <c r="P5" s="213"/>
      <c r="Q5" s="213"/>
      <c r="R5" s="213"/>
      <c r="S5" s="213"/>
      <c r="T5" s="213"/>
    </row>
    <row r="6" spans="1:20" ht="6.75" customHeight="1" thickBot="1">
      <c r="A6" s="213"/>
      <c r="B6" s="213"/>
      <c r="C6" s="213"/>
      <c r="D6" s="213"/>
      <c r="E6" s="213"/>
      <c r="F6" s="213"/>
      <c r="G6" s="213"/>
      <c r="H6" s="213"/>
      <c r="I6" s="213"/>
      <c r="J6" s="153"/>
      <c r="L6" s="213"/>
      <c r="M6" s="213"/>
      <c r="N6" s="213"/>
      <c r="O6" s="213"/>
      <c r="P6" s="213"/>
      <c r="Q6" s="213"/>
      <c r="R6" s="213"/>
      <c r="S6" s="213"/>
      <c r="T6" s="213"/>
    </row>
    <row r="7" spans="1:20" ht="15">
      <c r="A7" s="158"/>
      <c r="B7" s="209" t="s">
        <v>34</v>
      </c>
      <c r="C7" s="210"/>
      <c r="D7" s="211"/>
      <c r="E7" s="209" t="s">
        <v>35</v>
      </c>
      <c r="F7" s="210"/>
      <c r="G7" s="211"/>
      <c r="H7" s="157"/>
      <c r="I7" s="158"/>
      <c r="J7" s="152"/>
      <c r="K7" s="156"/>
      <c r="L7" s="209" t="s">
        <v>34</v>
      </c>
      <c r="M7" s="210"/>
      <c r="N7" s="210"/>
      <c r="O7" s="211"/>
      <c r="P7" s="209" t="s">
        <v>35</v>
      </c>
      <c r="Q7" s="210"/>
      <c r="R7" s="211"/>
      <c r="S7" s="157"/>
      <c r="T7" s="158"/>
    </row>
    <row r="8" spans="1:20" ht="60.75" customHeight="1">
      <c r="A8" s="85"/>
      <c r="B8" s="82" t="s">
        <v>47</v>
      </c>
      <c r="C8" s="82" t="s">
        <v>63</v>
      </c>
      <c r="D8" s="83" t="s">
        <v>37</v>
      </c>
      <c r="E8" s="82" t="s">
        <v>48</v>
      </c>
      <c r="F8" s="82" t="s">
        <v>64</v>
      </c>
      <c r="G8" s="83" t="s">
        <v>38</v>
      </c>
      <c r="H8" s="82" t="s">
        <v>33</v>
      </c>
      <c r="I8" s="84" t="s">
        <v>14</v>
      </c>
      <c r="J8" s="81"/>
      <c r="K8" s="85"/>
      <c r="L8" s="89" t="s">
        <v>28</v>
      </c>
      <c r="M8" s="82" t="s">
        <v>29</v>
      </c>
      <c r="N8" s="82" t="s">
        <v>30</v>
      </c>
      <c r="O8" s="83" t="s">
        <v>37</v>
      </c>
      <c r="P8" s="82" t="s">
        <v>36</v>
      </c>
      <c r="Q8" s="82" t="s">
        <v>31</v>
      </c>
      <c r="R8" s="83" t="s">
        <v>38</v>
      </c>
      <c r="S8" s="82" t="s">
        <v>33</v>
      </c>
      <c r="T8" s="84" t="s">
        <v>14</v>
      </c>
    </row>
    <row r="9" spans="1:20" ht="15">
      <c r="A9" s="161" t="s">
        <v>3</v>
      </c>
      <c r="B9" s="162"/>
      <c r="C9" s="162"/>
      <c r="D9" s="163"/>
      <c r="E9" s="164"/>
      <c r="F9" s="164"/>
      <c r="G9" s="163"/>
      <c r="H9" s="164"/>
      <c r="I9" s="165"/>
      <c r="J9" s="36"/>
      <c r="K9" s="166" t="s">
        <v>3</v>
      </c>
      <c r="L9" s="167"/>
      <c r="M9" s="162"/>
      <c r="N9" s="164"/>
      <c r="O9" s="168"/>
      <c r="P9" s="164"/>
      <c r="Q9" s="164"/>
      <c r="R9" s="163"/>
      <c r="S9" s="164"/>
      <c r="T9" s="165"/>
    </row>
    <row r="10" spans="1:20" ht="15">
      <c r="A10" s="30" t="s">
        <v>4</v>
      </c>
      <c r="B10" s="18">
        <v>210</v>
      </c>
      <c r="C10" s="18">
        <v>52</v>
      </c>
      <c r="D10" s="66">
        <f>SUM(B10:C10)</f>
        <v>262</v>
      </c>
      <c r="E10" s="18">
        <v>511</v>
      </c>
      <c r="F10" s="18">
        <v>49</v>
      </c>
      <c r="G10" s="66">
        <f>SUM(E10:F10)</f>
        <v>560</v>
      </c>
      <c r="H10" s="18">
        <v>18</v>
      </c>
      <c r="I10" s="66">
        <f>SUM(G10,D10,H10)</f>
        <v>840</v>
      </c>
      <c r="J10" s="79"/>
      <c r="K10" s="170" t="s">
        <v>4</v>
      </c>
      <c r="L10" s="17">
        <v>172</v>
      </c>
      <c r="M10" s="18">
        <v>112</v>
      </c>
      <c r="N10" s="18">
        <v>215</v>
      </c>
      <c r="O10" s="66">
        <f>SUM(L10:N10)</f>
        <v>499</v>
      </c>
      <c r="P10" s="18">
        <v>238</v>
      </c>
      <c r="Q10" s="18">
        <v>71</v>
      </c>
      <c r="R10" s="66">
        <f>SUM(P10:Q10)</f>
        <v>309</v>
      </c>
      <c r="S10" s="18">
        <v>32</v>
      </c>
      <c r="T10" s="66">
        <f>SUM(R10,O10,S10)</f>
        <v>840</v>
      </c>
    </row>
    <row r="11" spans="1:20" ht="15">
      <c r="A11" s="30" t="s">
        <v>5</v>
      </c>
      <c r="B11" s="18">
        <v>341</v>
      </c>
      <c r="C11" s="18">
        <v>112</v>
      </c>
      <c r="D11" s="66">
        <f>SUM(B11:C11)</f>
        <v>453</v>
      </c>
      <c r="E11" s="18">
        <v>689</v>
      </c>
      <c r="F11" s="18">
        <v>94</v>
      </c>
      <c r="G11" s="66">
        <f>SUM(E11:F11)</f>
        <v>783</v>
      </c>
      <c r="H11" s="18">
        <v>65</v>
      </c>
      <c r="I11" s="66">
        <f>SUM(G11,D11,H11)</f>
        <v>1301</v>
      </c>
      <c r="J11" s="79"/>
      <c r="K11" s="170" t="s">
        <v>5</v>
      </c>
      <c r="L11" s="17">
        <v>302</v>
      </c>
      <c r="M11" s="18">
        <v>205</v>
      </c>
      <c r="N11" s="18">
        <v>303</v>
      </c>
      <c r="O11" s="66">
        <f>SUM(L11:N11)</f>
        <v>810</v>
      </c>
      <c r="P11" s="18">
        <v>334</v>
      </c>
      <c r="Q11" s="18">
        <v>92</v>
      </c>
      <c r="R11" s="66">
        <f>SUM(P11:Q11)</f>
        <v>426</v>
      </c>
      <c r="S11" s="18">
        <v>65</v>
      </c>
      <c r="T11" s="66">
        <f>SUM(R11,O11,S11)</f>
        <v>1301</v>
      </c>
    </row>
    <row r="12" spans="1:20" ht="15">
      <c r="A12" s="30" t="s">
        <v>6</v>
      </c>
      <c r="B12" s="18">
        <v>9</v>
      </c>
      <c r="C12" s="18">
        <v>10</v>
      </c>
      <c r="D12" s="66">
        <f>SUM(B12:C12)</f>
        <v>19</v>
      </c>
      <c r="E12" s="18">
        <v>185</v>
      </c>
      <c r="F12" s="18">
        <v>12</v>
      </c>
      <c r="G12" s="66">
        <f>SUM(E12:F12)</f>
        <v>197</v>
      </c>
      <c r="H12" s="18">
        <v>0</v>
      </c>
      <c r="I12" s="66">
        <f>SUM(G12,D12,H12)</f>
        <v>216</v>
      </c>
      <c r="J12" s="79"/>
      <c r="K12" s="170" t="s">
        <v>6</v>
      </c>
      <c r="L12" s="17">
        <v>15</v>
      </c>
      <c r="M12" s="18">
        <v>20</v>
      </c>
      <c r="N12" s="18">
        <v>51</v>
      </c>
      <c r="O12" s="66">
        <f>SUM(L12:N12)</f>
        <v>86</v>
      </c>
      <c r="P12" s="18">
        <v>79</v>
      </c>
      <c r="Q12" s="18">
        <v>25</v>
      </c>
      <c r="R12" s="66">
        <f>SUM(P12:Q12)</f>
        <v>104</v>
      </c>
      <c r="S12" s="18">
        <v>26</v>
      </c>
      <c r="T12" s="66">
        <f>SUM(R12,O12,S12)</f>
        <v>216</v>
      </c>
    </row>
    <row r="13" spans="1:20" ht="15">
      <c r="A13" s="30" t="s">
        <v>7</v>
      </c>
      <c r="B13" s="18">
        <v>145</v>
      </c>
      <c r="C13" s="18">
        <v>67</v>
      </c>
      <c r="D13" s="66">
        <f>SUM(B13:C13)</f>
        <v>212</v>
      </c>
      <c r="E13" s="18">
        <v>265</v>
      </c>
      <c r="F13" s="18">
        <v>41</v>
      </c>
      <c r="G13" s="66">
        <f>SUM(E13:F13)</f>
        <v>306</v>
      </c>
      <c r="H13" s="18">
        <v>13</v>
      </c>
      <c r="I13" s="66">
        <f>SUM(G13,D13,H13)</f>
        <v>531</v>
      </c>
      <c r="J13" s="79"/>
      <c r="K13" s="170" t="s">
        <v>7</v>
      </c>
      <c r="L13" s="17">
        <v>170</v>
      </c>
      <c r="M13" s="18">
        <v>71</v>
      </c>
      <c r="N13" s="18">
        <v>121</v>
      </c>
      <c r="O13" s="66">
        <f>SUM(L13:N13)</f>
        <v>362</v>
      </c>
      <c r="P13" s="18">
        <v>133</v>
      </c>
      <c r="Q13" s="18">
        <v>28</v>
      </c>
      <c r="R13" s="66">
        <f>SUM(P13:Q13)</f>
        <v>161</v>
      </c>
      <c r="S13" s="18">
        <v>8</v>
      </c>
      <c r="T13" s="66">
        <f>SUM(R13,O13,S13)</f>
        <v>531</v>
      </c>
    </row>
    <row r="14" spans="1:20" ht="15">
      <c r="A14" s="172" t="s">
        <v>0</v>
      </c>
      <c r="B14" s="22">
        <v>705</v>
      </c>
      <c r="C14" s="22">
        <v>241</v>
      </c>
      <c r="D14" s="22">
        <f>SUM(B14:C14)</f>
        <v>946</v>
      </c>
      <c r="E14" s="22">
        <v>1650</v>
      </c>
      <c r="F14" s="22">
        <v>196</v>
      </c>
      <c r="G14" s="22">
        <f>SUM(E14:F14)</f>
        <v>1846</v>
      </c>
      <c r="H14" s="22">
        <v>96</v>
      </c>
      <c r="I14" s="22">
        <f>SUM(G14,D14,H14)</f>
        <v>2888</v>
      </c>
      <c r="J14" s="80"/>
      <c r="K14" s="173" t="s">
        <v>0</v>
      </c>
      <c r="L14" s="21">
        <v>659</v>
      </c>
      <c r="M14" s="22">
        <v>408</v>
      </c>
      <c r="N14" s="22">
        <v>690</v>
      </c>
      <c r="O14" s="22">
        <f>SUM(L14:N14)</f>
        <v>1757</v>
      </c>
      <c r="P14" s="22">
        <v>784</v>
      </c>
      <c r="Q14" s="22">
        <v>216</v>
      </c>
      <c r="R14" s="22">
        <f>SUM(P14:Q14)</f>
        <v>1000</v>
      </c>
      <c r="S14" s="22">
        <v>131</v>
      </c>
      <c r="T14" s="22">
        <f>SUM(R14,O14,S14)</f>
        <v>2888</v>
      </c>
    </row>
    <row r="15" spans="1:20" ht="15">
      <c r="A15" s="151" t="s">
        <v>8</v>
      </c>
      <c r="B15" s="18"/>
      <c r="C15" s="18"/>
      <c r="D15" s="66"/>
      <c r="E15" s="18"/>
      <c r="F15" s="18"/>
      <c r="G15" s="66"/>
      <c r="H15" s="18"/>
      <c r="I15" s="66"/>
      <c r="J15" s="80"/>
      <c r="K15" s="174" t="s">
        <v>8</v>
      </c>
      <c r="L15" s="17"/>
      <c r="M15" s="18"/>
      <c r="N15" s="18"/>
      <c r="O15" s="66"/>
      <c r="P15" s="18"/>
      <c r="Q15" s="18"/>
      <c r="R15" s="66"/>
      <c r="S15" s="18"/>
      <c r="T15" s="66"/>
    </row>
    <row r="16" spans="1:20" ht="15">
      <c r="A16" s="30" t="s">
        <v>4</v>
      </c>
      <c r="B16" s="18">
        <v>41</v>
      </c>
      <c r="C16" s="18">
        <v>10</v>
      </c>
      <c r="D16" s="66">
        <f>SUM(B16:C16)</f>
        <v>51</v>
      </c>
      <c r="E16" s="18">
        <v>96</v>
      </c>
      <c r="F16" s="18">
        <v>16</v>
      </c>
      <c r="G16" s="66">
        <f>SUM(E16:F16)</f>
        <v>112</v>
      </c>
      <c r="H16" s="18">
        <v>2</v>
      </c>
      <c r="I16" s="66">
        <f>SUM(G16,D16,H16)</f>
        <v>165</v>
      </c>
      <c r="J16" s="79"/>
      <c r="K16" s="170" t="s">
        <v>4</v>
      </c>
      <c r="L16" s="17">
        <v>18</v>
      </c>
      <c r="M16" s="18">
        <v>23</v>
      </c>
      <c r="N16" s="18">
        <v>38</v>
      </c>
      <c r="O16" s="66">
        <f>SUM(L16:N16)</f>
        <v>79</v>
      </c>
      <c r="P16" s="18">
        <v>52</v>
      </c>
      <c r="Q16" s="18">
        <v>26</v>
      </c>
      <c r="R16" s="66">
        <f>SUM(P16:Q16)</f>
        <v>78</v>
      </c>
      <c r="S16" s="18">
        <v>8</v>
      </c>
      <c r="T16" s="66">
        <f>SUM(R16,O16,S16)</f>
        <v>165</v>
      </c>
    </row>
    <row r="17" spans="1:20" ht="15">
      <c r="A17" s="30" t="s">
        <v>5</v>
      </c>
      <c r="B17" s="18">
        <v>44</v>
      </c>
      <c r="C17" s="18">
        <v>19</v>
      </c>
      <c r="D17" s="66">
        <f>SUM(B17:C17)</f>
        <v>63</v>
      </c>
      <c r="E17" s="18">
        <v>143</v>
      </c>
      <c r="F17" s="18">
        <v>34</v>
      </c>
      <c r="G17" s="66">
        <f>SUM(E17:F17)</f>
        <v>177</v>
      </c>
      <c r="H17" s="18">
        <v>0</v>
      </c>
      <c r="I17" s="66">
        <f>SUM(G17,D17,H17)</f>
        <v>240</v>
      </c>
      <c r="J17" s="79"/>
      <c r="K17" s="170" t="s">
        <v>5</v>
      </c>
      <c r="L17" s="17">
        <v>20</v>
      </c>
      <c r="M17" s="18">
        <v>29</v>
      </c>
      <c r="N17" s="18">
        <v>76</v>
      </c>
      <c r="O17" s="66">
        <f>SUM(L17:N17)</f>
        <v>125</v>
      </c>
      <c r="P17" s="18">
        <v>77</v>
      </c>
      <c r="Q17" s="18">
        <v>32</v>
      </c>
      <c r="R17" s="66">
        <f>SUM(P17:Q17)</f>
        <v>109</v>
      </c>
      <c r="S17" s="18">
        <v>6</v>
      </c>
      <c r="T17" s="66">
        <f>SUM(R17,O17,S17)</f>
        <v>240</v>
      </c>
    </row>
    <row r="18" spans="1:20" ht="15">
      <c r="A18" s="30" t="s">
        <v>6</v>
      </c>
      <c r="B18" s="18">
        <v>0</v>
      </c>
      <c r="C18" s="18">
        <v>0</v>
      </c>
      <c r="D18" s="66">
        <f>SUM(B18:C18)</f>
        <v>0</v>
      </c>
      <c r="E18" s="18">
        <v>0</v>
      </c>
      <c r="F18" s="18">
        <v>0</v>
      </c>
      <c r="G18" s="66">
        <f>SUM(E18:F18)</f>
        <v>0</v>
      </c>
      <c r="H18" s="18">
        <v>0</v>
      </c>
      <c r="I18" s="66">
        <f>SUM(G18,D18,H18)</f>
        <v>0</v>
      </c>
      <c r="J18" s="79"/>
      <c r="K18" s="170" t="s">
        <v>6</v>
      </c>
      <c r="L18" s="17">
        <v>0</v>
      </c>
      <c r="M18" s="18">
        <v>0</v>
      </c>
      <c r="N18" s="18">
        <v>0</v>
      </c>
      <c r="O18" s="66">
        <f>SUM(L18:N18)</f>
        <v>0</v>
      </c>
      <c r="P18" s="18">
        <v>0</v>
      </c>
      <c r="Q18" s="18">
        <v>0</v>
      </c>
      <c r="R18" s="66">
        <f>SUM(P18:Q18)</f>
        <v>0</v>
      </c>
      <c r="S18" s="18">
        <v>0</v>
      </c>
      <c r="T18" s="66">
        <f>SUM(R18,O18,S18)</f>
        <v>0</v>
      </c>
    </row>
    <row r="19" spans="1:20" ht="15">
      <c r="A19" s="30" t="s">
        <v>7</v>
      </c>
      <c r="B19" s="18">
        <v>0</v>
      </c>
      <c r="C19" s="18">
        <v>0</v>
      </c>
      <c r="D19" s="66">
        <f>SUM(B19:C19)</f>
        <v>0</v>
      </c>
      <c r="E19" s="18">
        <v>0</v>
      </c>
      <c r="F19" s="18">
        <v>0</v>
      </c>
      <c r="G19" s="66">
        <f>SUM(E19:F19)</f>
        <v>0</v>
      </c>
      <c r="H19" s="18">
        <v>0</v>
      </c>
      <c r="I19" s="66">
        <f>SUM(G19,D19,H19)</f>
        <v>0</v>
      </c>
      <c r="J19" s="79"/>
      <c r="K19" s="170" t="s">
        <v>7</v>
      </c>
      <c r="L19" s="17">
        <v>0</v>
      </c>
      <c r="M19" s="18">
        <v>0</v>
      </c>
      <c r="N19" s="18">
        <v>0</v>
      </c>
      <c r="O19" s="66">
        <f>SUM(L19:N19)</f>
        <v>0</v>
      </c>
      <c r="P19" s="18">
        <v>0</v>
      </c>
      <c r="Q19" s="18">
        <v>0</v>
      </c>
      <c r="R19" s="66">
        <f>SUM(P19:Q19)</f>
        <v>0</v>
      </c>
      <c r="S19" s="18">
        <v>0</v>
      </c>
      <c r="T19" s="66">
        <f>SUM(R19,O19,S19)</f>
        <v>0</v>
      </c>
    </row>
    <row r="20" spans="1:20" ht="15">
      <c r="A20" s="172" t="s">
        <v>0</v>
      </c>
      <c r="B20" s="22">
        <v>85</v>
      </c>
      <c r="C20" s="22">
        <v>29</v>
      </c>
      <c r="D20" s="22">
        <f>SUM(B20:C20)</f>
        <v>114</v>
      </c>
      <c r="E20" s="22">
        <v>239</v>
      </c>
      <c r="F20" s="22">
        <v>50</v>
      </c>
      <c r="G20" s="22">
        <f>SUM(E20:F20)</f>
        <v>289</v>
      </c>
      <c r="H20" s="22">
        <v>2</v>
      </c>
      <c r="I20" s="22">
        <f>SUM(G20,D20,H20)</f>
        <v>405</v>
      </c>
      <c r="J20" s="79"/>
      <c r="K20" s="173" t="s">
        <v>0</v>
      </c>
      <c r="L20" s="21">
        <v>38</v>
      </c>
      <c r="M20" s="22">
        <v>52</v>
      </c>
      <c r="N20" s="22">
        <v>114</v>
      </c>
      <c r="O20" s="22">
        <f>SUM(L20:N20)</f>
        <v>204</v>
      </c>
      <c r="P20" s="22">
        <v>129</v>
      </c>
      <c r="Q20" s="22">
        <v>58</v>
      </c>
      <c r="R20" s="22">
        <f>SUM(P20:Q20)</f>
        <v>187</v>
      </c>
      <c r="S20" s="22">
        <v>14</v>
      </c>
      <c r="T20" s="22">
        <f>SUM(R20,O20,S20)</f>
        <v>405</v>
      </c>
    </row>
    <row r="21" spans="1:20" ht="15">
      <c r="A21" s="151" t="s">
        <v>9</v>
      </c>
      <c r="B21" s="18"/>
      <c r="C21" s="18"/>
      <c r="D21" s="66"/>
      <c r="E21" s="18"/>
      <c r="F21" s="18"/>
      <c r="G21" s="66"/>
      <c r="H21" s="18"/>
      <c r="I21" s="66"/>
      <c r="J21" s="80"/>
      <c r="K21" s="174" t="s">
        <v>9</v>
      </c>
      <c r="L21" s="17"/>
      <c r="M21" s="18"/>
      <c r="N21" s="18"/>
      <c r="O21" s="66"/>
      <c r="P21" s="18"/>
      <c r="Q21" s="18"/>
      <c r="R21" s="66"/>
      <c r="S21" s="18"/>
      <c r="T21" s="66"/>
    </row>
    <row r="22" spans="1:20" ht="15">
      <c r="A22" s="30" t="s">
        <v>4</v>
      </c>
      <c r="B22" s="18">
        <v>93</v>
      </c>
      <c r="C22" s="18">
        <v>39</v>
      </c>
      <c r="D22" s="66">
        <f>SUM(B22:C22)</f>
        <v>132</v>
      </c>
      <c r="E22" s="18">
        <v>37</v>
      </c>
      <c r="F22" s="18">
        <v>36</v>
      </c>
      <c r="G22" s="66">
        <f>SUM(E22:F22)</f>
        <v>73</v>
      </c>
      <c r="H22" s="18">
        <v>1</v>
      </c>
      <c r="I22" s="66">
        <f>SUM(G22,D22,H22)</f>
        <v>206</v>
      </c>
      <c r="J22" s="79"/>
      <c r="K22" s="170" t="s">
        <v>4</v>
      </c>
      <c r="L22" s="17">
        <v>40</v>
      </c>
      <c r="M22" s="18">
        <v>35</v>
      </c>
      <c r="N22" s="18">
        <v>52</v>
      </c>
      <c r="O22" s="66">
        <f>SUM(L22:N22)</f>
        <v>127</v>
      </c>
      <c r="P22" s="18">
        <v>52</v>
      </c>
      <c r="Q22" s="18">
        <v>17</v>
      </c>
      <c r="R22" s="66">
        <f>SUM(P22:Q22)</f>
        <v>69</v>
      </c>
      <c r="S22" s="18">
        <v>10</v>
      </c>
      <c r="T22" s="66">
        <f>SUM(R22,O22,S22)</f>
        <v>206</v>
      </c>
    </row>
    <row r="23" spans="1:20" ht="15">
      <c r="A23" s="30" t="s">
        <v>5</v>
      </c>
      <c r="B23" s="18">
        <v>129</v>
      </c>
      <c r="C23" s="18">
        <v>10</v>
      </c>
      <c r="D23" s="66">
        <f>SUM(B23:C23)</f>
        <v>139</v>
      </c>
      <c r="E23" s="18">
        <v>3</v>
      </c>
      <c r="F23" s="18">
        <v>8</v>
      </c>
      <c r="G23" s="66">
        <f>SUM(E23:F23)</f>
        <v>11</v>
      </c>
      <c r="H23" s="18">
        <v>56</v>
      </c>
      <c r="I23" s="66">
        <f>SUM(G23,D23,H23)</f>
        <v>206</v>
      </c>
      <c r="J23" s="79"/>
      <c r="K23" s="170" t="s">
        <v>5</v>
      </c>
      <c r="L23" s="17">
        <v>79</v>
      </c>
      <c r="M23" s="18">
        <v>18</v>
      </c>
      <c r="N23" s="18">
        <v>21</v>
      </c>
      <c r="O23" s="66">
        <f>SUM(L23:N23)</f>
        <v>118</v>
      </c>
      <c r="P23" s="18">
        <v>19</v>
      </c>
      <c r="Q23" s="18">
        <v>11</v>
      </c>
      <c r="R23" s="66">
        <f>SUM(P23:Q23)</f>
        <v>30</v>
      </c>
      <c r="S23" s="18">
        <v>58</v>
      </c>
      <c r="T23" s="66">
        <f>SUM(R23,O23,S23)</f>
        <v>206</v>
      </c>
    </row>
    <row r="24" spans="1:20" ht="15">
      <c r="A24" s="30" t="s">
        <v>7</v>
      </c>
      <c r="B24" s="18">
        <v>117</v>
      </c>
      <c r="C24" s="18">
        <v>37</v>
      </c>
      <c r="D24" s="66">
        <f>SUM(B24:C24)</f>
        <v>154</v>
      </c>
      <c r="E24" s="18">
        <v>4</v>
      </c>
      <c r="F24" s="18">
        <v>12</v>
      </c>
      <c r="G24" s="66">
        <f>SUM(E24:F24)</f>
        <v>16</v>
      </c>
      <c r="H24" s="18">
        <v>1</v>
      </c>
      <c r="I24" s="66">
        <f>SUM(G24,D24,H24)</f>
        <v>171</v>
      </c>
      <c r="J24" s="79"/>
      <c r="K24" s="170" t="s">
        <v>7</v>
      </c>
      <c r="L24" s="17">
        <v>51</v>
      </c>
      <c r="M24" s="18">
        <v>39</v>
      </c>
      <c r="N24" s="18">
        <v>31</v>
      </c>
      <c r="O24" s="66">
        <f>SUM(L24:N24)</f>
        <v>121</v>
      </c>
      <c r="P24" s="18">
        <v>35</v>
      </c>
      <c r="Q24" s="18">
        <v>6</v>
      </c>
      <c r="R24" s="66">
        <f>SUM(P24:Q24)</f>
        <v>41</v>
      </c>
      <c r="S24" s="18">
        <v>9</v>
      </c>
      <c r="T24" s="66">
        <f>SUM(R24,O24,S24)</f>
        <v>171</v>
      </c>
    </row>
    <row r="25" spans="1:20" ht="15">
      <c r="A25" s="172" t="s">
        <v>0</v>
      </c>
      <c r="B25" s="22">
        <v>339</v>
      </c>
      <c r="C25" s="22">
        <v>86</v>
      </c>
      <c r="D25" s="22">
        <f>SUM(B25:C25)</f>
        <v>425</v>
      </c>
      <c r="E25" s="22">
        <v>44</v>
      </c>
      <c r="F25" s="22">
        <v>56</v>
      </c>
      <c r="G25" s="22">
        <f>SUM(E25:F25)</f>
        <v>100</v>
      </c>
      <c r="H25" s="22">
        <v>58</v>
      </c>
      <c r="I25" s="22">
        <f>SUM(G25,D25,H25)</f>
        <v>583</v>
      </c>
      <c r="J25" s="79"/>
      <c r="K25" s="173" t="s">
        <v>0</v>
      </c>
      <c r="L25" s="21">
        <v>170</v>
      </c>
      <c r="M25" s="22">
        <v>92</v>
      </c>
      <c r="N25" s="22">
        <v>104</v>
      </c>
      <c r="O25" s="22">
        <f>SUM(L25:N25)</f>
        <v>366</v>
      </c>
      <c r="P25" s="22">
        <v>106</v>
      </c>
      <c r="Q25" s="22">
        <v>34</v>
      </c>
      <c r="R25" s="22">
        <f>SUM(P25:Q25)</f>
        <v>140</v>
      </c>
      <c r="S25" s="22">
        <v>77</v>
      </c>
      <c r="T25" s="22">
        <f>SUM(R25,O25,S25)</f>
        <v>583</v>
      </c>
    </row>
    <row r="26" spans="1:20" ht="15">
      <c r="A26" s="151" t="s">
        <v>10</v>
      </c>
      <c r="B26" s="18"/>
      <c r="C26" s="18"/>
      <c r="D26" s="66"/>
      <c r="E26" s="18"/>
      <c r="F26" s="18"/>
      <c r="G26" s="66"/>
      <c r="H26" s="18"/>
      <c r="I26" s="66"/>
      <c r="J26" s="80"/>
      <c r="K26" s="174" t="s">
        <v>10</v>
      </c>
      <c r="L26" s="17"/>
      <c r="M26" s="18"/>
      <c r="N26" s="18"/>
      <c r="O26" s="66"/>
      <c r="P26" s="18"/>
      <c r="Q26" s="18"/>
      <c r="R26" s="66"/>
      <c r="S26" s="18"/>
      <c r="T26" s="66"/>
    </row>
    <row r="27" spans="1:20" ht="15">
      <c r="A27" s="30" t="s">
        <v>4</v>
      </c>
      <c r="B27" s="18">
        <v>112</v>
      </c>
      <c r="C27" s="18">
        <v>30</v>
      </c>
      <c r="D27" s="66">
        <f>SUM(B27:C27)</f>
        <v>142</v>
      </c>
      <c r="E27" s="18">
        <v>453</v>
      </c>
      <c r="F27" s="18">
        <v>38</v>
      </c>
      <c r="G27" s="66">
        <f>SUM(E27:F27)</f>
        <v>491</v>
      </c>
      <c r="H27" s="18">
        <v>6</v>
      </c>
      <c r="I27" s="66">
        <f>SUM(G27,D27,H27)</f>
        <v>639</v>
      </c>
      <c r="J27" s="79"/>
      <c r="K27" s="170" t="s">
        <v>4</v>
      </c>
      <c r="L27" s="17">
        <v>51</v>
      </c>
      <c r="M27" s="18">
        <v>70</v>
      </c>
      <c r="N27" s="18">
        <v>181</v>
      </c>
      <c r="O27" s="66">
        <f>SUM(L27:N27)</f>
        <v>302</v>
      </c>
      <c r="P27" s="18">
        <v>229</v>
      </c>
      <c r="Q27" s="18">
        <v>73</v>
      </c>
      <c r="R27" s="66">
        <f>SUM(P27:Q27)</f>
        <v>302</v>
      </c>
      <c r="S27" s="18">
        <v>35</v>
      </c>
      <c r="T27" s="66">
        <f>SUM(R27,O27,S27)</f>
        <v>639</v>
      </c>
    </row>
    <row r="28" spans="1:20" ht="15">
      <c r="A28" s="30" t="s">
        <v>5</v>
      </c>
      <c r="B28" s="18">
        <v>164</v>
      </c>
      <c r="C28" s="18">
        <v>51</v>
      </c>
      <c r="D28" s="66">
        <f>SUM(B28:C28)</f>
        <v>215</v>
      </c>
      <c r="E28" s="18">
        <v>713</v>
      </c>
      <c r="F28" s="18">
        <v>58</v>
      </c>
      <c r="G28" s="66">
        <f>SUM(E28:F28)</f>
        <v>771</v>
      </c>
      <c r="H28" s="18">
        <v>28</v>
      </c>
      <c r="I28" s="66">
        <f>SUM(G28,D28,H28)</f>
        <v>1014</v>
      </c>
      <c r="J28" s="79"/>
      <c r="K28" s="170" t="s">
        <v>5</v>
      </c>
      <c r="L28" s="17">
        <v>114</v>
      </c>
      <c r="M28" s="18">
        <v>116</v>
      </c>
      <c r="N28" s="18">
        <v>281</v>
      </c>
      <c r="O28" s="66">
        <f>SUM(L28:N28)</f>
        <v>511</v>
      </c>
      <c r="P28" s="18">
        <v>347</v>
      </c>
      <c r="Q28" s="18">
        <v>101</v>
      </c>
      <c r="R28" s="66">
        <f>SUM(P28:Q28)</f>
        <v>448</v>
      </c>
      <c r="S28" s="18">
        <v>55</v>
      </c>
      <c r="T28" s="66">
        <f>SUM(R28,O28,S28)</f>
        <v>1014</v>
      </c>
    </row>
    <row r="29" spans="1:20" ht="15">
      <c r="A29" s="30" t="s">
        <v>6</v>
      </c>
      <c r="B29" s="18">
        <v>0</v>
      </c>
      <c r="C29" s="18">
        <v>0</v>
      </c>
      <c r="D29" s="66">
        <f>SUM(B29:C29)</f>
        <v>0</v>
      </c>
      <c r="E29" s="18">
        <v>0</v>
      </c>
      <c r="F29" s="18">
        <v>0</v>
      </c>
      <c r="G29" s="66">
        <f>SUM(E29:F29)</f>
        <v>0</v>
      </c>
      <c r="H29" s="18">
        <v>0</v>
      </c>
      <c r="I29" s="66">
        <f>SUM(G29,D29,H29)</f>
        <v>0</v>
      </c>
      <c r="J29" s="79"/>
      <c r="K29" s="170" t="s">
        <v>6</v>
      </c>
      <c r="L29" s="17">
        <v>0</v>
      </c>
      <c r="M29" s="18">
        <v>0</v>
      </c>
      <c r="N29" s="18">
        <v>0</v>
      </c>
      <c r="O29" s="66">
        <f>SUM(L29:N29)</f>
        <v>0</v>
      </c>
      <c r="P29" s="18">
        <v>0</v>
      </c>
      <c r="Q29" s="18">
        <v>0</v>
      </c>
      <c r="R29" s="66">
        <f>SUM(P29:Q29)</f>
        <v>0</v>
      </c>
      <c r="S29" s="18">
        <v>0</v>
      </c>
      <c r="T29" s="66">
        <f>SUM(R29,O29,S29)</f>
        <v>0</v>
      </c>
    </row>
    <row r="30" spans="1:20" ht="15">
      <c r="A30" s="30" t="s">
        <v>7</v>
      </c>
      <c r="B30" s="18">
        <v>0</v>
      </c>
      <c r="C30" s="18">
        <v>0</v>
      </c>
      <c r="D30" s="66">
        <f>SUM(B30:C30)</f>
        <v>0</v>
      </c>
      <c r="E30" s="18">
        <v>0</v>
      </c>
      <c r="F30" s="18">
        <v>0</v>
      </c>
      <c r="G30" s="66">
        <f>SUM(E30:F30)</f>
        <v>0</v>
      </c>
      <c r="H30" s="18">
        <v>0</v>
      </c>
      <c r="I30" s="66">
        <f>SUM(G30,D30,H30)</f>
        <v>0</v>
      </c>
      <c r="J30" s="79"/>
      <c r="K30" s="170" t="s">
        <v>7</v>
      </c>
      <c r="L30" s="17">
        <v>0</v>
      </c>
      <c r="M30" s="18">
        <v>0</v>
      </c>
      <c r="N30" s="18">
        <v>0</v>
      </c>
      <c r="O30" s="66">
        <f>SUM(L30:N30)</f>
        <v>0</v>
      </c>
      <c r="P30" s="18">
        <v>0</v>
      </c>
      <c r="Q30" s="18">
        <v>0</v>
      </c>
      <c r="R30" s="66">
        <f>SUM(P30:Q30)</f>
        <v>0</v>
      </c>
      <c r="S30" s="18">
        <v>0</v>
      </c>
      <c r="T30" s="66">
        <f>SUM(R30,O30,S30)</f>
        <v>0</v>
      </c>
    </row>
    <row r="31" spans="1:20" ht="15">
      <c r="A31" s="172" t="s">
        <v>0</v>
      </c>
      <c r="B31" s="22">
        <v>276</v>
      </c>
      <c r="C31" s="22">
        <v>81</v>
      </c>
      <c r="D31" s="22">
        <f>SUM(B31:C31)</f>
        <v>357</v>
      </c>
      <c r="E31" s="22">
        <v>1166</v>
      </c>
      <c r="F31" s="22">
        <v>96</v>
      </c>
      <c r="G31" s="22">
        <f>SUM(E31:F31)</f>
        <v>1262</v>
      </c>
      <c r="H31" s="22">
        <v>34</v>
      </c>
      <c r="I31" s="22">
        <f>SUM(G31,D31,H31)</f>
        <v>1653</v>
      </c>
      <c r="J31" s="79"/>
      <c r="K31" s="173" t="s">
        <v>0</v>
      </c>
      <c r="L31" s="21">
        <v>165</v>
      </c>
      <c r="M31" s="22">
        <v>186</v>
      </c>
      <c r="N31" s="22">
        <v>462</v>
      </c>
      <c r="O31" s="22">
        <f>SUM(L31:N31)</f>
        <v>813</v>
      </c>
      <c r="P31" s="22">
        <v>576</v>
      </c>
      <c r="Q31" s="22">
        <v>174</v>
      </c>
      <c r="R31" s="22">
        <f>SUM(P31:Q31)</f>
        <v>750</v>
      </c>
      <c r="S31" s="22">
        <v>90</v>
      </c>
      <c r="T31" s="22">
        <f>SUM(R31,O31,S31)</f>
        <v>1653</v>
      </c>
    </row>
    <row r="32" spans="1:20" ht="15">
      <c r="A32" s="151" t="s">
        <v>11</v>
      </c>
      <c r="B32" s="18"/>
      <c r="C32" s="18"/>
      <c r="D32" s="66"/>
      <c r="E32" s="18"/>
      <c r="F32" s="18"/>
      <c r="G32" s="66"/>
      <c r="H32" s="18"/>
      <c r="I32" s="66"/>
      <c r="J32" s="79"/>
      <c r="K32" s="174" t="s">
        <v>11</v>
      </c>
      <c r="L32" s="17"/>
      <c r="M32" s="18"/>
      <c r="N32" s="18"/>
      <c r="O32" s="66"/>
      <c r="P32" s="18"/>
      <c r="Q32" s="18"/>
      <c r="R32" s="66"/>
      <c r="S32" s="18"/>
      <c r="T32" s="66"/>
    </row>
    <row r="33" spans="1:20" ht="15">
      <c r="A33" s="30" t="s">
        <v>4</v>
      </c>
      <c r="B33" s="18">
        <v>191</v>
      </c>
      <c r="C33" s="18">
        <v>66</v>
      </c>
      <c r="D33" s="66">
        <f>SUM(B33:C33)</f>
        <v>257</v>
      </c>
      <c r="E33" s="18">
        <v>431</v>
      </c>
      <c r="F33" s="18">
        <v>63</v>
      </c>
      <c r="G33" s="66">
        <f>SUM(E33:F33)</f>
        <v>494</v>
      </c>
      <c r="H33" s="18">
        <v>9</v>
      </c>
      <c r="I33" s="66">
        <f>SUM(G33,D33,H33)</f>
        <v>760</v>
      </c>
      <c r="J33" s="80"/>
      <c r="K33" s="170" t="s">
        <v>4</v>
      </c>
      <c r="L33" s="17">
        <v>155</v>
      </c>
      <c r="M33" s="18">
        <v>132</v>
      </c>
      <c r="N33" s="18">
        <v>169</v>
      </c>
      <c r="O33" s="66">
        <f>SUM(L33:N33)</f>
        <v>456</v>
      </c>
      <c r="P33" s="18">
        <v>226</v>
      </c>
      <c r="Q33" s="18">
        <v>64</v>
      </c>
      <c r="R33" s="66">
        <f>SUM(P33:Q33)</f>
        <v>290</v>
      </c>
      <c r="S33" s="18">
        <v>14</v>
      </c>
      <c r="T33" s="66">
        <f>SUM(R33,O33,S33)</f>
        <v>760</v>
      </c>
    </row>
    <row r="34" spans="1:20" ht="15">
      <c r="A34" s="30" t="s">
        <v>5</v>
      </c>
      <c r="B34" s="18">
        <v>222</v>
      </c>
      <c r="C34" s="18">
        <v>62</v>
      </c>
      <c r="D34" s="66">
        <f>SUM(B34:C34)</f>
        <v>284</v>
      </c>
      <c r="E34" s="18">
        <v>766</v>
      </c>
      <c r="F34" s="18">
        <v>80</v>
      </c>
      <c r="G34" s="66">
        <f>SUM(E34:F34)</f>
        <v>846</v>
      </c>
      <c r="H34" s="18">
        <v>18</v>
      </c>
      <c r="I34" s="66">
        <f>SUM(G34,D34,H34)</f>
        <v>1148</v>
      </c>
      <c r="J34" s="79"/>
      <c r="K34" s="170" t="s">
        <v>5</v>
      </c>
      <c r="L34" s="17">
        <v>121</v>
      </c>
      <c r="M34" s="18">
        <v>200</v>
      </c>
      <c r="N34" s="18">
        <v>329</v>
      </c>
      <c r="O34" s="66">
        <f>SUM(L34:N34)</f>
        <v>650</v>
      </c>
      <c r="P34" s="18">
        <v>367</v>
      </c>
      <c r="Q34" s="18">
        <v>93</v>
      </c>
      <c r="R34" s="66">
        <f>SUM(P34:Q34)</f>
        <v>460</v>
      </c>
      <c r="S34" s="18">
        <v>38</v>
      </c>
      <c r="T34" s="66">
        <f>SUM(R34,O34,S34)</f>
        <v>1148</v>
      </c>
    </row>
    <row r="35" spans="1:20" ht="15">
      <c r="A35" s="30" t="s">
        <v>6</v>
      </c>
      <c r="B35" s="18">
        <v>9</v>
      </c>
      <c r="C35" s="18">
        <v>3</v>
      </c>
      <c r="D35" s="66">
        <f>SUM(B35:C35)</f>
        <v>12</v>
      </c>
      <c r="E35" s="18">
        <v>131</v>
      </c>
      <c r="F35" s="18">
        <v>5</v>
      </c>
      <c r="G35" s="66">
        <f>SUM(E35:F35)</f>
        <v>136</v>
      </c>
      <c r="H35" s="18">
        <v>1</v>
      </c>
      <c r="I35" s="66">
        <f>SUM(G35,D35,H35)</f>
        <v>149</v>
      </c>
      <c r="J35" s="79"/>
      <c r="K35" s="170" t="s">
        <v>6</v>
      </c>
      <c r="L35" s="17">
        <v>4</v>
      </c>
      <c r="M35" s="18">
        <v>25</v>
      </c>
      <c r="N35" s="18">
        <v>40</v>
      </c>
      <c r="O35" s="66">
        <f>SUM(L35:N35)</f>
        <v>69</v>
      </c>
      <c r="P35" s="18">
        <v>61</v>
      </c>
      <c r="Q35" s="18">
        <v>19</v>
      </c>
      <c r="R35" s="66">
        <f>SUM(P35:Q35)</f>
        <v>80</v>
      </c>
      <c r="S35" s="18">
        <v>0</v>
      </c>
      <c r="T35" s="66">
        <f>SUM(R35,O35,S35)</f>
        <v>149</v>
      </c>
    </row>
    <row r="36" spans="1:20" ht="15">
      <c r="A36" s="30" t="s">
        <v>7</v>
      </c>
      <c r="B36" s="18">
        <v>99</v>
      </c>
      <c r="C36" s="18">
        <v>17</v>
      </c>
      <c r="D36" s="66">
        <f>SUM(B36:C36)</f>
        <v>116</v>
      </c>
      <c r="E36" s="18">
        <v>136</v>
      </c>
      <c r="F36" s="18">
        <v>14</v>
      </c>
      <c r="G36" s="66">
        <f>SUM(E36:F36)</f>
        <v>150</v>
      </c>
      <c r="H36" s="18">
        <v>2</v>
      </c>
      <c r="I36" s="66">
        <f>SUM(G36,D36,H36)</f>
        <v>268</v>
      </c>
      <c r="J36" s="79"/>
      <c r="K36" s="170" t="s">
        <v>7</v>
      </c>
      <c r="L36" s="17">
        <v>43</v>
      </c>
      <c r="M36" s="18">
        <v>68</v>
      </c>
      <c r="N36" s="18">
        <v>78</v>
      </c>
      <c r="O36" s="66">
        <f>SUM(L36:N36)</f>
        <v>189</v>
      </c>
      <c r="P36" s="18">
        <v>59</v>
      </c>
      <c r="Q36" s="18">
        <v>18</v>
      </c>
      <c r="R36" s="66">
        <f>SUM(P36:Q36)</f>
        <v>77</v>
      </c>
      <c r="S36" s="18">
        <v>2</v>
      </c>
      <c r="T36" s="66">
        <f>SUM(R36,O36,S36)</f>
        <v>268</v>
      </c>
    </row>
    <row r="37" spans="1:20" ht="15">
      <c r="A37" s="172" t="s">
        <v>0</v>
      </c>
      <c r="B37" s="22">
        <v>521</v>
      </c>
      <c r="C37" s="22">
        <v>148</v>
      </c>
      <c r="D37" s="22">
        <f>SUM(B37:C37)</f>
        <v>669</v>
      </c>
      <c r="E37" s="22">
        <v>1464</v>
      </c>
      <c r="F37" s="22">
        <v>162</v>
      </c>
      <c r="G37" s="22">
        <f>SUM(E37:F37)</f>
        <v>1626</v>
      </c>
      <c r="H37" s="22">
        <v>30</v>
      </c>
      <c r="I37" s="22">
        <f>SUM(G37,D37,H37)</f>
        <v>2325</v>
      </c>
      <c r="J37" s="79"/>
      <c r="K37" s="173" t="s">
        <v>0</v>
      </c>
      <c r="L37" s="21">
        <v>323</v>
      </c>
      <c r="M37" s="22">
        <v>425</v>
      </c>
      <c r="N37" s="22">
        <v>616</v>
      </c>
      <c r="O37" s="22">
        <f>SUM(L37:N37)</f>
        <v>1364</v>
      </c>
      <c r="P37" s="22">
        <v>713</v>
      </c>
      <c r="Q37" s="22">
        <v>194</v>
      </c>
      <c r="R37" s="22">
        <f>SUM(P37:Q37)</f>
        <v>907</v>
      </c>
      <c r="S37" s="22">
        <v>54</v>
      </c>
      <c r="T37" s="22">
        <f>SUM(R37,O37,S37)</f>
        <v>2325</v>
      </c>
    </row>
    <row r="38" spans="1:20" ht="15">
      <c r="A38" s="151" t="s">
        <v>12</v>
      </c>
      <c r="B38" s="18"/>
      <c r="C38" s="18"/>
      <c r="D38" s="66"/>
      <c r="E38" s="18"/>
      <c r="F38" s="18"/>
      <c r="G38" s="66"/>
      <c r="H38" s="18"/>
      <c r="I38" s="66"/>
      <c r="J38" s="79"/>
      <c r="K38" s="174" t="s">
        <v>12</v>
      </c>
      <c r="L38" s="17"/>
      <c r="M38" s="18"/>
      <c r="N38" s="18"/>
      <c r="O38" s="66"/>
      <c r="P38" s="18"/>
      <c r="Q38" s="18"/>
      <c r="R38" s="66"/>
      <c r="S38" s="18"/>
      <c r="T38" s="66"/>
    </row>
    <row r="39" spans="1:20" ht="15">
      <c r="A39" s="30" t="s">
        <v>4</v>
      </c>
      <c r="B39" s="18">
        <v>25</v>
      </c>
      <c r="C39" s="18">
        <v>7</v>
      </c>
      <c r="D39" s="66">
        <f>SUM(B39:C39)</f>
        <v>32</v>
      </c>
      <c r="E39" s="18">
        <v>80</v>
      </c>
      <c r="F39" s="18">
        <v>8</v>
      </c>
      <c r="G39" s="66">
        <f>SUM(E39:F39)</f>
        <v>88</v>
      </c>
      <c r="H39" s="18">
        <v>3</v>
      </c>
      <c r="I39" s="66">
        <f>SUM(G39,D39,H39)</f>
        <v>123</v>
      </c>
      <c r="J39" s="80"/>
      <c r="K39" s="170" t="s">
        <v>4</v>
      </c>
      <c r="L39" s="17">
        <v>14</v>
      </c>
      <c r="M39" s="18">
        <v>20</v>
      </c>
      <c r="N39" s="18">
        <v>36</v>
      </c>
      <c r="O39" s="66">
        <f>SUM(L39:N39)</f>
        <v>70</v>
      </c>
      <c r="P39" s="18">
        <v>39</v>
      </c>
      <c r="Q39" s="18">
        <v>8</v>
      </c>
      <c r="R39" s="66">
        <f>SUM(P39:Q39)</f>
        <v>47</v>
      </c>
      <c r="S39" s="18">
        <v>6</v>
      </c>
      <c r="T39" s="66">
        <f>SUM(R39,O39,S39)</f>
        <v>123</v>
      </c>
    </row>
    <row r="40" spans="1:20" ht="15">
      <c r="A40" s="30" t="s">
        <v>5</v>
      </c>
      <c r="B40" s="18">
        <v>121</v>
      </c>
      <c r="C40" s="18">
        <v>43</v>
      </c>
      <c r="D40" s="66">
        <f>SUM(B40:C40)</f>
        <v>164</v>
      </c>
      <c r="E40" s="18">
        <v>451</v>
      </c>
      <c r="F40" s="18">
        <v>46</v>
      </c>
      <c r="G40" s="66">
        <f>SUM(E40:F40)</f>
        <v>497</v>
      </c>
      <c r="H40" s="18">
        <v>20</v>
      </c>
      <c r="I40" s="66">
        <f>SUM(G40,D40,H40)</f>
        <v>681</v>
      </c>
      <c r="J40" s="79"/>
      <c r="K40" s="170" t="s">
        <v>5</v>
      </c>
      <c r="L40" s="17">
        <v>94</v>
      </c>
      <c r="M40" s="18">
        <v>89</v>
      </c>
      <c r="N40" s="18">
        <v>207</v>
      </c>
      <c r="O40" s="66">
        <f>SUM(L40:N40)</f>
        <v>390</v>
      </c>
      <c r="P40" s="18">
        <v>204</v>
      </c>
      <c r="Q40" s="18">
        <v>64</v>
      </c>
      <c r="R40" s="66">
        <f>SUM(P40:Q40)</f>
        <v>268</v>
      </c>
      <c r="S40" s="18">
        <v>23</v>
      </c>
      <c r="T40" s="66">
        <f>SUM(R40,O40,S40)</f>
        <v>681</v>
      </c>
    </row>
    <row r="41" spans="1:20" ht="15">
      <c r="A41" s="30" t="s">
        <v>6</v>
      </c>
      <c r="B41" s="18">
        <v>25</v>
      </c>
      <c r="C41" s="18">
        <v>5</v>
      </c>
      <c r="D41" s="66">
        <f>SUM(B41:C41)</f>
        <v>30</v>
      </c>
      <c r="E41" s="18">
        <v>150</v>
      </c>
      <c r="F41" s="18">
        <v>13</v>
      </c>
      <c r="G41" s="66">
        <f>SUM(E41:F41)</f>
        <v>163</v>
      </c>
      <c r="H41" s="18">
        <v>3</v>
      </c>
      <c r="I41" s="66">
        <f>SUM(G41,D41,H41)</f>
        <v>196</v>
      </c>
      <c r="J41" s="79"/>
      <c r="K41" s="170" t="s">
        <v>6</v>
      </c>
      <c r="L41" s="17">
        <v>18</v>
      </c>
      <c r="M41" s="18">
        <v>28</v>
      </c>
      <c r="N41" s="18">
        <v>59</v>
      </c>
      <c r="O41" s="66">
        <f>SUM(L41:N41)</f>
        <v>105</v>
      </c>
      <c r="P41" s="18">
        <v>73</v>
      </c>
      <c r="Q41" s="18">
        <v>16</v>
      </c>
      <c r="R41" s="66">
        <f>SUM(P41:Q41)</f>
        <v>89</v>
      </c>
      <c r="S41" s="18">
        <v>2</v>
      </c>
      <c r="T41" s="66">
        <f>SUM(R41,O41,S41)</f>
        <v>196</v>
      </c>
    </row>
    <row r="42" spans="1:20" ht="15">
      <c r="A42" s="30" t="s">
        <v>7</v>
      </c>
      <c r="B42" s="18">
        <v>0</v>
      </c>
      <c r="C42" s="18">
        <v>0</v>
      </c>
      <c r="D42" s="66">
        <f>SUM(B42:C42)</f>
        <v>0</v>
      </c>
      <c r="E42" s="18">
        <v>0</v>
      </c>
      <c r="F42" s="18">
        <v>0</v>
      </c>
      <c r="G42" s="66">
        <f>SUM(E42:F42)</f>
        <v>0</v>
      </c>
      <c r="H42" s="18">
        <v>0</v>
      </c>
      <c r="I42" s="66">
        <f>SUM(G42,D42,H42)</f>
        <v>0</v>
      </c>
      <c r="J42" s="79"/>
      <c r="K42" s="170" t="s">
        <v>7</v>
      </c>
      <c r="L42" s="17">
        <v>0</v>
      </c>
      <c r="M42" s="18">
        <v>0</v>
      </c>
      <c r="N42" s="18">
        <v>0</v>
      </c>
      <c r="O42" s="66">
        <f>SUM(L42:N42)</f>
        <v>0</v>
      </c>
      <c r="P42" s="18">
        <v>0</v>
      </c>
      <c r="Q42" s="18">
        <v>0</v>
      </c>
      <c r="R42" s="66">
        <f>SUM(P42:Q42)</f>
        <v>0</v>
      </c>
      <c r="S42" s="18">
        <v>0</v>
      </c>
      <c r="T42" s="66">
        <f>SUM(R42,O42,S42)</f>
        <v>0</v>
      </c>
    </row>
    <row r="43" spans="1:20" ht="15">
      <c r="A43" s="172" t="s">
        <v>0</v>
      </c>
      <c r="B43" s="22">
        <v>171</v>
      </c>
      <c r="C43" s="22">
        <v>55</v>
      </c>
      <c r="D43" s="22">
        <f>SUM(B43:C43)</f>
        <v>226</v>
      </c>
      <c r="E43" s="22">
        <v>681</v>
      </c>
      <c r="F43" s="22">
        <v>67</v>
      </c>
      <c r="G43" s="22">
        <f>SUM(E43:F43)</f>
        <v>748</v>
      </c>
      <c r="H43" s="22">
        <v>26</v>
      </c>
      <c r="I43" s="22">
        <f>SUM(G43,D43,H43)</f>
        <v>1000</v>
      </c>
      <c r="J43" s="79"/>
      <c r="K43" s="173" t="s">
        <v>0</v>
      </c>
      <c r="L43" s="21">
        <v>126</v>
      </c>
      <c r="M43" s="22">
        <v>137</v>
      </c>
      <c r="N43" s="22">
        <v>302</v>
      </c>
      <c r="O43" s="22">
        <f>SUM(L43:N43)</f>
        <v>565</v>
      </c>
      <c r="P43" s="22">
        <v>316</v>
      </c>
      <c r="Q43" s="22">
        <v>88</v>
      </c>
      <c r="R43" s="22">
        <f>SUM(P43:Q43)</f>
        <v>404</v>
      </c>
      <c r="S43" s="22">
        <v>31</v>
      </c>
      <c r="T43" s="22">
        <f>SUM(R43,O43,S43)</f>
        <v>1000</v>
      </c>
    </row>
    <row r="44" spans="1:20" ht="15">
      <c r="A44" s="175" t="s">
        <v>13</v>
      </c>
      <c r="B44" s="26"/>
      <c r="C44" s="26"/>
      <c r="D44" s="67"/>
      <c r="E44" s="26"/>
      <c r="F44" s="26"/>
      <c r="G44" s="67"/>
      <c r="H44" s="26"/>
      <c r="I44" s="67"/>
      <c r="J44" s="79"/>
      <c r="K44" s="166" t="s">
        <v>13</v>
      </c>
      <c r="L44" s="25"/>
      <c r="M44" s="26"/>
      <c r="N44" s="26"/>
      <c r="O44" s="67"/>
      <c r="P44" s="26"/>
      <c r="Q44" s="26"/>
      <c r="R44" s="67"/>
      <c r="S44" s="26"/>
      <c r="T44" s="67"/>
    </row>
    <row r="45" spans="1:20" ht="15">
      <c r="A45" s="30" t="s">
        <v>4</v>
      </c>
      <c r="B45" s="18">
        <f aca="true" t="shared" si="0" ref="B45:I46">SUM(B10,B16,B22,B27,B33,B39)</f>
        <v>672</v>
      </c>
      <c r="C45" s="18">
        <f t="shared" si="0"/>
        <v>204</v>
      </c>
      <c r="D45" s="66">
        <f t="shared" si="0"/>
        <v>876</v>
      </c>
      <c r="E45" s="18">
        <f t="shared" si="0"/>
        <v>1608</v>
      </c>
      <c r="F45" s="18">
        <f t="shared" si="0"/>
        <v>210</v>
      </c>
      <c r="G45" s="66">
        <f t="shared" si="0"/>
        <v>1818</v>
      </c>
      <c r="H45" s="18">
        <f t="shared" si="0"/>
        <v>39</v>
      </c>
      <c r="I45" s="66">
        <f t="shared" si="0"/>
        <v>2733</v>
      </c>
      <c r="J45" s="80"/>
      <c r="K45" s="170" t="s">
        <v>4</v>
      </c>
      <c r="L45" s="17">
        <f aca="true" t="shared" si="1" ref="L45:T45">SUM(L10,L16,L22,L27,L33,L39)</f>
        <v>450</v>
      </c>
      <c r="M45" s="18">
        <f t="shared" si="1"/>
        <v>392</v>
      </c>
      <c r="N45" s="18">
        <f t="shared" si="1"/>
        <v>691</v>
      </c>
      <c r="O45" s="66">
        <f t="shared" si="1"/>
        <v>1533</v>
      </c>
      <c r="P45" s="18">
        <f t="shared" si="1"/>
        <v>836</v>
      </c>
      <c r="Q45" s="18">
        <f t="shared" si="1"/>
        <v>259</v>
      </c>
      <c r="R45" s="66">
        <f t="shared" si="1"/>
        <v>1095</v>
      </c>
      <c r="S45" s="18">
        <f t="shared" si="1"/>
        <v>105</v>
      </c>
      <c r="T45" s="66">
        <f t="shared" si="1"/>
        <v>2733</v>
      </c>
    </row>
    <row r="46" spans="1:20" ht="15">
      <c r="A46" s="30" t="s">
        <v>5</v>
      </c>
      <c r="B46" s="18">
        <f t="shared" si="0"/>
        <v>1021</v>
      </c>
      <c r="C46" s="18">
        <f t="shared" si="0"/>
        <v>297</v>
      </c>
      <c r="D46" s="66">
        <f t="shared" si="0"/>
        <v>1318</v>
      </c>
      <c r="E46" s="18">
        <f t="shared" si="0"/>
        <v>2765</v>
      </c>
      <c r="F46" s="18">
        <f t="shared" si="0"/>
        <v>320</v>
      </c>
      <c r="G46" s="66">
        <f t="shared" si="0"/>
        <v>3085</v>
      </c>
      <c r="H46" s="18">
        <f t="shared" si="0"/>
        <v>187</v>
      </c>
      <c r="I46" s="66">
        <f t="shared" si="0"/>
        <v>4590</v>
      </c>
      <c r="J46" s="79"/>
      <c r="K46" s="170" t="s">
        <v>5</v>
      </c>
      <c r="L46" s="17">
        <f aca="true" t="shared" si="2" ref="L46:T46">SUM(L11,L17,L23,L28,L34,L40)</f>
        <v>730</v>
      </c>
      <c r="M46" s="18">
        <f t="shared" si="2"/>
        <v>657</v>
      </c>
      <c r="N46" s="18">
        <f t="shared" si="2"/>
        <v>1217</v>
      </c>
      <c r="O46" s="66">
        <f t="shared" si="2"/>
        <v>2604</v>
      </c>
      <c r="P46" s="18">
        <f t="shared" si="2"/>
        <v>1348</v>
      </c>
      <c r="Q46" s="18">
        <f t="shared" si="2"/>
        <v>393</v>
      </c>
      <c r="R46" s="66">
        <f t="shared" si="2"/>
        <v>1741</v>
      </c>
      <c r="S46" s="18">
        <f t="shared" si="2"/>
        <v>245</v>
      </c>
      <c r="T46" s="66">
        <f t="shared" si="2"/>
        <v>4590</v>
      </c>
    </row>
    <row r="47" spans="1:20" ht="15">
      <c r="A47" s="30" t="s">
        <v>6</v>
      </c>
      <c r="B47" s="18">
        <f aca="true" t="shared" si="3" ref="B47:I47">SUM(B12,B18,B29,B35,B41)</f>
        <v>43</v>
      </c>
      <c r="C47" s="18">
        <f t="shared" si="3"/>
        <v>18</v>
      </c>
      <c r="D47" s="66">
        <f t="shared" si="3"/>
        <v>61</v>
      </c>
      <c r="E47" s="18">
        <f t="shared" si="3"/>
        <v>466</v>
      </c>
      <c r="F47" s="18">
        <f t="shared" si="3"/>
        <v>30</v>
      </c>
      <c r="G47" s="66">
        <f t="shared" si="3"/>
        <v>496</v>
      </c>
      <c r="H47" s="18">
        <f t="shared" si="3"/>
        <v>4</v>
      </c>
      <c r="I47" s="66">
        <f t="shared" si="3"/>
        <v>561</v>
      </c>
      <c r="J47" s="79"/>
      <c r="K47" s="170" t="s">
        <v>6</v>
      </c>
      <c r="L47" s="17">
        <f aca="true" t="shared" si="4" ref="L47:T47">SUM(L12,L18,L29,L35,L41)</f>
        <v>37</v>
      </c>
      <c r="M47" s="18">
        <f t="shared" si="4"/>
        <v>73</v>
      </c>
      <c r="N47" s="18">
        <f t="shared" si="4"/>
        <v>150</v>
      </c>
      <c r="O47" s="66">
        <f t="shared" si="4"/>
        <v>260</v>
      </c>
      <c r="P47" s="18">
        <f t="shared" si="4"/>
        <v>213</v>
      </c>
      <c r="Q47" s="18">
        <f t="shared" si="4"/>
        <v>60</v>
      </c>
      <c r="R47" s="66">
        <f t="shared" si="4"/>
        <v>273</v>
      </c>
      <c r="S47" s="18">
        <f t="shared" si="4"/>
        <v>28</v>
      </c>
      <c r="T47" s="66">
        <f t="shared" si="4"/>
        <v>561</v>
      </c>
    </row>
    <row r="48" spans="1:20" ht="15">
      <c r="A48" s="30" t="s">
        <v>7</v>
      </c>
      <c r="B48" s="18">
        <f aca="true" t="shared" si="5" ref="B48:I48">SUM(B13,B19,B24,B30,B36,B42)</f>
        <v>361</v>
      </c>
      <c r="C48" s="18">
        <f t="shared" si="5"/>
        <v>121</v>
      </c>
      <c r="D48" s="66">
        <f t="shared" si="5"/>
        <v>482</v>
      </c>
      <c r="E48" s="18">
        <f t="shared" si="5"/>
        <v>405</v>
      </c>
      <c r="F48" s="18">
        <f t="shared" si="5"/>
        <v>67</v>
      </c>
      <c r="G48" s="66">
        <f t="shared" si="5"/>
        <v>472</v>
      </c>
      <c r="H48" s="18">
        <f t="shared" si="5"/>
        <v>16</v>
      </c>
      <c r="I48" s="66">
        <f t="shared" si="5"/>
        <v>970</v>
      </c>
      <c r="J48" s="79"/>
      <c r="K48" s="170" t="s">
        <v>7</v>
      </c>
      <c r="L48" s="17">
        <f aca="true" t="shared" si="6" ref="L48:T48">SUM(L13,L19,L24,L30,L36,L42)</f>
        <v>264</v>
      </c>
      <c r="M48" s="18">
        <f t="shared" si="6"/>
        <v>178</v>
      </c>
      <c r="N48" s="18">
        <f t="shared" si="6"/>
        <v>230</v>
      </c>
      <c r="O48" s="66">
        <f t="shared" si="6"/>
        <v>672</v>
      </c>
      <c r="P48" s="18">
        <f t="shared" si="6"/>
        <v>227</v>
      </c>
      <c r="Q48" s="18">
        <f t="shared" si="6"/>
        <v>52</v>
      </c>
      <c r="R48" s="66">
        <f t="shared" si="6"/>
        <v>279</v>
      </c>
      <c r="S48" s="18">
        <f t="shared" si="6"/>
        <v>19</v>
      </c>
      <c r="T48" s="66">
        <f t="shared" si="6"/>
        <v>970</v>
      </c>
    </row>
    <row r="49" spans="1:20" ht="15">
      <c r="A49" s="172" t="s">
        <v>14</v>
      </c>
      <c r="B49" s="22">
        <f aca="true" t="shared" si="7" ref="B49:I49">SUM(B45:B48)</f>
        <v>2097</v>
      </c>
      <c r="C49" s="22">
        <f t="shared" si="7"/>
        <v>640</v>
      </c>
      <c r="D49" s="22">
        <f t="shared" si="7"/>
        <v>2737</v>
      </c>
      <c r="E49" s="22">
        <f t="shared" si="7"/>
        <v>5244</v>
      </c>
      <c r="F49" s="22">
        <f t="shared" si="7"/>
        <v>627</v>
      </c>
      <c r="G49" s="22">
        <f t="shared" si="7"/>
        <v>5871</v>
      </c>
      <c r="H49" s="22">
        <f t="shared" si="7"/>
        <v>246</v>
      </c>
      <c r="I49" s="22">
        <f t="shared" si="7"/>
        <v>8854</v>
      </c>
      <c r="J49" s="79"/>
      <c r="K49" s="173" t="s">
        <v>14</v>
      </c>
      <c r="L49" s="21">
        <f aca="true" t="shared" si="8" ref="L49:T49">SUM(L45:L48)</f>
        <v>1481</v>
      </c>
      <c r="M49" s="22">
        <f t="shared" si="8"/>
        <v>1300</v>
      </c>
      <c r="N49" s="22">
        <f t="shared" si="8"/>
        <v>2288</v>
      </c>
      <c r="O49" s="22">
        <f t="shared" si="8"/>
        <v>5069</v>
      </c>
      <c r="P49" s="22">
        <f t="shared" si="8"/>
        <v>2624</v>
      </c>
      <c r="Q49" s="22">
        <f t="shared" si="8"/>
        <v>764</v>
      </c>
      <c r="R49" s="22">
        <f t="shared" si="8"/>
        <v>3388</v>
      </c>
      <c r="S49" s="22">
        <f t="shared" si="8"/>
        <v>397</v>
      </c>
      <c r="T49" s="22">
        <f t="shared" si="8"/>
        <v>8854</v>
      </c>
    </row>
    <row r="50" spans="1:10" ht="15">
      <c r="A50" s="30"/>
      <c r="J50" s="79"/>
    </row>
    <row r="51" spans="1:10" ht="15">
      <c r="A51" s="92" t="s">
        <v>65</v>
      </c>
      <c r="J51" s="80"/>
    </row>
    <row r="52" ht="15">
      <c r="A52" s="92" t="s">
        <v>66</v>
      </c>
    </row>
    <row r="53" ht="15">
      <c r="A53" s="28"/>
    </row>
    <row r="54" ht="15">
      <c r="A54" s="28"/>
    </row>
    <row r="55" ht="15">
      <c r="A55" s="28"/>
    </row>
  </sheetData>
  <sheetProtection/>
  <mergeCells count="12">
    <mergeCell ref="A2:I2"/>
    <mergeCell ref="A3:I3"/>
    <mergeCell ref="K3:T3"/>
    <mergeCell ref="A5:I5"/>
    <mergeCell ref="K5:T5"/>
    <mergeCell ref="K2:T2"/>
    <mergeCell ref="E7:G7"/>
    <mergeCell ref="P7:R7"/>
    <mergeCell ref="B7:D7"/>
    <mergeCell ref="L7:O7"/>
    <mergeCell ref="A6:I6"/>
    <mergeCell ref="L6:T6"/>
  </mergeCells>
  <printOptions/>
  <pageMargins left="0.11811023622047245" right="0.11811023622047245" top="0.35433070866141736" bottom="0.15748031496062992" header="0.31496062992125984" footer="0.31496062992125984"/>
  <pageSetup horizontalDpi="600" verticalDpi="600" orientation="portrait" paperSize="9" scale="85"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Y40"/>
  <sheetViews>
    <sheetView zoomScalePageLayoutView="0" workbookViewId="0" topLeftCell="A1">
      <selection activeCell="A46" sqref="A46"/>
    </sheetView>
  </sheetViews>
  <sheetFormatPr defaultColWidth="9.140625" defaultRowHeight="15"/>
  <cols>
    <col min="1" max="1" width="12.421875" style="2" customWidth="1"/>
    <col min="2" max="2" width="16.00390625" style="0" customWidth="1"/>
    <col min="3" max="3" width="15.57421875" style="0" customWidth="1"/>
    <col min="4" max="5" width="10.421875" style="0" customWidth="1"/>
    <col min="6" max="6" width="10.140625" style="0" customWidth="1"/>
    <col min="8" max="10" width="10.7109375" style="0" customWidth="1"/>
    <col min="11" max="12" width="10.140625" style="0" customWidth="1"/>
    <col min="13" max="13" width="11.140625" style="0" customWidth="1"/>
    <col min="14" max="14" width="10.421875" style="0" customWidth="1"/>
    <col min="18" max="19" width="11.00390625" style="0" customWidth="1"/>
    <col min="20" max="20" width="11.140625" style="0" customWidth="1"/>
    <col min="24" max="24" width="9.140625" style="2" customWidth="1"/>
  </cols>
  <sheetData>
    <row r="1" spans="1:10" ht="15">
      <c r="A1" s="1"/>
      <c r="J1" s="2"/>
    </row>
    <row r="2" spans="1:24" ht="15">
      <c r="A2" s="204" t="s">
        <v>25</v>
      </c>
      <c r="B2" s="204"/>
      <c r="C2" s="204"/>
      <c r="D2" s="204"/>
      <c r="E2" s="204"/>
      <c r="F2" s="204"/>
      <c r="G2" s="204"/>
      <c r="H2" s="204"/>
      <c r="I2" s="204"/>
      <c r="J2" s="204"/>
      <c r="K2" s="204"/>
      <c r="L2" s="204"/>
      <c r="M2" s="204"/>
      <c r="N2" s="204"/>
      <c r="O2" s="204"/>
      <c r="P2" s="204"/>
      <c r="Q2" s="204"/>
      <c r="R2" s="204"/>
      <c r="S2" s="204"/>
      <c r="T2" s="204"/>
      <c r="U2" s="204"/>
      <c r="V2" s="204"/>
      <c r="W2" s="204"/>
      <c r="X2" s="204"/>
    </row>
    <row r="3" spans="1:24" s="197" customFormat="1" ht="15">
      <c r="A3" s="208" t="s">
        <v>97</v>
      </c>
      <c r="B3" s="208"/>
      <c r="C3" s="208"/>
      <c r="D3" s="208"/>
      <c r="E3" s="208"/>
      <c r="F3" s="208"/>
      <c r="G3" s="208"/>
      <c r="H3" s="208"/>
      <c r="I3" s="208"/>
      <c r="J3" s="208"/>
      <c r="K3" s="208"/>
      <c r="L3" s="208"/>
      <c r="M3" s="208"/>
      <c r="N3" s="208"/>
      <c r="O3" s="208"/>
      <c r="P3" s="208"/>
      <c r="Q3" s="208"/>
      <c r="R3" s="208"/>
      <c r="S3" s="208"/>
      <c r="T3" s="208"/>
      <c r="U3" s="208"/>
      <c r="V3" s="208"/>
      <c r="W3" s="208"/>
      <c r="X3" s="208"/>
    </row>
    <row r="4" spans="1:24" ht="6.75" customHeight="1">
      <c r="A4" s="31"/>
      <c r="B4" s="31"/>
      <c r="C4" s="31"/>
      <c r="D4" s="31"/>
      <c r="E4" s="31"/>
      <c r="F4" s="31"/>
      <c r="G4" s="31"/>
      <c r="H4" s="31"/>
      <c r="I4" s="31"/>
      <c r="J4" s="31"/>
      <c r="K4" s="31"/>
      <c r="L4" s="31"/>
      <c r="M4" s="31"/>
      <c r="N4" s="31"/>
      <c r="O4" s="31"/>
      <c r="P4" s="31"/>
      <c r="Q4" s="31"/>
      <c r="R4" s="31"/>
      <c r="S4" s="31"/>
      <c r="T4" s="31"/>
      <c r="U4" s="31"/>
      <c r="V4" s="31"/>
      <c r="W4" s="31"/>
      <c r="X4" s="31"/>
    </row>
    <row r="5" spans="1:24" ht="15">
      <c r="A5" s="217" t="s">
        <v>86</v>
      </c>
      <c r="B5" s="217"/>
      <c r="C5" s="217"/>
      <c r="D5" s="217"/>
      <c r="E5" s="217"/>
      <c r="F5" s="217"/>
      <c r="G5" s="217"/>
      <c r="H5" s="217"/>
      <c r="I5" s="217"/>
      <c r="J5" s="217"/>
      <c r="K5" s="217"/>
      <c r="L5" s="217"/>
      <c r="M5" s="217"/>
      <c r="N5" s="217"/>
      <c r="O5" s="217"/>
      <c r="P5" s="217"/>
      <c r="Q5" s="217"/>
      <c r="R5" s="217"/>
      <c r="S5" s="217"/>
      <c r="T5" s="217"/>
      <c r="U5" s="217"/>
      <c r="V5" s="217"/>
      <c r="W5" s="217"/>
      <c r="X5" s="217"/>
    </row>
    <row r="6" ht="6.75" customHeight="1" thickBot="1"/>
    <row r="7" spans="1:24" s="33" customFormat="1" ht="15.75" thickTop="1">
      <c r="A7" s="215" t="s">
        <v>49</v>
      </c>
      <c r="B7" s="215"/>
      <c r="C7" s="216"/>
      <c r="D7" s="222" t="s">
        <v>1</v>
      </c>
      <c r="E7" s="215"/>
      <c r="F7" s="215"/>
      <c r="G7" s="215"/>
      <c r="H7" s="215"/>
      <c r="I7" s="215"/>
      <c r="J7" s="216"/>
      <c r="K7" s="222" t="s">
        <v>2</v>
      </c>
      <c r="L7" s="215"/>
      <c r="M7" s="215"/>
      <c r="N7" s="215"/>
      <c r="O7" s="215"/>
      <c r="P7" s="215"/>
      <c r="Q7" s="216"/>
      <c r="R7" s="215" t="s">
        <v>0</v>
      </c>
      <c r="S7" s="215"/>
      <c r="T7" s="215"/>
      <c r="U7" s="215"/>
      <c r="V7" s="215"/>
      <c r="W7" s="215"/>
      <c r="X7" s="215"/>
    </row>
    <row r="8" spans="1:24" ht="44.25" customHeight="1">
      <c r="A8" s="101" t="s">
        <v>40</v>
      </c>
      <c r="B8" s="60" t="s">
        <v>68</v>
      </c>
      <c r="C8" s="105" t="s">
        <v>39</v>
      </c>
      <c r="D8" s="221" t="s">
        <v>46</v>
      </c>
      <c r="E8" s="220"/>
      <c r="F8" s="91" t="s">
        <v>45</v>
      </c>
      <c r="G8" s="218" t="s">
        <v>44</v>
      </c>
      <c r="H8" s="219"/>
      <c r="I8" s="220"/>
      <c r="J8" s="124" t="s">
        <v>0</v>
      </c>
      <c r="K8" s="221" t="s">
        <v>46</v>
      </c>
      <c r="L8" s="220"/>
      <c r="M8" s="91" t="s">
        <v>45</v>
      </c>
      <c r="N8" s="218" t="s">
        <v>44</v>
      </c>
      <c r="O8" s="219"/>
      <c r="P8" s="220"/>
      <c r="Q8" s="124" t="s">
        <v>0</v>
      </c>
      <c r="R8" s="219" t="s">
        <v>46</v>
      </c>
      <c r="S8" s="220"/>
      <c r="T8" s="62" t="s">
        <v>45</v>
      </c>
      <c r="U8" s="218" t="s">
        <v>44</v>
      </c>
      <c r="V8" s="219"/>
      <c r="W8" s="220"/>
      <c r="X8" s="118" t="s">
        <v>0</v>
      </c>
    </row>
    <row r="9" spans="1:24" ht="15">
      <c r="A9" s="113"/>
      <c r="B9" s="59"/>
      <c r="C9" s="112" t="s">
        <v>50</v>
      </c>
      <c r="D9" s="135" t="s">
        <v>51</v>
      </c>
      <c r="E9" s="132">
        <v>1</v>
      </c>
      <c r="F9" s="132">
        <v>0</v>
      </c>
      <c r="G9" s="132">
        <v>1</v>
      </c>
      <c r="H9" s="132">
        <v>2</v>
      </c>
      <c r="I9" s="132" t="s">
        <v>17</v>
      </c>
      <c r="J9" s="136"/>
      <c r="K9" s="135" t="s">
        <v>51</v>
      </c>
      <c r="L9" s="132">
        <v>1</v>
      </c>
      <c r="M9" s="132">
        <v>0</v>
      </c>
      <c r="N9" s="132">
        <v>1</v>
      </c>
      <c r="O9" s="132">
        <v>2</v>
      </c>
      <c r="P9" s="132" t="s">
        <v>17</v>
      </c>
      <c r="Q9" s="136"/>
      <c r="R9" s="134" t="s">
        <v>51</v>
      </c>
      <c r="S9" s="132">
        <v>1</v>
      </c>
      <c r="T9" s="132">
        <v>0</v>
      </c>
      <c r="U9" s="132">
        <v>1</v>
      </c>
      <c r="V9" s="132">
        <v>2</v>
      </c>
      <c r="W9" s="132" t="s">
        <v>17</v>
      </c>
      <c r="X9" s="119"/>
    </row>
    <row r="10" spans="1:25" ht="15">
      <c r="A10" s="102" t="s">
        <v>70</v>
      </c>
      <c r="B10" s="98" t="s">
        <v>70</v>
      </c>
      <c r="C10" s="103" t="s">
        <v>70</v>
      </c>
      <c r="D10" s="125">
        <v>2</v>
      </c>
      <c r="E10" s="116">
        <v>32</v>
      </c>
      <c r="F10" s="116">
        <v>4906</v>
      </c>
      <c r="G10" s="116">
        <v>5580</v>
      </c>
      <c r="H10" s="116">
        <v>1910</v>
      </c>
      <c r="I10" s="116">
        <v>494</v>
      </c>
      <c r="J10" s="126">
        <v>12924</v>
      </c>
      <c r="K10" s="125">
        <v>1</v>
      </c>
      <c r="L10" s="116">
        <v>23</v>
      </c>
      <c r="M10" s="116">
        <v>5895</v>
      </c>
      <c r="N10" s="116">
        <v>5149</v>
      </c>
      <c r="O10" s="116">
        <v>1596</v>
      </c>
      <c r="P10" s="116">
        <v>355</v>
      </c>
      <c r="Q10" s="126">
        <v>13019</v>
      </c>
      <c r="R10" s="121">
        <f>SUM(D10,K10)</f>
        <v>3</v>
      </c>
      <c r="S10" s="121">
        <f aca="true" t="shared" si="0" ref="S10:X10">SUM(E10,L10)</f>
        <v>55</v>
      </c>
      <c r="T10" s="121">
        <f t="shared" si="0"/>
        <v>10801</v>
      </c>
      <c r="U10" s="121">
        <f t="shared" si="0"/>
        <v>10729</v>
      </c>
      <c r="V10" s="121">
        <f t="shared" si="0"/>
        <v>3506</v>
      </c>
      <c r="W10" s="121">
        <f t="shared" si="0"/>
        <v>849</v>
      </c>
      <c r="X10" s="119">
        <f t="shared" si="0"/>
        <v>25943</v>
      </c>
      <c r="Y10" s="15"/>
    </row>
    <row r="11" spans="1:25" ht="15">
      <c r="A11" s="102" t="s">
        <v>70</v>
      </c>
      <c r="B11" s="98" t="s">
        <v>70</v>
      </c>
      <c r="C11" s="103" t="s">
        <v>69</v>
      </c>
      <c r="D11" s="125">
        <v>1</v>
      </c>
      <c r="E11" s="116">
        <v>10</v>
      </c>
      <c r="F11" s="116">
        <v>1866</v>
      </c>
      <c r="G11" s="116">
        <v>2067</v>
      </c>
      <c r="H11" s="116">
        <v>770</v>
      </c>
      <c r="I11" s="116">
        <v>214</v>
      </c>
      <c r="J11" s="126">
        <v>4928</v>
      </c>
      <c r="K11" s="125">
        <v>0</v>
      </c>
      <c r="L11" s="116">
        <v>12</v>
      </c>
      <c r="M11" s="116">
        <v>2166</v>
      </c>
      <c r="N11" s="116">
        <v>1881</v>
      </c>
      <c r="O11" s="116">
        <v>571</v>
      </c>
      <c r="P11" s="116">
        <v>151</v>
      </c>
      <c r="Q11" s="126">
        <v>4781</v>
      </c>
      <c r="R11" s="121">
        <f aca="true" t="shared" si="1" ref="R11:R18">SUM(D11,K11)</f>
        <v>1</v>
      </c>
      <c r="S11" s="121">
        <f aca="true" t="shared" si="2" ref="S11:S18">SUM(E11,L11)</f>
        <v>22</v>
      </c>
      <c r="T11" s="121">
        <f aca="true" t="shared" si="3" ref="T11:T18">SUM(F11,M11)</f>
        <v>4032</v>
      </c>
      <c r="U11" s="121">
        <f aca="true" t="shared" si="4" ref="U11:U18">SUM(G11,N11)</f>
        <v>3948</v>
      </c>
      <c r="V11" s="121">
        <f aca="true" t="shared" si="5" ref="V11:V18">SUM(H11,O11)</f>
        <v>1341</v>
      </c>
      <c r="W11" s="121">
        <f aca="true" t="shared" si="6" ref="W11:W18">SUM(I11,P11)</f>
        <v>365</v>
      </c>
      <c r="X11" s="119">
        <f aca="true" t="shared" si="7" ref="X11:X18">SUM(J11,Q11)</f>
        <v>9709</v>
      </c>
      <c r="Y11" s="15"/>
    </row>
    <row r="12" spans="1:25" ht="15">
      <c r="A12" s="102" t="s">
        <v>70</v>
      </c>
      <c r="B12" s="98" t="s">
        <v>69</v>
      </c>
      <c r="C12" s="103" t="s">
        <v>70</v>
      </c>
      <c r="D12" s="125">
        <v>0</v>
      </c>
      <c r="E12" s="116">
        <v>47</v>
      </c>
      <c r="F12" s="116">
        <v>3383</v>
      </c>
      <c r="G12" s="116">
        <v>2598</v>
      </c>
      <c r="H12" s="116">
        <v>958</v>
      </c>
      <c r="I12" s="116">
        <v>233</v>
      </c>
      <c r="J12" s="126">
        <v>7219</v>
      </c>
      <c r="K12" s="125">
        <v>0</v>
      </c>
      <c r="L12" s="116">
        <v>42</v>
      </c>
      <c r="M12" s="116">
        <v>3826</v>
      </c>
      <c r="N12" s="116">
        <v>2516</v>
      </c>
      <c r="O12" s="116">
        <v>723</v>
      </c>
      <c r="P12" s="116">
        <v>142</v>
      </c>
      <c r="Q12" s="126">
        <v>7249</v>
      </c>
      <c r="R12" s="121">
        <f t="shared" si="1"/>
        <v>0</v>
      </c>
      <c r="S12" s="121">
        <f t="shared" si="2"/>
        <v>89</v>
      </c>
      <c r="T12" s="121">
        <f t="shared" si="3"/>
        <v>7209</v>
      </c>
      <c r="U12" s="121">
        <f t="shared" si="4"/>
        <v>5114</v>
      </c>
      <c r="V12" s="121">
        <f t="shared" si="5"/>
        <v>1681</v>
      </c>
      <c r="W12" s="121">
        <f t="shared" si="6"/>
        <v>375</v>
      </c>
      <c r="X12" s="119">
        <f t="shared" si="7"/>
        <v>14468</v>
      </c>
      <c r="Y12" s="15"/>
    </row>
    <row r="13" spans="1:24" ht="15">
      <c r="A13" s="102" t="s">
        <v>69</v>
      </c>
      <c r="B13" s="98" t="s">
        <v>70</v>
      </c>
      <c r="C13" s="103" t="s">
        <v>70</v>
      </c>
      <c r="D13" s="125">
        <v>1</v>
      </c>
      <c r="E13" s="116">
        <v>42</v>
      </c>
      <c r="F13" s="116">
        <v>6670</v>
      </c>
      <c r="G13" s="116">
        <v>5158</v>
      </c>
      <c r="H13" s="116">
        <v>1161</v>
      </c>
      <c r="I13" s="116">
        <v>212</v>
      </c>
      <c r="J13" s="126">
        <v>13244</v>
      </c>
      <c r="K13" s="125">
        <v>1</v>
      </c>
      <c r="L13" s="116">
        <v>28</v>
      </c>
      <c r="M13" s="116">
        <v>7837</v>
      </c>
      <c r="N13" s="116">
        <v>5146</v>
      </c>
      <c r="O13" s="116">
        <v>875</v>
      </c>
      <c r="P13" s="116">
        <v>151</v>
      </c>
      <c r="Q13" s="126">
        <v>14038</v>
      </c>
      <c r="R13" s="121">
        <f t="shared" si="1"/>
        <v>2</v>
      </c>
      <c r="S13" s="121">
        <f t="shared" si="2"/>
        <v>70</v>
      </c>
      <c r="T13" s="121">
        <f t="shared" si="3"/>
        <v>14507</v>
      </c>
      <c r="U13" s="121">
        <f t="shared" si="4"/>
        <v>10304</v>
      </c>
      <c r="V13" s="121">
        <f t="shared" si="5"/>
        <v>2036</v>
      </c>
      <c r="W13" s="121">
        <f t="shared" si="6"/>
        <v>363</v>
      </c>
      <c r="X13" s="119">
        <f t="shared" si="7"/>
        <v>27282</v>
      </c>
    </row>
    <row r="14" spans="1:24" ht="15">
      <c r="A14" s="102" t="s">
        <v>70</v>
      </c>
      <c r="B14" s="98" t="s">
        <v>69</v>
      </c>
      <c r="C14" s="103" t="s">
        <v>69</v>
      </c>
      <c r="D14" s="125">
        <v>3</v>
      </c>
      <c r="E14" s="116">
        <v>137</v>
      </c>
      <c r="F14" s="116">
        <v>5701</v>
      </c>
      <c r="G14" s="116">
        <v>2504</v>
      </c>
      <c r="H14" s="116">
        <v>702</v>
      </c>
      <c r="I14" s="116">
        <v>197</v>
      </c>
      <c r="J14" s="126">
        <v>9244</v>
      </c>
      <c r="K14" s="125">
        <v>2</v>
      </c>
      <c r="L14" s="116">
        <v>115</v>
      </c>
      <c r="M14" s="116">
        <v>5898</v>
      </c>
      <c r="N14" s="116">
        <v>2010</v>
      </c>
      <c r="O14" s="116">
        <v>551</v>
      </c>
      <c r="P14" s="116">
        <v>116</v>
      </c>
      <c r="Q14" s="126">
        <v>8692</v>
      </c>
      <c r="R14" s="121">
        <f t="shared" si="1"/>
        <v>5</v>
      </c>
      <c r="S14" s="121">
        <f t="shared" si="2"/>
        <v>252</v>
      </c>
      <c r="T14" s="121">
        <f t="shared" si="3"/>
        <v>11599</v>
      </c>
      <c r="U14" s="121">
        <f t="shared" si="4"/>
        <v>4514</v>
      </c>
      <c r="V14" s="121">
        <f t="shared" si="5"/>
        <v>1253</v>
      </c>
      <c r="W14" s="121">
        <f t="shared" si="6"/>
        <v>313</v>
      </c>
      <c r="X14" s="119">
        <f t="shared" si="7"/>
        <v>17936</v>
      </c>
    </row>
    <row r="15" spans="1:24" ht="15">
      <c r="A15" s="102" t="s">
        <v>69</v>
      </c>
      <c r="B15" s="98" t="s">
        <v>70</v>
      </c>
      <c r="C15" s="103" t="s">
        <v>69</v>
      </c>
      <c r="D15" s="125">
        <v>0</v>
      </c>
      <c r="E15" s="116">
        <v>39</v>
      </c>
      <c r="F15" s="116">
        <v>7280</v>
      </c>
      <c r="G15" s="116">
        <v>4133</v>
      </c>
      <c r="H15" s="116">
        <v>807</v>
      </c>
      <c r="I15" s="116">
        <v>170</v>
      </c>
      <c r="J15" s="126">
        <v>12429</v>
      </c>
      <c r="K15" s="125">
        <v>0</v>
      </c>
      <c r="L15" s="116">
        <v>39</v>
      </c>
      <c r="M15" s="116">
        <v>8157</v>
      </c>
      <c r="N15" s="116">
        <v>3445</v>
      </c>
      <c r="O15" s="116">
        <v>540</v>
      </c>
      <c r="P15" s="116">
        <v>100</v>
      </c>
      <c r="Q15" s="126">
        <v>12281</v>
      </c>
      <c r="R15" s="121">
        <f t="shared" si="1"/>
        <v>0</v>
      </c>
      <c r="S15" s="121">
        <f t="shared" si="2"/>
        <v>78</v>
      </c>
      <c r="T15" s="121">
        <f t="shared" si="3"/>
        <v>15437</v>
      </c>
      <c r="U15" s="121">
        <f t="shared" si="4"/>
        <v>7578</v>
      </c>
      <c r="V15" s="121">
        <f t="shared" si="5"/>
        <v>1347</v>
      </c>
      <c r="W15" s="121">
        <f t="shared" si="6"/>
        <v>270</v>
      </c>
      <c r="X15" s="119">
        <f t="shared" si="7"/>
        <v>24710</v>
      </c>
    </row>
    <row r="16" spans="1:24" ht="15">
      <c r="A16" s="102" t="s">
        <v>69</v>
      </c>
      <c r="B16" s="98" t="s">
        <v>69</v>
      </c>
      <c r="C16" s="103" t="s">
        <v>70</v>
      </c>
      <c r="D16" s="125">
        <v>9</v>
      </c>
      <c r="E16" s="116">
        <v>271</v>
      </c>
      <c r="F16" s="116">
        <v>17410</v>
      </c>
      <c r="G16" s="116">
        <v>7111</v>
      </c>
      <c r="H16" s="116">
        <v>1231</v>
      </c>
      <c r="I16" s="116">
        <v>184</v>
      </c>
      <c r="J16" s="126">
        <v>26216</v>
      </c>
      <c r="K16" s="125">
        <v>4</v>
      </c>
      <c r="L16" s="116">
        <v>270</v>
      </c>
      <c r="M16" s="116">
        <v>19127</v>
      </c>
      <c r="N16" s="116">
        <v>5765</v>
      </c>
      <c r="O16" s="116">
        <v>749</v>
      </c>
      <c r="P16" s="116">
        <v>134</v>
      </c>
      <c r="Q16" s="126">
        <v>26049</v>
      </c>
      <c r="R16" s="121">
        <f t="shared" si="1"/>
        <v>13</v>
      </c>
      <c r="S16" s="121">
        <f t="shared" si="2"/>
        <v>541</v>
      </c>
      <c r="T16" s="121">
        <f t="shared" si="3"/>
        <v>36537</v>
      </c>
      <c r="U16" s="121">
        <f t="shared" si="4"/>
        <v>12876</v>
      </c>
      <c r="V16" s="121">
        <f t="shared" si="5"/>
        <v>1980</v>
      </c>
      <c r="W16" s="121">
        <f t="shared" si="6"/>
        <v>318</v>
      </c>
      <c r="X16" s="119">
        <f t="shared" si="7"/>
        <v>52265</v>
      </c>
    </row>
    <row r="17" spans="1:24" ht="15">
      <c r="A17" s="102" t="s">
        <v>69</v>
      </c>
      <c r="B17" s="98" t="s">
        <v>69</v>
      </c>
      <c r="C17" s="103" t="s">
        <v>69</v>
      </c>
      <c r="D17" s="125">
        <v>46</v>
      </c>
      <c r="E17" s="116">
        <v>2474</v>
      </c>
      <c r="F17" s="116">
        <v>97111</v>
      </c>
      <c r="G17" s="116">
        <v>18477</v>
      </c>
      <c r="H17" s="116">
        <v>2267</v>
      </c>
      <c r="I17" s="116">
        <v>307</v>
      </c>
      <c r="J17" s="126">
        <v>120682</v>
      </c>
      <c r="K17" s="125">
        <v>34</v>
      </c>
      <c r="L17" s="116">
        <v>2172</v>
      </c>
      <c r="M17" s="116">
        <v>99645</v>
      </c>
      <c r="N17" s="116">
        <v>12032</v>
      </c>
      <c r="O17" s="116">
        <v>1110</v>
      </c>
      <c r="P17" s="116">
        <v>180</v>
      </c>
      <c r="Q17" s="126">
        <v>115173</v>
      </c>
      <c r="R17" s="121">
        <f t="shared" si="1"/>
        <v>80</v>
      </c>
      <c r="S17" s="121">
        <f t="shared" si="2"/>
        <v>4646</v>
      </c>
      <c r="T17" s="121">
        <f t="shared" si="3"/>
        <v>196756</v>
      </c>
      <c r="U17" s="121">
        <f t="shared" si="4"/>
        <v>30509</v>
      </c>
      <c r="V17" s="121">
        <f t="shared" si="5"/>
        <v>3377</v>
      </c>
      <c r="W17" s="121">
        <f t="shared" si="6"/>
        <v>487</v>
      </c>
      <c r="X17" s="119">
        <f>SUM(J17,Q17)</f>
        <v>235855</v>
      </c>
    </row>
    <row r="18" spans="1:24" s="34" customFormat="1" ht="15">
      <c r="A18" s="99"/>
      <c r="B18" s="99"/>
      <c r="C18" s="104" t="s">
        <v>0</v>
      </c>
      <c r="D18" s="127">
        <f>SUM(D10:D17)</f>
        <v>62</v>
      </c>
      <c r="E18" s="117">
        <f aca="true" t="shared" si="8" ref="E18:Q18">SUM(E10:E17)</f>
        <v>3052</v>
      </c>
      <c r="F18" s="117">
        <f t="shared" si="8"/>
        <v>144327</v>
      </c>
      <c r="G18" s="117">
        <f t="shared" si="8"/>
        <v>47628</v>
      </c>
      <c r="H18" s="117">
        <f t="shared" si="8"/>
        <v>9806</v>
      </c>
      <c r="I18" s="117">
        <f t="shared" si="8"/>
        <v>2011</v>
      </c>
      <c r="J18" s="181">
        <f t="shared" si="8"/>
        <v>206886</v>
      </c>
      <c r="K18" s="127">
        <f t="shared" si="8"/>
        <v>42</v>
      </c>
      <c r="L18" s="117">
        <f t="shared" si="8"/>
        <v>2701</v>
      </c>
      <c r="M18" s="182">
        <f t="shared" si="8"/>
        <v>152551</v>
      </c>
      <c r="N18" s="182">
        <f t="shared" si="8"/>
        <v>37944</v>
      </c>
      <c r="O18" s="182">
        <f t="shared" si="8"/>
        <v>6715</v>
      </c>
      <c r="P18" s="182">
        <f t="shared" si="8"/>
        <v>1329</v>
      </c>
      <c r="Q18" s="183">
        <f t="shared" si="8"/>
        <v>201282</v>
      </c>
      <c r="R18" s="184">
        <f t="shared" si="1"/>
        <v>104</v>
      </c>
      <c r="S18" s="185">
        <f t="shared" si="2"/>
        <v>5753</v>
      </c>
      <c r="T18" s="185">
        <f t="shared" si="3"/>
        <v>296878</v>
      </c>
      <c r="U18" s="185">
        <f t="shared" si="4"/>
        <v>85572</v>
      </c>
      <c r="V18" s="185">
        <f t="shared" si="5"/>
        <v>16521</v>
      </c>
      <c r="W18" s="122">
        <f t="shared" si="6"/>
        <v>3340</v>
      </c>
      <c r="X18" s="120">
        <f t="shared" si="7"/>
        <v>408168</v>
      </c>
    </row>
    <row r="19" s="2" customFormat="1" ht="15">
      <c r="C19" s="64"/>
    </row>
    <row r="21" spans="1:24" ht="15">
      <c r="A21" s="204" t="s">
        <v>25</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row>
    <row r="22" spans="1:24" s="197" customFormat="1" ht="15">
      <c r="A22" s="208" t="s">
        <v>97</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row>
    <row r="23" spans="1:24" ht="6.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5">
      <c r="A24" s="217" t="s">
        <v>87</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row>
    <row r="25" ht="6.75" customHeight="1" thickBot="1"/>
    <row r="26" spans="1:24" ht="15.75" thickTop="1">
      <c r="A26" s="215" t="s">
        <v>49</v>
      </c>
      <c r="B26" s="215"/>
      <c r="C26" s="216"/>
      <c r="D26" s="222" t="s">
        <v>1</v>
      </c>
      <c r="E26" s="215"/>
      <c r="F26" s="215"/>
      <c r="G26" s="215"/>
      <c r="H26" s="215"/>
      <c r="I26" s="215"/>
      <c r="J26" s="216"/>
      <c r="K26" s="222" t="s">
        <v>2</v>
      </c>
      <c r="L26" s="215"/>
      <c r="M26" s="215"/>
      <c r="N26" s="215"/>
      <c r="O26" s="215"/>
      <c r="P26" s="215"/>
      <c r="Q26" s="216"/>
      <c r="R26" s="215" t="s">
        <v>0</v>
      </c>
      <c r="S26" s="215"/>
      <c r="T26" s="215"/>
      <c r="U26" s="215"/>
      <c r="V26" s="215"/>
      <c r="W26" s="215"/>
      <c r="X26" s="215"/>
    </row>
    <row r="27" spans="1:24" ht="45">
      <c r="A27" s="101" t="s">
        <v>40</v>
      </c>
      <c r="B27" s="60" t="s">
        <v>68</v>
      </c>
      <c r="C27" s="105" t="s">
        <v>39</v>
      </c>
      <c r="D27" s="221" t="s">
        <v>46</v>
      </c>
      <c r="E27" s="220"/>
      <c r="F27" s="91" t="s">
        <v>45</v>
      </c>
      <c r="G27" s="218" t="s">
        <v>44</v>
      </c>
      <c r="H27" s="219"/>
      <c r="I27" s="220"/>
      <c r="J27" s="124" t="s">
        <v>0</v>
      </c>
      <c r="K27" s="221" t="s">
        <v>46</v>
      </c>
      <c r="L27" s="220"/>
      <c r="M27" s="91" t="s">
        <v>45</v>
      </c>
      <c r="N27" s="218" t="s">
        <v>44</v>
      </c>
      <c r="O27" s="219"/>
      <c r="P27" s="220"/>
      <c r="Q27" s="124" t="s">
        <v>0</v>
      </c>
      <c r="R27" s="219" t="s">
        <v>46</v>
      </c>
      <c r="S27" s="220"/>
      <c r="T27" s="62" t="s">
        <v>45</v>
      </c>
      <c r="U27" s="218" t="s">
        <v>44</v>
      </c>
      <c r="V27" s="219"/>
      <c r="W27" s="220"/>
      <c r="X27" s="118" t="s">
        <v>0</v>
      </c>
    </row>
    <row r="28" spans="1:24" ht="15">
      <c r="A28" s="113"/>
      <c r="B28" s="59"/>
      <c r="C28" s="112" t="s">
        <v>50</v>
      </c>
      <c r="D28" s="123" t="s">
        <v>51</v>
      </c>
      <c r="E28" s="61">
        <v>1</v>
      </c>
      <c r="F28" s="61">
        <v>0</v>
      </c>
      <c r="G28" s="61">
        <v>1</v>
      </c>
      <c r="H28" s="61">
        <v>2</v>
      </c>
      <c r="I28" s="61" t="s">
        <v>17</v>
      </c>
      <c r="J28" s="133"/>
      <c r="K28" s="123" t="s">
        <v>51</v>
      </c>
      <c r="L28" s="61">
        <v>1</v>
      </c>
      <c r="M28" s="61">
        <v>0</v>
      </c>
      <c r="N28" s="61">
        <v>1</v>
      </c>
      <c r="O28" s="61">
        <v>2</v>
      </c>
      <c r="P28" s="61" t="s">
        <v>17</v>
      </c>
      <c r="Q28" s="133"/>
      <c r="R28" s="115" t="s">
        <v>51</v>
      </c>
      <c r="S28" s="61">
        <v>1</v>
      </c>
      <c r="T28" s="61">
        <v>0</v>
      </c>
      <c r="U28" s="61">
        <v>1</v>
      </c>
      <c r="V28" s="61">
        <v>2</v>
      </c>
      <c r="W28" s="61" t="s">
        <v>17</v>
      </c>
      <c r="X28" s="90"/>
    </row>
    <row r="29" spans="1:24" ht="15">
      <c r="A29" s="102" t="s">
        <v>70</v>
      </c>
      <c r="B29" s="98" t="s">
        <v>70</v>
      </c>
      <c r="C29" s="103" t="s">
        <v>70</v>
      </c>
      <c r="D29" s="137">
        <f aca="true" t="shared" si="9" ref="D29:J29">D10/$J10*100</f>
        <v>0.01547508511296812</v>
      </c>
      <c r="E29" s="138">
        <f t="shared" si="9"/>
        <v>0.24760136180748993</v>
      </c>
      <c r="F29" s="138">
        <f t="shared" si="9"/>
        <v>37.9603837821108</v>
      </c>
      <c r="G29" s="138">
        <f t="shared" si="9"/>
        <v>43.17548746518106</v>
      </c>
      <c r="H29" s="138">
        <f t="shared" si="9"/>
        <v>14.778706282884556</v>
      </c>
      <c r="I29" s="138">
        <f t="shared" si="9"/>
        <v>3.822346022903126</v>
      </c>
      <c r="J29" s="139">
        <f t="shared" si="9"/>
        <v>100</v>
      </c>
      <c r="K29" s="137">
        <f aca="true" t="shared" si="10" ref="K29:Q29">K10/$Q10*100</f>
        <v>0.007681081496274676</v>
      </c>
      <c r="L29" s="138">
        <f t="shared" si="10"/>
        <v>0.17666487441431752</v>
      </c>
      <c r="M29" s="138">
        <f t="shared" si="10"/>
        <v>45.279975420539216</v>
      </c>
      <c r="N29" s="138">
        <f t="shared" si="10"/>
        <v>39.5498886243183</v>
      </c>
      <c r="O29" s="138">
        <f t="shared" si="10"/>
        <v>12.259006068054381</v>
      </c>
      <c r="P29" s="138">
        <f t="shared" si="10"/>
        <v>2.72678393117751</v>
      </c>
      <c r="Q29" s="139">
        <f t="shared" si="10"/>
        <v>100</v>
      </c>
      <c r="R29" s="140">
        <f aca="true" t="shared" si="11" ref="R29:X29">R10/$X10*100</f>
        <v>0.011563812974598157</v>
      </c>
      <c r="S29" s="138">
        <f t="shared" si="11"/>
        <v>0.2120032378676329</v>
      </c>
      <c r="T29" s="138">
        <f t="shared" si="11"/>
        <v>41.633581312878235</v>
      </c>
      <c r="U29" s="138">
        <f t="shared" si="11"/>
        <v>41.35604980148788</v>
      </c>
      <c r="V29" s="138">
        <f t="shared" si="11"/>
        <v>13.51424276298038</v>
      </c>
      <c r="W29" s="138">
        <f t="shared" si="11"/>
        <v>3.2725590718112785</v>
      </c>
      <c r="X29" s="141">
        <f t="shared" si="11"/>
        <v>100</v>
      </c>
    </row>
    <row r="30" spans="1:24" ht="15">
      <c r="A30" s="102" t="s">
        <v>70</v>
      </c>
      <c r="B30" s="98" t="s">
        <v>70</v>
      </c>
      <c r="C30" s="103" t="s">
        <v>69</v>
      </c>
      <c r="D30" s="137">
        <f aca="true" t="shared" si="12" ref="D30:J30">D11/$J11*100</f>
        <v>0.020292207792207792</v>
      </c>
      <c r="E30" s="138">
        <f t="shared" si="12"/>
        <v>0.2029220779220779</v>
      </c>
      <c r="F30" s="138">
        <f t="shared" si="12"/>
        <v>37.86525974025974</v>
      </c>
      <c r="G30" s="138">
        <f t="shared" si="12"/>
        <v>41.943993506493506</v>
      </c>
      <c r="H30" s="138">
        <f t="shared" si="12"/>
        <v>15.625</v>
      </c>
      <c r="I30" s="138">
        <f t="shared" si="12"/>
        <v>4.342532467532467</v>
      </c>
      <c r="J30" s="139">
        <f t="shared" si="12"/>
        <v>100</v>
      </c>
      <c r="K30" s="137">
        <f aca="true" t="shared" si="13" ref="K30:Q30">K11/$Q11*100</f>
        <v>0</v>
      </c>
      <c r="L30" s="138">
        <f t="shared" si="13"/>
        <v>0.25099351600083664</v>
      </c>
      <c r="M30" s="138">
        <f t="shared" si="13"/>
        <v>45.30432963815102</v>
      </c>
      <c r="N30" s="138">
        <f t="shared" si="13"/>
        <v>39.34323363313114</v>
      </c>
      <c r="O30" s="138">
        <f t="shared" si="13"/>
        <v>11.943108136373144</v>
      </c>
      <c r="P30" s="138">
        <f t="shared" si="13"/>
        <v>3.1583350763438616</v>
      </c>
      <c r="Q30" s="139">
        <f t="shared" si="13"/>
        <v>100</v>
      </c>
      <c r="R30" s="140">
        <f aca="true" t="shared" si="14" ref="R30:X30">R11/$X11*100</f>
        <v>0.010299721907508497</v>
      </c>
      <c r="S30" s="138">
        <f t="shared" si="14"/>
        <v>0.22659388196518693</v>
      </c>
      <c r="T30" s="138">
        <f t="shared" si="14"/>
        <v>41.52847873107426</v>
      </c>
      <c r="U30" s="138">
        <f t="shared" si="14"/>
        <v>40.663302090843544</v>
      </c>
      <c r="V30" s="138">
        <f t="shared" si="14"/>
        <v>13.811927077968894</v>
      </c>
      <c r="W30" s="138">
        <f t="shared" si="14"/>
        <v>3.7593984962406015</v>
      </c>
      <c r="X30" s="141">
        <f t="shared" si="14"/>
        <v>100</v>
      </c>
    </row>
    <row r="31" spans="1:24" ht="15">
      <c r="A31" s="102" t="s">
        <v>70</v>
      </c>
      <c r="B31" s="98" t="s">
        <v>69</v>
      </c>
      <c r="C31" s="103" t="s">
        <v>70</v>
      </c>
      <c r="D31" s="137">
        <f aca="true" t="shared" si="15" ref="D31:J31">D12/$J12*100</f>
        <v>0</v>
      </c>
      <c r="E31" s="138">
        <f t="shared" si="15"/>
        <v>0.6510597035600499</v>
      </c>
      <c r="F31" s="138">
        <f t="shared" si="15"/>
        <v>46.862446322205294</v>
      </c>
      <c r="G31" s="138">
        <f t="shared" si="15"/>
        <v>35.98836403934063</v>
      </c>
      <c r="H31" s="138">
        <f t="shared" si="15"/>
        <v>13.270536085330379</v>
      </c>
      <c r="I31" s="138">
        <f t="shared" si="15"/>
        <v>3.2275938495636516</v>
      </c>
      <c r="J31" s="139">
        <f t="shared" si="15"/>
        <v>100</v>
      </c>
      <c r="K31" s="137">
        <f aca="true" t="shared" si="16" ref="K31:Q31">K12/$Q12*100</f>
        <v>0</v>
      </c>
      <c r="L31" s="138">
        <f t="shared" si="16"/>
        <v>0.5793902607256174</v>
      </c>
      <c r="M31" s="138">
        <f t="shared" si="16"/>
        <v>52.77969375086219</v>
      </c>
      <c r="N31" s="138">
        <f t="shared" si="16"/>
        <v>34.70823561870603</v>
      </c>
      <c r="O31" s="138">
        <f t="shared" si="16"/>
        <v>9.97378948820527</v>
      </c>
      <c r="P31" s="138">
        <f t="shared" si="16"/>
        <v>1.9588908815008965</v>
      </c>
      <c r="Q31" s="139">
        <f t="shared" si="16"/>
        <v>100</v>
      </c>
      <c r="R31" s="140">
        <f aca="true" t="shared" si="17" ref="R31:X31">R12/$X12*100</f>
        <v>0</v>
      </c>
      <c r="S31" s="138">
        <f t="shared" si="17"/>
        <v>0.6151506773569256</v>
      </c>
      <c r="T31" s="138">
        <f t="shared" si="17"/>
        <v>49.82720486591097</v>
      </c>
      <c r="U31" s="138">
        <f t="shared" si="17"/>
        <v>35.346972629250764</v>
      </c>
      <c r="V31" s="138">
        <f t="shared" si="17"/>
        <v>11.618744816145977</v>
      </c>
      <c r="W31" s="138">
        <f t="shared" si="17"/>
        <v>2.5919270113353607</v>
      </c>
      <c r="X31" s="141">
        <f t="shared" si="17"/>
        <v>100</v>
      </c>
    </row>
    <row r="32" spans="1:24" ht="15">
      <c r="A32" s="102" t="s">
        <v>69</v>
      </c>
      <c r="B32" s="98" t="s">
        <v>70</v>
      </c>
      <c r="C32" s="103" t="s">
        <v>70</v>
      </c>
      <c r="D32" s="137">
        <f aca="true" t="shared" si="18" ref="D32:J32">D13/$J13*100</f>
        <v>0.007550588945937783</v>
      </c>
      <c r="E32" s="138">
        <f t="shared" si="18"/>
        <v>0.3171247357293869</v>
      </c>
      <c r="F32" s="138">
        <f t="shared" si="18"/>
        <v>50.362428269405015</v>
      </c>
      <c r="G32" s="138">
        <f t="shared" si="18"/>
        <v>38.94593778314708</v>
      </c>
      <c r="H32" s="138">
        <f t="shared" si="18"/>
        <v>8.766233766233766</v>
      </c>
      <c r="I32" s="138">
        <f t="shared" si="18"/>
        <v>1.60072485653881</v>
      </c>
      <c r="J32" s="139">
        <f t="shared" si="18"/>
        <v>100</v>
      </c>
      <c r="K32" s="137">
        <f aca="true" t="shared" si="19" ref="K32:Q32">K13/$Q13*100</f>
        <v>0.007123521869212139</v>
      </c>
      <c r="L32" s="138">
        <f t="shared" si="19"/>
        <v>0.19945861233793988</v>
      </c>
      <c r="M32" s="138">
        <f t="shared" si="19"/>
        <v>55.827040889015535</v>
      </c>
      <c r="N32" s="138">
        <f t="shared" si="19"/>
        <v>36.657643538965665</v>
      </c>
      <c r="O32" s="138">
        <f t="shared" si="19"/>
        <v>6.2330816355606204</v>
      </c>
      <c r="P32" s="138">
        <f t="shared" si="19"/>
        <v>1.0756518022510329</v>
      </c>
      <c r="Q32" s="139">
        <f t="shared" si="19"/>
        <v>100</v>
      </c>
      <c r="R32" s="140">
        <f aca="true" t="shared" si="20" ref="R32:X32">R13/$X13*100</f>
        <v>0.007330840847445202</v>
      </c>
      <c r="S32" s="138">
        <f t="shared" si="20"/>
        <v>0.25657942966058206</v>
      </c>
      <c r="T32" s="138">
        <f t="shared" si="20"/>
        <v>53.174254086943776</v>
      </c>
      <c r="U32" s="138">
        <f t="shared" si="20"/>
        <v>37.768492046037686</v>
      </c>
      <c r="V32" s="138">
        <f t="shared" si="20"/>
        <v>7.462795982699216</v>
      </c>
      <c r="W32" s="138">
        <f t="shared" si="20"/>
        <v>1.3305476138113042</v>
      </c>
      <c r="X32" s="141">
        <f t="shared" si="20"/>
        <v>100</v>
      </c>
    </row>
    <row r="33" spans="1:24" ht="15">
      <c r="A33" s="102" t="s">
        <v>70</v>
      </c>
      <c r="B33" s="98" t="s">
        <v>69</v>
      </c>
      <c r="C33" s="103" t="s">
        <v>69</v>
      </c>
      <c r="D33" s="137">
        <f aca="true" t="shared" si="21" ref="D33:J33">D14/$J14*100</f>
        <v>0.03245348334054522</v>
      </c>
      <c r="E33" s="138">
        <f t="shared" si="21"/>
        <v>1.4820424058848984</v>
      </c>
      <c r="F33" s="138">
        <f t="shared" si="21"/>
        <v>61.67243617481609</v>
      </c>
      <c r="G33" s="138">
        <f t="shared" si="21"/>
        <v>27.087840761575077</v>
      </c>
      <c r="H33" s="138">
        <f t="shared" si="21"/>
        <v>7.5941151016875805</v>
      </c>
      <c r="I33" s="138">
        <f t="shared" si="21"/>
        <v>2.1311120726958026</v>
      </c>
      <c r="J33" s="139">
        <f t="shared" si="21"/>
        <v>100</v>
      </c>
      <c r="K33" s="137">
        <f aca="true" t="shared" si="22" ref="K33:Q33">K14/$Q14*100</f>
        <v>0.02300966405890474</v>
      </c>
      <c r="L33" s="138">
        <f t="shared" si="22"/>
        <v>1.3230556833870226</v>
      </c>
      <c r="M33" s="138">
        <f t="shared" si="22"/>
        <v>67.85549930971008</v>
      </c>
      <c r="N33" s="138">
        <f t="shared" si="22"/>
        <v>23.124712379199263</v>
      </c>
      <c r="O33" s="138">
        <f t="shared" si="22"/>
        <v>6.339162448228255</v>
      </c>
      <c r="P33" s="138">
        <f t="shared" si="22"/>
        <v>1.3345605154164748</v>
      </c>
      <c r="Q33" s="139">
        <f t="shared" si="22"/>
        <v>100</v>
      </c>
      <c r="R33" s="140">
        <f aca="true" t="shared" si="23" ref="R33:X33">R14/$X14*100</f>
        <v>0.027876895628902765</v>
      </c>
      <c r="S33" s="138">
        <f t="shared" si="23"/>
        <v>1.4049955396966993</v>
      </c>
      <c r="T33" s="138">
        <f t="shared" si="23"/>
        <v>64.66882247992864</v>
      </c>
      <c r="U33" s="138">
        <f t="shared" si="23"/>
        <v>25.167261373773414</v>
      </c>
      <c r="V33" s="138">
        <f t="shared" si="23"/>
        <v>6.985950044603033</v>
      </c>
      <c r="W33" s="138">
        <f t="shared" si="23"/>
        <v>1.7450936663693133</v>
      </c>
      <c r="X33" s="141">
        <f t="shared" si="23"/>
        <v>100</v>
      </c>
    </row>
    <row r="34" spans="1:24" ht="15">
      <c r="A34" s="102" t="s">
        <v>69</v>
      </c>
      <c r="B34" s="98" t="s">
        <v>70</v>
      </c>
      <c r="C34" s="103" t="s">
        <v>69</v>
      </c>
      <c r="D34" s="137">
        <f aca="true" t="shared" si="24" ref="D34:J34">D15/$J15*100</f>
        <v>0</v>
      </c>
      <c r="E34" s="138">
        <f t="shared" si="24"/>
        <v>0.313782283369539</v>
      </c>
      <c r="F34" s="138">
        <f t="shared" si="24"/>
        <v>58.57269289564727</v>
      </c>
      <c r="G34" s="138">
        <f t="shared" si="24"/>
        <v>33.252876337597556</v>
      </c>
      <c r="H34" s="138">
        <f t="shared" si="24"/>
        <v>6.492879555877383</v>
      </c>
      <c r="I34" s="138">
        <f t="shared" si="24"/>
        <v>1.367768927508247</v>
      </c>
      <c r="J34" s="139">
        <f t="shared" si="24"/>
        <v>100</v>
      </c>
      <c r="K34" s="137">
        <f aca="true" t="shared" si="25" ref="K34:Q34">K15/$Q15*100</f>
        <v>0</v>
      </c>
      <c r="L34" s="138">
        <f t="shared" si="25"/>
        <v>0.3175637163097468</v>
      </c>
      <c r="M34" s="138">
        <f t="shared" si="25"/>
        <v>66.41967266509242</v>
      </c>
      <c r="N34" s="138">
        <f t="shared" si="25"/>
        <v>28.051461607360967</v>
      </c>
      <c r="O34" s="138">
        <f t="shared" si="25"/>
        <v>4.397036071981109</v>
      </c>
      <c r="P34" s="138">
        <f t="shared" si="25"/>
        <v>0.814265939255761</v>
      </c>
      <c r="Q34" s="139">
        <f t="shared" si="25"/>
        <v>100</v>
      </c>
      <c r="R34" s="140">
        <f aca="true" t="shared" si="26" ref="R34:X34">R15/$X15*100</f>
        <v>0</v>
      </c>
      <c r="S34" s="138">
        <f t="shared" si="26"/>
        <v>0.31566167543504653</v>
      </c>
      <c r="T34" s="138">
        <f t="shared" si="26"/>
        <v>62.4726831242412</v>
      </c>
      <c r="U34" s="138">
        <f t="shared" si="26"/>
        <v>30.66774585188183</v>
      </c>
      <c r="V34" s="138">
        <f t="shared" si="26"/>
        <v>5.451234318089842</v>
      </c>
      <c r="W34" s="138">
        <f t="shared" si="26"/>
        <v>1.092675030352084</v>
      </c>
      <c r="X34" s="141">
        <f t="shared" si="26"/>
        <v>100</v>
      </c>
    </row>
    <row r="35" spans="1:24" ht="15">
      <c r="A35" s="102" t="s">
        <v>69</v>
      </c>
      <c r="B35" s="98" t="s">
        <v>69</v>
      </c>
      <c r="C35" s="103" t="s">
        <v>70</v>
      </c>
      <c r="D35" s="137">
        <f aca="true" t="shared" si="27" ref="D35:J35">D16/$J16*100</f>
        <v>0.034330180042722</v>
      </c>
      <c r="E35" s="138">
        <f t="shared" si="27"/>
        <v>1.0337198657308513</v>
      </c>
      <c r="F35" s="138">
        <f t="shared" si="27"/>
        <v>66.40982606042112</v>
      </c>
      <c r="G35" s="138">
        <f t="shared" si="27"/>
        <v>27.124656698199573</v>
      </c>
      <c r="H35" s="138">
        <f t="shared" si="27"/>
        <v>4.695605736954532</v>
      </c>
      <c r="I35" s="138">
        <f t="shared" si="27"/>
        <v>0.7018614586512053</v>
      </c>
      <c r="J35" s="139">
        <f t="shared" si="27"/>
        <v>100</v>
      </c>
      <c r="K35" s="137">
        <f aca="true" t="shared" si="28" ref="K35:Q35">K16/$Q16*100</f>
        <v>0.015355675841682983</v>
      </c>
      <c r="L35" s="138">
        <f t="shared" si="28"/>
        <v>1.0365081193136012</v>
      </c>
      <c r="M35" s="138">
        <f t="shared" si="28"/>
        <v>73.4270029559676</v>
      </c>
      <c r="N35" s="138">
        <f t="shared" si="28"/>
        <v>22.131367806825597</v>
      </c>
      <c r="O35" s="138">
        <f t="shared" si="28"/>
        <v>2.8753503013551387</v>
      </c>
      <c r="P35" s="138">
        <f t="shared" si="28"/>
        <v>0.51441514069638</v>
      </c>
      <c r="Q35" s="139">
        <f t="shared" si="28"/>
        <v>100</v>
      </c>
      <c r="R35" s="140">
        <f aca="true" t="shared" si="29" ref="R35:X35">R16/$X16*100</f>
        <v>0.024873242131445514</v>
      </c>
      <c r="S35" s="138">
        <f t="shared" si="29"/>
        <v>1.0351095379316941</v>
      </c>
      <c r="T35" s="138">
        <f t="shared" si="29"/>
        <v>69.90720367358652</v>
      </c>
      <c r="U35" s="138">
        <f t="shared" si="29"/>
        <v>24.635989668037883</v>
      </c>
      <c r="V35" s="138">
        <f t="shared" si="29"/>
        <v>3.7883861092509323</v>
      </c>
      <c r="W35" s="138">
        <f t="shared" si="29"/>
        <v>0.6084377690615135</v>
      </c>
      <c r="X35" s="141">
        <f t="shared" si="29"/>
        <v>100</v>
      </c>
    </row>
    <row r="36" spans="1:24" ht="15">
      <c r="A36" s="102" t="s">
        <v>69</v>
      </c>
      <c r="B36" s="98" t="s">
        <v>69</v>
      </c>
      <c r="C36" s="103" t="s">
        <v>69</v>
      </c>
      <c r="D36" s="137">
        <f aca="true" t="shared" si="30" ref="D36:J36">D17/$J17*100</f>
        <v>0.03811670340233009</v>
      </c>
      <c r="E36" s="138">
        <f t="shared" si="30"/>
        <v>2.050015743855753</v>
      </c>
      <c r="F36" s="138">
        <f t="shared" si="30"/>
        <v>80.46850400225387</v>
      </c>
      <c r="G36" s="138">
        <f t="shared" si="30"/>
        <v>15.31048540793159</v>
      </c>
      <c r="H36" s="138">
        <f t="shared" si="30"/>
        <v>1.8784905785452677</v>
      </c>
      <c r="I36" s="138">
        <f t="shared" si="30"/>
        <v>0.254387564011203</v>
      </c>
      <c r="J36" s="139">
        <f t="shared" si="30"/>
        <v>100</v>
      </c>
      <c r="K36" s="137">
        <f aca="true" t="shared" si="31" ref="K36:Q36">K17/$Q17*100</f>
        <v>0.02952080782822363</v>
      </c>
      <c r="L36" s="138">
        <f t="shared" si="31"/>
        <v>1.8858586647912272</v>
      </c>
      <c r="M36" s="138">
        <f t="shared" si="31"/>
        <v>86.51767341303952</v>
      </c>
      <c r="N36" s="138">
        <f t="shared" si="31"/>
        <v>10.446892934976079</v>
      </c>
      <c r="O36" s="138">
        <f t="shared" si="31"/>
        <v>0.9637675496861243</v>
      </c>
      <c r="P36" s="138">
        <f t="shared" si="31"/>
        <v>0.15628662967883097</v>
      </c>
      <c r="Q36" s="139">
        <f t="shared" si="31"/>
        <v>100</v>
      </c>
      <c r="R36" s="140">
        <f aca="true" t="shared" si="32" ref="R36:X36">R17/$X17*100</f>
        <v>0.03391914523754001</v>
      </c>
      <c r="S36" s="138">
        <f t="shared" si="32"/>
        <v>1.9698543596701363</v>
      </c>
      <c r="T36" s="138">
        <f t="shared" si="32"/>
        <v>83.4224417544678</v>
      </c>
      <c r="U36" s="138">
        <f t="shared" si="32"/>
        <v>12.935490025651353</v>
      </c>
      <c r="V36" s="138">
        <f t="shared" si="32"/>
        <v>1.4318119183396578</v>
      </c>
      <c r="W36" s="138">
        <f t="shared" si="32"/>
        <v>0.20648279663352484</v>
      </c>
      <c r="X36" s="141">
        <f t="shared" si="32"/>
        <v>100</v>
      </c>
    </row>
    <row r="37" spans="1:24" s="2" customFormat="1" ht="15">
      <c r="A37" s="99"/>
      <c r="B37" s="99"/>
      <c r="C37" s="104" t="s">
        <v>0</v>
      </c>
      <c r="D37" s="142">
        <f aca="true" t="shared" si="33" ref="D37:J37">D18/$J18*100</f>
        <v>0.029968195044613944</v>
      </c>
      <c r="E37" s="143">
        <f t="shared" si="33"/>
        <v>1.4752085689703507</v>
      </c>
      <c r="F37" s="143">
        <f t="shared" si="33"/>
        <v>69.76160784199993</v>
      </c>
      <c r="G37" s="143">
        <f t="shared" si="33"/>
        <v>23.021374090078595</v>
      </c>
      <c r="H37" s="143">
        <f t="shared" si="33"/>
        <v>4.739808396894908</v>
      </c>
      <c r="I37" s="143">
        <f t="shared" si="33"/>
        <v>0.972032907011591</v>
      </c>
      <c r="J37" s="144">
        <f t="shared" si="33"/>
        <v>100</v>
      </c>
      <c r="K37" s="142">
        <f aca="true" t="shared" si="34" ref="K37:Q37">K18/$Q18*100</f>
        <v>0.020866247354457926</v>
      </c>
      <c r="L37" s="143">
        <f t="shared" si="34"/>
        <v>1.341898431056925</v>
      </c>
      <c r="M37" s="143">
        <f t="shared" si="34"/>
        <v>75.7896880992836</v>
      </c>
      <c r="N37" s="143">
        <f t="shared" si="34"/>
        <v>18.85116403851313</v>
      </c>
      <c r="O37" s="143">
        <f t="shared" si="34"/>
        <v>3.336115499647261</v>
      </c>
      <c r="P37" s="143">
        <f t="shared" si="34"/>
        <v>0.6602676841446329</v>
      </c>
      <c r="Q37" s="144">
        <f t="shared" si="34"/>
        <v>100</v>
      </c>
      <c r="R37" s="145">
        <f aca="true" t="shared" si="35" ref="R37:X37">R18/$X18*100</f>
        <v>0.02547970443542855</v>
      </c>
      <c r="S37" s="143">
        <f t="shared" si="35"/>
        <v>1.4094686501636582</v>
      </c>
      <c r="T37" s="143">
        <f t="shared" si="35"/>
        <v>72.73426628251111</v>
      </c>
      <c r="U37" s="143">
        <f t="shared" si="35"/>
        <v>20.964896807197036</v>
      </c>
      <c r="V37" s="143">
        <f t="shared" si="35"/>
        <v>4.047598047862644</v>
      </c>
      <c r="W37" s="143">
        <f t="shared" si="35"/>
        <v>0.8182905078301093</v>
      </c>
      <c r="X37" s="146">
        <f t="shared" si="35"/>
        <v>100</v>
      </c>
    </row>
    <row r="40" ht="15">
      <c r="X40"/>
    </row>
  </sheetData>
  <sheetProtection/>
  <mergeCells count="26">
    <mergeCell ref="R26:X26"/>
    <mergeCell ref="R27:S27"/>
    <mergeCell ref="D26:J26"/>
    <mergeCell ref="D27:E27"/>
    <mergeCell ref="G27:I27"/>
    <mergeCell ref="U27:W27"/>
    <mergeCell ref="K26:Q26"/>
    <mergeCell ref="K27:L27"/>
    <mergeCell ref="N27:P27"/>
    <mergeCell ref="R8:S8"/>
    <mergeCell ref="U8:W8"/>
    <mergeCell ref="D8:E8"/>
    <mergeCell ref="D7:J7"/>
    <mergeCell ref="K8:L8"/>
    <mergeCell ref="K7:Q7"/>
    <mergeCell ref="N8:P8"/>
    <mergeCell ref="A3:X3"/>
    <mergeCell ref="A22:X22"/>
    <mergeCell ref="A26:C26"/>
    <mergeCell ref="A2:X2"/>
    <mergeCell ref="A5:X5"/>
    <mergeCell ref="A21:X21"/>
    <mergeCell ref="A24:X24"/>
    <mergeCell ref="A7:C7"/>
    <mergeCell ref="G8:I8"/>
    <mergeCell ref="R7:X7"/>
  </mergeCells>
  <printOptions/>
  <pageMargins left="0.11811023622047245" right="0.11811023622047245"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X39"/>
  <sheetViews>
    <sheetView zoomScalePageLayoutView="0" workbookViewId="0" topLeftCell="A1">
      <selection activeCell="A43" sqref="A43"/>
    </sheetView>
  </sheetViews>
  <sheetFormatPr defaultColWidth="9.140625" defaultRowHeight="15"/>
  <cols>
    <col min="1" max="1" width="13.7109375" style="2" customWidth="1"/>
    <col min="2" max="2" width="14.7109375" style="0" customWidth="1"/>
    <col min="3" max="3" width="15.57421875" style="0" customWidth="1"/>
    <col min="4" max="6" width="11.57421875" style="0" customWidth="1"/>
    <col min="8" max="8" width="11.421875" style="0" customWidth="1"/>
    <col min="9" max="9" width="8.8515625" style="0" customWidth="1"/>
    <col min="10" max="10" width="11.421875" style="0" customWidth="1"/>
    <col min="11" max="11" width="9.7109375" style="0" customWidth="1"/>
    <col min="12" max="12" width="11.28125" style="0" customWidth="1"/>
    <col min="13" max="13" width="10.7109375" style="0" customWidth="1"/>
    <col min="14" max="14" width="12.28125" style="0" customWidth="1"/>
    <col min="15" max="15" width="10.140625" style="0" customWidth="1"/>
    <col min="18" max="19" width="10.57421875" style="0" customWidth="1"/>
    <col min="20" max="20" width="11.57421875" style="0" customWidth="1"/>
    <col min="21" max="23" width="10.57421875" style="0" customWidth="1"/>
    <col min="24" max="24" width="9.140625" style="2" customWidth="1"/>
  </cols>
  <sheetData>
    <row r="1" spans="1:10" ht="15">
      <c r="A1" s="1"/>
      <c r="J1" s="2"/>
    </row>
    <row r="2" spans="1:24" ht="15">
      <c r="A2" s="204" t="s">
        <v>25</v>
      </c>
      <c r="B2" s="204"/>
      <c r="C2" s="204"/>
      <c r="D2" s="204"/>
      <c r="E2" s="204"/>
      <c r="F2" s="204"/>
      <c r="G2" s="204"/>
      <c r="H2" s="204"/>
      <c r="I2" s="204"/>
      <c r="J2" s="204"/>
      <c r="K2" s="204"/>
      <c r="L2" s="204"/>
      <c r="M2" s="204"/>
      <c r="N2" s="204"/>
      <c r="O2" s="204"/>
      <c r="P2" s="204"/>
      <c r="Q2" s="204"/>
      <c r="R2" s="204"/>
      <c r="S2" s="204"/>
      <c r="T2" s="204"/>
      <c r="U2" s="204"/>
      <c r="V2" s="204"/>
      <c r="W2" s="204"/>
      <c r="X2" s="204"/>
    </row>
    <row r="3" spans="1:24" s="197" customFormat="1" ht="15">
      <c r="A3" s="208" t="s">
        <v>97</v>
      </c>
      <c r="B3" s="208"/>
      <c r="C3" s="208"/>
      <c r="D3" s="208"/>
      <c r="E3" s="208"/>
      <c r="F3" s="208"/>
      <c r="G3" s="208"/>
      <c r="H3" s="208"/>
      <c r="I3" s="208"/>
      <c r="J3" s="208"/>
      <c r="K3" s="208"/>
      <c r="L3" s="208"/>
      <c r="M3" s="208"/>
      <c r="N3" s="208"/>
      <c r="O3" s="208"/>
      <c r="P3" s="208"/>
      <c r="Q3" s="208"/>
      <c r="R3" s="208"/>
      <c r="S3" s="208"/>
      <c r="T3" s="208"/>
      <c r="U3" s="208"/>
      <c r="V3" s="208"/>
      <c r="W3" s="208"/>
      <c r="X3" s="208"/>
    </row>
    <row r="4" spans="1:24" ht="6.75" customHeight="1">
      <c r="A4" s="31"/>
      <c r="B4" s="31"/>
      <c r="C4" s="31"/>
      <c r="D4" s="31"/>
      <c r="E4" s="31"/>
      <c r="F4" s="31"/>
      <c r="G4" s="31"/>
      <c r="H4" s="31"/>
      <c r="I4" s="31"/>
      <c r="J4" s="31"/>
      <c r="K4" s="31"/>
      <c r="L4" s="31"/>
      <c r="M4" s="31"/>
      <c r="N4" s="31"/>
      <c r="O4" s="31"/>
      <c r="P4" s="31"/>
      <c r="Q4" s="31"/>
      <c r="R4" s="31"/>
      <c r="S4" s="31"/>
      <c r="T4" s="31"/>
      <c r="U4" s="31"/>
      <c r="V4" s="31"/>
      <c r="W4" s="31"/>
      <c r="X4" s="31"/>
    </row>
    <row r="5" spans="1:24" ht="15">
      <c r="A5" s="217" t="s">
        <v>88</v>
      </c>
      <c r="B5" s="217"/>
      <c r="C5" s="217"/>
      <c r="D5" s="217"/>
      <c r="E5" s="217"/>
      <c r="F5" s="217"/>
      <c r="G5" s="217"/>
      <c r="H5" s="217"/>
      <c r="I5" s="217"/>
      <c r="J5" s="217"/>
      <c r="K5" s="217"/>
      <c r="L5" s="217"/>
      <c r="M5" s="217"/>
      <c r="N5" s="217"/>
      <c r="O5" s="217"/>
      <c r="P5" s="217"/>
      <c r="Q5" s="217"/>
      <c r="R5" s="217"/>
      <c r="S5" s="217"/>
      <c r="T5" s="217"/>
      <c r="U5" s="217"/>
      <c r="V5" s="217"/>
      <c r="W5" s="217"/>
      <c r="X5" s="217"/>
    </row>
    <row r="6" ht="6.75" customHeight="1" thickBot="1"/>
    <row r="7" spans="1:24" s="33" customFormat="1" ht="15.75" thickTop="1">
      <c r="A7" s="215" t="s">
        <v>49</v>
      </c>
      <c r="B7" s="215"/>
      <c r="C7" s="216"/>
      <c r="D7" s="223" t="s">
        <v>43</v>
      </c>
      <c r="E7" s="224"/>
      <c r="F7" s="224"/>
      <c r="G7" s="224"/>
      <c r="H7" s="224"/>
      <c r="I7" s="224"/>
      <c r="J7" s="225"/>
      <c r="K7" s="223" t="s">
        <v>42</v>
      </c>
      <c r="L7" s="224"/>
      <c r="M7" s="224"/>
      <c r="N7" s="224"/>
      <c r="O7" s="224"/>
      <c r="P7" s="224"/>
      <c r="Q7" s="225"/>
      <c r="R7" s="224" t="s">
        <v>0</v>
      </c>
      <c r="S7" s="224"/>
      <c r="T7" s="224"/>
      <c r="U7" s="224"/>
      <c r="V7" s="224"/>
      <c r="W7" s="224"/>
      <c r="X7" s="224"/>
    </row>
    <row r="8" spans="1:24" ht="42" customHeight="1">
      <c r="A8" s="101" t="s">
        <v>40</v>
      </c>
      <c r="B8" s="60" t="s">
        <v>68</v>
      </c>
      <c r="C8" s="107" t="s">
        <v>39</v>
      </c>
      <c r="D8" s="221" t="s">
        <v>46</v>
      </c>
      <c r="E8" s="220"/>
      <c r="F8" s="91" t="s">
        <v>45</v>
      </c>
      <c r="G8" s="218" t="s">
        <v>44</v>
      </c>
      <c r="H8" s="219"/>
      <c r="I8" s="220"/>
      <c r="J8" s="124" t="s">
        <v>0</v>
      </c>
      <c r="K8" s="221" t="s">
        <v>46</v>
      </c>
      <c r="L8" s="220"/>
      <c r="M8" s="91" t="s">
        <v>45</v>
      </c>
      <c r="N8" s="218" t="s">
        <v>44</v>
      </c>
      <c r="O8" s="219"/>
      <c r="P8" s="220"/>
      <c r="Q8" s="124" t="s">
        <v>0</v>
      </c>
      <c r="R8" s="219" t="s">
        <v>46</v>
      </c>
      <c r="S8" s="220"/>
      <c r="T8" s="62" t="s">
        <v>45</v>
      </c>
      <c r="U8" s="218" t="s">
        <v>44</v>
      </c>
      <c r="V8" s="219"/>
      <c r="W8" s="220"/>
      <c r="X8" s="118" t="s">
        <v>0</v>
      </c>
    </row>
    <row r="9" spans="1:24" s="37" customFormat="1" ht="15">
      <c r="A9" s="112"/>
      <c r="B9" s="77"/>
      <c r="C9" s="129" t="s">
        <v>50</v>
      </c>
      <c r="D9" s="123" t="s">
        <v>51</v>
      </c>
      <c r="E9" s="61">
        <v>1</v>
      </c>
      <c r="F9" s="61">
        <v>0</v>
      </c>
      <c r="G9" s="61">
        <v>1</v>
      </c>
      <c r="H9" s="61">
        <v>2</v>
      </c>
      <c r="I9" s="61" t="s">
        <v>17</v>
      </c>
      <c r="J9" s="124"/>
      <c r="K9" s="123" t="s">
        <v>51</v>
      </c>
      <c r="L9" s="61">
        <v>1</v>
      </c>
      <c r="M9" s="61">
        <v>0</v>
      </c>
      <c r="N9" s="61">
        <v>1</v>
      </c>
      <c r="O9" s="61">
        <v>2</v>
      </c>
      <c r="P9" s="61" t="s">
        <v>17</v>
      </c>
      <c r="Q9" s="124"/>
      <c r="R9" s="115" t="s">
        <v>51</v>
      </c>
      <c r="S9" s="61">
        <v>1</v>
      </c>
      <c r="T9" s="61">
        <v>0</v>
      </c>
      <c r="U9" s="61">
        <v>1</v>
      </c>
      <c r="V9" s="61">
        <v>2</v>
      </c>
      <c r="W9" s="61" t="s">
        <v>17</v>
      </c>
      <c r="X9" s="118"/>
    </row>
    <row r="10" spans="1:24" ht="15">
      <c r="A10" s="102" t="s">
        <v>70</v>
      </c>
      <c r="B10" s="98" t="s">
        <v>70</v>
      </c>
      <c r="C10" s="130" t="s">
        <v>70</v>
      </c>
      <c r="D10" s="125">
        <v>2</v>
      </c>
      <c r="E10" s="116">
        <v>41</v>
      </c>
      <c r="F10" s="116">
        <v>8649</v>
      </c>
      <c r="G10" s="116">
        <v>7319</v>
      </c>
      <c r="H10" s="116">
        <v>1980</v>
      </c>
      <c r="I10" s="116">
        <v>341</v>
      </c>
      <c r="J10" s="126">
        <v>18332</v>
      </c>
      <c r="K10" s="125">
        <v>1</v>
      </c>
      <c r="L10" s="116">
        <v>14</v>
      </c>
      <c r="M10" s="116">
        <v>2152</v>
      </c>
      <c r="N10" s="116">
        <v>3410</v>
      </c>
      <c r="O10" s="116">
        <v>1526</v>
      </c>
      <c r="P10" s="116">
        <v>508</v>
      </c>
      <c r="Q10" s="126">
        <v>7611</v>
      </c>
      <c r="R10" s="121">
        <f>SUM(K10,D10)</f>
        <v>3</v>
      </c>
      <c r="S10" s="121">
        <f aca="true" t="shared" si="0" ref="S10:X10">SUM(L10,E10)</f>
        <v>55</v>
      </c>
      <c r="T10" s="121">
        <f t="shared" si="0"/>
        <v>10801</v>
      </c>
      <c r="U10" s="121">
        <f t="shared" si="0"/>
        <v>10729</v>
      </c>
      <c r="V10" s="121">
        <f t="shared" si="0"/>
        <v>3506</v>
      </c>
      <c r="W10" s="121">
        <f t="shared" si="0"/>
        <v>849</v>
      </c>
      <c r="X10" s="119">
        <f t="shared" si="0"/>
        <v>25943</v>
      </c>
    </row>
    <row r="11" spans="1:24" ht="15">
      <c r="A11" s="102" t="s">
        <v>70</v>
      </c>
      <c r="B11" s="98" t="s">
        <v>70</v>
      </c>
      <c r="C11" s="130" t="s">
        <v>69</v>
      </c>
      <c r="D11" s="125">
        <v>1</v>
      </c>
      <c r="E11" s="116">
        <v>15</v>
      </c>
      <c r="F11" s="116">
        <v>3091</v>
      </c>
      <c r="G11" s="116">
        <v>2264</v>
      </c>
      <c r="H11" s="116">
        <v>653</v>
      </c>
      <c r="I11" s="116">
        <v>127</v>
      </c>
      <c r="J11" s="126">
        <v>6151</v>
      </c>
      <c r="K11" s="125">
        <v>0</v>
      </c>
      <c r="L11" s="116">
        <v>7</v>
      </c>
      <c r="M11" s="116">
        <v>941</v>
      </c>
      <c r="N11" s="116">
        <v>1684</v>
      </c>
      <c r="O11" s="116">
        <v>688</v>
      </c>
      <c r="P11" s="116">
        <v>238</v>
      </c>
      <c r="Q11" s="126">
        <v>3558</v>
      </c>
      <c r="R11" s="121">
        <f aca="true" t="shared" si="1" ref="R11:R18">SUM(K11,D11)</f>
        <v>1</v>
      </c>
      <c r="S11" s="121">
        <f aca="true" t="shared" si="2" ref="S11:S18">SUM(L11,E11)</f>
        <v>22</v>
      </c>
      <c r="T11" s="121">
        <f aca="true" t="shared" si="3" ref="T11:T18">SUM(M11,F11)</f>
        <v>4032</v>
      </c>
      <c r="U11" s="121">
        <f aca="true" t="shared" si="4" ref="U11:U18">SUM(N11,G11)</f>
        <v>3948</v>
      </c>
      <c r="V11" s="121">
        <f aca="true" t="shared" si="5" ref="V11:V18">SUM(O11,H11)</f>
        <v>1341</v>
      </c>
      <c r="W11" s="121">
        <f aca="true" t="shared" si="6" ref="W11:W18">SUM(P11,I11)</f>
        <v>365</v>
      </c>
      <c r="X11" s="119">
        <f aca="true" t="shared" si="7" ref="X11:X18">SUM(Q11,J11)</f>
        <v>9709</v>
      </c>
    </row>
    <row r="12" spans="1:24" ht="15">
      <c r="A12" s="102" t="s">
        <v>70</v>
      </c>
      <c r="B12" s="98" t="s">
        <v>69</v>
      </c>
      <c r="C12" s="130" t="s">
        <v>70</v>
      </c>
      <c r="D12" s="125">
        <v>0</v>
      </c>
      <c r="E12" s="116">
        <v>70</v>
      </c>
      <c r="F12" s="116">
        <v>6124</v>
      </c>
      <c r="G12" s="116">
        <v>3564</v>
      </c>
      <c r="H12" s="116">
        <v>951</v>
      </c>
      <c r="I12" s="116">
        <v>165</v>
      </c>
      <c r="J12" s="126">
        <v>10874</v>
      </c>
      <c r="K12" s="125">
        <v>0</v>
      </c>
      <c r="L12" s="116">
        <v>19</v>
      </c>
      <c r="M12" s="116">
        <v>1085</v>
      </c>
      <c r="N12" s="116">
        <v>1550</v>
      </c>
      <c r="O12" s="116">
        <v>730</v>
      </c>
      <c r="P12" s="116">
        <v>210</v>
      </c>
      <c r="Q12" s="126">
        <v>3594</v>
      </c>
      <c r="R12" s="121">
        <f t="shared" si="1"/>
        <v>0</v>
      </c>
      <c r="S12" s="121">
        <f t="shared" si="2"/>
        <v>89</v>
      </c>
      <c r="T12" s="121">
        <f t="shared" si="3"/>
        <v>7209</v>
      </c>
      <c r="U12" s="121">
        <f t="shared" si="4"/>
        <v>5114</v>
      </c>
      <c r="V12" s="121">
        <f t="shared" si="5"/>
        <v>1681</v>
      </c>
      <c r="W12" s="121">
        <f t="shared" si="6"/>
        <v>375</v>
      </c>
      <c r="X12" s="119">
        <f t="shared" si="7"/>
        <v>14468</v>
      </c>
    </row>
    <row r="13" spans="1:24" ht="15">
      <c r="A13" s="102" t="s">
        <v>69</v>
      </c>
      <c r="B13" s="98" t="s">
        <v>70</v>
      </c>
      <c r="C13" s="130" t="s">
        <v>70</v>
      </c>
      <c r="D13" s="125">
        <v>2</v>
      </c>
      <c r="E13" s="116">
        <v>58</v>
      </c>
      <c r="F13" s="116">
        <v>13555</v>
      </c>
      <c r="G13" s="116">
        <v>9380</v>
      </c>
      <c r="H13" s="116">
        <v>1745</v>
      </c>
      <c r="I13" s="116">
        <v>289</v>
      </c>
      <c r="J13" s="126">
        <v>25029</v>
      </c>
      <c r="K13" s="125">
        <v>0</v>
      </c>
      <c r="L13" s="116">
        <v>12</v>
      </c>
      <c r="M13" s="116">
        <v>952</v>
      </c>
      <c r="N13" s="116">
        <v>924</v>
      </c>
      <c r="O13" s="116">
        <v>291</v>
      </c>
      <c r="P13" s="116">
        <v>74</v>
      </c>
      <c r="Q13" s="126">
        <v>2253</v>
      </c>
      <c r="R13" s="121">
        <f t="shared" si="1"/>
        <v>2</v>
      </c>
      <c r="S13" s="121">
        <f t="shared" si="2"/>
        <v>70</v>
      </c>
      <c r="T13" s="121">
        <f t="shared" si="3"/>
        <v>14507</v>
      </c>
      <c r="U13" s="121">
        <f t="shared" si="4"/>
        <v>10304</v>
      </c>
      <c r="V13" s="121">
        <f t="shared" si="5"/>
        <v>2036</v>
      </c>
      <c r="W13" s="121">
        <f t="shared" si="6"/>
        <v>363</v>
      </c>
      <c r="X13" s="119">
        <f t="shared" si="7"/>
        <v>27282</v>
      </c>
    </row>
    <row r="14" spans="1:24" ht="15">
      <c r="A14" s="102" t="s">
        <v>70</v>
      </c>
      <c r="B14" s="98" t="s">
        <v>69</v>
      </c>
      <c r="C14" s="130" t="s">
        <v>69</v>
      </c>
      <c r="D14" s="125">
        <v>1</v>
      </c>
      <c r="E14" s="116">
        <v>229</v>
      </c>
      <c r="F14" s="116">
        <v>10205</v>
      </c>
      <c r="G14" s="116">
        <v>2916</v>
      </c>
      <c r="H14" s="116">
        <v>637</v>
      </c>
      <c r="I14" s="116">
        <v>112</v>
      </c>
      <c r="J14" s="126">
        <v>14100</v>
      </c>
      <c r="K14" s="125">
        <v>4</v>
      </c>
      <c r="L14" s="116">
        <v>23</v>
      </c>
      <c r="M14" s="116">
        <v>1394</v>
      </c>
      <c r="N14" s="116">
        <v>1598</v>
      </c>
      <c r="O14" s="116">
        <v>616</v>
      </c>
      <c r="P14" s="116">
        <v>201</v>
      </c>
      <c r="Q14" s="126">
        <v>3836</v>
      </c>
      <c r="R14" s="121">
        <f t="shared" si="1"/>
        <v>5</v>
      </c>
      <c r="S14" s="121">
        <f t="shared" si="2"/>
        <v>252</v>
      </c>
      <c r="T14" s="121">
        <f t="shared" si="3"/>
        <v>11599</v>
      </c>
      <c r="U14" s="121">
        <f t="shared" si="4"/>
        <v>4514</v>
      </c>
      <c r="V14" s="121">
        <f t="shared" si="5"/>
        <v>1253</v>
      </c>
      <c r="W14" s="121">
        <f t="shared" si="6"/>
        <v>313</v>
      </c>
      <c r="X14" s="119">
        <f t="shared" si="7"/>
        <v>17936</v>
      </c>
    </row>
    <row r="15" spans="1:24" ht="15">
      <c r="A15" s="102" t="s">
        <v>69</v>
      </c>
      <c r="B15" s="98" t="s">
        <v>70</v>
      </c>
      <c r="C15" s="130" t="s">
        <v>69</v>
      </c>
      <c r="D15" s="125">
        <v>0</v>
      </c>
      <c r="E15" s="116">
        <v>74</v>
      </c>
      <c r="F15" s="116">
        <v>14442</v>
      </c>
      <c r="G15" s="116">
        <v>6766</v>
      </c>
      <c r="H15" s="116">
        <v>1099</v>
      </c>
      <c r="I15" s="116">
        <v>204</v>
      </c>
      <c r="J15" s="126">
        <v>22585</v>
      </c>
      <c r="K15" s="125">
        <v>0</v>
      </c>
      <c r="L15" s="116">
        <v>4</v>
      </c>
      <c r="M15" s="116">
        <v>995</v>
      </c>
      <c r="N15" s="116">
        <v>812</v>
      </c>
      <c r="O15" s="116">
        <v>248</v>
      </c>
      <c r="P15" s="116">
        <v>66</v>
      </c>
      <c r="Q15" s="126">
        <v>2125</v>
      </c>
      <c r="R15" s="121">
        <f t="shared" si="1"/>
        <v>0</v>
      </c>
      <c r="S15" s="121">
        <f t="shared" si="2"/>
        <v>78</v>
      </c>
      <c r="T15" s="121">
        <f t="shared" si="3"/>
        <v>15437</v>
      </c>
      <c r="U15" s="121">
        <f t="shared" si="4"/>
        <v>7578</v>
      </c>
      <c r="V15" s="121">
        <f t="shared" si="5"/>
        <v>1347</v>
      </c>
      <c r="W15" s="121">
        <f t="shared" si="6"/>
        <v>270</v>
      </c>
      <c r="X15" s="119">
        <f t="shared" si="7"/>
        <v>24710</v>
      </c>
    </row>
    <row r="16" spans="1:24" ht="15">
      <c r="A16" s="102" t="s">
        <v>69</v>
      </c>
      <c r="B16" s="98" t="s">
        <v>69</v>
      </c>
      <c r="C16" s="130" t="s">
        <v>70</v>
      </c>
      <c r="D16" s="125">
        <v>13</v>
      </c>
      <c r="E16" s="116">
        <v>520</v>
      </c>
      <c r="F16" s="116">
        <v>35386</v>
      </c>
      <c r="G16" s="116">
        <v>12035</v>
      </c>
      <c r="H16" s="116">
        <v>1758</v>
      </c>
      <c r="I16" s="116">
        <v>270</v>
      </c>
      <c r="J16" s="126">
        <v>49982</v>
      </c>
      <c r="K16" s="125">
        <v>0</v>
      </c>
      <c r="L16" s="116">
        <v>21</v>
      </c>
      <c r="M16" s="116">
        <v>1151</v>
      </c>
      <c r="N16" s="116">
        <v>841</v>
      </c>
      <c r="O16" s="116">
        <v>222</v>
      </c>
      <c r="P16" s="116">
        <v>48</v>
      </c>
      <c r="Q16" s="126">
        <v>2283</v>
      </c>
      <c r="R16" s="121">
        <f t="shared" si="1"/>
        <v>13</v>
      </c>
      <c r="S16" s="121">
        <f t="shared" si="2"/>
        <v>541</v>
      </c>
      <c r="T16" s="121">
        <f t="shared" si="3"/>
        <v>36537</v>
      </c>
      <c r="U16" s="121">
        <f t="shared" si="4"/>
        <v>12876</v>
      </c>
      <c r="V16" s="121">
        <f t="shared" si="5"/>
        <v>1980</v>
      </c>
      <c r="W16" s="121">
        <f t="shared" si="6"/>
        <v>318</v>
      </c>
      <c r="X16" s="119">
        <f t="shared" si="7"/>
        <v>52265</v>
      </c>
    </row>
    <row r="17" spans="1:24" ht="15">
      <c r="A17" s="102" t="s">
        <v>69</v>
      </c>
      <c r="B17" s="98" t="s">
        <v>69</v>
      </c>
      <c r="C17" s="130" t="s">
        <v>69</v>
      </c>
      <c r="D17" s="125">
        <v>79</v>
      </c>
      <c r="E17" s="116">
        <v>4561</v>
      </c>
      <c r="F17" s="116">
        <v>192898</v>
      </c>
      <c r="G17" s="116">
        <v>28539</v>
      </c>
      <c r="H17" s="116">
        <v>2913</v>
      </c>
      <c r="I17" s="116">
        <v>389</v>
      </c>
      <c r="J17" s="126">
        <v>229379</v>
      </c>
      <c r="K17" s="125">
        <v>1</v>
      </c>
      <c r="L17" s="116">
        <v>85</v>
      </c>
      <c r="M17" s="116">
        <v>3858</v>
      </c>
      <c r="N17" s="116">
        <v>1970</v>
      </c>
      <c r="O17" s="116">
        <v>464</v>
      </c>
      <c r="P17" s="116">
        <v>98</v>
      </c>
      <c r="Q17" s="126">
        <v>6476</v>
      </c>
      <c r="R17" s="121">
        <f t="shared" si="1"/>
        <v>80</v>
      </c>
      <c r="S17" s="121">
        <f t="shared" si="2"/>
        <v>4646</v>
      </c>
      <c r="T17" s="121">
        <f t="shared" si="3"/>
        <v>196756</v>
      </c>
      <c r="U17" s="121">
        <f t="shared" si="4"/>
        <v>30509</v>
      </c>
      <c r="V17" s="121">
        <f t="shared" si="5"/>
        <v>3377</v>
      </c>
      <c r="W17" s="121">
        <f t="shared" si="6"/>
        <v>487</v>
      </c>
      <c r="X17" s="119">
        <f t="shared" si="7"/>
        <v>235855</v>
      </c>
    </row>
    <row r="18" spans="1:24" s="34" customFormat="1" ht="15">
      <c r="A18" s="99"/>
      <c r="B18" s="99"/>
      <c r="C18" s="131" t="s">
        <v>0</v>
      </c>
      <c r="D18" s="127">
        <f>SUM(D10:D17)</f>
        <v>98</v>
      </c>
      <c r="E18" s="117">
        <f aca="true" t="shared" si="8" ref="E18:J18">SUM(E10:E17)</f>
        <v>5568</v>
      </c>
      <c r="F18" s="117">
        <f t="shared" si="8"/>
        <v>284350</v>
      </c>
      <c r="G18" s="117">
        <f t="shared" si="8"/>
        <v>72783</v>
      </c>
      <c r="H18" s="117">
        <f t="shared" si="8"/>
        <v>11736</v>
      </c>
      <c r="I18" s="117">
        <f t="shared" si="8"/>
        <v>1897</v>
      </c>
      <c r="J18" s="128">
        <f t="shared" si="8"/>
        <v>376432</v>
      </c>
      <c r="K18" s="127">
        <f>SUM(K10:K17)</f>
        <v>6</v>
      </c>
      <c r="L18" s="117">
        <f aca="true" t="shared" si="9" ref="L18:Q18">SUM(L10:L17)</f>
        <v>185</v>
      </c>
      <c r="M18" s="117">
        <f t="shared" si="9"/>
        <v>12528</v>
      </c>
      <c r="N18" s="117">
        <f t="shared" si="9"/>
        <v>12789</v>
      </c>
      <c r="O18" s="117">
        <f t="shared" si="9"/>
        <v>4785</v>
      </c>
      <c r="P18" s="117">
        <f t="shared" si="9"/>
        <v>1443</v>
      </c>
      <c r="Q18" s="128">
        <f t="shared" si="9"/>
        <v>31736</v>
      </c>
      <c r="R18" s="122">
        <f t="shared" si="1"/>
        <v>104</v>
      </c>
      <c r="S18" s="122">
        <f t="shared" si="2"/>
        <v>5753</v>
      </c>
      <c r="T18" s="122">
        <f t="shared" si="3"/>
        <v>296878</v>
      </c>
      <c r="U18" s="122">
        <f t="shared" si="4"/>
        <v>85572</v>
      </c>
      <c r="V18" s="122">
        <f t="shared" si="5"/>
        <v>16521</v>
      </c>
      <c r="W18" s="122">
        <f t="shared" si="6"/>
        <v>3340</v>
      </c>
      <c r="X18" s="120">
        <f t="shared" si="7"/>
        <v>408168</v>
      </c>
    </row>
    <row r="19" spans="2:24" ht="15">
      <c r="B19" s="2"/>
      <c r="C19" s="2"/>
      <c r="D19" s="51"/>
      <c r="E19" s="51"/>
      <c r="F19" s="51"/>
      <c r="G19" s="2"/>
      <c r="H19" s="51"/>
      <c r="I19" s="51"/>
      <c r="J19" s="2"/>
      <c r="L19" s="2"/>
      <c r="M19" s="51"/>
      <c r="N19" s="51"/>
      <c r="O19" s="2"/>
      <c r="P19" s="51"/>
      <c r="Q19" s="51"/>
      <c r="R19" s="2"/>
      <c r="S19" s="2"/>
      <c r="T19" s="2"/>
      <c r="U19" s="51"/>
      <c r="V19" s="51"/>
      <c r="W19" s="51"/>
      <c r="X19" s="51"/>
    </row>
    <row r="20" spans="2:23" ht="15">
      <c r="B20" s="2"/>
      <c r="C20" s="51"/>
      <c r="D20" s="51"/>
      <c r="E20" s="51"/>
      <c r="F20" s="51"/>
      <c r="G20" s="51"/>
      <c r="H20" s="51"/>
      <c r="I20" s="2"/>
      <c r="J20" s="2"/>
      <c r="K20" s="2"/>
      <c r="L20" s="51"/>
      <c r="M20" s="51"/>
      <c r="N20" s="2"/>
      <c r="O20" s="51"/>
      <c r="P20" s="51"/>
      <c r="Q20" s="2"/>
      <c r="R20" s="2"/>
      <c r="S20" s="2"/>
      <c r="T20" s="51"/>
      <c r="U20" s="51"/>
      <c r="V20" s="51"/>
      <c r="W20" s="51"/>
    </row>
    <row r="21" spans="1:24" ht="15">
      <c r="A21" s="204" t="s">
        <v>25</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row>
    <row r="22" spans="1:24" s="197" customFormat="1" ht="15">
      <c r="A22" s="208" t="s">
        <v>97</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row>
    <row r="23" spans="1:24" ht="6.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5">
      <c r="A24" s="217" t="s">
        <v>89</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row>
    <row r="25" ht="6.75" customHeight="1" thickBot="1"/>
    <row r="26" spans="1:24" ht="15.75" thickTop="1">
      <c r="A26" s="215" t="s">
        <v>49</v>
      </c>
      <c r="B26" s="215"/>
      <c r="C26" s="216"/>
      <c r="D26" s="223" t="s">
        <v>43</v>
      </c>
      <c r="E26" s="224"/>
      <c r="F26" s="224"/>
      <c r="G26" s="224"/>
      <c r="H26" s="224"/>
      <c r="I26" s="224"/>
      <c r="J26" s="225"/>
      <c r="K26" s="223" t="s">
        <v>42</v>
      </c>
      <c r="L26" s="224"/>
      <c r="M26" s="224"/>
      <c r="N26" s="224"/>
      <c r="O26" s="224"/>
      <c r="P26" s="224"/>
      <c r="Q26" s="225"/>
      <c r="R26" s="224" t="s">
        <v>0</v>
      </c>
      <c r="S26" s="224"/>
      <c r="T26" s="224"/>
      <c r="U26" s="224"/>
      <c r="V26" s="224"/>
      <c r="W26" s="224"/>
      <c r="X26" s="224"/>
    </row>
    <row r="27" spans="1:24" ht="45">
      <c r="A27" s="101" t="s">
        <v>40</v>
      </c>
      <c r="B27" s="60" t="s">
        <v>68</v>
      </c>
      <c r="C27" s="107" t="s">
        <v>39</v>
      </c>
      <c r="D27" s="221" t="s">
        <v>46</v>
      </c>
      <c r="E27" s="220"/>
      <c r="F27" s="91" t="s">
        <v>45</v>
      </c>
      <c r="G27" s="218" t="s">
        <v>44</v>
      </c>
      <c r="H27" s="219"/>
      <c r="I27" s="220"/>
      <c r="J27" s="124" t="s">
        <v>0</v>
      </c>
      <c r="K27" s="221" t="s">
        <v>46</v>
      </c>
      <c r="L27" s="220"/>
      <c r="M27" s="91" t="s">
        <v>45</v>
      </c>
      <c r="N27" s="218" t="s">
        <v>44</v>
      </c>
      <c r="O27" s="219"/>
      <c r="P27" s="220"/>
      <c r="Q27" s="124" t="s">
        <v>0</v>
      </c>
      <c r="R27" s="219" t="s">
        <v>46</v>
      </c>
      <c r="S27" s="220"/>
      <c r="T27" s="62" t="s">
        <v>45</v>
      </c>
      <c r="U27" s="218" t="s">
        <v>44</v>
      </c>
      <c r="V27" s="219"/>
      <c r="W27" s="220"/>
      <c r="X27" s="118" t="s">
        <v>0</v>
      </c>
    </row>
    <row r="28" spans="1:24" ht="15">
      <c r="A28" s="114"/>
      <c r="B28" s="77"/>
      <c r="C28" s="129" t="s">
        <v>50</v>
      </c>
      <c r="D28" s="123">
        <v>1</v>
      </c>
      <c r="E28" s="61">
        <v>2</v>
      </c>
      <c r="F28" s="61">
        <v>3</v>
      </c>
      <c r="G28" s="61">
        <v>4</v>
      </c>
      <c r="H28" s="61">
        <v>5</v>
      </c>
      <c r="I28" s="61">
        <v>6</v>
      </c>
      <c r="J28" s="124"/>
      <c r="K28" s="123">
        <v>1</v>
      </c>
      <c r="L28" s="61">
        <v>2</v>
      </c>
      <c r="M28" s="61">
        <v>3</v>
      </c>
      <c r="N28" s="61">
        <v>4</v>
      </c>
      <c r="O28" s="61">
        <v>5</v>
      </c>
      <c r="P28" s="61">
        <v>6</v>
      </c>
      <c r="Q28" s="124"/>
      <c r="R28" s="115">
        <v>1</v>
      </c>
      <c r="S28" s="61">
        <v>2</v>
      </c>
      <c r="T28" s="61">
        <v>3</v>
      </c>
      <c r="U28" s="61">
        <v>4</v>
      </c>
      <c r="V28" s="61">
        <v>5</v>
      </c>
      <c r="W28" s="61">
        <v>6</v>
      </c>
      <c r="X28" s="118"/>
    </row>
    <row r="29" spans="1:24" ht="15">
      <c r="A29" s="102" t="s">
        <v>70</v>
      </c>
      <c r="B29" s="98" t="s">
        <v>70</v>
      </c>
      <c r="C29" s="130" t="s">
        <v>70</v>
      </c>
      <c r="D29" s="137">
        <f aca="true" t="shared" si="10" ref="D29:J29">D10/$J10*100</f>
        <v>0.010909884355225835</v>
      </c>
      <c r="E29" s="138">
        <f t="shared" si="10"/>
        <v>0.22365262928212962</v>
      </c>
      <c r="F29" s="138">
        <f t="shared" si="10"/>
        <v>47.17979489417412</v>
      </c>
      <c r="G29" s="138">
        <f t="shared" si="10"/>
        <v>39.92472179794894</v>
      </c>
      <c r="H29" s="138">
        <f t="shared" si="10"/>
        <v>10.800785511673576</v>
      </c>
      <c r="I29" s="138">
        <f t="shared" si="10"/>
        <v>1.860135282566005</v>
      </c>
      <c r="J29" s="139">
        <f t="shared" si="10"/>
        <v>100</v>
      </c>
      <c r="K29" s="137">
        <f aca="true" t="shared" si="11" ref="K29:Q29">K10/$Q10*100</f>
        <v>0.013138877939823938</v>
      </c>
      <c r="L29" s="138">
        <f t="shared" si="11"/>
        <v>0.18394429115753513</v>
      </c>
      <c r="M29" s="138">
        <f t="shared" si="11"/>
        <v>28.274865326501114</v>
      </c>
      <c r="N29" s="138">
        <f t="shared" si="11"/>
        <v>44.80357377479963</v>
      </c>
      <c r="O29" s="138">
        <f t="shared" si="11"/>
        <v>20.04992773617133</v>
      </c>
      <c r="P29" s="138">
        <f t="shared" si="11"/>
        <v>6.674549993430561</v>
      </c>
      <c r="Q29" s="139">
        <f t="shared" si="11"/>
        <v>100</v>
      </c>
      <c r="R29" s="140">
        <f aca="true" t="shared" si="12" ref="R29:X29">R10/$X10*100</f>
        <v>0.011563812974598157</v>
      </c>
      <c r="S29" s="138">
        <f t="shared" si="12"/>
        <v>0.2120032378676329</v>
      </c>
      <c r="T29" s="138">
        <f t="shared" si="12"/>
        <v>41.633581312878235</v>
      </c>
      <c r="U29" s="138">
        <f t="shared" si="12"/>
        <v>41.35604980148788</v>
      </c>
      <c r="V29" s="138">
        <f t="shared" si="12"/>
        <v>13.51424276298038</v>
      </c>
      <c r="W29" s="138">
        <f t="shared" si="12"/>
        <v>3.2725590718112785</v>
      </c>
      <c r="X29" s="141">
        <f t="shared" si="12"/>
        <v>100</v>
      </c>
    </row>
    <row r="30" spans="1:24" ht="15">
      <c r="A30" s="102" t="s">
        <v>70</v>
      </c>
      <c r="B30" s="98" t="s">
        <v>70</v>
      </c>
      <c r="C30" s="130" t="s">
        <v>69</v>
      </c>
      <c r="D30" s="137">
        <f aca="true" t="shared" si="13" ref="D30:J30">D11/$J11*100</f>
        <v>0.016257519102584946</v>
      </c>
      <c r="E30" s="138">
        <f t="shared" si="13"/>
        <v>0.2438627865387742</v>
      </c>
      <c r="F30" s="138">
        <f t="shared" si="13"/>
        <v>50.25199154609007</v>
      </c>
      <c r="G30" s="138">
        <f t="shared" si="13"/>
        <v>36.80702324825232</v>
      </c>
      <c r="H30" s="138">
        <f t="shared" si="13"/>
        <v>10.616159973987969</v>
      </c>
      <c r="I30" s="138">
        <f t="shared" si="13"/>
        <v>2.0647049260282877</v>
      </c>
      <c r="J30" s="139">
        <f t="shared" si="13"/>
        <v>100</v>
      </c>
      <c r="K30" s="137">
        <f aca="true" t="shared" si="14" ref="K30:Q30">K11/$Q11*100</f>
        <v>0</v>
      </c>
      <c r="L30" s="138">
        <f t="shared" si="14"/>
        <v>0.19673974142776843</v>
      </c>
      <c r="M30" s="138">
        <f t="shared" si="14"/>
        <v>26.44744238336144</v>
      </c>
      <c r="N30" s="138">
        <f t="shared" si="14"/>
        <v>47.32996065205172</v>
      </c>
      <c r="O30" s="138">
        <f t="shared" si="14"/>
        <v>19.33670601461495</v>
      </c>
      <c r="P30" s="138">
        <f t="shared" si="14"/>
        <v>6.689151208544127</v>
      </c>
      <c r="Q30" s="139">
        <f t="shared" si="14"/>
        <v>100</v>
      </c>
      <c r="R30" s="140">
        <f aca="true" t="shared" si="15" ref="R30:X30">R11/$X11*100</f>
        <v>0.010299721907508497</v>
      </c>
      <c r="S30" s="138">
        <f t="shared" si="15"/>
        <v>0.22659388196518693</v>
      </c>
      <c r="T30" s="138">
        <f t="shared" si="15"/>
        <v>41.52847873107426</v>
      </c>
      <c r="U30" s="138">
        <f t="shared" si="15"/>
        <v>40.663302090843544</v>
      </c>
      <c r="V30" s="138">
        <f t="shared" si="15"/>
        <v>13.811927077968894</v>
      </c>
      <c r="W30" s="138">
        <f t="shared" si="15"/>
        <v>3.7593984962406015</v>
      </c>
      <c r="X30" s="141">
        <f t="shared" si="15"/>
        <v>100</v>
      </c>
    </row>
    <row r="31" spans="1:24" ht="15">
      <c r="A31" s="102" t="s">
        <v>70</v>
      </c>
      <c r="B31" s="98" t="s">
        <v>69</v>
      </c>
      <c r="C31" s="130" t="s">
        <v>70</v>
      </c>
      <c r="D31" s="137">
        <f aca="true" t="shared" si="16" ref="D31:J31">D12/$J12*100</f>
        <v>0</v>
      </c>
      <c r="E31" s="138">
        <f t="shared" si="16"/>
        <v>0.643737355159095</v>
      </c>
      <c r="F31" s="138">
        <f t="shared" si="16"/>
        <v>56.317822328489974</v>
      </c>
      <c r="G31" s="138">
        <f t="shared" si="16"/>
        <v>32.775427625528785</v>
      </c>
      <c r="H31" s="138">
        <f t="shared" si="16"/>
        <v>8.745631782232849</v>
      </c>
      <c r="I31" s="138">
        <f t="shared" si="16"/>
        <v>1.5173809085892955</v>
      </c>
      <c r="J31" s="139">
        <f t="shared" si="16"/>
        <v>100</v>
      </c>
      <c r="K31" s="137">
        <f aca="true" t="shared" si="17" ref="K31:Q31">K12/$Q12*100</f>
        <v>0</v>
      </c>
      <c r="L31" s="138">
        <f t="shared" si="17"/>
        <v>0.528658875904285</v>
      </c>
      <c r="M31" s="138">
        <f t="shared" si="17"/>
        <v>30.189204229271006</v>
      </c>
      <c r="N31" s="138">
        <f t="shared" si="17"/>
        <v>43.1274346132443</v>
      </c>
      <c r="O31" s="138">
        <f t="shared" si="17"/>
        <v>20.311630495269895</v>
      </c>
      <c r="P31" s="138">
        <f t="shared" si="17"/>
        <v>5.843071786310518</v>
      </c>
      <c r="Q31" s="139">
        <f t="shared" si="17"/>
        <v>100</v>
      </c>
      <c r="R31" s="140">
        <f aca="true" t="shared" si="18" ref="R31:X31">R12/$X12*100</f>
        <v>0</v>
      </c>
      <c r="S31" s="138">
        <f t="shared" si="18"/>
        <v>0.6151506773569256</v>
      </c>
      <c r="T31" s="138">
        <f t="shared" si="18"/>
        <v>49.82720486591097</v>
      </c>
      <c r="U31" s="138">
        <f t="shared" si="18"/>
        <v>35.346972629250764</v>
      </c>
      <c r="V31" s="138">
        <f t="shared" si="18"/>
        <v>11.618744816145977</v>
      </c>
      <c r="W31" s="138">
        <f t="shared" si="18"/>
        <v>2.5919270113353607</v>
      </c>
      <c r="X31" s="141">
        <f t="shared" si="18"/>
        <v>100</v>
      </c>
    </row>
    <row r="32" spans="1:24" ht="15">
      <c r="A32" s="102" t="s">
        <v>69</v>
      </c>
      <c r="B32" s="98" t="s">
        <v>70</v>
      </c>
      <c r="C32" s="130" t="s">
        <v>70</v>
      </c>
      <c r="D32" s="137">
        <f aca="true" t="shared" si="19" ref="D32:J32">D13/$J13*100</f>
        <v>0.0079907307523273</v>
      </c>
      <c r="E32" s="138">
        <f>E13/$J13*100</f>
        <v>0.2317311918174917</v>
      </c>
      <c r="F32" s="138">
        <f t="shared" si="19"/>
        <v>54.15717767389828</v>
      </c>
      <c r="G32" s="138">
        <f t="shared" si="19"/>
        <v>37.476527228415044</v>
      </c>
      <c r="H32" s="138">
        <f t="shared" si="19"/>
        <v>6.971912581405569</v>
      </c>
      <c r="I32" s="138">
        <f t="shared" si="19"/>
        <v>1.154660593711295</v>
      </c>
      <c r="J32" s="139">
        <f t="shared" si="19"/>
        <v>100</v>
      </c>
      <c r="K32" s="137">
        <f aca="true" t="shared" si="20" ref="K32:Q32">K13/$Q13*100</f>
        <v>0</v>
      </c>
      <c r="L32" s="138">
        <f t="shared" si="20"/>
        <v>0.5326231691078562</v>
      </c>
      <c r="M32" s="138">
        <f t="shared" si="20"/>
        <v>42.25477141588993</v>
      </c>
      <c r="N32" s="138">
        <f t="shared" si="20"/>
        <v>41.011984021304926</v>
      </c>
      <c r="O32" s="138">
        <f t="shared" si="20"/>
        <v>12.916111850865514</v>
      </c>
      <c r="P32" s="138">
        <f t="shared" si="20"/>
        <v>3.2845095428317794</v>
      </c>
      <c r="Q32" s="139">
        <f t="shared" si="20"/>
        <v>100</v>
      </c>
      <c r="R32" s="140">
        <f aca="true" t="shared" si="21" ref="R32:X32">R13/$X13*100</f>
        <v>0.007330840847445202</v>
      </c>
      <c r="S32" s="138">
        <f t="shared" si="21"/>
        <v>0.25657942966058206</v>
      </c>
      <c r="T32" s="138">
        <f t="shared" si="21"/>
        <v>53.174254086943776</v>
      </c>
      <c r="U32" s="138">
        <f t="shared" si="21"/>
        <v>37.768492046037686</v>
      </c>
      <c r="V32" s="138">
        <f t="shared" si="21"/>
        <v>7.462795982699216</v>
      </c>
      <c r="W32" s="138">
        <f t="shared" si="21"/>
        <v>1.3305476138113042</v>
      </c>
      <c r="X32" s="141">
        <f t="shared" si="21"/>
        <v>100</v>
      </c>
    </row>
    <row r="33" spans="1:24" ht="15">
      <c r="A33" s="102" t="s">
        <v>70</v>
      </c>
      <c r="B33" s="98" t="s">
        <v>69</v>
      </c>
      <c r="C33" s="130" t="s">
        <v>69</v>
      </c>
      <c r="D33" s="137">
        <f aca="true" t="shared" si="22" ref="D33:J33">D14/$J14*100</f>
        <v>0.0070921985815602835</v>
      </c>
      <c r="E33" s="138">
        <f t="shared" si="22"/>
        <v>1.624113475177305</v>
      </c>
      <c r="F33" s="138">
        <f t="shared" si="22"/>
        <v>72.3758865248227</v>
      </c>
      <c r="G33" s="138">
        <f t="shared" si="22"/>
        <v>20.680851063829785</v>
      </c>
      <c r="H33" s="138">
        <f t="shared" si="22"/>
        <v>4.5177304964539005</v>
      </c>
      <c r="I33" s="138">
        <f t="shared" si="22"/>
        <v>0.7943262411347518</v>
      </c>
      <c r="J33" s="139">
        <f t="shared" si="22"/>
        <v>100</v>
      </c>
      <c r="K33" s="137">
        <f aca="true" t="shared" si="23" ref="K33:Q33">K14/$Q14*100</f>
        <v>0.10427528675703858</v>
      </c>
      <c r="L33" s="138">
        <f t="shared" si="23"/>
        <v>0.5995828988529718</v>
      </c>
      <c r="M33" s="138">
        <f t="shared" si="23"/>
        <v>36.339937434827945</v>
      </c>
      <c r="N33" s="138">
        <f t="shared" si="23"/>
        <v>41.65797705943691</v>
      </c>
      <c r="O33" s="138">
        <f t="shared" si="23"/>
        <v>16.05839416058394</v>
      </c>
      <c r="P33" s="138">
        <f t="shared" si="23"/>
        <v>5.239833159541188</v>
      </c>
      <c r="Q33" s="139">
        <f t="shared" si="23"/>
        <v>100</v>
      </c>
      <c r="R33" s="140">
        <f aca="true" t="shared" si="24" ref="R33:X33">R14/$X14*100</f>
        <v>0.027876895628902765</v>
      </c>
      <c r="S33" s="138">
        <f t="shared" si="24"/>
        <v>1.4049955396966993</v>
      </c>
      <c r="T33" s="138">
        <f t="shared" si="24"/>
        <v>64.66882247992864</v>
      </c>
      <c r="U33" s="138">
        <f t="shared" si="24"/>
        <v>25.167261373773414</v>
      </c>
      <c r="V33" s="138">
        <f t="shared" si="24"/>
        <v>6.985950044603033</v>
      </c>
      <c r="W33" s="138">
        <f t="shared" si="24"/>
        <v>1.7450936663693133</v>
      </c>
      <c r="X33" s="141">
        <f t="shared" si="24"/>
        <v>100</v>
      </c>
    </row>
    <row r="34" spans="1:24" ht="15">
      <c r="A34" s="102" t="s">
        <v>69</v>
      </c>
      <c r="B34" s="98" t="s">
        <v>70</v>
      </c>
      <c r="C34" s="130" t="s">
        <v>69</v>
      </c>
      <c r="D34" s="137">
        <f aca="true" t="shared" si="25" ref="D34:J34">D15/$J15*100</f>
        <v>0</v>
      </c>
      <c r="E34" s="138">
        <f t="shared" si="25"/>
        <v>0.3276510958600841</v>
      </c>
      <c r="F34" s="138">
        <f t="shared" si="25"/>
        <v>63.94509630285587</v>
      </c>
      <c r="G34" s="138">
        <f t="shared" si="25"/>
        <v>29.957936683639584</v>
      </c>
      <c r="H34" s="138">
        <f t="shared" si="25"/>
        <v>4.8660615452734115</v>
      </c>
      <c r="I34" s="138">
        <f t="shared" si="25"/>
        <v>0.9032543723710427</v>
      </c>
      <c r="J34" s="139">
        <f t="shared" si="25"/>
        <v>100</v>
      </c>
      <c r="K34" s="137">
        <f aca="true" t="shared" si="26" ref="K34:Q34">K15/$Q15*100</f>
        <v>0</v>
      </c>
      <c r="L34" s="138">
        <f t="shared" si="26"/>
        <v>0.18823529411764706</v>
      </c>
      <c r="M34" s="138">
        <f t="shared" si="26"/>
        <v>46.82352941176471</v>
      </c>
      <c r="N34" s="138">
        <f t="shared" si="26"/>
        <v>38.21176470588235</v>
      </c>
      <c r="O34" s="138">
        <f t="shared" si="26"/>
        <v>11.670588235294117</v>
      </c>
      <c r="P34" s="138">
        <f t="shared" si="26"/>
        <v>3.1058823529411765</v>
      </c>
      <c r="Q34" s="139">
        <f t="shared" si="26"/>
        <v>100</v>
      </c>
      <c r="R34" s="140">
        <f aca="true" t="shared" si="27" ref="R34:X34">R15/$X15*100</f>
        <v>0</v>
      </c>
      <c r="S34" s="138">
        <f t="shared" si="27"/>
        <v>0.31566167543504653</v>
      </c>
      <c r="T34" s="138">
        <f t="shared" si="27"/>
        <v>62.4726831242412</v>
      </c>
      <c r="U34" s="138">
        <f t="shared" si="27"/>
        <v>30.66774585188183</v>
      </c>
      <c r="V34" s="138">
        <f t="shared" si="27"/>
        <v>5.451234318089842</v>
      </c>
      <c r="W34" s="138">
        <f t="shared" si="27"/>
        <v>1.092675030352084</v>
      </c>
      <c r="X34" s="141">
        <f t="shared" si="27"/>
        <v>100</v>
      </c>
    </row>
    <row r="35" spans="1:24" ht="15">
      <c r="A35" s="102" t="s">
        <v>69</v>
      </c>
      <c r="B35" s="98" t="s">
        <v>69</v>
      </c>
      <c r="C35" s="130" t="s">
        <v>70</v>
      </c>
      <c r="D35" s="137">
        <f aca="true" t="shared" si="28" ref="D35:J35">D16/$J16*100</f>
        <v>0.026009363370813495</v>
      </c>
      <c r="E35" s="138">
        <f t="shared" si="28"/>
        <v>1.0403745348325397</v>
      </c>
      <c r="F35" s="138">
        <f t="shared" si="28"/>
        <v>70.79748709535433</v>
      </c>
      <c r="G35" s="138">
        <f t="shared" si="28"/>
        <v>24.078668320595416</v>
      </c>
      <c r="H35" s="138">
        <f t="shared" si="28"/>
        <v>3.5172662158377013</v>
      </c>
      <c r="I35" s="138">
        <f t="shared" si="28"/>
        <v>0.5401944700092034</v>
      </c>
      <c r="J35" s="139">
        <f t="shared" si="28"/>
        <v>100</v>
      </c>
      <c r="K35" s="137">
        <f aca="true" t="shared" si="29" ref="K35:Q35">K16/$Q16*100</f>
        <v>0</v>
      </c>
      <c r="L35" s="138">
        <f t="shared" si="29"/>
        <v>0.9198423127463863</v>
      </c>
      <c r="M35" s="138">
        <f t="shared" si="29"/>
        <v>50.41611914148051</v>
      </c>
      <c r="N35" s="138">
        <f t="shared" si="29"/>
        <v>36.83749452474814</v>
      </c>
      <c r="O35" s="138">
        <f t="shared" si="29"/>
        <v>9.724047306176084</v>
      </c>
      <c r="P35" s="138">
        <f t="shared" si="29"/>
        <v>2.102496714848883</v>
      </c>
      <c r="Q35" s="139">
        <f t="shared" si="29"/>
        <v>100</v>
      </c>
      <c r="R35" s="140">
        <f aca="true" t="shared" si="30" ref="R35:X35">R16/$X16*100</f>
        <v>0.024873242131445514</v>
      </c>
      <c r="S35" s="138">
        <f t="shared" si="30"/>
        <v>1.0351095379316941</v>
      </c>
      <c r="T35" s="138">
        <f t="shared" si="30"/>
        <v>69.90720367358652</v>
      </c>
      <c r="U35" s="138">
        <f t="shared" si="30"/>
        <v>24.635989668037883</v>
      </c>
      <c r="V35" s="138">
        <f t="shared" si="30"/>
        <v>3.7883861092509323</v>
      </c>
      <c r="W35" s="138">
        <f t="shared" si="30"/>
        <v>0.6084377690615135</v>
      </c>
      <c r="X35" s="141">
        <f t="shared" si="30"/>
        <v>100</v>
      </c>
    </row>
    <row r="36" spans="1:24" ht="15">
      <c r="A36" s="102" t="s">
        <v>69</v>
      </c>
      <c r="B36" s="98" t="s">
        <v>69</v>
      </c>
      <c r="C36" s="130" t="s">
        <v>69</v>
      </c>
      <c r="D36" s="137">
        <f aca="true" t="shared" si="31" ref="D36:J36">D17/$J17*100</f>
        <v>0.03444081629094206</v>
      </c>
      <c r="E36" s="138">
        <f t="shared" si="31"/>
        <v>1.9884121911770476</v>
      </c>
      <c r="F36" s="138">
        <f t="shared" si="31"/>
        <v>84.09575418848281</v>
      </c>
      <c r="G36" s="138">
        <f t="shared" si="31"/>
        <v>12.441853875027792</v>
      </c>
      <c r="H36" s="138">
        <f t="shared" si="31"/>
        <v>1.269950605766003</v>
      </c>
      <c r="I36" s="138">
        <f t="shared" si="31"/>
        <v>0.16958832325539827</v>
      </c>
      <c r="J36" s="139">
        <f t="shared" si="31"/>
        <v>100</v>
      </c>
      <c r="K36" s="137">
        <f aca="true" t="shared" si="32" ref="K36:Q36">K17/$Q17*100</f>
        <v>0.015441630636195183</v>
      </c>
      <c r="L36" s="138">
        <f t="shared" si="32"/>
        <v>1.3125386040765905</v>
      </c>
      <c r="M36" s="138">
        <f t="shared" si="32"/>
        <v>59.57381099444101</v>
      </c>
      <c r="N36" s="138">
        <f t="shared" si="32"/>
        <v>30.42001235330451</v>
      </c>
      <c r="O36" s="138">
        <f t="shared" si="32"/>
        <v>7.164916615194565</v>
      </c>
      <c r="P36" s="138">
        <f t="shared" si="32"/>
        <v>1.513279802347128</v>
      </c>
      <c r="Q36" s="139">
        <f t="shared" si="32"/>
        <v>100</v>
      </c>
      <c r="R36" s="140">
        <f aca="true" t="shared" si="33" ref="R36:X36">R17/$X17*100</f>
        <v>0.03391914523754001</v>
      </c>
      <c r="S36" s="138">
        <f t="shared" si="33"/>
        <v>1.9698543596701363</v>
      </c>
      <c r="T36" s="138">
        <f t="shared" si="33"/>
        <v>83.4224417544678</v>
      </c>
      <c r="U36" s="138">
        <f t="shared" si="33"/>
        <v>12.935490025651353</v>
      </c>
      <c r="V36" s="138">
        <f t="shared" si="33"/>
        <v>1.4318119183396578</v>
      </c>
      <c r="W36" s="138">
        <f t="shared" si="33"/>
        <v>0.20648279663352484</v>
      </c>
      <c r="X36" s="141">
        <f t="shared" si="33"/>
        <v>100</v>
      </c>
    </row>
    <row r="37" spans="1:24" s="2" customFormat="1" ht="15">
      <c r="A37" s="99"/>
      <c r="B37" s="99"/>
      <c r="C37" s="131" t="s">
        <v>0</v>
      </c>
      <c r="D37" s="142">
        <f aca="true" t="shared" si="34" ref="D37:J37">D18/$J18*100</f>
        <v>0.026033918476643853</v>
      </c>
      <c r="E37" s="143">
        <f t="shared" si="34"/>
        <v>1.4791516130403366</v>
      </c>
      <c r="F37" s="143">
        <f t="shared" si="34"/>
        <v>75.53821141667021</v>
      </c>
      <c r="G37" s="143">
        <f t="shared" si="34"/>
        <v>19.334966209036423</v>
      </c>
      <c r="H37" s="143">
        <f t="shared" si="34"/>
        <v>3.1176945636927784</v>
      </c>
      <c r="I37" s="143">
        <f t="shared" si="34"/>
        <v>0.5039422790836061</v>
      </c>
      <c r="J37" s="144">
        <f t="shared" si="34"/>
        <v>100</v>
      </c>
      <c r="K37" s="142">
        <f aca="true" t="shared" si="35" ref="K37:Q37">K18/$Q18*100</f>
        <v>0.01890597428787497</v>
      </c>
      <c r="L37" s="143">
        <f t="shared" si="35"/>
        <v>0.5829342072094782</v>
      </c>
      <c r="M37" s="143">
        <f t="shared" si="35"/>
        <v>39.47567431308293</v>
      </c>
      <c r="N37" s="143">
        <f t="shared" si="35"/>
        <v>40.298084194605494</v>
      </c>
      <c r="O37" s="143">
        <f t="shared" si="35"/>
        <v>15.077514494580289</v>
      </c>
      <c r="P37" s="143">
        <f t="shared" si="35"/>
        <v>4.54688681623393</v>
      </c>
      <c r="Q37" s="144">
        <f t="shared" si="35"/>
        <v>100</v>
      </c>
      <c r="R37" s="145">
        <f aca="true" t="shared" si="36" ref="R37:X37">R18/$X18*100</f>
        <v>0.02547970443542855</v>
      </c>
      <c r="S37" s="143">
        <f t="shared" si="36"/>
        <v>1.4094686501636582</v>
      </c>
      <c r="T37" s="143">
        <f t="shared" si="36"/>
        <v>72.73426628251111</v>
      </c>
      <c r="U37" s="143">
        <f t="shared" si="36"/>
        <v>20.964896807197036</v>
      </c>
      <c r="V37" s="143">
        <f t="shared" si="36"/>
        <v>4.047598047862644</v>
      </c>
      <c r="W37" s="143">
        <f t="shared" si="36"/>
        <v>0.8182905078301093</v>
      </c>
      <c r="X37" s="146">
        <f t="shared" si="36"/>
        <v>100</v>
      </c>
    </row>
    <row r="39" ht="15">
      <c r="A39" s="178"/>
    </row>
  </sheetData>
  <sheetProtection/>
  <mergeCells count="26">
    <mergeCell ref="U8:W8"/>
    <mergeCell ref="D8:E8"/>
    <mergeCell ref="G8:I8"/>
    <mergeCell ref="D26:J26"/>
    <mergeCell ref="K26:Q26"/>
    <mergeCell ref="R26:X26"/>
    <mergeCell ref="A2:X2"/>
    <mergeCell ref="A26:C26"/>
    <mergeCell ref="A21:X21"/>
    <mergeCell ref="A24:X24"/>
    <mergeCell ref="A7:C7"/>
    <mergeCell ref="D7:J7"/>
    <mergeCell ref="N8:P8"/>
    <mergeCell ref="K8:L8"/>
    <mergeCell ref="K7:Q7"/>
    <mergeCell ref="R7:X7"/>
    <mergeCell ref="A3:X3"/>
    <mergeCell ref="A22:X22"/>
    <mergeCell ref="D27:E27"/>
    <mergeCell ref="G27:I27"/>
    <mergeCell ref="K27:L27"/>
    <mergeCell ref="N27:P27"/>
    <mergeCell ref="R27:S27"/>
    <mergeCell ref="U27:W27"/>
    <mergeCell ref="A5:X5"/>
    <mergeCell ref="R8:S8"/>
  </mergeCells>
  <printOptions/>
  <pageMargins left="0.31496062992125984" right="0.31496062992125984" top="0.15748031496062992" bottom="0.15748031496062992"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Vermeulen, Geert</cp:lastModifiedBy>
  <cp:lastPrinted>2020-02-11T08:29:30Z</cp:lastPrinted>
  <dcterms:created xsi:type="dcterms:W3CDTF">2012-06-27T12:37:12Z</dcterms:created>
  <dcterms:modified xsi:type="dcterms:W3CDTF">2020-10-13T11:38:03Z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